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data" ContentType="application/vnd.openxmlformats-officedocument.model+data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Definition2.xml" ContentType="application/vnd.openxmlformats-officedocument.spreadsheetml.pivotCacheDefinition+xml"/>
  <Override PartName="/xl/pivotCache/pivotCacheDefinition3.xml" ContentType="application/vnd.openxmlformats-officedocument.spreadsheetml.pivotCacheDefinition+xml"/>
  <Override PartName="/xl/pivotCache/pivotCacheDefinition4.xml" ContentType="application/vnd.openxmlformats-officedocument.spreadsheetml.pivotCacheDefinition+xml"/>
  <Override PartName="/xl/pivotCache/pivotCacheDefinition5.xml" ContentType="application/vnd.openxmlformats-officedocument.spreadsheetml.pivotCacheDefinition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  <Override PartName="/xl/threadedComments/threadedComment1.xml" ContentType="application/vnd.ms-excel.threadedcomment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hidePivotFieldList="1"/>
  <mc:AlternateContent xmlns:mc="http://schemas.openxmlformats.org/markup-compatibility/2006">
    <mc:Choice Requires="x15">
      <x15ac:absPath xmlns:x15ac="http://schemas.microsoft.com/office/spreadsheetml/2010/11/ac" url="F:\TransportHealth\ITHIM_R\ITHIM-R_latam\"/>
    </mc:Choice>
  </mc:AlternateContent>
  <bookViews>
    <workbookView xWindow="0" yWindow="0" windowWidth="19368" windowHeight="9192" firstSheet="3" activeTab="3"/>
  </bookViews>
  <sheets>
    <sheet name="Readme" sheetId="22" r:id="rId1"/>
    <sheet name="all_city_parameter_inputs" sheetId="9" r:id="rId2"/>
    <sheet name="All_city_list" sheetId="10" r:id="rId3"/>
    <sheet name="all_global_parameter_inputs" sheetId="24" r:id="rId4"/>
    <sheet name="All_global_list" sheetId="2" r:id="rId5"/>
    <sheet name="Default" sheetId="5" r:id="rId6"/>
    <sheet name="City_AP" sheetId="20" r:id="rId7"/>
    <sheet name="City_health" sheetId="18" r:id="rId8"/>
    <sheet name="City_injury" sheetId="19" r:id="rId9"/>
    <sheet name="City_PA" sheetId="21" r:id="rId10"/>
    <sheet name="City_travel" sheetId="17" r:id="rId11"/>
    <sheet name="Lookup" sheetId="11" r:id="rId12"/>
  </sheets>
  <definedNames>
    <definedName name="_xlcn.WorksheetConnection_All_city_listC3J100000" hidden="1">All_city_list!$D$3:$M$100001</definedName>
  </definedNames>
  <calcPr calcId="162913"/>
  <pivotCaches>
    <pivotCache cacheId="0" r:id="rId13"/>
    <pivotCache cacheId="1" r:id="rId14"/>
    <pivotCache cacheId="2" r:id="rId15"/>
    <pivotCache cacheId="3" r:id="rId16"/>
    <pivotCache cacheId="4" r:id="rId17"/>
  </pivotCaches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Range" name="Range" connection="WorksheetConnection_All_city_list!$C$3:$J$100000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35" i="5" l="1"/>
  <c r="B30" i="5"/>
  <c r="B31" i="5"/>
  <c r="B33" i="5"/>
  <c r="B34" i="5"/>
  <c r="B29" i="5"/>
  <c r="B28" i="5"/>
  <c r="B17" i="5"/>
  <c r="B7" i="5"/>
  <c r="B6" i="5"/>
  <c r="B5" i="5"/>
  <c r="C6" i="2"/>
  <c r="C7" i="2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C22" i="2"/>
  <c r="C23" i="2"/>
  <c r="C24" i="2"/>
  <c r="C25" i="2"/>
  <c r="C26" i="2"/>
  <c r="C27" i="2"/>
  <c r="C28" i="2"/>
  <c r="C29" i="2"/>
  <c r="C30" i="2"/>
  <c r="C31" i="2"/>
  <c r="C32" i="2"/>
  <c r="C33" i="2"/>
  <c r="C34" i="2"/>
  <c r="C5" i="2"/>
  <c r="D6" i="2"/>
  <c r="D7" i="2"/>
  <c r="D8" i="2"/>
  <c r="D9" i="2"/>
  <c r="D10" i="2"/>
  <c r="D11" i="2"/>
  <c r="D12" i="2"/>
  <c r="D13" i="2"/>
  <c r="D14" i="2"/>
  <c r="D15" i="2"/>
  <c r="D16" i="2"/>
  <c r="D17" i="2"/>
  <c r="D18" i="2"/>
  <c r="D19" i="2"/>
  <c r="D20" i="2"/>
  <c r="D21" i="2"/>
  <c r="D22" i="2"/>
  <c r="D23" i="2"/>
  <c r="D24" i="2"/>
  <c r="D25" i="2"/>
  <c r="D26" i="2"/>
  <c r="D27" i="2"/>
  <c r="D28" i="2"/>
  <c r="D29" i="2"/>
  <c r="D30" i="2"/>
  <c r="D31" i="2"/>
  <c r="D32" i="2"/>
  <c r="D33" i="2"/>
  <c r="D34" i="2"/>
  <c r="D5" i="2"/>
  <c r="B30" i="2"/>
  <c r="B31" i="2"/>
  <c r="B32" i="2"/>
  <c r="B33" i="2"/>
  <c r="B34" i="2"/>
  <c r="B8" i="2"/>
  <c r="B9" i="2" s="1"/>
  <c r="B10" i="2" s="1"/>
  <c r="B11" i="2"/>
  <c r="B12" i="2" s="1"/>
  <c r="B13" i="2" s="1"/>
  <c r="B14" i="2"/>
  <c r="B15" i="2" s="1"/>
  <c r="B16" i="2" s="1"/>
  <c r="B17" i="2"/>
  <c r="B18" i="2"/>
  <c r="B19" i="2"/>
  <c r="B20" i="2"/>
  <c r="B21" i="2"/>
  <c r="B22" i="2"/>
  <c r="B23" i="2"/>
  <c r="B24" i="2"/>
  <c r="B25" i="2"/>
  <c r="B26" i="2"/>
  <c r="B27" i="2"/>
  <c r="B28" i="2"/>
  <c r="B29" i="2"/>
  <c r="B5" i="2"/>
  <c r="B6" i="2" s="1"/>
  <c r="B7" i="2" s="1"/>
  <c r="A77" i="10" l="1"/>
  <c r="B77" i="10"/>
  <c r="A78" i="10"/>
  <c r="B78" i="10"/>
  <c r="A79" i="10"/>
  <c r="B79" i="10"/>
  <c r="A80" i="10"/>
  <c r="B80" i="10"/>
  <c r="A81" i="10"/>
  <c r="B81" i="10"/>
  <c r="A82" i="10"/>
  <c r="B82" i="10"/>
  <c r="A83" i="10"/>
  <c r="B83" i="10"/>
  <c r="A84" i="10"/>
  <c r="B84" i="10"/>
  <c r="A85" i="10"/>
  <c r="B85" i="10"/>
  <c r="A86" i="10"/>
  <c r="B86" i="10"/>
  <c r="A87" i="10"/>
  <c r="B87" i="10"/>
  <c r="A88" i="10"/>
  <c r="B88" i="10"/>
  <c r="A89" i="10"/>
  <c r="B89" i="10"/>
  <c r="A90" i="10"/>
  <c r="B90" i="10"/>
  <c r="A91" i="10"/>
  <c r="B91" i="10"/>
  <c r="A92" i="10"/>
  <c r="B92" i="10"/>
  <c r="A93" i="10"/>
  <c r="B93" i="10"/>
  <c r="A94" i="10"/>
  <c r="B94" i="10"/>
  <c r="A95" i="10"/>
  <c r="B95" i="10"/>
  <c r="A96" i="10"/>
  <c r="B96" i="10"/>
  <c r="A97" i="10"/>
  <c r="B97" i="10"/>
  <c r="A98" i="10"/>
  <c r="B98" i="10"/>
  <c r="A99" i="10"/>
  <c r="B99" i="10"/>
  <c r="A100" i="10"/>
  <c r="B100" i="10"/>
  <c r="A101" i="10"/>
  <c r="B101" i="10"/>
  <c r="A102" i="10"/>
  <c r="B102" i="10"/>
  <c r="A103" i="10"/>
  <c r="B103" i="10"/>
  <c r="A104" i="10"/>
  <c r="B104" i="10"/>
  <c r="A105" i="10"/>
  <c r="A175" i="10" s="1"/>
  <c r="B105" i="10"/>
  <c r="A106" i="10"/>
  <c r="B106" i="10"/>
  <c r="A107" i="10"/>
  <c r="B107" i="10"/>
  <c r="A108" i="10"/>
  <c r="B108" i="10"/>
  <c r="A109" i="10"/>
  <c r="B109" i="10"/>
  <c r="A110" i="10"/>
  <c r="B110" i="10"/>
  <c r="A111" i="10"/>
  <c r="B111" i="10"/>
  <c r="A112" i="10"/>
  <c r="B112" i="10"/>
  <c r="A113" i="10"/>
  <c r="B113" i="10"/>
  <c r="A114" i="10"/>
  <c r="B114" i="10"/>
  <c r="A115" i="10"/>
  <c r="B115" i="10"/>
  <c r="A116" i="10"/>
  <c r="B116" i="10"/>
  <c r="A117" i="10"/>
  <c r="B117" i="10"/>
  <c r="A118" i="10"/>
  <c r="B118" i="10"/>
  <c r="A119" i="10"/>
  <c r="B119" i="10"/>
  <c r="A120" i="10"/>
  <c r="B120" i="10"/>
  <c r="A121" i="10"/>
  <c r="B121" i="10"/>
  <c r="A122" i="10"/>
  <c r="B122" i="10"/>
  <c r="A123" i="10"/>
  <c r="B123" i="10"/>
  <c r="A124" i="10"/>
  <c r="B124" i="10"/>
  <c r="A125" i="10"/>
  <c r="B125" i="10"/>
  <c r="A126" i="10"/>
  <c r="B126" i="10"/>
  <c r="A127" i="10"/>
  <c r="B127" i="10"/>
  <c r="A128" i="10"/>
  <c r="B128" i="10"/>
  <c r="A129" i="10"/>
  <c r="B129" i="10"/>
  <c r="A130" i="10"/>
  <c r="B130" i="10"/>
  <c r="A131" i="10"/>
  <c r="B131" i="10"/>
  <c r="A132" i="10"/>
  <c r="B132" i="10"/>
  <c r="A133" i="10"/>
  <c r="B133" i="10"/>
  <c r="A134" i="10"/>
  <c r="B134" i="10"/>
  <c r="A135" i="10"/>
  <c r="B135" i="10"/>
  <c r="A136" i="10"/>
  <c r="B136" i="10"/>
  <c r="A137" i="10"/>
  <c r="B137" i="10"/>
  <c r="A138" i="10"/>
  <c r="B138" i="10"/>
  <c r="A139" i="10"/>
  <c r="B139" i="10"/>
  <c r="A140" i="10"/>
  <c r="B140" i="10"/>
  <c r="A141" i="10"/>
  <c r="B141" i="10"/>
  <c r="A142" i="10"/>
  <c r="B142" i="10"/>
  <c r="A143" i="10"/>
  <c r="B143" i="10"/>
  <c r="A144" i="10"/>
  <c r="B144" i="10"/>
  <c r="A145" i="10"/>
  <c r="B145" i="10"/>
  <c r="A146" i="10"/>
  <c r="B146" i="10"/>
  <c r="A147" i="10"/>
  <c r="B147" i="10"/>
  <c r="A148" i="10"/>
  <c r="B148" i="10"/>
  <c r="A149" i="10"/>
  <c r="B149" i="10"/>
  <c r="A150" i="10"/>
  <c r="B150" i="10"/>
  <c r="A151" i="10"/>
  <c r="B151" i="10"/>
  <c r="A152" i="10"/>
  <c r="B152" i="10"/>
  <c r="A153" i="10"/>
  <c r="B153" i="10"/>
  <c r="A154" i="10"/>
  <c r="B154" i="10"/>
  <c r="A155" i="10"/>
  <c r="B155" i="10"/>
  <c r="A156" i="10"/>
  <c r="A157" i="10"/>
  <c r="B157" i="10"/>
  <c r="A158" i="10"/>
  <c r="B158" i="10"/>
  <c r="A159" i="10"/>
  <c r="B159" i="10"/>
  <c r="A160" i="10"/>
  <c r="B160" i="10"/>
  <c r="A161" i="10"/>
  <c r="B161" i="10"/>
  <c r="A162" i="10"/>
  <c r="B162" i="10"/>
  <c r="A163" i="10"/>
  <c r="B163" i="10"/>
  <c r="A164" i="10"/>
  <c r="B164" i="10"/>
  <c r="A165" i="10"/>
  <c r="B165" i="10"/>
  <c r="A166" i="10"/>
  <c r="B166" i="10"/>
  <c r="A167" i="10"/>
  <c r="B167" i="10"/>
  <c r="A168" i="10"/>
  <c r="B168" i="10"/>
  <c r="A169" i="10"/>
  <c r="B169" i="10"/>
  <c r="A170" i="10"/>
  <c r="B170" i="10"/>
  <c r="A171" i="10"/>
  <c r="B171" i="10"/>
  <c r="A172" i="10"/>
  <c r="B172" i="10"/>
  <c r="A173" i="10"/>
  <c r="B173" i="10"/>
  <c r="A174" i="10"/>
  <c r="B174" i="10"/>
  <c r="B175" i="10"/>
  <c r="A176" i="10"/>
  <c r="B176" i="10"/>
  <c r="A177" i="10"/>
  <c r="B177" i="10"/>
  <c r="A178" i="10"/>
  <c r="B178" i="10"/>
  <c r="A179" i="10"/>
  <c r="B179" i="10"/>
  <c r="A180" i="10"/>
  <c r="B180" i="10"/>
  <c r="A181" i="10"/>
  <c r="B181" i="10"/>
  <c r="A182" i="10"/>
  <c r="B182" i="10"/>
  <c r="A183" i="10"/>
  <c r="B183" i="10"/>
  <c r="A184" i="10"/>
  <c r="B184" i="10"/>
  <c r="A185" i="10"/>
  <c r="B185" i="10"/>
  <c r="A186" i="10"/>
  <c r="B186" i="10"/>
  <c r="A187" i="10"/>
  <c r="B187" i="10"/>
  <c r="A188" i="10"/>
  <c r="B188" i="10"/>
  <c r="A189" i="10"/>
  <c r="B189" i="10"/>
  <c r="A190" i="10"/>
  <c r="B190" i="10"/>
  <c r="A191" i="10"/>
  <c r="B191" i="10"/>
  <c r="A192" i="10"/>
  <c r="B192" i="10"/>
  <c r="A193" i="10"/>
  <c r="B193" i="10"/>
  <c r="A194" i="10"/>
  <c r="B194" i="10"/>
  <c r="A195" i="10"/>
  <c r="B195" i="10"/>
  <c r="A196" i="10"/>
  <c r="B196" i="10"/>
  <c r="A197" i="10"/>
  <c r="A198" i="10"/>
  <c r="B198" i="10"/>
  <c r="A199" i="10"/>
  <c r="B199" i="10"/>
  <c r="A200" i="10"/>
  <c r="B200" i="10"/>
  <c r="A201" i="10"/>
  <c r="B201" i="10"/>
  <c r="A202" i="10"/>
  <c r="B202" i="10"/>
  <c r="A203" i="10"/>
  <c r="B203" i="10"/>
  <c r="A204" i="10"/>
  <c r="B204" i="10"/>
  <c r="A205" i="10"/>
  <c r="B205" i="10"/>
  <c r="A206" i="10"/>
  <c r="B206" i="10"/>
  <c r="A207" i="10"/>
  <c r="B207" i="10"/>
  <c r="A208" i="10"/>
  <c r="B208" i="10"/>
  <c r="A209" i="10"/>
  <c r="B209" i="10"/>
  <c r="A210" i="10"/>
  <c r="B210" i="10"/>
  <c r="A211" i="10"/>
  <c r="B211" i="10"/>
  <c r="A212" i="10"/>
  <c r="B212" i="10"/>
  <c r="A213" i="10"/>
  <c r="B213" i="10"/>
  <c r="A214" i="10"/>
  <c r="B214" i="10"/>
  <c r="A215" i="10"/>
  <c r="B215" i="10"/>
  <c r="A216" i="10"/>
  <c r="B216" i="10"/>
  <c r="A217" i="10"/>
  <c r="B217" i="10"/>
  <c r="A218" i="10"/>
  <c r="B218" i="10"/>
  <c r="A219" i="10"/>
  <c r="B219" i="10"/>
  <c r="A220" i="10"/>
  <c r="B220" i="10"/>
  <c r="A221" i="10"/>
  <c r="B221" i="10"/>
  <c r="A222" i="10"/>
  <c r="B222" i="10"/>
  <c r="A223" i="10"/>
  <c r="B223" i="10"/>
  <c r="A224" i="10"/>
  <c r="B224" i="10"/>
  <c r="A225" i="10"/>
  <c r="B225" i="10"/>
  <c r="A226" i="10"/>
  <c r="A227" i="10"/>
  <c r="B227" i="10"/>
  <c r="A228" i="10"/>
  <c r="B228" i="10"/>
  <c r="A229" i="10"/>
  <c r="B229" i="10"/>
  <c r="A230" i="10"/>
  <c r="B230" i="10"/>
  <c r="A231" i="10"/>
  <c r="B231" i="10"/>
  <c r="A232" i="10"/>
  <c r="A233" i="10"/>
  <c r="B233" i="10"/>
  <c r="A234" i="10"/>
  <c r="B234" i="10"/>
  <c r="A235" i="10"/>
  <c r="B235" i="10"/>
  <c r="A236" i="10"/>
  <c r="B236" i="10"/>
  <c r="A237" i="10"/>
  <c r="B237" i="10"/>
  <c r="A238" i="10"/>
  <c r="B238" i="10"/>
  <c r="A239" i="10"/>
  <c r="B239" i="10"/>
  <c r="A240" i="10"/>
  <c r="B240" i="10"/>
  <c r="A241" i="10"/>
  <c r="B241" i="10"/>
  <c r="A242" i="10"/>
  <c r="B242" i="10"/>
  <c r="A243" i="10"/>
  <c r="B243" i="10"/>
  <c r="A244" i="10"/>
  <c r="B244" i="10"/>
  <c r="A245" i="10"/>
  <c r="B245" i="10"/>
  <c r="A246" i="10"/>
  <c r="B246" i="10"/>
  <c r="A247" i="10"/>
  <c r="B247" i="10"/>
  <c r="A248" i="10"/>
  <c r="B248" i="10"/>
  <c r="A249" i="10"/>
  <c r="B249" i="10"/>
  <c r="A250" i="10"/>
  <c r="B250" i="10"/>
  <c r="A251" i="10"/>
  <c r="A252" i="10"/>
  <c r="B252" i="10"/>
  <c r="A253" i="10"/>
  <c r="B253" i="10"/>
  <c r="A254" i="10"/>
  <c r="B254" i="10"/>
  <c r="A255" i="10"/>
  <c r="B255" i="10"/>
  <c r="A256" i="10"/>
  <c r="B256" i="10"/>
  <c r="A257" i="10"/>
  <c r="B257" i="10"/>
  <c r="A258" i="10"/>
  <c r="B258" i="10"/>
  <c r="A259" i="10"/>
  <c r="B259" i="10"/>
  <c r="A260" i="10"/>
  <c r="B260" i="10"/>
  <c r="A261" i="10"/>
  <c r="B261" i="10"/>
  <c r="A262" i="10"/>
  <c r="B262" i="10"/>
  <c r="A263" i="10"/>
  <c r="B263" i="10"/>
  <c r="A264" i="10"/>
  <c r="B264" i="10"/>
  <c r="A265" i="10"/>
  <c r="B265" i="10"/>
  <c r="A266" i="10"/>
  <c r="B266" i="10"/>
  <c r="A267" i="10"/>
  <c r="A268" i="10"/>
  <c r="B268" i="10"/>
  <c r="A269" i="10"/>
  <c r="B269" i="10"/>
  <c r="A270" i="10"/>
  <c r="B270" i="10"/>
  <c r="A271" i="10"/>
  <c r="B271" i="10"/>
  <c r="A272" i="10"/>
  <c r="B272" i="10"/>
  <c r="A273" i="10"/>
  <c r="B273" i="10"/>
  <c r="A274" i="10"/>
  <c r="B274" i="10"/>
  <c r="A275" i="10"/>
  <c r="B275" i="10"/>
  <c r="A276" i="10"/>
  <c r="B276" i="10"/>
  <c r="A277" i="10"/>
  <c r="B277" i="10"/>
  <c r="A278" i="10"/>
  <c r="B278" i="10"/>
  <c r="A279" i="10"/>
  <c r="B279" i="10"/>
  <c r="A280" i="10"/>
  <c r="B280" i="10"/>
  <c r="B281" i="10"/>
  <c r="A282" i="10"/>
  <c r="B282" i="10"/>
  <c r="A283" i="10"/>
  <c r="B283" i="10"/>
  <c r="A284" i="10"/>
  <c r="B284" i="10"/>
  <c r="A285" i="10"/>
  <c r="B285" i="10"/>
  <c r="A286" i="10"/>
  <c r="B286" i="10"/>
  <c r="A287" i="10"/>
  <c r="B287" i="10"/>
  <c r="A288" i="10"/>
  <c r="B288" i="10"/>
  <c r="A289" i="10"/>
  <c r="B289" i="10"/>
  <c r="A290" i="10"/>
  <c r="B290" i="10"/>
  <c r="A291" i="10"/>
  <c r="B291" i="10"/>
  <c r="A292" i="10"/>
  <c r="B292" i="10"/>
  <c r="A293" i="10"/>
  <c r="A294" i="10"/>
  <c r="B294" i="10"/>
  <c r="B295" i="10"/>
  <c r="A296" i="10"/>
  <c r="A297" i="10"/>
  <c r="B297" i="10"/>
  <c r="A298" i="10"/>
  <c r="B298" i="10"/>
  <c r="A299" i="10"/>
  <c r="B299" i="10"/>
  <c r="A300" i="10"/>
  <c r="B300" i="10"/>
  <c r="A301" i="10"/>
  <c r="B301" i="10"/>
  <c r="A302" i="10"/>
  <c r="A303" i="10"/>
  <c r="B303" i="10"/>
  <c r="A304" i="10"/>
  <c r="B304" i="10"/>
  <c r="A305" i="10"/>
  <c r="B305" i="10"/>
  <c r="A306" i="10"/>
  <c r="B306" i="10"/>
  <c r="A307" i="10"/>
  <c r="B307" i="10"/>
  <c r="A308" i="10"/>
  <c r="B308" i="10"/>
  <c r="A309" i="10"/>
  <c r="B309" i="10"/>
  <c r="A310" i="10"/>
  <c r="B310" i="10"/>
  <c r="A311" i="10"/>
  <c r="B311" i="10"/>
  <c r="A312" i="10"/>
  <c r="A382" i="10" s="1"/>
  <c r="B312" i="10"/>
  <c r="A313" i="10"/>
  <c r="B313" i="10"/>
  <c r="A314" i="10"/>
  <c r="B314" i="10"/>
  <c r="A315" i="10"/>
  <c r="B315" i="10"/>
  <c r="A316" i="10"/>
  <c r="B316" i="10"/>
  <c r="A317" i="10"/>
  <c r="B317" i="10"/>
  <c r="A318" i="10"/>
  <c r="B318" i="10"/>
  <c r="A319" i="10"/>
  <c r="B319" i="10"/>
  <c r="A320" i="10"/>
  <c r="B320" i="10"/>
  <c r="A321" i="10"/>
  <c r="A322" i="10"/>
  <c r="B322" i="10"/>
  <c r="A323" i="10"/>
  <c r="B323" i="10"/>
  <c r="A324" i="10"/>
  <c r="B324" i="10"/>
  <c r="A325" i="10"/>
  <c r="B325" i="10"/>
  <c r="A326" i="10"/>
  <c r="B326" i="10"/>
  <c r="A327" i="10"/>
  <c r="B327" i="10"/>
  <c r="A328" i="10"/>
  <c r="B328" i="10"/>
  <c r="A329" i="10"/>
  <c r="B329" i="10"/>
  <c r="A330" i="10"/>
  <c r="B330" i="10"/>
  <c r="A331" i="10"/>
  <c r="B331" i="10"/>
  <c r="A332" i="10"/>
  <c r="B332" i="10"/>
  <c r="A333" i="10"/>
  <c r="B333" i="10"/>
  <c r="A334" i="10"/>
  <c r="B334" i="10"/>
  <c r="A335" i="10"/>
  <c r="B335" i="10"/>
  <c r="A336" i="10"/>
  <c r="B336" i="10"/>
  <c r="A338" i="10"/>
  <c r="B338" i="10"/>
  <c r="A339" i="10"/>
  <c r="B339" i="10"/>
  <c r="A340" i="10"/>
  <c r="B340" i="10"/>
  <c r="A341" i="10"/>
  <c r="B341" i="10"/>
  <c r="A342" i="10"/>
  <c r="B342" i="10"/>
  <c r="A343" i="10"/>
  <c r="B343" i="10"/>
  <c r="A344" i="10"/>
  <c r="B344" i="10"/>
  <c r="B345" i="10"/>
  <c r="A346" i="10"/>
  <c r="B346" i="10"/>
  <c r="A347" i="10"/>
  <c r="B347" i="10"/>
  <c r="A348" i="10"/>
  <c r="B348" i="10"/>
  <c r="A349" i="10"/>
  <c r="B349" i="10"/>
  <c r="A350" i="10"/>
  <c r="B350" i="10"/>
  <c r="B351" i="10"/>
  <c r="A352" i="10"/>
  <c r="B352" i="10"/>
  <c r="A353" i="10"/>
  <c r="B353" i="10"/>
  <c r="A354" i="10"/>
  <c r="B354" i="10"/>
  <c r="A355" i="10"/>
  <c r="B355" i="10"/>
  <c r="A356" i="10"/>
  <c r="B356" i="10"/>
  <c r="A357" i="10"/>
  <c r="B357" i="10"/>
  <c r="A358" i="10"/>
  <c r="B358" i="10"/>
  <c r="A359" i="10"/>
  <c r="B359" i="10"/>
  <c r="B360" i="10"/>
  <c r="A361" i="10"/>
  <c r="B361" i="10"/>
  <c r="A362" i="10"/>
  <c r="B362" i="10"/>
  <c r="A363" i="10"/>
  <c r="A364" i="10"/>
  <c r="B364" i="10"/>
  <c r="B365" i="10"/>
  <c r="A366" i="10"/>
  <c r="A367" i="10"/>
  <c r="B367" i="10"/>
  <c r="A368" i="10"/>
  <c r="B368" i="10"/>
  <c r="A369" i="10"/>
  <c r="B369" i="10"/>
  <c r="A370" i="10"/>
  <c r="B370" i="10"/>
  <c r="A371" i="10"/>
  <c r="B371" i="10"/>
  <c r="A372" i="10"/>
  <c r="A373" i="10"/>
  <c r="B373" i="10"/>
  <c r="A374" i="10"/>
  <c r="B374" i="10"/>
  <c r="A375" i="10"/>
  <c r="B375" i="10"/>
  <c r="A376" i="10"/>
  <c r="B376" i="10"/>
  <c r="A377" i="10"/>
  <c r="B377" i="10"/>
  <c r="A378" i="10"/>
  <c r="B378" i="10"/>
  <c r="A379" i="10"/>
  <c r="B379" i="10"/>
  <c r="A380" i="10"/>
  <c r="B380" i="10"/>
  <c r="A381" i="10"/>
  <c r="B381" i="10"/>
  <c r="B382" i="10"/>
  <c r="A383" i="10"/>
  <c r="B383" i="10"/>
  <c r="A384" i="10"/>
  <c r="B384" i="10"/>
  <c r="A385" i="10"/>
  <c r="A386" i="10"/>
  <c r="B386" i="10"/>
  <c r="A387" i="10"/>
  <c r="B387" i="10"/>
  <c r="A388" i="10"/>
  <c r="A458" i="10" s="1"/>
  <c r="B388" i="10"/>
  <c r="A389" i="10"/>
  <c r="B390" i="10"/>
  <c r="A391" i="10"/>
  <c r="A392" i="10"/>
  <c r="B392" i="10"/>
  <c r="A393" i="10"/>
  <c r="B393" i="10"/>
  <c r="B394" i="10"/>
  <c r="A395" i="10"/>
  <c r="B395" i="10"/>
  <c r="A396" i="10"/>
  <c r="B396" i="10"/>
  <c r="A397" i="10"/>
  <c r="B397" i="10"/>
  <c r="A398" i="10"/>
  <c r="B398" i="10"/>
  <c r="A399" i="10"/>
  <c r="A400" i="10"/>
  <c r="B400" i="10"/>
  <c r="A401" i="10"/>
  <c r="B401" i="10"/>
  <c r="A402" i="10"/>
  <c r="B402" i="10"/>
  <c r="A403" i="10"/>
  <c r="B403" i="10"/>
  <c r="A404" i="10"/>
  <c r="B404" i="10"/>
  <c r="B474" i="10" s="1"/>
  <c r="A405" i="10"/>
  <c r="A406" i="10"/>
  <c r="B406" i="10"/>
  <c r="A408" i="10"/>
  <c r="B408" i="10"/>
  <c r="A409" i="10"/>
  <c r="B409" i="10"/>
  <c r="A410" i="10"/>
  <c r="B410" i="10"/>
  <c r="A411" i="10"/>
  <c r="B411" i="10"/>
  <c r="A412" i="10"/>
  <c r="B412" i="10"/>
  <c r="A413" i="10"/>
  <c r="B413" i="10"/>
  <c r="B414" i="10"/>
  <c r="B415" i="10"/>
  <c r="A416" i="10"/>
  <c r="B416" i="10"/>
  <c r="A417" i="10"/>
  <c r="B417" i="10"/>
  <c r="A418" i="10"/>
  <c r="B418" i="10"/>
  <c r="A419" i="10"/>
  <c r="A420" i="10"/>
  <c r="B420" i="10"/>
  <c r="B421" i="10"/>
  <c r="A422" i="10"/>
  <c r="B422" i="10"/>
  <c r="A423" i="10"/>
  <c r="B423" i="10"/>
  <c r="A424" i="10"/>
  <c r="B424" i="10"/>
  <c r="A425" i="10"/>
  <c r="B425" i="10"/>
  <c r="A426" i="10"/>
  <c r="B426" i="10"/>
  <c r="A427" i="10"/>
  <c r="B427" i="10"/>
  <c r="A428" i="10"/>
  <c r="B428" i="10"/>
  <c r="A429" i="10"/>
  <c r="B429" i="10"/>
  <c r="B430" i="10"/>
  <c r="A431" i="10"/>
  <c r="B431" i="10"/>
  <c r="A432" i="10"/>
  <c r="B432" i="10"/>
  <c r="A433" i="10"/>
  <c r="A434" i="10"/>
  <c r="B434" i="10"/>
  <c r="B435" i="10"/>
  <c r="A436" i="10"/>
  <c r="A437" i="10"/>
  <c r="B437" i="10"/>
  <c r="A438" i="10"/>
  <c r="B438" i="10"/>
  <c r="A439" i="10"/>
  <c r="B439" i="10"/>
  <c r="A440" i="10"/>
  <c r="B440" i="10"/>
  <c r="A441" i="10"/>
  <c r="B441" i="10"/>
  <c r="A442" i="10"/>
  <c r="A443" i="10"/>
  <c r="B443" i="10"/>
  <c r="A444" i="10"/>
  <c r="B444" i="10"/>
  <c r="A445" i="10"/>
  <c r="B445" i="10"/>
  <c r="B446" i="10"/>
  <c r="A447" i="10"/>
  <c r="B447" i="10"/>
  <c r="A448" i="10"/>
  <c r="B448" i="10"/>
  <c r="A449" i="10"/>
  <c r="B449" i="10"/>
  <c r="A450" i="10"/>
  <c r="B450" i="10"/>
  <c r="A451" i="10"/>
  <c r="B451" i="10"/>
  <c r="A452" i="10"/>
  <c r="B452" i="10"/>
  <c r="A453" i="10"/>
  <c r="B453" i="10"/>
  <c r="A454" i="10"/>
  <c r="B454" i="10"/>
  <c r="A455" i="10"/>
  <c r="A456" i="10"/>
  <c r="B456" i="10"/>
  <c r="A457" i="10"/>
  <c r="B457" i="10"/>
  <c r="B458" i="10"/>
  <c r="A459" i="10"/>
  <c r="B460" i="10"/>
  <c r="A461" i="10"/>
  <c r="A462" i="10"/>
  <c r="B462" i="10"/>
  <c r="A463" i="10"/>
  <c r="B463" i="10"/>
  <c r="B464" i="10"/>
  <c r="A465" i="10"/>
  <c r="B465" i="10"/>
  <c r="A466" i="10"/>
  <c r="B466" i="10"/>
  <c r="A467" i="10"/>
  <c r="B467" i="10"/>
  <c r="A468" i="10"/>
  <c r="B468" i="10"/>
  <c r="A469" i="10"/>
  <c r="A470" i="10"/>
  <c r="B470" i="10"/>
  <c r="A471" i="10"/>
  <c r="B471" i="10"/>
  <c r="A472" i="10"/>
  <c r="B472" i="10"/>
  <c r="A473" i="10"/>
  <c r="B473" i="10"/>
  <c r="A474" i="10"/>
  <c r="A475" i="10"/>
  <c r="A476" i="10"/>
  <c r="B476" i="10"/>
  <c r="A478" i="10"/>
  <c r="B478" i="10"/>
  <c r="A479" i="10"/>
  <c r="B479" i="10"/>
  <c r="A480" i="10"/>
  <c r="B480" i="10"/>
  <c r="A481" i="10"/>
  <c r="B481" i="10"/>
  <c r="A482" i="10"/>
  <c r="B482" i="10"/>
  <c r="A483" i="10"/>
  <c r="B483" i="10"/>
  <c r="B484" i="10"/>
  <c r="B485" i="10"/>
  <c r="A486" i="10"/>
  <c r="B486" i="10"/>
  <c r="A487" i="10"/>
  <c r="B487" i="10"/>
  <c r="A488" i="10"/>
  <c r="B488" i="10"/>
  <c r="A489" i="10"/>
  <c r="A490" i="10"/>
  <c r="B491" i="10"/>
  <c r="A492" i="10"/>
  <c r="B492" i="10"/>
  <c r="A493" i="10"/>
  <c r="B493" i="10"/>
  <c r="A494" i="10"/>
  <c r="B494" i="10"/>
  <c r="A495" i="10"/>
  <c r="B495" i="10"/>
  <c r="A496" i="10"/>
  <c r="B496" i="10"/>
  <c r="A497" i="10"/>
  <c r="B497" i="10"/>
  <c r="A498" i="10"/>
  <c r="A499" i="10"/>
  <c r="B499" i="10"/>
  <c r="B500" i="10"/>
  <c r="A501" i="10"/>
  <c r="B501" i="10"/>
  <c r="A502" i="10"/>
  <c r="A503" i="10"/>
  <c r="A504" i="10"/>
  <c r="B504" i="10"/>
  <c r="B505" i="10"/>
  <c r="A506" i="10"/>
  <c r="A507" i="10"/>
  <c r="B507" i="10"/>
  <c r="A508" i="10"/>
  <c r="B508" i="10"/>
  <c r="A509" i="10"/>
  <c r="B509" i="10"/>
  <c r="A510" i="10"/>
  <c r="B510" i="10"/>
  <c r="A511" i="10"/>
  <c r="B511" i="10"/>
  <c r="A512" i="10"/>
  <c r="A513" i="10"/>
  <c r="B513" i="10"/>
  <c r="A514" i="10"/>
  <c r="B514" i="10"/>
  <c r="A515" i="10"/>
  <c r="B515" i="10"/>
  <c r="B516" i="10"/>
  <c r="A517" i="10"/>
  <c r="B517" i="10"/>
  <c r="A518" i="10"/>
  <c r="B518" i="10"/>
  <c r="A519" i="10"/>
  <c r="B519" i="10"/>
  <c r="A520" i="10"/>
  <c r="B520" i="10"/>
  <c r="A521" i="10"/>
  <c r="B521" i="10"/>
  <c r="A523" i="10"/>
  <c r="B523" i="10"/>
  <c r="A524" i="10"/>
  <c r="B524" i="10"/>
  <c r="A525" i="10"/>
  <c r="A526" i="10"/>
  <c r="A527" i="10"/>
  <c r="B527" i="10"/>
  <c r="B528" i="10"/>
  <c r="A529" i="10"/>
  <c r="A531" i="10"/>
  <c r="A532" i="10"/>
  <c r="B532" i="10"/>
  <c r="A533" i="10"/>
  <c r="B533" i="10"/>
  <c r="A535" i="10"/>
  <c r="B535" i="10"/>
  <c r="A536" i="10"/>
  <c r="B536" i="10"/>
  <c r="A537" i="10"/>
  <c r="B537" i="10"/>
  <c r="A538" i="10"/>
  <c r="B538" i="10"/>
  <c r="A539" i="10"/>
  <c r="A540" i="10"/>
  <c r="B540" i="10"/>
  <c r="A541" i="10"/>
  <c r="B541" i="10"/>
  <c r="A542" i="10"/>
  <c r="B542" i="10"/>
  <c r="A543" i="10"/>
  <c r="B543" i="10"/>
  <c r="A544" i="10"/>
  <c r="B544" i="10"/>
  <c r="A545" i="10"/>
  <c r="A546" i="10"/>
  <c r="B546" i="10"/>
  <c r="A548" i="10"/>
  <c r="B548" i="10"/>
  <c r="A549" i="10"/>
  <c r="B549" i="10"/>
  <c r="A550" i="10"/>
  <c r="B550" i="10"/>
  <c r="A551" i="10"/>
  <c r="B551" i="10"/>
  <c r="A552" i="10"/>
  <c r="B552" i="10"/>
  <c r="A553" i="10"/>
  <c r="B553" i="10"/>
  <c r="B554" i="10"/>
  <c r="B555" i="10"/>
  <c r="A556" i="10"/>
  <c r="B556" i="10"/>
  <c r="A557" i="10"/>
  <c r="B557" i="10"/>
  <c r="A558" i="10"/>
  <c r="B558" i="10"/>
  <c r="A559" i="10"/>
  <c r="A560" i="10"/>
  <c r="B561" i="10"/>
  <c r="A562" i="10"/>
  <c r="B562" i="10"/>
  <c r="A563" i="10"/>
  <c r="B563" i="10"/>
  <c r="A564" i="10"/>
  <c r="B564" i="10"/>
  <c r="B565" i="10"/>
  <c r="A566" i="10"/>
  <c r="B566" i="10"/>
  <c r="A567" i="10"/>
  <c r="B567" i="10"/>
  <c r="A568" i="10"/>
  <c r="A569" i="10"/>
  <c r="B569" i="10"/>
  <c r="B570" i="10"/>
  <c r="A571" i="10"/>
  <c r="B571" i="10"/>
  <c r="A572" i="10"/>
  <c r="A573" i="10"/>
  <c r="A574" i="10"/>
  <c r="B574" i="10"/>
  <c r="B575" i="10"/>
  <c r="A576" i="10"/>
  <c r="B577" i="10"/>
  <c r="A578" i="10"/>
  <c r="B578" i="10"/>
  <c r="A579" i="10"/>
  <c r="B579" i="10"/>
  <c r="A580" i="10"/>
  <c r="B580" i="10"/>
  <c r="B581" i="10"/>
  <c r="A582" i="10"/>
  <c r="A583" i="10"/>
  <c r="B583" i="10"/>
  <c r="A584" i="10"/>
  <c r="B584" i="10"/>
  <c r="B585" i="10"/>
  <c r="B586" i="10"/>
  <c r="A587" i="10"/>
  <c r="B587" i="10"/>
  <c r="A588" i="10"/>
  <c r="B588" i="10"/>
  <c r="A589" i="10"/>
  <c r="B589" i="10"/>
  <c r="A590" i="10"/>
  <c r="B590" i="10"/>
  <c r="A591" i="10"/>
  <c r="B591" i="10"/>
  <c r="A593" i="10"/>
  <c r="B593" i="10"/>
  <c r="A594" i="10"/>
  <c r="B594" i="10"/>
  <c r="A595" i="10"/>
  <c r="A596" i="10"/>
  <c r="A597" i="10"/>
  <c r="B597" i="10"/>
  <c r="B598" i="10"/>
  <c r="A599" i="10"/>
  <c r="A601" i="10"/>
  <c r="A602" i="10"/>
  <c r="B602" i="10"/>
  <c r="A603" i="10"/>
  <c r="B603" i="10"/>
  <c r="A605" i="10"/>
  <c r="B605" i="10"/>
  <c r="A606" i="10"/>
  <c r="B606" i="10"/>
  <c r="A607" i="10"/>
  <c r="B607" i="10"/>
  <c r="A608" i="10"/>
  <c r="A609" i="10"/>
  <c r="A610" i="10"/>
  <c r="B610" i="10"/>
  <c r="B611" i="10"/>
  <c r="A612" i="10"/>
  <c r="B612" i="10"/>
  <c r="A613" i="10"/>
  <c r="B613" i="10"/>
  <c r="A614" i="10"/>
  <c r="B614" i="10"/>
  <c r="A615" i="10"/>
  <c r="A685" i="10" s="1"/>
  <c r="A616" i="10"/>
  <c r="B616" i="10"/>
  <c r="A618" i="10"/>
  <c r="B618" i="10"/>
  <c r="A619" i="10"/>
  <c r="B619" i="10"/>
  <c r="A620" i="10"/>
  <c r="B620" i="10"/>
  <c r="A621" i="10"/>
  <c r="B621" i="10"/>
  <c r="A622" i="10"/>
  <c r="B622" i="10"/>
  <c r="A623" i="10"/>
  <c r="B623" i="10"/>
  <c r="B624" i="10"/>
  <c r="B625" i="10"/>
  <c r="A626" i="10"/>
  <c r="B626" i="10"/>
  <c r="A627" i="10"/>
  <c r="B627" i="10"/>
  <c r="A628" i="10"/>
  <c r="B628" i="10"/>
  <c r="A629" i="10"/>
  <c r="A630" i="10"/>
  <c r="B631" i="10"/>
  <c r="A632" i="10"/>
  <c r="B632" i="10"/>
  <c r="A633" i="10"/>
  <c r="B633" i="10"/>
  <c r="A634" i="10"/>
  <c r="B634" i="10"/>
  <c r="B635" i="10"/>
  <c r="A636" i="10"/>
  <c r="B636" i="10"/>
  <c r="A637" i="10"/>
  <c r="B637" i="10"/>
  <c r="A638" i="10"/>
  <c r="A639" i="10"/>
  <c r="B639" i="10"/>
  <c r="B640" i="10"/>
  <c r="A641" i="10"/>
  <c r="B641" i="10"/>
  <c r="A642" i="10"/>
  <c r="A643" i="10"/>
  <c r="A644" i="10"/>
  <c r="B644" i="10"/>
  <c r="B645" i="10"/>
  <c r="A646" i="10"/>
  <c r="B647" i="10"/>
  <c r="A648" i="10"/>
  <c r="B648" i="10"/>
  <c r="A649" i="10"/>
  <c r="B649" i="10"/>
  <c r="A650" i="10"/>
  <c r="B650" i="10"/>
  <c r="A652" i="10"/>
  <c r="A653" i="10"/>
  <c r="B653" i="10"/>
  <c r="A654" i="10"/>
  <c r="B654" i="10"/>
  <c r="B656" i="10"/>
  <c r="A657" i="10"/>
  <c r="B657" i="10"/>
  <c r="A658" i="10"/>
  <c r="B658" i="10"/>
  <c r="A659" i="10"/>
  <c r="B659" i="10"/>
  <c r="A660" i="10"/>
  <c r="B660" i="10"/>
  <c r="A661" i="10"/>
  <c r="B661" i="10"/>
  <c r="A663" i="10"/>
  <c r="B663" i="10"/>
  <c r="A664" i="10"/>
  <c r="B664" i="10"/>
  <c r="A665" i="10"/>
  <c r="A666" i="10"/>
  <c r="A667" i="10"/>
  <c r="B667" i="10"/>
  <c r="B668" i="10"/>
  <c r="A669" i="10"/>
  <c r="A671" i="10"/>
  <c r="A672" i="10"/>
  <c r="B672" i="10"/>
  <c r="A673" i="10"/>
  <c r="B673" i="10"/>
  <c r="A675" i="10"/>
  <c r="B675" i="10"/>
  <c r="A676" i="10"/>
  <c r="B676" i="10"/>
  <c r="A677" i="10"/>
  <c r="B677" i="10"/>
  <c r="A678" i="10"/>
  <c r="A679" i="10"/>
  <c r="A680" i="10"/>
  <c r="B680" i="10"/>
  <c r="B681" i="10"/>
  <c r="B682" i="10"/>
  <c r="A683" i="10"/>
  <c r="A684" i="10"/>
  <c r="B686" i="10"/>
  <c r="A688" i="10"/>
  <c r="B688" i="10"/>
  <c r="B689" i="10"/>
  <c r="B690" i="10"/>
  <c r="A691" i="10"/>
  <c r="B691" i="10"/>
  <c r="A692" i="10"/>
  <c r="B692" i="10"/>
  <c r="B693" i="10"/>
  <c r="B694" i="10"/>
  <c r="B695" i="10"/>
  <c r="A696" i="10"/>
  <c r="B696" i="10"/>
  <c r="A697" i="10"/>
  <c r="B697" i="10"/>
  <c r="A698" i="10"/>
  <c r="B698" i="10"/>
  <c r="A699" i="10"/>
  <c r="A700" i="10"/>
  <c r="B701" i="10"/>
  <c r="A702" i="10"/>
  <c r="B702" i="10"/>
  <c r="A703" i="10"/>
  <c r="B703" i="10"/>
  <c r="A704" i="10"/>
  <c r="B704" i="10"/>
  <c r="B705" i="10"/>
  <c r="A706" i="10"/>
  <c r="B706" i="10"/>
  <c r="A707" i="10"/>
  <c r="B707" i="10"/>
  <c r="A708" i="10"/>
  <c r="A709" i="10"/>
  <c r="B709" i="10"/>
  <c r="B710" i="10"/>
  <c r="A711" i="10"/>
  <c r="A781" i="10" s="1"/>
  <c r="B711" i="10"/>
  <c r="A712" i="10"/>
  <c r="A713" i="10"/>
  <c r="B714" i="10"/>
  <c r="B715" i="10"/>
  <c r="A716" i="10"/>
  <c r="B717" i="10"/>
  <c r="A718" i="10"/>
  <c r="B718" i="10"/>
  <c r="A719" i="10"/>
  <c r="B719" i="10"/>
  <c r="A720" i="10"/>
  <c r="B720" i="10"/>
  <c r="A722" i="10"/>
  <c r="A723" i="10"/>
  <c r="A793" i="10" s="1"/>
  <c r="B723" i="10"/>
  <c r="A724" i="10"/>
  <c r="B724" i="10"/>
  <c r="B726" i="10"/>
  <c r="A727" i="10"/>
  <c r="A797" i="10" s="1"/>
  <c r="B727" i="10"/>
  <c r="A728" i="10"/>
  <c r="B728" i="10"/>
  <c r="B729" i="10"/>
  <c r="A730" i="10"/>
  <c r="B730" i="10"/>
  <c r="A731" i="10"/>
  <c r="A801" i="10" s="1"/>
  <c r="B731" i="10"/>
  <c r="A733" i="10"/>
  <c r="B733" i="10"/>
  <c r="A734" i="10"/>
  <c r="B734" i="10"/>
  <c r="A735" i="10"/>
  <c r="A805" i="10" s="1"/>
  <c r="A736" i="10"/>
  <c r="A737" i="10"/>
  <c r="B737" i="10"/>
  <c r="B738" i="10"/>
  <c r="A739" i="10"/>
  <c r="A809" i="10" s="1"/>
  <c r="B742" i="10"/>
  <c r="A743" i="10"/>
  <c r="B743" i="10"/>
  <c r="A745" i="10"/>
  <c r="B745" i="10"/>
  <c r="A746" i="10"/>
  <c r="B746" i="10"/>
  <c r="A747" i="10"/>
  <c r="A817" i="10" s="1"/>
  <c r="B747" i="10"/>
  <c r="A748" i="10"/>
  <c r="A749" i="10"/>
  <c r="A750" i="10"/>
  <c r="B750" i="10"/>
  <c r="B751" i="10"/>
  <c r="B752" i="10"/>
  <c r="A753" i="10"/>
  <c r="A754" i="10"/>
  <c r="A755" i="10"/>
  <c r="B756" i="10"/>
  <c r="B758" i="10"/>
  <c r="B828" i="10" s="1"/>
  <c r="B759" i="10"/>
  <c r="B760" i="10"/>
  <c r="B761" i="10"/>
  <c r="A762" i="10"/>
  <c r="B762" i="10"/>
  <c r="B763" i="10"/>
  <c r="B764" i="10"/>
  <c r="B765" i="10"/>
  <c r="A766" i="10"/>
  <c r="B766" i="10"/>
  <c r="A767" i="10"/>
  <c r="B767" i="10"/>
  <c r="A768" i="10"/>
  <c r="B768" i="10"/>
  <c r="A770" i="10"/>
  <c r="B771" i="10"/>
  <c r="A772" i="10"/>
  <c r="B772" i="10"/>
  <c r="B773" i="10"/>
  <c r="A774" i="10"/>
  <c r="B774" i="10"/>
  <c r="B775" i="10"/>
  <c r="A776" i="10"/>
  <c r="B776" i="10"/>
  <c r="B777" i="10"/>
  <c r="A778" i="10"/>
  <c r="A779" i="10"/>
  <c r="B779" i="10"/>
  <c r="B780" i="10"/>
  <c r="B781" i="10"/>
  <c r="A782" i="10"/>
  <c r="A783" i="10"/>
  <c r="B784" i="10"/>
  <c r="B785" i="10"/>
  <c r="A786" i="10"/>
  <c r="B787" i="10"/>
  <c r="A788" i="10"/>
  <c r="B788" i="10"/>
  <c r="A789" i="10"/>
  <c r="B789" i="10"/>
  <c r="A790" i="10"/>
  <c r="B790" i="10"/>
  <c r="A792" i="10"/>
  <c r="B793" i="10"/>
  <c r="A794" i="10"/>
  <c r="B794" i="10"/>
  <c r="B796" i="10"/>
  <c r="B797" i="10"/>
  <c r="A798" i="10"/>
  <c r="B798" i="10"/>
  <c r="B799" i="10"/>
  <c r="A800" i="10"/>
  <c r="B800" i="10"/>
  <c r="B801" i="10"/>
  <c r="A803" i="10"/>
  <c r="B803" i="10"/>
  <c r="A804" i="10"/>
  <c r="B804" i="10"/>
  <c r="A806" i="10"/>
  <c r="A807" i="10"/>
  <c r="B807" i="10"/>
  <c r="B808" i="10"/>
  <c r="B812" i="10"/>
  <c r="A813" i="10"/>
  <c r="B813" i="10"/>
  <c r="A815" i="10"/>
  <c r="B815" i="10"/>
  <c r="A816" i="10"/>
  <c r="B816" i="10"/>
  <c r="B817" i="10"/>
  <c r="A818" i="10"/>
  <c r="A819" i="10"/>
  <c r="A820" i="10"/>
  <c r="B820" i="10"/>
  <c r="B821" i="10"/>
  <c r="B822" i="10"/>
  <c r="A823" i="10"/>
  <c r="A824" i="10"/>
  <c r="B826" i="10"/>
  <c r="B829" i="10"/>
  <c r="B830" i="10"/>
  <c r="B831" i="10"/>
  <c r="A832" i="10"/>
  <c r="B832" i="10"/>
  <c r="B833" i="10"/>
  <c r="B834" i="10"/>
  <c r="B835" i="10"/>
  <c r="A836" i="10"/>
  <c r="B836" i="10"/>
  <c r="B837" i="10"/>
  <c r="A838" i="10"/>
  <c r="B838" i="10"/>
  <c r="A840" i="10"/>
  <c r="B841" i="10"/>
  <c r="A842" i="10"/>
  <c r="B842" i="10"/>
  <c r="B843" i="10"/>
  <c r="A844" i="10"/>
  <c r="B845" i="10"/>
  <c r="A846" i="10"/>
  <c r="B846" i="10"/>
  <c r="B847" i="10"/>
  <c r="A848" i="10"/>
  <c r="A849" i="10"/>
  <c r="B849" i="10"/>
  <c r="B850" i="10"/>
  <c r="A851" i="10"/>
  <c r="B851" i="10"/>
  <c r="A852" i="10"/>
  <c r="B854" i="10"/>
  <c r="B855" i="10"/>
  <c r="A856" i="10"/>
  <c r="B857" i="10"/>
  <c r="A858" i="10"/>
  <c r="B858" i="10"/>
  <c r="A859" i="10"/>
  <c r="B859" i="10"/>
  <c r="A860" i="10"/>
  <c r="B860" i="10"/>
  <c r="A862" i="10"/>
  <c r="A863" i="10"/>
  <c r="B863" i="10"/>
  <c r="A864" i="10"/>
  <c r="B864" i="10"/>
  <c r="B866" i="10"/>
  <c r="A867" i="10"/>
  <c r="B867" i="10"/>
  <c r="A868" i="10"/>
  <c r="B868" i="10"/>
  <c r="B869" i="10"/>
  <c r="A870" i="10"/>
  <c r="B870" i="10"/>
  <c r="A871" i="10"/>
  <c r="B871" i="10"/>
  <c r="A873" i="10"/>
  <c r="B873" i="10"/>
  <c r="A874" i="10"/>
  <c r="B874" i="10"/>
  <c r="A875" i="10"/>
  <c r="A876" i="10"/>
  <c r="A877" i="10"/>
  <c r="B877" i="10"/>
  <c r="B878" i="10"/>
  <c r="A879" i="10"/>
  <c r="B882" i="10"/>
  <c r="A883" i="10"/>
  <c r="B883" i="10"/>
  <c r="A885" i="10"/>
  <c r="B885" i="10"/>
  <c r="A886" i="10"/>
  <c r="B886" i="10"/>
  <c r="A887" i="10"/>
  <c r="B887" i="10"/>
  <c r="A888" i="10"/>
  <c r="A889" i="10"/>
  <c r="A890" i="10"/>
  <c r="B890" i="10"/>
  <c r="B891" i="10"/>
  <c r="B892" i="10"/>
  <c r="A893" i="10"/>
  <c r="A894" i="10"/>
  <c r="B896" i="10"/>
  <c r="B898" i="10"/>
  <c r="B899" i="10"/>
  <c r="B900" i="10"/>
  <c r="A902" i="10"/>
  <c r="B902" i="10"/>
  <c r="B904" i="10"/>
  <c r="B905" i="10"/>
  <c r="A906" i="10"/>
  <c r="B906" i="10"/>
  <c r="B907" i="10"/>
  <c r="A908" i="10"/>
  <c r="B908" i="10"/>
  <c r="A910" i="10"/>
  <c r="B911" i="10"/>
  <c r="A912" i="10"/>
  <c r="B912" i="10"/>
  <c r="B913" i="10"/>
  <c r="A914" i="10"/>
  <c r="B915" i="10"/>
  <c r="A916" i="10"/>
  <c r="B916" i="10"/>
  <c r="B917" i="10"/>
  <c r="A918" i="10"/>
  <c r="A919" i="10"/>
  <c r="B920" i="10"/>
  <c r="A921" i="10"/>
  <c r="B921" i="10"/>
  <c r="A922" i="10"/>
  <c r="B924" i="10"/>
  <c r="B925" i="10"/>
  <c r="A926" i="10"/>
  <c r="B927" i="10"/>
  <c r="B928" i="10"/>
  <c r="A929" i="10"/>
  <c r="B929" i="10"/>
  <c r="A930" i="10"/>
  <c r="B930" i="10"/>
  <c r="A932" i="10"/>
  <c r="A933" i="10"/>
  <c r="B933" i="10"/>
  <c r="A934" i="10"/>
  <c r="B934" i="10"/>
  <c r="B936" i="10"/>
  <c r="A937" i="10"/>
  <c r="B937" i="10"/>
  <c r="A938" i="10"/>
  <c r="B938" i="10"/>
  <c r="B939" i="10"/>
  <c r="B1009" i="10" s="1"/>
  <c r="B940" i="10"/>
  <c r="A941" i="10"/>
  <c r="B941" i="10"/>
  <c r="A943" i="10"/>
  <c r="B943" i="10"/>
  <c r="B944" i="10"/>
  <c r="A945" i="10"/>
  <c r="A946" i="10"/>
  <c r="A947" i="10"/>
  <c r="B947" i="10"/>
  <c r="B948" i="10"/>
  <c r="A949" i="10"/>
  <c r="B952" i="10"/>
  <c r="A953" i="10"/>
  <c r="B953" i="10"/>
  <c r="A955" i="10"/>
  <c r="B955" i="10"/>
  <c r="B956" i="10"/>
  <c r="A957" i="10"/>
  <c r="B957" i="10"/>
  <c r="A958" i="10"/>
  <c r="A959" i="10"/>
  <c r="A960" i="10"/>
  <c r="B960" i="10"/>
  <c r="B961" i="10"/>
  <c r="B962" i="10"/>
  <c r="A963" i="10"/>
  <c r="A964" i="10"/>
  <c r="B966" i="10"/>
  <c r="B968" i="10"/>
  <c r="B969" i="10"/>
  <c r="B970" i="10"/>
  <c r="A972" i="10"/>
  <c r="B972" i="10"/>
  <c r="B974" i="10"/>
  <c r="B975" i="10"/>
  <c r="A976" i="10"/>
  <c r="B976" i="10"/>
  <c r="B977" i="10"/>
  <c r="A978" i="10"/>
  <c r="B978" i="10"/>
  <c r="A980" i="10"/>
  <c r="B981" i="10"/>
  <c r="A982" i="10"/>
  <c r="B982" i="10"/>
  <c r="B983" i="10"/>
  <c r="A984" i="10"/>
  <c r="B985" i="10"/>
  <c r="A986" i="10"/>
  <c r="B986" i="10"/>
  <c r="B987" i="10"/>
  <c r="A989" i="10"/>
  <c r="B990" i="10"/>
  <c r="A991" i="10"/>
  <c r="B991" i="10"/>
  <c r="A992" i="10"/>
  <c r="B994" i="10"/>
  <c r="B995" i="10"/>
  <c r="A996" i="10"/>
  <c r="B997" i="10"/>
  <c r="B998" i="10"/>
  <c r="A999" i="10"/>
  <c r="B999" i="10"/>
  <c r="A1000" i="10"/>
  <c r="B1000" i="10"/>
  <c r="A1002" i="10"/>
  <c r="A1003" i="10"/>
  <c r="A1004" i="10"/>
  <c r="B1006" i="10"/>
  <c r="A1007" i="10"/>
  <c r="B1007" i="10"/>
  <c r="A1008" i="10"/>
  <c r="B1008" i="10"/>
  <c r="B1010" i="10"/>
  <c r="A1011" i="10"/>
  <c r="A1013" i="10"/>
  <c r="B1013" i="10"/>
  <c r="B1014" i="10"/>
  <c r="A1015" i="10"/>
  <c r="A1016" i="10"/>
  <c r="A1017" i="10"/>
  <c r="B1017" i="10"/>
  <c r="A1019" i="10"/>
  <c r="B1022" i="10"/>
  <c r="A1023" i="10"/>
  <c r="B1023" i="10"/>
  <c r="A1025" i="10"/>
  <c r="B1025" i="10"/>
  <c r="B1026" i="10"/>
  <c r="A1027" i="10"/>
  <c r="B1027" i="10"/>
  <c r="A1028" i="10"/>
  <c r="A1029" i="10"/>
  <c r="A1030" i="10"/>
  <c r="B1030" i="10"/>
  <c r="B1031" i="10"/>
  <c r="B1032" i="10"/>
  <c r="A1033" i="10"/>
  <c r="B1036" i="10"/>
  <c r="B1039" i="10"/>
  <c r="B1040" i="10"/>
  <c r="B1042" i="10"/>
  <c r="B1044" i="10"/>
  <c r="B1045" i="10"/>
  <c r="B1047" i="10"/>
  <c r="A1048" i="10"/>
  <c r="B1048" i="10"/>
  <c r="B1051" i="10"/>
  <c r="A1052" i="10"/>
  <c r="B1052" i="10"/>
  <c r="B1053" i="10"/>
  <c r="B1055" i="10"/>
  <c r="A1056" i="10"/>
  <c r="B1056" i="10"/>
  <c r="B1057" i="10"/>
  <c r="A1059" i="10"/>
  <c r="B1060" i="10"/>
  <c r="A1061" i="10"/>
  <c r="B1061" i="10"/>
  <c r="B1064" i="10"/>
  <c r="B1065" i="10"/>
  <c r="B1067" i="10"/>
  <c r="B1068" i="10"/>
  <c r="A1069" i="10"/>
  <c r="B1069" i="10"/>
  <c r="B1070" i="10"/>
  <c r="A1072" i="10"/>
  <c r="A1073" i="10"/>
  <c r="B1076" i="10"/>
  <c r="A1077" i="10"/>
  <c r="B1077" i="10"/>
  <c r="B1078" i="10"/>
  <c r="B1079" i="10"/>
  <c r="B1080" i="10"/>
  <c r="A1081" i="10"/>
  <c r="A1083" i="10"/>
  <c r="B1083" i="10"/>
  <c r="B1084" i="10"/>
  <c r="A1085" i="10"/>
  <c r="A1087" i="10"/>
  <c r="B1087" i="10"/>
  <c r="A1089" i="10"/>
  <c r="B1092" i="10"/>
  <c r="A1093" i="10"/>
  <c r="B1093" i="10"/>
  <c r="A1095" i="10"/>
  <c r="B1095" i="10"/>
  <c r="B1165" i="10" s="1"/>
  <c r="B1096" i="10"/>
  <c r="A1097" i="10"/>
  <c r="B1097" i="10"/>
  <c r="A1099" i="10"/>
  <c r="A1100" i="10"/>
  <c r="B1100" i="10"/>
  <c r="B1101" i="10"/>
  <c r="B1102" i="10"/>
  <c r="A1103" i="10"/>
  <c r="B1106" i="10"/>
  <c r="B1109" i="10"/>
  <c r="B1110" i="10"/>
  <c r="B1114" i="10"/>
  <c r="B1115" i="10"/>
  <c r="B1117" i="10"/>
  <c r="B1118" i="10"/>
  <c r="B1121" i="10"/>
  <c r="A1122" i="10"/>
  <c r="B1122" i="10"/>
  <c r="B1123" i="10"/>
  <c r="B1126" i="10"/>
  <c r="B1127" i="10"/>
  <c r="A1129" i="10"/>
  <c r="B1130" i="10"/>
  <c r="A1131" i="10"/>
  <c r="B1131" i="10"/>
  <c r="B1134" i="10"/>
  <c r="B1135" i="10"/>
  <c r="B1137" i="10"/>
  <c r="B1207" i="10" s="1"/>
  <c r="B1138" i="10"/>
  <c r="A1139" i="10"/>
  <c r="B1139" i="10"/>
  <c r="A1142" i="10"/>
  <c r="A1143" i="10"/>
  <c r="B1146" i="10"/>
  <c r="A1147" i="10"/>
  <c r="B1147" i="10"/>
  <c r="B1148" i="10"/>
  <c r="B1149" i="10"/>
  <c r="B1150" i="10"/>
  <c r="A1151" i="10"/>
  <c r="A1153" i="10"/>
  <c r="B1153" i="10"/>
  <c r="B1154" i="10"/>
  <c r="A1155" i="10"/>
  <c r="A1157" i="10"/>
  <c r="B1157" i="10"/>
  <c r="A1159" i="10"/>
  <c r="B1162" i="10"/>
  <c r="A1163" i="10"/>
  <c r="B1163" i="10"/>
  <c r="A1165" i="10"/>
  <c r="B1166" i="10"/>
  <c r="A1167" i="10"/>
  <c r="B1167" i="10"/>
  <c r="A1169" i="10"/>
  <c r="A1170" i="10"/>
  <c r="B1170" i="10"/>
  <c r="B1171" i="10"/>
  <c r="A1173" i="10"/>
  <c r="B1176" i="10"/>
  <c r="B1179" i="10"/>
  <c r="B1180" i="10"/>
  <c r="B1184" i="10"/>
  <c r="B1185" i="10"/>
  <c r="B1187" i="10"/>
  <c r="B1188" i="10"/>
  <c r="B1191" i="10"/>
  <c r="A1192" i="10"/>
  <c r="B1192" i="10"/>
  <c r="B1193" i="10"/>
  <c r="B1196" i="10"/>
  <c r="B1197" i="10"/>
  <c r="A1199" i="10"/>
  <c r="B1200" i="10"/>
  <c r="A1201" i="10"/>
  <c r="B1201" i="10"/>
  <c r="B1204" i="10"/>
  <c r="B1205" i="10"/>
  <c r="B1208" i="10"/>
  <c r="A1209" i="10"/>
  <c r="B1209" i="10"/>
  <c r="A1212" i="10"/>
  <c r="A1213" i="10"/>
  <c r="B1216" i="10"/>
  <c r="A1217" i="10"/>
  <c r="B1217" i="10"/>
  <c r="B1218" i="10"/>
  <c r="B1219" i="10"/>
  <c r="B1220" i="10"/>
  <c r="A1221" i="10"/>
  <c r="A1223" i="10"/>
  <c r="B1223" i="10"/>
  <c r="B1224" i="10"/>
  <c r="A1225" i="10"/>
  <c r="A1227" i="10"/>
  <c r="B1227" i="10"/>
  <c r="A1229" i="10"/>
  <c r="B1232" i="10"/>
  <c r="A1233" i="10"/>
  <c r="B1233" i="10"/>
  <c r="A1235" i="10"/>
  <c r="A1237" i="10"/>
  <c r="B1237" i="10"/>
  <c r="A1239" i="10"/>
  <c r="A1240" i="10"/>
  <c r="B1240" i="10"/>
  <c r="B1241" i="10"/>
  <c r="A1243" i="10"/>
  <c r="B1246" i="10"/>
  <c r="B1249" i="10"/>
  <c r="B1250" i="10"/>
  <c r="B1254" i="10"/>
  <c r="B1255" i="10"/>
  <c r="B1257" i="10"/>
  <c r="B1258" i="10"/>
  <c r="B1261" i="10"/>
  <c r="A1262" i="10"/>
  <c r="B1262" i="10"/>
  <c r="B1263" i="10"/>
  <c r="B1266" i="10"/>
  <c r="B1267" i="10"/>
  <c r="A1269" i="10"/>
  <c r="B1270" i="10"/>
  <c r="A1271" i="10"/>
  <c r="B1271" i="10"/>
  <c r="B1274" i="10"/>
  <c r="B1277" i="10"/>
  <c r="B1278" i="10"/>
  <c r="A1279" i="10"/>
  <c r="B1279" i="10"/>
  <c r="A1282" i="10"/>
  <c r="A1283" i="10"/>
  <c r="A1287" i="10"/>
  <c r="B1288" i="10"/>
  <c r="B1289" i="10"/>
  <c r="B1290" i="10"/>
  <c r="A1291" i="10"/>
  <c r="A1293" i="10"/>
  <c r="B1293" i="10"/>
  <c r="B1294" i="10"/>
  <c r="A1295" i="10"/>
  <c r="A1297" i="10"/>
  <c r="B1297" i="10"/>
  <c r="A1299" i="10"/>
  <c r="B1302" i="10"/>
  <c r="A1303" i="10"/>
  <c r="B1303" i="10"/>
  <c r="A1307" i="10"/>
  <c r="B1307" i="10"/>
  <c r="A1310" i="10"/>
  <c r="B1310" i="10"/>
  <c r="B1316" i="10"/>
  <c r="B1320" i="10"/>
  <c r="B1324" i="10"/>
  <c r="B1325" i="10"/>
  <c r="B1328" i="10"/>
  <c r="B1331" i="10"/>
  <c r="A1332" i="10"/>
  <c r="B1332" i="10"/>
  <c r="B1333" i="10"/>
  <c r="B1336" i="10"/>
  <c r="B1337" i="10"/>
  <c r="A1339" i="10"/>
  <c r="B1340" i="10"/>
  <c r="A1341" i="10"/>
  <c r="B1341" i="10"/>
  <c r="B1344" i="10"/>
  <c r="B1347" i="10"/>
  <c r="B1348" i="10"/>
  <c r="A1349" i="10"/>
  <c r="B1349" i="10"/>
  <c r="A1352" i="10"/>
  <c r="A1353" i="10"/>
  <c r="A1357" i="10"/>
  <c r="B1358" i="10"/>
  <c r="B1359" i="10"/>
  <c r="B1360" i="10"/>
  <c r="A1361" i="10"/>
  <c r="A1363" i="10"/>
  <c r="B1364" i="10"/>
  <c r="A1365" i="10"/>
  <c r="A1367" i="10"/>
  <c r="B1367" i="10"/>
  <c r="A1369" i="10"/>
  <c r="B1372" i="10"/>
  <c r="A1373" i="10"/>
  <c r="B1373" i="10"/>
  <c r="A1377" i="10"/>
  <c r="B1377" i="10"/>
  <c r="A1380" i="10"/>
  <c r="B1380" i="10"/>
  <c r="B1386" i="10"/>
  <c r="B1390" i="10"/>
  <c r="B1394" i="10"/>
  <c r="B1395" i="10"/>
  <c r="B1401" i="10"/>
  <c r="A1402" i="10"/>
  <c r="B1402" i="10"/>
  <c r="B1403" i="10"/>
  <c r="B1406" i="10"/>
  <c r="B1407" i="10"/>
  <c r="A1409" i="10"/>
  <c r="A1411" i="10"/>
  <c r="B1411" i="10"/>
  <c r="B1414" i="10"/>
  <c r="B1417" i="10"/>
  <c r="B1418" i="10"/>
  <c r="A1419" i="10"/>
  <c r="B1419" i="10"/>
  <c r="A1422" i="10"/>
  <c r="A1423" i="10"/>
  <c r="A1427" i="10"/>
  <c r="B1428" i="10"/>
  <c r="B1429" i="10"/>
  <c r="B1430" i="10"/>
  <c r="A1431" i="10"/>
  <c r="A1433" i="10"/>
  <c r="B1434" i="10"/>
  <c r="A1435" i="10"/>
  <c r="A1437" i="10"/>
  <c r="A1439" i="10"/>
  <c r="B1442" i="10"/>
  <c r="A1443" i="10"/>
  <c r="B1443" i="10"/>
  <c r="A1447" i="10"/>
  <c r="B1447" i="10"/>
  <c r="A1450" i="10"/>
  <c r="B1450" i="10"/>
  <c r="B1456" i="10"/>
  <c r="B1460" i="10"/>
  <c r="B1464" i="10"/>
  <c r="B1465" i="10"/>
  <c r="B1471" i="10"/>
  <c r="A1472" i="10"/>
  <c r="B1472" i="10"/>
  <c r="B1473" i="10"/>
  <c r="B1476" i="10"/>
  <c r="B1477" i="10"/>
  <c r="A1481" i="10"/>
  <c r="B1481" i="10"/>
  <c r="B1484" i="10"/>
  <c r="B1487" i="10"/>
  <c r="B1488" i="10"/>
  <c r="A1489" i="10"/>
  <c r="B1489" i="10"/>
  <c r="A1492" i="10"/>
  <c r="A1493" i="10"/>
  <c r="A1497" i="10"/>
  <c r="B1498" i="10"/>
  <c r="B1499" i="10"/>
  <c r="B1500" i="10"/>
  <c r="A1501" i="10"/>
  <c r="B1504" i="10"/>
  <c r="A1505" i="10"/>
  <c r="A1509" i="10"/>
  <c r="B1512" i="10"/>
  <c r="A1513" i="10"/>
  <c r="B1513" i="10"/>
  <c r="A1517" i="10"/>
  <c r="B1517" i="10"/>
  <c r="A1520" i="10"/>
  <c r="B1520" i="10"/>
  <c r="B1526" i="10"/>
  <c r="B1530" i="10"/>
  <c r="B1534" i="10"/>
  <c r="B1535" i="10"/>
  <c r="B1541" i="10"/>
  <c r="A1542" i="10"/>
  <c r="B1542" i="10"/>
  <c r="B1543" i="10"/>
  <c r="B1546" i="10"/>
  <c r="B1547" i="10"/>
  <c r="A1551" i="10"/>
  <c r="B1551" i="10"/>
  <c r="B1554" i="10"/>
  <c r="B1557" i="10"/>
  <c r="B1558" i="10"/>
  <c r="A1559" i="10"/>
  <c r="A1562" i="10"/>
  <c r="A1563" i="10"/>
  <c r="A1567" i="10"/>
  <c r="B1568" i="10"/>
  <c r="B1569" i="10"/>
  <c r="B1570" i="10"/>
  <c r="A1571" i="10"/>
  <c r="B1574" i="10"/>
  <c r="A1575" i="10"/>
  <c r="A1579" i="10"/>
  <c r="B1582" i="10"/>
  <c r="A1583" i="10"/>
  <c r="A1587" i="10"/>
  <c r="B1587" i="10"/>
  <c r="A1590" i="10"/>
  <c r="B1590" i="10"/>
  <c r="B1596" i="10"/>
  <c r="B1600" i="10"/>
  <c r="B1604" i="10"/>
  <c r="B1605" i="10"/>
  <c r="A1612" i="10"/>
  <c r="B1612" i="10"/>
  <c r="B1613" i="10"/>
  <c r="B1616" i="10"/>
  <c r="B1617" i="10"/>
  <c r="A1621" i="10"/>
  <c r="B1621" i="10"/>
  <c r="B1624" i="10"/>
  <c r="B1627" i="10"/>
  <c r="B1628" i="10"/>
  <c r="A1629" i="10"/>
  <c r="A1632" i="10"/>
  <c r="A1633" i="10"/>
  <c r="A1637" i="10"/>
  <c r="B1638" i="10"/>
  <c r="B1639" i="10"/>
  <c r="B1640" i="10"/>
  <c r="A1641" i="10"/>
  <c r="B1644" i="10"/>
  <c r="A1645" i="10"/>
  <c r="A1649" i="10"/>
  <c r="B1652" i="10"/>
  <c r="A1653" i="10"/>
  <c r="A1657" i="10"/>
  <c r="B1657" i="10"/>
  <c r="A1660" i="10"/>
  <c r="B1660" i="10"/>
  <c r="B1666" i="10"/>
  <c r="B1670" i="10"/>
  <c r="B1674" i="10"/>
  <c r="A1682" i="10"/>
  <c r="B1682" i="10"/>
  <c r="B1683" i="10"/>
  <c r="B1686" i="10"/>
  <c r="B1687" i="10"/>
  <c r="A1691" i="10"/>
  <c r="B1691" i="10"/>
  <c r="B1694" i="10"/>
  <c r="B1697" i="10"/>
  <c r="B1698" i="10"/>
  <c r="A1699" i="10"/>
  <c r="A1702" i="10"/>
  <c r="A1703" i="10"/>
  <c r="A1707" i="10"/>
  <c r="B1708" i="10"/>
  <c r="B1709" i="10"/>
  <c r="B1710" i="10"/>
  <c r="A1711" i="10"/>
  <c r="B1714" i="10"/>
  <c r="A1715" i="10"/>
  <c r="A1719" i="10"/>
  <c r="B1722" i="10"/>
  <c r="A1723" i="10"/>
  <c r="A1727" i="10"/>
  <c r="B1727" i="10"/>
  <c r="A1730" i="10"/>
  <c r="B1730" i="10"/>
  <c r="A1752" i="10"/>
  <c r="B1753" i="10"/>
  <c r="B76" i="10"/>
  <c r="A76" i="10"/>
  <c r="B75" i="10"/>
  <c r="A75" i="10"/>
  <c r="B74" i="10"/>
  <c r="A74" i="10"/>
  <c r="B1736" i="10" l="1"/>
  <c r="B1740" i="10"/>
  <c r="B1752" i="10"/>
  <c r="B1744" i="10"/>
  <c r="B1675" i="10"/>
  <c r="B1611" i="10"/>
  <c r="B1583" i="10"/>
  <c r="B1559" i="10"/>
  <c r="B1437" i="10"/>
  <c r="A1507" i="10"/>
  <c r="B1311" i="10"/>
  <c r="A1503" i="10"/>
  <c r="A1479" i="10"/>
  <c r="B1319" i="10"/>
  <c r="B1286" i="10"/>
  <c r="B1275" i="10"/>
  <c r="B1236" i="10"/>
  <c r="B1410" i="10"/>
  <c r="B1398" i="10"/>
  <c r="B1235" i="10"/>
  <c r="B1125" i="10"/>
  <c r="A1050" i="10"/>
  <c r="B1363" i="10"/>
  <c r="B1327" i="10"/>
  <c r="B1287" i="10"/>
  <c r="A1126" i="10"/>
  <c r="A1034" i="10"/>
  <c r="A1313" i="10"/>
  <c r="A1309" i="10"/>
  <c r="A1305" i="10"/>
  <c r="A1070" i="10"/>
  <c r="A988" i="10"/>
  <c r="B1140" i="10"/>
  <c r="A1118" i="10"/>
  <c r="B1112" i="10"/>
  <c r="A1098" i="10"/>
  <c r="B1046" i="10"/>
  <c r="A1074" i="10"/>
  <c r="B1038" i="10"/>
  <c r="B1172" i="10"/>
  <c r="A1046" i="10"/>
  <c r="A1042" i="10"/>
  <c r="A1066" i="10"/>
  <c r="A1062" i="10"/>
  <c r="A928" i="10"/>
  <c r="B1011" i="10"/>
  <c r="A956" i="10"/>
  <c r="A1086" i="10"/>
  <c r="B1018" i="10"/>
  <c r="B1003" i="10"/>
  <c r="B903" i="10"/>
  <c r="A1054" i="10"/>
  <c r="A1078" i="10"/>
  <c r="B1004" i="10"/>
  <c r="A837" i="10"/>
  <c r="A944" i="10"/>
  <c r="B901" i="10"/>
  <c r="B919" i="10"/>
  <c r="A940" i="10"/>
  <c r="A729" i="10"/>
  <c r="B844" i="10"/>
  <c r="A853" i="10"/>
  <c r="A825" i="10"/>
  <c r="A761" i="10"/>
  <c r="A742" i="10"/>
  <c r="A714" i="10"/>
  <c r="A773" i="10"/>
  <c r="A741" i="10"/>
  <c r="B684" i="10"/>
  <c r="A777" i="10"/>
  <c r="A769" i="10"/>
  <c r="A758" i="10"/>
  <c r="B683" i="10"/>
  <c r="B608" i="10"/>
  <c r="A686" i="10"/>
  <c r="A693" i="10"/>
  <c r="A689" i="10"/>
  <c r="A690" i="10"/>
  <c r="A682" i="10"/>
  <c r="A611" i="10"/>
  <c r="A585" i="10"/>
  <c r="A581" i="10"/>
  <c r="A577" i="10"/>
  <c r="B655" i="10"/>
  <c r="B651" i="10"/>
  <c r="A565" i="10"/>
  <c r="A528" i="10"/>
  <c r="B534" i="10"/>
  <c r="B490" i="10"/>
  <c r="B526" i="10"/>
  <c r="B530" i="10"/>
  <c r="B522" i="10"/>
  <c r="B502" i="10"/>
  <c r="B498" i="10"/>
  <c r="B419" i="10"/>
  <c r="B399" i="10"/>
  <c r="A522" i="10"/>
  <c r="B405" i="10"/>
  <c r="B389" i="10"/>
  <c r="A360" i="10"/>
  <c r="B385" i="10"/>
  <c r="A446" i="10"/>
  <c r="A414" i="10"/>
  <c r="A394" i="10"/>
  <c r="A345" i="10"/>
  <c r="A390" i="10"/>
  <c r="A337" i="10"/>
  <c r="B293" i="10"/>
  <c r="A295" i="10"/>
  <c r="A281" i="10"/>
  <c r="B251" i="10"/>
  <c r="B232" i="10"/>
  <c r="B197" i="10"/>
  <c r="B156" i="10"/>
  <c r="B302" i="10" l="1"/>
  <c r="A351" i="10"/>
  <c r="A647" i="10"/>
  <c r="A828" i="10"/>
  <c r="B1088" i="10"/>
  <c r="A1136" i="10"/>
  <c r="B1116" i="10"/>
  <c r="A1375" i="10"/>
  <c r="B1433" i="10"/>
  <c r="B1389" i="10"/>
  <c r="A1573" i="10"/>
  <c r="A460" i="10"/>
  <c r="A484" i="10"/>
  <c r="B455" i="10"/>
  <c r="B568" i="10"/>
  <c r="A598" i="10"/>
  <c r="A839" i="10"/>
  <c r="A831" i="10"/>
  <c r="A895" i="10"/>
  <c r="B914" i="10"/>
  <c r="B1074" i="10"/>
  <c r="B1242" i="10"/>
  <c r="A1379" i="10"/>
  <c r="A1120" i="10"/>
  <c r="B475" i="10"/>
  <c r="B572" i="10"/>
  <c r="B604" i="10"/>
  <c r="A756" i="10"/>
  <c r="B678" i="10"/>
  <c r="B753" i="10"/>
  <c r="A1010" i="10"/>
  <c r="B989" i="10"/>
  <c r="A1148" i="10"/>
  <c r="A1112" i="10"/>
  <c r="B1210" i="10"/>
  <c r="A1383" i="10"/>
  <c r="B1468" i="10"/>
  <c r="B1345" i="10"/>
  <c r="B1745" i="10"/>
  <c r="A365" i="10"/>
  <c r="B363" i="10"/>
  <c r="A415" i="10"/>
  <c r="A430" i="10"/>
  <c r="B489" i="10"/>
  <c r="B592" i="10"/>
  <c r="A651" i="10"/>
  <c r="A681" i="10"/>
  <c r="A752" i="10"/>
  <c r="A759" i="10"/>
  <c r="A923" i="10"/>
  <c r="A1014" i="10"/>
  <c r="A1124" i="10"/>
  <c r="A1156" i="10"/>
  <c r="B1108" i="10"/>
  <c r="A1104" i="10"/>
  <c r="B1397" i="10"/>
  <c r="B1305" i="10"/>
  <c r="B1356" i="10"/>
  <c r="B1381" i="10"/>
  <c r="B1653" i="10"/>
  <c r="B321" i="10"/>
  <c r="A516" i="10"/>
  <c r="B600" i="10"/>
  <c r="B596" i="10"/>
  <c r="A847" i="10"/>
  <c r="A784" i="10"/>
  <c r="A799" i="10"/>
  <c r="A1116" i="10"/>
  <c r="A1168" i="10"/>
  <c r="A1188" i="10"/>
  <c r="B1480" i="10"/>
  <c r="B1629" i="10"/>
  <c r="B226" i="10"/>
  <c r="A592" i="10"/>
  <c r="A763" i="10"/>
  <c r="A811" i="10"/>
  <c r="A907" i="10"/>
  <c r="A1026" i="10"/>
  <c r="B1081" i="10"/>
  <c r="A1140" i="10"/>
  <c r="B1357" i="10"/>
  <c r="B1195" i="10"/>
  <c r="A1549" i="10"/>
  <c r="A1577" i="10"/>
  <c r="A464" i="10"/>
  <c r="B560" i="10"/>
  <c r="B721" i="10"/>
  <c r="A655" i="10"/>
  <c r="A760" i="10"/>
  <c r="B754" i="10"/>
  <c r="A812" i="10"/>
  <c r="B1073" i="10"/>
  <c r="A998" i="10"/>
  <c r="A1132" i="10"/>
  <c r="B1182" i="10"/>
  <c r="A1196" i="10"/>
  <c r="B1306" i="10"/>
  <c r="B1681" i="10"/>
  <c r="B267" i="10"/>
  <c r="A407" i="10"/>
  <c r="B459" i="10"/>
  <c r="B469" i="10"/>
  <c r="A635" i="10"/>
  <c r="B725" i="10"/>
  <c r="A843" i="10"/>
  <c r="B971" i="10"/>
  <c r="B973" i="10"/>
  <c r="A1144" i="10"/>
  <c r="A1058" i="10"/>
  <c r="B1507" i="10"/>
  <c r="A1214" i="10" l="1"/>
  <c r="A705" i="10"/>
  <c r="B1376" i="10"/>
  <c r="B1143" i="10"/>
  <c r="B1427" i="10"/>
  <c r="A586" i="10"/>
  <c r="B433" i="10"/>
  <c r="B984" i="10"/>
  <c r="B525" i="10"/>
  <c r="B1577" i="10"/>
  <c r="A1619" i="10"/>
  <c r="A833" i="10"/>
  <c r="B1699" i="10"/>
  <c r="A854" i="10"/>
  <c r="B1415" i="10"/>
  <c r="A1453" i="10"/>
  <c r="A1080" i="10"/>
  <c r="B642" i="10"/>
  <c r="A1190" i="10"/>
  <c r="B1144" i="10"/>
  <c r="A668" i="10"/>
  <c r="B1503" i="10"/>
  <c r="B1186" i="10"/>
  <c r="B372" i="10"/>
  <c r="B1043" i="10"/>
  <c r="A913" i="10"/>
  <c r="A1202" i="10"/>
  <c r="B630" i="10"/>
  <c r="A1258" i="10"/>
  <c r="B391" i="10"/>
  <c r="A1084" i="10"/>
  <c r="A822" i="10"/>
  <c r="A1218" i="10"/>
  <c r="A965" i="10"/>
  <c r="A898" i="10"/>
  <c r="B539" i="10"/>
  <c r="A882" i="10"/>
  <c r="A830" i="10"/>
  <c r="B1265" i="10"/>
  <c r="A1210" i="10"/>
  <c r="A1096" i="10"/>
  <c r="A1238" i="10"/>
  <c r="B670" i="10"/>
  <c r="B1426" i="10"/>
  <c r="B1467" i="10"/>
  <c r="B1178" i="10"/>
  <c r="B662" i="10"/>
  <c r="A500" i="10"/>
  <c r="B1280" i="10"/>
  <c r="B823" i="10"/>
  <c r="A826" i="10"/>
  <c r="A1449" i="10"/>
  <c r="A1643" i="10"/>
  <c r="A1206" i="10"/>
  <c r="B795" i="10"/>
  <c r="A477" i="10"/>
  <c r="A1068" i="10"/>
  <c r="A725" i="10"/>
  <c r="A977" i="10"/>
  <c r="A662" i="10"/>
  <c r="A917" i="10"/>
  <c r="B1723" i="10"/>
  <c r="A993" i="10"/>
  <c r="A435" i="10"/>
  <c r="A901" i="10"/>
  <c r="B638" i="10"/>
  <c r="A717" i="10"/>
  <c r="A1128" i="10"/>
  <c r="B1751" i="10"/>
  <c r="A1266" i="10"/>
  <c r="A1186" i="10"/>
  <c r="A1226" i="10"/>
  <c r="A751" i="10"/>
  <c r="A485" i="10"/>
  <c r="B1059" i="10"/>
  <c r="B674" i="10"/>
  <c r="B545" i="10"/>
  <c r="B1312" i="10"/>
  <c r="A554" i="10"/>
  <c r="B1459" i="10"/>
  <c r="A1445" i="10"/>
  <c r="B1252" i="10"/>
  <c r="B824" i="10"/>
  <c r="B791" i="10"/>
  <c r="A534" i="10"/>
  <c r="B1151" i="10"/>
  <c r="A829" i="10"/>
  <c r="B559" i="10"/>
  <c r="A909" i="10"/>
  <c r="A530" i="10"/>
  <c r="B1158" i="10"/>
  <c r="B1041" i="10"/>
  <c r="B337" i="10"/>
  <c r="B529" i="10"/>
  <c r="A1647" i="10"/>
  <c r="A881" i="10"/>
  <c r="B296" i="10"/>
  <c r="B1550" i="10"/>
  <c r="A869" i="10"/>
  <c r="B666" i="10"/>
  <c r="B1451" i="10"/>
  <c r="B1375" i="10"/>
  <c r="A1174" i="10"/>
  <c r="A1194" i="10"/>
  <c r="A721" i="10"/>
  <c r="B1538" i="10"/>
  <c r="A1182" i="10"/>
  <c r="B748" i="10"/>
  <c r="A421" i="10"/>
  <c r="B1608" i="10" l="1"/>
  <c r="A791" i="10"/>
  <c r="A979" i="10"/>
  <c r="B1221" i="10"/>
  <c r="B861" i="10"/>
  <c r="B1382" i="10"/>
  <c r="A1256" i="10"/>
  <c r="A971" i="10"/>
  <c r="A732" i="10"/>
  <c r="B1256" i="10"/>
  <c r="A1523" i="10"/>
  <c r="A924" i="10"/>
  <c r="A1689" i="10"/>
  <c r="A775" i="10"/>
  <c r="B818" i="10"/>
  <c r="A1264" i="10"/>
  <c r="B1521" i="10"/>
  <c r="B736" i="10"/>
  <c r="A1717" i="10"/>
  <c r="B1322" i="10"/>
  <c r="A787" i="10"/>
  <c r="A1138" i="10"/>
  <c r="A1713" i="10"/>
  <c r="A896" i="10"/>
  <c r="B1335" i="10"/>
  <c r="A892" i="10"/>
  <c r="B1113" i="10"/>
  <c r="B1214" i="10"/>
  <c r="B712" i="10"/>
  <c r="A491" i="10"/>
  <c r="B1111" i="10"/>
  <c r="A1047" i="10"/>
  <c r="B1350" i="10"/>
  <c r="B1248" i="10"/>
  <c r="A1308" i="10"/>
  <c r="A900" i="10"/>
  <c r="A1154" i="10"/>
  <c r="B461" i="10"/>
  <c r="B700" i="10"/>
  <c r="A1260" i="10"/>
  <c r="B366" i="10"/>
  <c r="B744" i="10"/>
  <c r="A821" i="10"/>
  <c r="B893" i="10"/>
  <c r="A952" i="10"/>
  <c r="B1497" i="10"/>
  <c r="A1284" i="10"/>
  <c r="A1244" i="10"/>
  <c r="B599" i="10"/>
  <c r="A899" i="10"/>
  <c r="A624" i="10"/>
  <c r="B708" i="10"/>
  <c r="A505" i="10"/>
  <c r="B1496" i="10"/>
  <c r="A1166" i="10"/>
  <c r="A1035" i="10"/>
  <c r="B1573" i="10"/>
  <c r="A738" i="10"/>
  <c r="A1150" i="10"/>
  <c r="B1485" i="10"/>
  <c r="B1647" i="10"/>
  <c r="B595" i="10"/>
  <c r="A656" i="10"/>
  <c r="A1252" i="10"/>
  <c r="B1445" i="10"/>
  <c r="A939" i="10"/>
  <c r="A600" i="10"/>
  <c r="A1515" i="10"/>
  <c r="A1296" i="10"/>
  <c r="A547" i="10"/>
  <c r="A570" i="10"/>
  <c r="A968" i="10"/>
  <c r="B1213" i="10"/>
  <c r="A604" i="10"/>
  <c r="B894" i="10"/>
  <c r="A1336" i="10"/>
  <c r="A1198" i="10"/>
  <c r="A1519" i="10"/>
  <c r="B732" i="10"/>
  <c r="B1537" i="10"/>
  <c r="B740" i="10"/>
  <c r="B609" i="10"/>
  <c r="A1328" i="10"/>
  <c r="A1272" i="10"/>
  <c r="A983" i="10"/>
  <c r="B442" i="10"/>
  <c r="A903" i="10"/>
  <c r="B503" i="10"/>
  <c r="B407" i="10"/>
  <c r="B1620" i="10"/>
  <c r="A951" i="10"/>
  <c r="B1228" i="10"/>
  <c r="B629" i="10"/>
  <c r="B1529" i="10"/>
  <c r="B615" i="10"/>
  <c r="B1129" i="10"/>
  <c r="A555" i="10"/>
  <c r="A1063" i="10"/>
  <c r="A987" i="10"/>
  <c r="A795" i="10"/>
  <c r="B865" i="10"/>
  <c r="A1276" i="10"/>
  <c r="A1280" i="10"/>
  <c r="A1288" i="10"/>
  <c r="B1054" i="10"/>
  <c r="B1446" i="10"/>
  <c r="D653" i="10" a="1"/>
  <c r="F96" i="10" a="1"/>
  <c r="F309" i="10" a="1"/>
  <c r="F892" i="10" a="1"/>
  <c r="D1122" i="10" a="1"/>
  <c r="F1135" i="10" a="1"/>
  <c r="D1447" i="10" a="1"/>
  <c r="D1201" i="10" a="1"/>
  <c r="F466" i="10" a="1"/>
  <c r="D533" i="10" a="1"/>
  <c r="E402" i="10" a="1"/>
  <c r="G129" i="10" a="1"/>
  <c r="G270" i="10" a="1"/>
  <c r="E527" i="10" a="1"/>
  <c r="G355" i="10" a="1"/>
  <c r="D264" i="10" a="1"/>
  <c r="G80" i="10" a="1"/>
  <c r="E660" i="10" a="1"/>
  <c r="D391" i="10" a="1"/>
  <c r="D629" i="10" a="1"/>
  <c r="G190" i="10" a="1"/>
  <c r="D134" i="10" a="1"/>
  <c r="D91" i="10" a="1"/>
  <c r="D328" i="10" a="1"/>
  <c r="G77" i="10" a="1"/>
  <c r="F80" i="10" a="1"/>
  <c r="D606" i="10" a="1"/>
  <c r="E234" i="10" a="1"/>
  <c r="F451" i="10" a="1"/>
  <c r="G142" i="10" a="1"/>
  <c r="D131" i="10" a="1"/>
  <c r="D327" i="10" a="1"/>
  <c r="F423" i="10" a="1"/>
  <c r="G697" i="10" a="1"/>
  <c r="D321" i="10" a="1"/>
  <c r="E131" i="10" a="1"/>
  <c r="G583" i="10" a="1"/>
  <c r="D1492" i="10" a="1"/>
  <c r="F621" i="10" a="1"/>
  <c r="E252" i="10" a="1"/>
  <c r="F224" i="10" a="1"/>
  <c r="G537" i="10" a="1"/>
  <c r="D194" i="10" a="1"/>
  <c r="F697" i="10" a="1"/>
  <c r="G509" i="10" a="1"/>
  <c r="D282" i="10" a="1"/>
  <c r="D482" i="10" a="1"/>
  <c r="D392" i="10" a="1"/>
  <c r="F523" i="10" a="1"/>
  <c r="G536" i="10" a="1"/>
  <c r="D657" i="10" a="1"/>
  <c r="D1233" i="10" a="1"/>
  <c r="F189" i="10" a="1"/>
  <c r="D462" i="10" a="1"/>
  <c r="D293" i="10" a="1"/>
  <c r="F109" i="10" a="1"/>
  <c r="F344" i="10" a="1"/>
  <c r="F776" i="10" a="1"/>
  <c r="D187" i="10" a="1"/>
  <c r="F1013" i="10" a="1"/>
  <c r="D121" i="10" a="1"/>
  <c r="E457" i="10" a="1"/>
  <c r="D646" i="10" a="1"/>
  <c r="D112" i="10" a="1"/>
  <c r="F278" i="10" a="1"/>
  <c r="D627" i="10" a="1"/>
  <c r="D735" i="10" a="1"/>
  <c r="D1239" i="10" a="1"/>
  <c r="D583" i="10" a="1"/>
  <c r="D113" i="10" a="1"/>
  <c r="D138" i="10" a="1"/>
  <c r="G453" i="10" a="1"/>
  <c r="F579" i="10" a="1"/>
  <c r="D447" i="10" a="1"/>
  <c r="G883" i="10" a="1"/>
  <c r="F1395" i="10" a="1"/>
  <c r="G801" i="10" a="1"/>
  <c r="D946" i="10" a="1"/>
  <c r="D641" i="10" a="1"/>
  <c r="D621" i="10" a="1"/>
  <c r="G375" i="10" a="1"/>
  <c r="D1153" i="10" a="1"/>
  <c r="E438" i="10" a="1"/>
  <c r="D111" i="10" a="1"/>
  <c r="G278" i="10" a="1"/>
  <c r="E523" i="10" a="1"/>
  <c r="D1632" i="10" a="1"/>
  <c r="D378" i="10" a="1"/>
  <c r="D223" i="10" a="1"/>
  <c r="F915" i="10" a="1"/>
  <c r="E867" i="10" a="1"/>
  <c r="F925" i="10" a="1"/>
  <c r="F1377" i="10" a="1"/>
  <c r="E465" i="10" a="1"/>
  <c r="F301" i="10" a="1"/>
  <c r="G106" i="10" a="1"/>
  <c r="D83" i="10" a="1"/>
  <c r="D745" i="10" a="1"/>
  <c r="D425" i="10" a="1"/>
  <c r="G1450" i="10" a="1"/>
  <c r="D912" i="10" a="1"/>
  <c r="E122" i="10" a="1"/>
  <c r="D846" i="10" a="1"/>
  <c r="D200" i="10" a="1"/>
  <c r="D519" i="10" a="1"/>
  <c r="D135" i="10" a="1"/>
  <c r="F482" i="10" a="1"/>
  <c r="G413" i="10" a="1"/>
  <c r="F724" i="10" a="1"/>
  <c r="F316" i="10" a="1"/>
  <c r="F1208" i="10" a="1"/>
  <c r="E1302" i="10" a="1"/>
  <c r="E1077" i="10" a="1"/>
  <c r="F383" i="10" a="1"/>
  <c r="D472" i="10" a="1"/>
  <c r="E307" i="10" a="1"/>
  <c r="G440" i="10" a="1"/>
  <c r="D279" i="10" a="1"/>
  <c r="D405" i="10" a="1"/>
  <c r="D452" i="10" a="1"/>
  <c r="F766" i="10" a="1"/>
  <c r="F1590" i="10" a="1"/>
  <c r="F1472" i="10" a="1"/>
  <c r="G593" i="10" a="1"/>
  <c r="G730" i="10" a="1"/>
  <c r="F1320" i="10" a="1"/>
  <c r="F259" i="10" a="1"/>
  <c r="E134" i="10" a="1"/>
  <c r="F304" i="10" a="1"/>
  <c r="D165" i="10" a="1"/>
  <c r="D104" i="10" a="1"/>
  <c r="F403" i="10" a="1"/>
  <c r="E1223" i="10" a="1"/>
  <c r="D158" i="10" a="1"/>
  <c r="D241" i="10" a="1"/>
  <c r="F207" i="10" a="1"/>
  <c r="F487" i="10" a="1"/>
  <c r="F1337" i="10" a="1"/>
  <c r="F1403" i="10" a="1"/>
  <c r="D599" i="10" a="1"/>
  <c r="F676" i="10" a="1"/>
  <c r="F168" i="10" a="1"/>
  <c r="D684" i="10" a="1"/>
  <c r="F631" i="10" a="1"/>
  <c r="G196" i="10" a="1"/>
  <c r="F355" i="10" a="1"/>
  <c r="F549" i="10" a="1"/>
  <c r="D389" i="10" a="1"/>
  <c r="F449" i="10" a="1"/>
  <c r="F485" i="10" a="1"/>
  <c r="F120" i="10" a="1"/>
  <c r="E1394" i="10" a="1"/>
  <c r="D401" i="10" a="1"/>
  <c r="E822" i="10" a="1"/>
  <c r="E581" i="10" a="1"/>
  <c r="F375" i="10" a="1"/>
  <c r="G504" i="10" a="1"/>
  <c r="G123" i="10" a="1"/>
  <c r="E383" i="10" a="1"/>
  <c r="F618" i="10" a="1"/>
  <c r="G182" i="10" a="1"/>
  <c r="F458" i="10" a="1"/>
  <c r="F380" i="10" a="1"/>
  <c r="F406" i="10" a="1"/>
  <c r="D1165" i="10" a="1"/>
  <c r="D673" i="10" a="1"/>
  <c r="D955" i="10" a="1"/>
  <c r="G151" i="10" a="1"/>
  <c r="F717" i="10" a="1"/>
  <c r="D593" i="10" a="1"/>
  <c r="F123" i="10" a="1"/>
  <c r="D368" i="10" a="1"/>
  <c r="F190" i="10" a="1"/>
  <c r="F998" i="10" a="1"/>
  <c r="E112" i="10" a="1"/>
  <c r="G292" i="10" a="1"/>
  <c r="D1271" i="10" a="1"/>
  <c r="D114" i="10" a="1"/>
  <c r="F334" i="10" a="1"/>
  <c r="D355" i="10" a="1"/>
  <c r="D807" i="10" a="1"/>
  <c r="E423" i="10" a="1"/>
  <c r="G227" i="10" a="1"/>
  <c r="G448" i="10" a="1"/>
  <c r="G628" i="10" a="1"/>
  <c r="F1030" i="10" a="1"/>
  <c r="F781" i="10" a="1"/>
  <c r="F589" i="10" a="1"/>
  <c r="F969" i="10" a="1"/>
  <c r="D546" i="10" a="1"/>
  <c r="G562" i="10" a="1"/>
  <c r="F566" i="10" a="1"/>
  <c r="D704" i="10" a="1"/>
  <c r="F1096" i="10" a="1"/>
  <c r="F1279" i="10" a="1"/>
  <c r="G930" i="10" a="1"/>
  <c r="D399" i="10" a="1"/>
  <c r="E395" i="10" a="1"/>
  <c r="F851" i="10" a="1"/>
  <c r="G978" i="10" a="1"/>
  <c r="E633" i="10" a="1"/>
  <c r="D568" i="10" a="1"/>
  <c r="F203" i="10" a="1"/>
  <c r="D221" i="10" a="1"/>
  <c r="G1030" i="10" a="1"/>
  <c r="F821" i="10" a="1"/>
  <c r="D339" i="10" a="1"/>
  <c r="G488" i="10" a="1"/>
  <c r="F1336" i="10" a="1"/>
  <c r="D442" i="10" a="1"/>
  <c r="G378" i="10" a="1"/>
  <c r="E453" i="10" a="1"/>
  <c r="F815" i="10" a="1"/>
  <c r="G621" i="10" a="1"/>
  <c r="F1333" i="10" a="1"/>
  <c r="G663" i="10" a="1"/>
  <c r="F1419" i="10" a="1"/>
  <c r="E274" i="10" a="1"/>
  <c r="F537" i="10" a="1"/>
  <c r="F673" i="10" a="1"/>
  <c r="D358" i="10" a="1"/>
  <c r="G176" i="10" a="1"/>
  <c r="D419" i="10" a="1"/>
  <c r="G188" i="10" a="1"/>
  <c r="D150" i="10" a="1"/>
  <c r="D678" i="10" a="1"/>
  <c r="D1235" i="10" a="1"/>
  <c r="D801" i="10" a="1"/>
  <c r="D700" i="10" a="1"/>
  <c r="E259" i="10" a="1"/>
  <c r="G1157" i="10" a="1"/>
  <c r="G393" i="10" a="1"/>
  <c r="G960" i="10" a="1"/>
  <c r="D445" i="10" a="1"/>
  <c r="D556" i="10" a="1"/>
  <c r="G518" i="10" a="1"/>
  <c r="F493" i="10" a="1"/>
  <c r="D1287" i="10" a="1"/>
  <c r="D1637" i="10" a="1"/>
  <c r="G957" i="10" a="1"/>
  <c r="D947" i="10" a="1"/>
  <c r="F212" i="10" a="1"/>
  <c r="E341" i="10" a="1"/>
  <c r="E587" i="10" a="1"/>
  <c r="G590" i="10" a="1"/>
  <c r="F1697" i="10" a="1"/>
  <c r="D963" i="10" a="1"/>
  <c r="F1660" i="10" a="1"/>
  <c r="D731" i="10" a="1"/>
  <c r="D587" i="10" a="1"/>
  <c r="D1571" i="10" a="1"/>
  <c r="F208" i="10" a="1"/>
  <c r="D347" i="10" a="1"/>
  <c r="D489" i="10" a="1"/>
  <c r="G103" i="10" a="1"/>
  <c r="G242" i="10" a="1"/>
  <c r="F606" i="10" a="1"/>
  <c r="F447" i="10" a="1"/>
  <c r="F443" i="10" a="1"/>
  <c r="G333" i="10" a="1"/>
  <c r="F85" i="10" a="1"/>
  <c r="E551" i="10" a="1"/>
  <c r="G397" i="10" a="1"/>
  <c r="G481" i="10" a="1"/>
  <c r="D162" i="10" a="1"/>
  <c r="D1427" i="10" a="1"/>
  <c r="F424" i="10" a="1"/>
  <c r="F760" i="10" a="1"/>
  <c r="D423" i="10" a="1"/>
  <c r="G112" i="10" a="1"/>
  <c r="E621" i="10" a="1"/>
  <c r="F1504" i="10" a="1"/>
  <c r="G297" i="10" a="1"/>
  <c r="D876" i="10" a="1"/>
  <c r="F479" i="10" a="1"/>
  <c r="G104" i="10" a="1"/>
  <c r="F645" i="10" a="1"/>
  <c r="D535" i="10" a="1"/>
  <c r="E91" i="10" a="1"/>
  <c r="G431" i="10" a="1"/>
  <c r="G224" i="10" a="1"/>
  <c r="F706" i="10" a="1"/>
  <c r="F1434" i="10" a="1"/>
  <c r="D82" i="10" a="1"/>
  <c r="E201" i="10" a="1"/>
  <c r="E426" i="10" a="1"/>
  <c r="D610" i="10" a="1"/>
  <c r="G702" i="10" a="1"/>
  <c r="F332" i="10" a="1"/>
  <c r="G447" i="10" a="1"/>
  <c r="G750" i="10" a="1"/>
  <c r="D109" i="10" a="1"/>
  <c r="D499" i="10" a="1"/>
  <c r="D334" i="10" a="1"/>
  <c r="D287" i="10" a="1"/>
  <c r="D313" i="10" a="1"/>
  <c r="D871" i="10" a="1"/>
  <c r="G125" i="10" a="1"/>
  <c r="G558" i="10" a="1"/>
  <c r="D117" i="10" a="1"/>
  <c r="G520" i="10" a="1"/>
  <c r="G96" i="10" a="1"/>
  <c r="D87" i="10" a="1"/>
  <c r="F122" i="10" a="1"/>
  <c r="E937" i="10" a="1"/>
  <c r="D288" i="10" a="1"/>
  <c r="D622" i="10" a="1"/>
  <c r="G342" i="10" a="1"/>
  <c r="D108" i="10" a="1"/>
  <c r="D663" i="10" a="1"/>
  <c r="D266" i="10" a="1"/>
  <c r="E398" i="10" a="1"/>
  <c r="F215" i="10" a="1"/>
  <c r="G1233" i="10" a="1"/>
  <c r="F1310" i="10" a="1"/>
  <c r="D268" i="10" a="1"/>
  <c r="F854" i="10" a="1"/>
  <c r="D859" i="10" a="1"/>
  <c r="F557" i="10" a="1"/>
  <c r="F704" i="10" a="1"/>
  <c r="E724" i="10" a="1"/>
  <c r="D782" i="10" a="1"/>
  <c r="F1359" i="10" a="1"/>
  <c r="E667" i="10" a="1"/>
  <c r="G423" i="10" a="1"/>
  <c r="E1135" i="10" a="1"/>
  <c r="D413" i="10" a="1"/>
  <c r="D185" i="10" a="1"/>
  <c r="F180" i="10" a="1"/>
  <c r="D171" i="10" a="1"/>
  <c r="D465" i="10" a="1"/>
  <c r="F377" i="10" a="1"/>
  <c r="F1171" i="10" a="1"/>
  <c r="D1310" i="10" a="1"/>
  <c r="D286" i="10" a="1"/>
  <c r="D359" i="10" a="1"/>
  <c r="E1604" i="10" a="1"/>
  <c r="E812" i="10" a="1"/>
  <c r="D433" i="10" a="1"/>
  <c r="D188" i="10" a="1"/>
  <c r="D885" i="10" a="1"/>
  <c r="G832" i="10" a="1"/>
  <c r="F982" i="10" a="1"/>
  <c r="D353" i="10" a="1"/>
  <c r="D228" i="10" a="1"/>
  <c r="F1373" i="10" a="1"/>
  <c r="F957" i="10" a="1"/>
  <c r="D685" i="10" a="1"/>
  <c r="G1097" i="10" a="1"/>
  <c r="F607" i="10" a="1"/>
  <c r="G429" i="10" a="1"/>
  <c r="G768" i="10" a="1"/>
  <c r="G452" i="10" a="1"/>
  <c r="F1031" i="10" a="1"/>
  <c r="F1596" i="10" a="1"/>
  <c r="F445" i="10" a="1"/>
  <c r="D256" i="10" a="1"/>
  <c r="F1068" i="10" a="1"/>
  <c r="F1056" i="10" a="1"/>
  <c r="F603" i="10" a="1"/>
  <c r="D183" i="10" a="1"/>
  <c r="F689" i="10" a="1"/>
  <c r="D601" i="10" a="1"/>
  <c r="F1262" i="10" a="1"/>
  <c r="F966" i="10" a="1"/>
  <c r="D520" i="10" a="1"/>
  <c r="F1418" i="10" a="1"/>
  <c r="F1638" i="10" a="1"/>
  <c r="F1499" i="10" a="1"/>
  <c r="F153" i="10" a="1"/>
  <c r="D667" i="10" a="1"/>
  <c r="G548" i="10" a="1"/>
  <c r="D166" i="10" a="1"/>
  <c r="D706" i="10" a="1"/>
  <c r="F1271" i="10" a="1"/>
  <c r="D1299" i="10" a="1"/>
  <c r="D1011" i="10" a="1"/>
  <c r="D198" i="10" a="1"/>
  <c r="G724" i="10" a="1"/>
  <c r="D654" i="10" a="1"/>
  <c r="D120" i="10" a="1"/>
  <c r="G305" i="10" a="1"/>
  <c r="F339" i="10" a="1"/>
  <c r="D1303" i="10" a="1"/>
  <c r="D216" i="10" a="1"/>
  <c r="F199" i="10" a="1"/>
  <c r="E118" i="10" a="1"/>
  <c r="G510" i="10" a="1"/>
  <c r="D563" i="10" a="1"/>
  <c r="D506" i="10" a="1"/>
  <c r="D357" i="10" a="1"/>
  <c r="F497" i="10" a="1"/>
  <c r="D439" i="10" a="1"/>
  <c r="D346" i="10" a="1"/>
  <c r="G261" i="10" a="1"/>
  <c r="D590" i="10" a="1"/>
  <c r="G466" i="10" a="1"/>
  <c r="D274" i="10" a="1"/>
  <c r="F798" i="10" a="1"/>
  <c r="G273" i="10" a="1"/>
  <c r="D255" i="10" a="1"/>
  <c r="D125" i="10" a="1"/>
  <c r="D1367" i="10" a="1"/>
  <c r="D99" i="10" a="1"/>
  <c r="G368" i="10" a="1"/>
  <c r="G463" i="10" a="1"/>
  <c r="D383" i="10" a="1"/>
  <c r="D806" i="10" a="1"/>
  <c r="F281" i="10" a="1"/>
  <c r="D619" i="10" a="1"/>
  <c r="F507" i="10" a="1"/>
  <c r="D252" i="10" a="1"/>
  <c r="F174" i="10" a="1"/>
  <c r="D1431" i="10" a="1"/>
  <c r="D455" i="10" a="1"/>
  <c r="G472" i="10" a="1"/>
  <c r="D418" i="10" a="1"/>
  <c r="D602" i="10" a="1"/>
  <c r="F486" i="10" a="1"/>
  <c r="F1604" i="10" a="1"/>
  <c r="D261" i="10" a="1"/>
  <c r="G230" i="10" a="1"/>
  <c r="F647" i="10" a="1"/>
  <c r="G339" i="10" a="1"/>
  <c r="G160" i="10" a="1"/>
  <c r="D234" i="10" a="1"/>
  <c r="G885" i="10" a="1"/>
  <c r="E947" i="10" a="1"/>
  <c r="D340" i="10" a="1"/>
  <c r="G567" i="10" a="1"/>
  <c r="F437" i="10" a="1"/>
  <c r="G89" i="10" a="1"/>
  <c r="G338" i="10" a="1"/>
  <c r="F297" i="10" a="1"/>
  <c r="G240" i="10" a="1"/>
  <c r="E161" i="10" a="1"/>
  <c r="G244" i="10" a="1"/>
  <c r="D723" i="10" a="1"/>
  <c r="F664" i="10" a="1"/>
  <c r="G873" i="10" a="1"/>
  <c r="G667" i="10" a="1"/>
  <c r="G719" i="10" a="1"/>
  <c r="D431" i="10" a="1"/>
  <c r="F667" i="10" a="1"/>
  <c r="F427" i="10" a="1"/>
  <c r="F118" i="10" a="1"/>
  <c r="D151" i="10" a="1"/>
  <c r="G747" i="10" a="1"/>
  <c r="F763" i="10" a="1"/>
  <c r="E785" i="10" a="1"/>
  <c r="E1488" i="10" a="1"/>
  <c r="G1402" i="10" a="1"/>
  <c r="D80" i="10" a="1"/>
  <c r="D115" i="10" a="1"/>
  <c r="D420" i="10" a="1"/>
  <c r="D428" i="10" a="1"/>
  <c r="D251" i="10" a="1"/>
  <c r="E904" i="10" a="1"/>
  <c r="D642" i="10" a="1"/>
  <c r="G859" i="10" a="1"/>
  <c r="D387" i="10" a="1"/>
  <c r="D724" i="10" a="1"/>
  <c r="F1526" i="10" a="1"/>
  <c r="F261" i="10" a="1"/>
  <c r="D919" i="10" a="1"/>
  <c r="D595" i="10" a="1"/>
  <c r="E590" i="10" a="1"/>
  <c r="F169" i="10" a="1"/>
  <c r="F794" i="10" a="1"/>
  <c r="D1699" i="10" a="1"/>
  <c r="D1419" i="10" a="1"/>
  <c r="G501" i="10" a="1"/>
  <c r="D436" i="10" a="1"/>
  <c r="F636" i="10" a="1"/>
  <c r="F457" i="10" a="1"/>
  <c r="F1240" i="10" a="1"/>
  <c r="E605" i="10" a="1"/>
  <c r="F1266" i="10" a="1"/>
  <c r="G943" i="10" a="1"/>
  <c r="G473" i="10" a="1"/>
  <c r="D362" i="10" a="1"/>
  <c r="D986" i="10" a="1"/>
  <c r="F997" i="10" a="1"/>
  <c r="F114" i="10" a="1"/>
  <c r="G1122" i="10" a="1"/>
  <c r="E310" i="10" a="1"/>
  <c r="E146" i="10" a="1"/>
  <c r="D137" i="10" a="1"/>
  <c r="F668" i="10" a="1"/>
  <c r="F209" i="10" a="1"/>
  <c r="D648" i="10" a="1"/>
  <c r="D512" i="10" a="1"/>
  <c r="E554" i="10" a="1"/>
  <c r="E1473" i="10" a="1"/>
  <c r="F1197" i="10" a="1"/>
  <c r="G146" i="10" a="1"/>
  <c r="F453" i="10" a="1"/>
  <c r="D338" i="10" a="1"/>
  <c r="E940" i="10" a="1"/>
  <c r="G986" i="10" a="1"/>
  <c r="F610" i="10" a="1"/>
  <c r="E322" i="10" a="1"/>
  <c r="D372" i="10" a="1"/>
  <c r="G222" i="10" a="1"/>
  <c r="D262" i="10" a="1"/>
  <c r="D497" i="10" a="1"/>
  <c r="G258" i="10" a="1"/>
  <c r="D411" i="10" a="1"/>
  <c r="F401" i="10" a="1"/>
  <c r="G213" i="10" a="1"/>
  <c r="G557" i="10" a="1"/>
  <c r="F521" i="10" a="1"/>
  <c r="G1167" i="10" a="1"/>
  <c r="D231" i="10" a="1"/>
  <c r="F151" i="10" a="1"/>
  <c r="E532" i="10" a="1"/>
  <c r="D832" i="10" a="1"/>
  <c r="F1546" i="10" a="1"/>
  <c r="F101" i="10" a="1"/>
  <c r="D180" i="10" a="1"/>
  <c r="F622" i="10" a="1"/>
  <c r="G354" i="10" a="1"/>
  <c r="E882" i="10" a="1"/>
  <c r="F367" i="10" a="1"/>
  <c r="G299" i="10" a="1"/>
  <c r="F159" i="10" a="1"/>
  <c r="E535" i="10" a="1"/>
  <c r="G81" i="10" a="1"/>
  <c r="F800" i="10" a="1"/>
  <c r="D1682" i="10" a="1"/>
  <c r="F381" i="10" a="1"/>
  <c r="D280" i="10" a="1"/>
  <c r="D1003" i="10" a="1"/>
  <c r="D607" i="10" a="1"/>
  <c r="D518" i="10" a="1"/>
  <c r="D348" i="10" a="1"/>
  <c r="D860" i="10" a="1"/>
  <c r="G556" i="10" a="1"/>
  <c r="F620" i="10" a="1"/>
  <c r="G947" i="10" a="1"/>
  <c r="F438" i="10" a="1"/>
  <c r="F230" i="10" a="1"/>
  <c r="D469" i="10" a="1"/>
  <c r="G579" i="10" a="1"/>
  <c r="E654" i="10" a="1"/>
  <c r="D143" i="10" a="1"/>
  <c r="F327" i="10" a="1"/>
  <c r="D205" i="10" a="1"/>
  <c r="G346" i="10" a="1"/>
  <c r="F513" i="10" a="1"/>
  <c r="D237" i="10" a="1"/>
  <c r="G205" i="10" a="1"/>
  <c r="D424" i="10" a="1"/>
  <c r="G283" i="10" a="1"/>
  <c r="D398" i="10" a="1"/>
  <c r="F265" i="10" a="1"/>
  <c r="E575" i="10" a="1"/>
  <c r="F1092" i="10" a="1"/>
  <c r="E1022" i="10" a="1"/>
  <c r="F777" i="10" a="1"/>
  <c r="F626" i="10" a="1"/>
  <c r="F132" i="10" a="1"/>
  <c r="G603" i="10" a="1"/>
  <c r="D1017" i="10" a="1"/>
  <c r="E1227" i="10" a="1"/>
  <c r="F270" i="10" a="1"/>
  <c r="F565" i="10" a="1"/>
  <c r="D781" i="10" a="1"/>
  <c r="G165" i="10" a="1"/>
  <c r="D770" i="10" a="1"/>
  <c r="F771" i="10" a="1"/>
  <c r="F1254" i="10" a="1"/>
  <c r="D202" i="10" a="1"/>
  <c r="D875" i="10" a="1"/>
  <c r="D716" i="10" a="1"/>
  <c r="F370" i="10" a="1"/>
  <c r="F369" i="10" a="1"/>
  <c r="G117" i="10" a="1"/>
  <c r="F1430" i="10" a="1"/>
  <c r="G514" i="10" a="1"/>
  <c r="D181" i="10" a="1"/>
  <c r="D805" i="10" a="1"/>
  <c r="G1279" i="10" a="1"/>
  <c r="D504" i="10" a="1"/>
  <c r="D779" i="10" a="1"/>
  <c r="D308" i="10" a="1"/>
  <c r="F633" i="10" a="1"/>
  <c r="D230" i="10" a="1"/>
  <c r="G1297" i="10" a="1"/>
  <c r="G1447" i="10" a="1"/>
  <c r="F1616" i="10" a="1"/>
  <c r="E663" i="10" a="1"/>
  <c r="D1243" i="10" a="1"/>
  <c r="G353" i="10" a="1"/>
  <c r="D124" i="10" a="1"/>
  <c r="E752" i="10" a="1"/>
  <c r="D207" i="10" a="1"/>
  <c r="D265" i="10" a="1"/>
  <c r="F170" i="10" a="1"/>
  <c r="F1652" i="10" a="1"/>
  <c r="D159" i="10" a="1"/>
  <c r="D551" i="10" a="1"/>
  <c r="D1283" i="10" a="1"/>
  <c r="F1534" i="10" a="1"/>
  <c r="D652" i="10" a="1"/>
  <c r="D815" i="10" a="1"/>
  <c r="F178" i="10" a="1"/>
  <c r="D578" i="10" a="1"/>
  <c r="F145" i="10" a="1"/>
  <c r="D660" i="10" a="1"/>
  <c r="E1683" i="10" a="1"/>
  <c r="F1219" i="10" a="1"/>
  <c r="F1582" i="10" a="1"/>
  <c r="F682" i="10" a="1"/>
  <c r="D438" i="10" a="1"/>
  <c r="D92" i="10" a="1"/>
  <c r="F140" i="10" a="1"/>
  <c r="D326" i="10" a="1"/>
  <c r="F88" i="10" a="1"/>
  <c r="G929" i="10" a="1"/>
  <c r="D867" i="10" a="1"/>
  <c r="F1443" i="10" a="1"/>
  <c r="D119" i="10" a="1"/>
  <c r="D312" i="10" a="1"/>
  <c r="D1489" i="10" a="1"/>
  <c r="G204" i="10" a="1"/>
  <c r="D746" i="10" a="1"/>
  <c r="G807" i="10" a="1"/>
  <c r="E295" i="10" a="1"/>
  <c r="G340" i="10" a="1"/>
  <c r="D343" i="10" a="1"/>
  <c r="F340" i="10" a="1"/>
  <c r="F356" i="10" a="1"/>
  <c r="F999" i="10" a="1"/>
  <c r="E1083" i="10" a="1"/>
  <c r="D103" i="10" a="1"/>
  <c r="F577" i="10" a="1"/>
  <c r="D78" i="10" a="1"/>
  <c r="E828" i="10" a="1"/>
  <c r="E657" i="10" a="1"/>
  <c r="F413" i="10" a="1"/>
  <c r="F365" i="10" a="1"/>
  <c r="E304" i="10" a="1"/>
  <c r="G658" i="10" a="1"/>
  <c r="D168" i="10" a="1"/>
  <c r="G121" i="10" a="1"/>
  <c r="F229" i="10" a="1"/>
  <c r="G412" i="10" a="1"/>
  <c r="D169" i="10" a="1"/>
  <c r="F352" i="10" a="1"/>
  <c r="E481" i="10" a="1"/>
  <c r="D127" i="10" a="1"/>
  <c r="E164" i="10" a="1"/>
  <c r="D532" i="10" a="1"/>
  <c r="D186" i="10" a="1"/>
  <c r="G118" i="10" a="1"/>
  <c r="D1217" i="10" a="1"/>
  <c r="D488" i="10" a="1"/>
  <c r="D517" i="10" a="1"/>
  <c r="D444" i="10" a="1"/>
  <c r="F409" i="10" a="1"/>
  <c r="G282" i="10" a="1"/>
  <c r="E225" i="10" a="1"/>
  <c r="D300" i="10" a="1"/>
  <c r="G953" i="10" a="1"/>
  <c r="D443" i="10" a="1"/>
  <c r="D429" i="10" a="1"/>
  <c r="F602" i="10" a="1"/>
  <c r="D248" i="10" a="1"/>
  <c r="F346" i="10" a="1"/>
  <c r="F84" i="10" a="1"/>
  <c r="G1013" i="10" a="1"/>
  <c r="G566" i="10" a="1"/>
  <c r="G588" i="10" a="1"/>
  <c r="D374" i="10" a="1"/>
  <c r="F219" i="10" a="1"/>
  <c r="D449" i="10" a="1"/>
  <c r="F360" i="10" a="1"/>
  <c r="E185" i="10" a="1"/>
  <c r="F376" i="10" a="1"/>
  <c r="F390" i="10" a="1"/>
  <c r="D139" i="10" a="1"/>
  <c r="F661" i="10" a="1"/>
  <c r="D1027" i="10" a="1"/>
  <c r="D396" i="10" a="1"/>
  <c r="F342" i="10" a="1"/>
  <c r="D408" i="10" a="1"/>
  <c r="G91" i="10" a="1"/>
  <c r="G78" i="10" a="1"/>
  <c r="D1563" i="10" a="1"/>
  <c r="G159" i="10" a="1"/>
  <c r="F1138" i="10" a="1"/>
  <c r="D548" i="10" a="1"/>
  <c r="F138" i="10" a="1"/>
  <c r="D272" i="10" a="1"/>
  <c r="D244" i="10" a="1"/>
  <c r="D473" i="10" a="1"/>
  <c r="D894" i="10" a="1"/>
  <c r="D277" i="10" a="1"/>
  <c r="G194" i="10" a="1"/>
  <c r="G633" i="10" a="1"/>
  <c r="D118" i="10" a="1"/>
  <c r="F635" i="10" a="1"/>
  <c r="F173" i="10" a="1"/>
  <c r="E1138" i="10" a="1"/>
  <c r="E704" i="10" a="1"/>
  <c r="D879" i="10" a="1"/>
  <c r="G800" i="10" a="1"/>
  <c r="F206" i="10" a="1"/>
  <c r="G259" i="10" a="1"/>
  <c r="G133" i="10" a="1"/>
  <c r="F439" i="10" a="1"/>
  <c r="F314" i="10" a="1"/>
  <c r="F188" i="10" a="1"/>
  <c r="D422" i="10" a="1"/>
  <c r="E180" i="10" a="1"/>
  <c r="G470" i="10" a="1"/>
  <c r="G781" i="10" a="1"/>
  <c r="F1471" i="10" a="1"/>
  <c r="G798" i="10" a="1"/>
  <c r="G359" i="10" a="1"/>
  <c r="F1167" i="10" a="1"/>
  <c r="F185" i="10" a="1"/>
  <c r="G381" i="10" a="1"/>
  <c r="D451" i="10" a="1"/>
  <c r="D953" i="10" a="1"/>
  <c r="D1142" i="10" a="1"/>
  <c r="D883" i="10" a="1"/>
  <c r="E727" i="10" a="1"/>
  <c r="G776" i="10" a="1"/>
  <c r="F867" i="10" a="1"/>
  <c r="F1407" i="10" a="1"/>
  <c r="F692" i="10" a="1"/>
  <c r="F307" i="10" a="1"/>
  <c r="D190" i="10" a="1"/>
  <c r="G90" i="10" a="1"/>
  <c r="G234" i="10" a="1"/>
  <c r="G369" i="10" a="1"/>
  <c r="G661" i="10" a="1"/>
  <c r="D1143" i="10" a="1"/>
  <c r="F454" i="10" a="1"/>
  <c r="D316" i="10" a="1"/>
  <c r="D1369" i="10" a="1"/>
  <c r="D164" i="10" a="1"/>
  <c r="G95" i="10" a="1"/>
  <c r="F648" i="10" a="1"/>
  <c r="D404" i="10" a="1"/>
  <c r="F1332" i="10" a="1"/>
  <c r="D1517" i="10" a="1"/>
  <c r="D182" i="10" a="1"/>
  <c r="D1711" i="10" a="1"/>
  <c r="G377" i="10" a="1"/>
  <c r="G301" i="10" a="1"/>
  <c r="F804" i="10" a="1"/>
  <c r="F743" i="10" a="1"/>
  <c r="G161" i="10" a="1"/>
  <c r="G401" i="10" a="1"/>
  <c r="E517" i="10" a="1"/>
  <c r="F624" i="10" a="1"/>
  <c r="F1442" i="10" a="1"/>
  <c r="D116" i="10" a="1"/>
  <c r="G82" i="10" a="1"/>
  <c r="E332" i="10" a="1"/>
  <c r="D278" i="10" a="1"/>
  <c r="D86" i="10" a="1"/>
  <c r="D677" i="10" a="1"/>
  <c r="G265" i="10" a="1"/>
  <c r="F1026" i="10" a="1"/>
  <c r="G183" i="10" a="1"/>
  <c r="G134" i="10" a="1"/>
  <c r="F417" i="10" a="1"/>
  <c r="F268" i="10" a="1"/>
  <c r="F793" i="10" a="1"/>
  <c r="E797" i="10" a="1"/>
  <c r="E1013" i="10" a="1"/>
  <c r="G1472" i="10" a="1"/>
  <c r="D315" i="10" a="1"/>
  <c r="F917" i="10" a="1"/>
  <c r="F1473" i="10" a="1"/>
  <c r="G492" i="10" a="1"/>
  <c r="D136" i="10" a="1"/>
  <c r="D310" i="10" a="1"/>
  <c r="G332" i="10" a="1"/>
  <c r="F481" i="10" a="1"/>
  <c r="D569" i="10" a="1"/>
  <c r="G441" i="10" a="1"/>
  <c r="G92" i="10" a="1"/>
  <c r="F362" i="10" a="1"/>
  <c r="F275" i="10" a="1"/>
  <c r="F312" i="10" a="1"/>
  <c r="F276" i="10" a="1"/>
  <c r="G228" i="10" a="1"/>
  <c r="D303" i="10" a="1"/>
  <c r="D632" i="10" a="1"/>
  <c r="E392" i="10" a="1"/>
  <c r="E328" i="10" a="1"/>
  <c r="F126" i="10" a="1"/>
  <c r="E97" i="10" a="1"/>
  <c r="G93" i="10" a="1"/>
  <c r="E344" i="10" a="1"/>
  <c r="F322" i="10" a="1"/>
  <c r="G220" i="10" a="1"/>
  <c r="F378" i="10" a="1"/>
  <c r="D289" i="10" a="1"/>
  <c r="E176" i="10" a="1"/>
  <c r="D318" i="10" a="1"/>
  <c r="G352" i="10" a="1"/>
  <c r="D711" i="10" a="1"/>
  <c r="F726" i="10" a="1"/>
  <c r="G198" i="10" a="1"/>
  <c r="D448" i="10" a="1"/>
  <c r="F1303" i="10" a="1"/>
  <c r="D594" i="10" a="1"/>
  <c r="F357" i="10" a="1"/>
  <c r="D941" i="10" a="1"/>
  <c r="G982" i="10" a="1"/>
  <c r="E298" i="10" a="1"/>
  <c r="G210" i="10" a="1"/>
  <c r="D154" i="10" a="1"/>
  <c r="F828" i="10" a="1"/>
  <c r="E618" i="10" a="1"/>
  <c r="E584" i="10" a="1"/>
  <c r="F1097" i="10" a="1"/>
  <c r="F233" i="10" a="1"/>
  <c r="F341" i="10" a="1"/>
  <c r="F591" i="10" a="1"/>
  <c r="G649" i="10" a="1"/>
  <c r="E371" i="10" a="1"/>
  <c r="G790" i="10" a="1"/>
  <c r="G174" i="10" a="1"/>
  <c r="F421" i="10" a="1"/>
  <c r="G589" i="10" a="1"/>
  <c r="G164" i="10" a="1"/>
  <c r="F764" i="10" a="1"/>
  <c r="G83" i="10" a="1"/>
  <c r="E1616" i="10" a="1"/>
  <c r="D140" i="10" a="1"/>
  <c r="D157" i="10" a="1"/>
  <c r="F422" i="10" a="1"/>
  <c r="D1730" i="10" a="1"/>
  <c r="F995" i="10" a="1"/>
  <c r="F211" i="10" a="1"/>
  <c r="D921" i="10" a="1"/>
  <c r="E505" i="10" a="1"/>
  <c r="D817" i="10" a="1"/>
  <c r="E441" i="10" a="1"/>
  <c r="F1288" i="10" a="1"/>
  <c r="F1123" i="10" a="1"/>
  <c r="F171" i="10" a="1"/>
  <c r="F1484" i="10" a="1"/>
  <c r="E612" i="10" a="1"/>
  <c r="G177" i="10" a="1"/>
  <c r="F1414" i="10" a="1"/>
  <c r="F1617" i="10" a="1"/>
  <c r="D793" i="10" a="1"/>
  <c r="D307" i="10" a="1"/>
  <c r="G626" i="10" a="1"/>
  <c r="F298" i="10" a="1"/>
  <c r="G571" i="10" a="1"/>
  <c r="D325" i="10" a="1"/>
  <c r="D566" i="10" a="1"/>
  <c r="F675" i="10" a="1"/>
  <c r="F141" i="10" a="1"/>
  <c r="F368" i="10" a="1"/>
  <c r="F905" i="10" a="1"/>
  <c r="G126" i="10" a="1"/>
  <c r="D409" i="10" a="1"/>
  <c r="G673" i="10" a="1"/>
  <c r="F927" i="10" a="1"/>
  <c r="D224" i="10" a="1"/>
  <c r="D557" i="10" a="1"/>
  <c r="G84" i="10" a="1"/>
  <c r="F1118" i="10" a="1"/>
  <c r="D643" i="10" a="1"/>
  <c r="D1501" i="10" a="1"/>
  <c r="G356" i="10" a="1"/>
  <c r="E1360" i="10" a="1"/>
  <c r="G68" i="10" a="1"/>
  <c r="G762" i="10" a="1"/>
  <c r="F133" i="10" a="1"/>
  <c r="F222" i="10" a="1"/>
  <c r="G864" i="10" a="1"/>
  <c r="F210" i="10" a="1"/>
  <c r="F294" i="10" a="1"/>
  <c r="E514" i="10" a="1"/>
  <c r="G734" i="10" a="1"/>
  <c r="D189" i="10" a="1"/>
  <c r="D243" i="10" a="1"/>
  <c r="F788" i="10" a="1"/>
  <c r="D163" i="10" a="1"/>
  <c r="D363" i="10" a="1"/>
  <c r="F125" i="10" a="1"/>
  <c r="E597" i="10" a="1"/>
  <c r="E593" i="10" a="1"/>
  <c r="D978" i="10" a="1"/>
  <c r="F801" i="10" a="1"/>
  <c r="G207" i="10" a="1"/>
  <c r="D257" i="10" a="1"/>
  <c r="E115" i="10" a="1"/>
  <c r="D161" i="10" a="1"/>
  <c r="G187" i="10" a="1"/>
  <c r="D490" i="10" a="1"/>
  <c r="D588" i="10" a="1"/>
  <c r="G166" i="10" a="1"/>
  <c r="D395" i="10" a="1"/>
  <c r="F347" i="10" a="1"/>
  <c r="D531" i="10" a="1"/>
  <c r="F1477" i="10" a="1"/>
  <c r="F305" i="10" a="1"/>
  <c r="G639" i="10" a="1"/>
  <c r="G362" i="10" a="1"/>
  <c r="D366" i="10" a="1"/>
  <c r="G303" i="10" a="1"/>
  <c r="F1101" i="10" a="1"/>
  <c r="D148" i="10" a="1"/>
  <c r="F1027" i="10" a="1"/>
  <c r="D1240" i="10" a="1"/>
  <c r="D222" i="10" a="1"/>
  <c r="D525" i="10" a="1"/>
  <c r="G403" i="10" a="1"/>
  <c r="G745" i="10" a="1"/>
  <c r="G348" i="10" a="1"/>
  <c r="E170" i="10" a="1"/>
  <c r="G408" i="10" a="1"/>
  <c r="G416" i="10" a="1"/>
  <c r="G286" i="10" a="1"/>
  <c r="E338" i="10" a="1"/>
  <c r="G696" i="10" a="1"/>
  <c r="D1093" i="10" a="1"/>
  <c r="D144" i="10" a="1"/>
  <c r="F414" i="10" a="1"/>
  <c r="D218" i="10" a="1"/>
  <c r="E462" i="10" a="1"/>
  <c r="F718" i="10" a="1"/>
  <c r="F1456" i="10" a="1"/>
  <c r="F271" i="10" a="1"/>
  <c r="E776" i="10" a="1"/>
  <c r="F198" i="10" a="1"/>
  <c r="E73" i="10" a="1"/>
  <c r="F202" i="10" a="1"/>
  <c r="E85" i="10" a="1"/>
  <c r="E283" i="10" a="1"/>
  <c r="D253" i="10" a="1"/>
  <c r="G1349" i="10" a="1"/>
  <c r="D1199" i="10" a="1"/>
  <c r="G326" i="10" a="1"/>
  <c r="F883" i="10" a="1"/>
  <c r="G426" i="10" a="1"/>
  <c r="F768" i="10" a="1"/>
  <c r="F728" i="10" a="1"/>
  <c r="F97" i="10" a="1"/>
  <c r="D236" i="10" a="1"/>
  <c r="G465" i="10" a="1"/>
  <c r="E1068" i="10" a="1"/>
  <c r="D842" i="10" a="1"/>
  <c r="F1270" i="10" a="1"/>
  <c r="E892" i="10" a="1"/>
  <c r="F1476" i="10" a="1"/>
  <c r="D142" i="10" a="1"/>
  <c r="F289" i="10" a="1"/>
  <c r="D573" i="10" a="1"/>
  <c r="G143" i="10" a="1"/>
  <c r="F452" i="10" a="1"/>
  <c r="G87" i="10" a="1"/>
  <c r="E1278" i="10" a="1"/>
  <c r="F228" i="10" a="1"/>
  <c r="F924" i="10" a="1"/>
  <c r="D1332" i="10" a="1"/>
  <c r="G444" i="10" a="1"/>
  <c r="F242" i="10" a="1"/>
  <c r="G153" i="10" a="1"/>
  <c r="D213" i="10" a="1"/>
  <c r="G209" i="10" a="1"/>
  <c r="D292" i="10" a="1"/>
  <c r="F1006" i="10" a="1"/>
  <c r="F131" i="10" a="1"/>
  <c r="F822" i="10" a="1"/>
  <c r="G101" i="10" a="1"/>
  <c r="D133" i="10" a="1"/>
  <c r="F1047" i="10" a="1"/>
  <c r="E1418" i="10" a="1"/>
  <c r="D388" i="10" a="1"/>
  <c r="G367" i="10" a="1"/>
  <c r="D1099" i="10" a="1"/>
  <c r="F166" i="10" a="1"/>
  <c r="G816" i="10" a="1"/>
  <c r="F348" i="10" a="1"/>
  <c r="F1574" i="10" a="1"/>
  <c r="D712" i="10" a="1"/>
  <c r="F336" i="10" a="1"/>
  <c r="G877" i="10" a="1"/>
  <c r="F1348" i="10" a="1"/>
  <c r="D412" i="10" a="1"/>
  <c r="D417" i="10" a="1"/>
  <c r="D457" i="10" a="1"/>
  <c r="G189" i="10" a="1"/>
  <c r="D754" i="10" a="1"/>
  <c r="F619" i="10" a="1"/>
  <c r="D284" i="10" a="1"/>
  <c r="F478" i="10" a="1"/>
  <c r="D132" i="10" a="1"/>
  <c r="F93" i="10" a="1"/>
  <c r="D232" i="10" a="1"/>
  <c r="D364" i="10" a="1"/>
  <c r="G439" i="10" a="1"/>
  <c r="F702" i="10" a="1"/>
  <c r="G323" i="10" a="1"/>
  <c r="D90" i="10" a="1"/>
  <c r="F654" i="10" a="1"/>
  <c r="F813" i="10" a="1"/>
  <c r="F567" i="10" a="1"/>
  <c r="E213" i="10" a="1"/>
  <c r="G361" i="10" a="1"/>
  <c r="E511" i="10" a="1"/>
  <c r="F896" i="10" a="1"/>
  <c r="D454" i="10" a="1"/>
  <c r="F112" i="10" a="1"/>
  <c r="F331" i="10" a="1"/>
  <c r="F590" i="10" a="1"/>
  <c r="D492" i="10" a="1"/>
  <c r="F1587" i="10" a="1"/>
  <c r="G610" i="10" a="1"/>
  <c r="E374" i="10" a="1"/>
  <c r="G540" i="10" a="1"/>
  <c r="F842" i="10" a="1"/>
  <c r="F536" i="10" a="1"/>
  <c r="D331" i="10" a="1"/>
  <c r="F225" i="10" a="1"/>
  <c r="E144" i="10" a="1"/>
  <c r="D1567" i="10" a="1"/>
  <c r="F829" i="10" a="1"/>
  <c r="E1208" i="10" a="1"/>
  <c r="F450" i="10" a="1"/>
  <c r="D317" i="10" a="1"/>
  <c r="F371" i="10" a="1"/>
  <c r="F137" i="10" a="1"/>
  <c r="D713" i="10" a="1"/>
  <c r="D382" i="10" a="1"/>
  <c r="F328" i="10" a="1"/>
  <c r="D330" i="10" a="1"/>
  <c r="D209" i="10" a="1"/>
  <c r="E645" i="10" a="1"/>
  <c r="D589" i="10" a="1"/>
  <c r="F738" i="10" a="1"/>
  <c r="F325" i="10" a="1"/>
  <c r="D618" i="10" a="1"/>
  <c r="F499" i="10" a="1"/>
  <c r="F258" i="10" a="1"/>
  <c r="F660" i="10" a="1"/>
  <c r="D98" i="10" a="1"/>
  <c r="D1212" i="10" a="1"/>
  <c r="F310" i="10" a="1"/>
  <c r="F1187" i="10" a="1"/>
  <c r="F517" i="10" a="1"/>
  <c r="G846" i="10" a="1"/>
  <c r="F1316" i="10" a="1"/>
  <c r="F263" i="10" a="1"/>
  <c r="F465" i="10" a="1"/>
  <c r="F397" i="10" a="1"/>
  <c r="G550" i="10" a="1"/>
  <c r="F640" i="10" a="1"/>
  <c r="D350" i="10" a="1"/>
  <c r="G737" i="10" a="1"/>
  <c r="F364" i="10" a="1"/>
  <c r="F345" i="10" a="1"/>
  <c r="E313" i="10" a="1"/>
  <c r="D666" i="10" a="1"/>
  <c r="G233" i="10" a="1"/>
  <c r="F807" i="10" a="1"/>
  <c r="E682" i="10" a="1"/>
  <c r="G1691" i="10" a="1"/>
  <c r="F612" i="10" a="1"/>
  <c r="D208" i="10" a="1"/>
  <c r="D1307" i="10" a="1"/>
  <c r="G427" i="10" a="1"/>
  <c r="D486" i="10" a="1"/>
  <c r="E634" i="10" a="1"/>
  <c r="F306" i="10" a="1"/>
  <c r="D468" i="10" a="1"/>
  <c r="G1201" i="10" a="1"/>
  <c r="F77" i="10" a="1"/>
  <c r="F460" i="10" a="1"/>
  <c r="G1262" i="10" a="1"/>
  <c r="D1435" i="10" a="1"/>
  <c r="F1017" i="10" a="1"/>
  <c r="E742" i="10" a="1"/>
  <c r="E962" i="10" a="1"/>
  <c r="G318" i="10" a="1"/>
  <c r="E143" i="10" a="1"/>
  <c r="D1660" i="10" a="1"/>
  <c r="F586" i="10" a="1"/>
  <c r="F784" i="10" a="1"/>
  <c r="F752" i="10" a="1"/>
  <c r="F597" i="10" a="1"/>
  <c r="E258" i="10" a="1"/>
  <c r="D914" i="10" a="1"/>
  <c r="G532" i="10" a="1"/>
  <c r="D95" i="10" a="1"/>
  <c r="F172" i="10" a="1"/>
  <c r="D107" i="10" a="1"/>
  <c r="D1223" i="10" a="1"/>
  <c r="F544" i="10" a="1"/>
  <c r="D1029" i="10" a="1"/>
  <c r="D1703" i="10" a="1"/>
  <c r="D1225" i="10" a="1"/>
  <c r="D930" i="10" a="1"/>
  <c r="F1349" i="10" a="1"/>
  <c r="G178" i="10" a="1"/>
  <c r="F441" i="10" a="1"/>
  <c r="D352" i="10" a="1"/>
  <c r="F1083" i="10" a="1"/>
  <c r="G497" i="10" a="1"/>
  <c r="G148" i="10" a="1"/>
  <c r="G364" i="10" a="1"/>
  <c r="D259" i="10" a="1"/>
  <c r="G746" i="10" a="1"/>
  <c r="G274" i="10" a="1"/>
  <c r="F415" i="10" a="1"/>
  <c r="G605" i="10" a="1"/>
  <c r="D521" i="10" a="1"/>
  <c r="F250" i="10" a="1"/>
  <c r="F533" i="10" a="1"/>
  <c r="D1481" i="10" a="1"/>
  <c r="E1196" i="10" a="1"/>
  <c r="F580" i="10" a="1"/>
  <c r="E365" i="10" a="1"/>
  <c r="G219" i="10" a="1"/>
  <c r="G445" i="10" a="1"/>
  <c r="E737" i="10" a="1"/>
  <c r="D877" i="10" a="1"/>
  <c r="D615" i="10" a="1"/>
  <c r="F515" i="10" a="1"/>
  <c r="D356" i="10" a="1"/>
  <c r="F283" i="10" a="1"/>
  <c r="D155" i="10" a="1"/>
  <c r="D123" i="10" a="1"/>
  <c r="F191" i="10" a="1"/>
  <c r="D322" i="10" a="1"/>
  <c r="D803" i="10" a="1"/>
  <c r="F720" i="10" a="1"/>
  <c r="D844" i="10" a="1"/>
  <c r="F273" i="10" a="1"/>
  <c r="F184" i="10" a="1"/>
  <c r="F373" i="10" a="1"/>
  <c r="F89" i="10" a="1"/>
  <c r="D461" i="10" a="1"/>
  <c r="F511" i="10" a="1"/>
  <c r="E414" i="10" a="1"/>
  <c r="F201" i="10" a="1"/>
  <c r="G584" i="10" a="1"/>
  <c r="E1263" i="10" a="1"/>
  <c r="E548" i="10" a="1"/>
  <c r="D813" i="10" a="1"/>
  <c r="D613" i="10" a="1"/>
  <c r="G374" i="10" a="1"/>
  <c r="F183" i="10" a="1"/>
  <c r="G868" i="10" a="1"/>
  <c r="G450" i="10" a="1"/>
  <c r="F978" i="10" a="1"/>
  <c r="F351" i="10" a="1"/>
  <c r="D106" i="10" a="1"/>
  <c r="E955" i="10" a="1"/>
  <c r="G553" i="10" a="1"/>
  <c r="G499" i="10" a="1"/>
  <c r="F1065" i="10" a="1"/>
  <c r="G478" i="10" a="1"/>
  <c r="D1129" i="10" a="1"/>
  <c r="F514" i="10" a="1"/>
  <c r="G606" i="10" a="1"/>
  <c r="D1575" i="10" a="1"/>
  <c r="G513" i="10" a="1"/>
  <c r="E447" i="10" a="1"/>
  <c r="G480" i="10" a="1"/>
  <c r="F659" i="10" a="1"/>
  <c r="F1447" i="10" a="1"/>
  <c r="F324" i="10" a="1"/>
  <c r="D371" i="10" a="1"/>
  <c r="F756" i="10" a="1"/>
  <c r="F1193" i="10" a="1"/>
  <c r="D1013" i="10" a="1"/>
  <c r="E173" i="10" a="1"/>
  <c r="D212" i="10" a="1"/>
  <c r="F628" i="10" a="1"/>
  <c r="G482" i="10" a="1"/>
  <c r="D1087" i="10" a="1"/>
  <c r="G170" i="10" a="1"/>
  <c r="F470" i="10" a="1"/>
  <c r="G425" i="10" a="1"/>
  <c r="F587" i="10" a="1"/>
  <c r="D762" i="10" a="1"/>
  <c r="F742" i="10" a="1"/>
  <c r="F832" i="10" a="1"/>
  <c r="D959" i="10" a="1"/>
  <c r="F585" i="10" a="1"/>
  <c r="G887" i="10" a="1"/>
  <c r="D229" i="10" a="1"/>
  <c r="G235" i="10" a="1"/>
  <c r="E110" i="10" a="1"/>
  <c r="F561" i="10" a="1"/>
  <c r="D957" i="10" a="1"/>
  <c r="F789" i="10" a="1"/>
  <c r="F164" i="10" a="1"/>
  <c r="G1131" i="10" a="1"/>
  <c r="F104" i="10" a="1"/>
  <c r="D823" i="10" a="1"/>
  <c r="F1324" i="10" a="1"/>
  <c r="D427" i="10" a="1"/>
  <c r="G144" i="10" a="1"/>
  <c r="G98" i="10" a="1"/>
  <c r="D753" i="10" a="1"/>
  <c r="G842" i="10" a="1"/>
  <c r="D96" i="10" a="1"/>
  <c r="D916" i="10" a="1"/>
  <c r="G602" i="10" a="1"/>
  <c r="F1052" i="10" a="1"/>
  <c r="D1019" i="10" a="1"/>
  <c r="F970" i="10" a="1"/>
  <c r="D1423" i="10" a="1"/>
  <c r="F111" i="10" a="1"/>
  <c r="F986" i="10" a="1"/>
  <c r="D728" i="10" a="1"/>
  <c r="D567" i="10" a="1"/>
  <c r="F550" i="10" a="1"/>
  <c r="D856" i="10" a="1"/>
  <c r="E1080" i="10" a="1"/>
  <c r="D508" i="10" a="1"/>
  <c r="D296" i="10" a="1"/>
  <c r="F1077" i="10" a="1"/>
  <c r="G521" i="10" a="1"/>
  <c r="G406" i="10" a="1"/>
  <c r="F491" i="10" a="1"/>
  <c r="F899" i="10" a="1"/>
  <c r="D1291" i="10" a="1"/>
  <c r="G263" i="10" a="1"/>
  <c r="D456" i="10" a="1"/>
  <c r="G654" i="10" a="1"/>
  <c r="D100" i="10" a="1"/>
  <c r="G902" i="10" a="1"/>
  <c r="G371" i="10" a="1"/>
  <c r="F205" i="10" a="1"/>
  <c r="F279" i="10" a="1"/>
  <c r="F220" i="10" a="1"/>
  <c r="F463" i="10" a="1"/>
  <c r="D538" i="10" a="1"/>
  <c r="D503" i="10" a="1"/>
  <c r="D128" i="10" a="1"/>
  <c r="F686" i="10" a="1"/>
  <c r="D302" i="10" a="1"/>
  <c r="F338" i="10" a="1"/>
  <c r="E807" i="10" a="1"/>
  <c r="E998" i="10" a="1"/>
  <c r="D862" i="10" a="1"/>
  <c r="F416" i="10" a="1"/>
  <c r="F431" i="10" a="1"/>
  <c r="F1246" i="10" a="1"/>
  <c r="F921" i="10" a="1"/>
  <c r="D240" i="10" a="1"/>
  <c r="F1061" i="10" a="1"/>
  <c r="E1348" i="10" a="1"/>
  <c r="D311" i="10" a="1"/>
  <c r="G307" i="10" a="1"/>
  <c r="F142" i="10" a="1"/>
  <c r="E444" i="10" a="1"/>
  <c r="F1612" i="10" a="1"/>
  <c r="G108" i="10" a="1"/>
  <c r="G618" i="10" a="1"/>
  <c r="D227" i="10" a="1"/>
  <c r="F1067" i="10" a="1"/>
  <c r="D304" i="10" a="1"/>
  <c r="G383" i="10" a="1"/>
  <c r="G41" i="10" a="1"/>
  <c r="F392" i="10" a="1"/>
  <c r="E564" i="10" a="1"/>
  <c r="E1336" i="10" a="1"/>
  <c r="F594" i="10" a="1"/>
  <c r="G229" i="10" a="1"/>
  <c r="E1032" i="10" a="1"/>
  <c r="D1361" i="10" a="1"/>
  <c r="D1052" i="10" a="1"/>
  <c r="F882" i="10" a="1"/>
  <c r="G449" i="10" a="1"/>
  <c r="D12" i="10" a="1"/>
  <c r="F797" i="10" a="1"/>
  <c r="D849" i="10" a="1"/>
  <c r="D225" i="10" a="1"/>
  <c r="E1546" i="10" a="1"/>
  <c r="D750" i="10" a="1"/>
  <c r="G1077" i="10" a="1"/>
  <c r="E356" i="10" a="1"/>
  <c r="F1079" i="10" a="1"/>
  <c r="D43" i="10" a="1"/>
  <c r="G1237" i="10" a="1"/>
  <c r="F562" i="10" a="1"/>
  <c r="F527" i="10" a="1"/>
  <c r="D122" i="10" a="1"/>
  <c r="D320" i="10" a="1"/>
  <c r="G1727" i="10" a="1"/>
  <c r="F696" i="10" a="1"/>
  <c r="F54" i="10" a="1"/>
  <c r="G552" i="10" a="1"/>
  <c r="F1428" i="10" a="1"/>
  <c r="D192" i="10" a="1"/>
  <c r="G704" i="10" a="1"/>
  <c r="F1257" i="10" a="1"/>
  <c r="E1266" i="10" a="1"/>
  <c r="E952" i="10" a="1"/>
  <c r="F1325" i="10" a="1"/>
  <c r="F1558" i="10" a="1"/>
  <c r="E247" i="10" a="1"/>
  <c r="F1010" i="10" a="1"/>
  <c r="E24" i="10" a="1"/>
  <c r="D1472" i="10" a="1"/>
  <c r="F540" i="10" a="1"/>
  <c r="E602" i="10" a="1"/>
  <c r="F317" i="10" a="1"/>
  <c r="F653" i="10" a="1"/>
  <c r="E773" i="10" a="1"/>
  <c r="F767" i="10" a="1"/>
  <c r="G319" i="10" a="1"/>
  <c r="D341" i="10" a="1"/>
  <c r="E386" i="10" a="1"/>
  <c r="F65" i="10" a="1"/>
  <c r="F236" i="10" a="1"/>
  <c r="G20" i="10" a="1"/>
  <c r="G199" i="10" a="1"/>
  <c r="G789" i="10" a="1"/>
  <c r="G284" i="10" a="1"/>
  <c r="F99" i="10" a="1"/>
  <c r="F574" i="10" a="1"/>
  <c r="F1611" i="10" a="1"/>
  <c r="D1054" i="10" a="1"/>
  <c r="G703" i="10" a="1"/>
  <c r="D1033" i="10" a="1"/>
  <c r="G496" i="10" a="1"/>
  <c r="G934" i="10" a="1"/>
  <c r="D665" i="10" a="1"/>
  <c r="F1146" i="10" a="1"/>
  <c r="F715" i="10" a="1"/>
  <c r="F17" i="10" a="1"/>
  <c r="D63" i="10" a="1"/>
  <c r="F386" i="10" a="1"/>
  <c r="D1373" i="10" a="1"/>
  <c r="F128" i="10" a="1"/>
  <c r="G243" i="10" a="1"/>
  <c r="F1411" i="10" a="1"/>
  <c r="F291" i="10" a="1"/>
  <c r="F695" i="10" a="1"/>
  <c r="G1217" i="10" a="1"/>
  <c r="G155" i="10" a="1"/>
  <c r="D1192" i="10" a="1"/>
  <c r="F34" i="10" a="1"/>
  <c r="F937" i="10" a="1"/>
  <c r="D397" i="10" a="1"/>
  <c r="F1674" i="10" a="1"/>
  <c r="F859" i="10" a="1"/>
  <c r="F272" i="10" a="1"/>
  <c r="F492" i="10" a="1"/>
  <c r="G44" i="10" a="1"/>
  <c r="F745" i="10" a="1"/>
  <c r="G524" i="10" a="1"/>
  <c r="F408" i="10" a="1"/>
  <c r="F420" i="10" a="1"/>
  <c r="G772" i="10" a="1"/>
  <c r="F282" i="10" a="1"/>
  <c r="E49" i="10" a="1"/>
  <c r="F315" i="10" a="1"/>
  <c r="G249" i="10" a="1"/>
  <c r="F873" i="10" a="1"/>
  <c r="D377" i="10" a="1"/>
  <c r="D790" i="10" a="1"/>
  <c r="F308" i="10" a="1"/>
  <c r="F330" i="10" a="1"/>
  <c r="D608" i="10" a="1"/>
  <c r="G871" i="10" a="1"/>
  <c r="D153" i="10" a="1"/>
  <c r="D426" i="10" a="1"/>
  <c r="G131" i="10" a="1"/>
  <c r="D1073" i="10" a="1"/>
  <c r="D709" i="10" a="1"/>
  <c r="D574" i="10" a="1"/>
  <c r="F891" i="10" a="1"/>
  <c r="F193" i="10" a="1"/>
  <c r="F836" i="10" a="1"/>
  <c r="D708" i="10" a="1"/>
  <c r="F395" i="10" a="1"/>
  <c r="F731" i="10" a="1"/>
  <c r="F446" i="10" a="1"/>
  <c r="G100" i="10" a="1"/>
  <c r="E377" i="10" a="1"/>
  <c r="F384" i="10" a="1"/>
  <c r="D1002" i="10" a="1"/>
  <c r="G1657" i="10" a="1"/>
  <c r="E1372" i="10" a="1"/>
  <c r="G402" i="10" a="1"/>
  <c r="F404" i="10" a="1"/>
  <c r="D1715" i="10" a="1"/>
  <c r="F358" i="10" a="1"/>
  <c r="E41" i="10" a="1"/>
  <c r="G140" i="10" a="1"/>
  <c r="G72" i="10" a="1"/>
  <c r="D734" i="10" a="1"/>
  <c r="F974" i="10" a="1"/>
  <c r="F991" i="10" a="1"/>
  <c r="G298" i="10" a="1"/>
  <c r="D336" i="10" a="1"/>
  <c r="F1127" i="10" a="1"/>
  <c r="E542" i="10" a="1"/>
  <c r="F75" i="10" a="1"/>
  <c r="D1213" i="10" a="1"/>
  <c r="F412" i="10" a="1"/>
  <c r="D893" i="10" a="1"/>
  <c r="G906" i="10" a="1"/>
  <c r="D1583" i="10" a="1"/>
  <c r="G1542" i="10" a="1"/>
  <c r="D1089" i="10" a="1"/>
  <c r="F658" i="10" a="1"/>
  <c r="D888" i="10" a="1"/>
  <c r="E237" i="10" a="1"/>
  <c r="D630" i="10" a="1"/>
  <c r="D1657" i="10" a="1"/>
  <c r="G65" i="10" a="1"/>
  <c r="F1386" i="10" a="1"/>
  <c r="E1290" i="10" a="1"/>
  <c r="F845" i="10" a="1"/>
  <c r="F167" i="10" a="1"/>
  <c r="D989" i="10" a="1"/>
  <c r="F117" i="10" a="1"/>
  <c r="F987" i="10" a="1"/>
  <c r="D129" i="10" a="1"/>
  <c r="E1403" i="10" a="1"/>
  <c r="G280" i="10" a="1"/>
  <c r="F962" i="10" a="1"/>
  <c r="F426" i="10" a="1"/>
  <c r="D217" i="10" a="1"/>
  <c r="D768" i="10" a="1"/>
  <c r="D559" i="10" a="1"/>
  <c r="D564" i="10" a="1"/>
  <c r="G184" i="10" a="1"/>
  <c r="D511" i="10" a="1"/>
  <c r="D393" i="10" a="1"/>
  <c r="D696" i="10" a="1"/>
  <c r="F553" i="10" a="1"/>
  <c r="G672" i="10" a="1"/>
  <c r="G271" i="10" a="1"/>
  <c r="F614" i="10" a="1"/>
  <c r="D699" i="10" a="1"/>
  <c r="D514" i="10" a="1"/>
  <c r="F820" i="10" a="1"/>
  <c r="F1513" i="10" a="1"/>
  <c r="F51" i="10" a="1"/>
  <c r="D376" i="10" a="1"/>
  <c r="G392" i="10" a="1"/>
  <c r="D612" i="10" a="1"/>
  <c r="D323" i="10" a="1"/>
  <c r="G519" i="10" a="1"/>
  <c r="F237" i="10" a="1"/>
  <c r="D825" i="10" a="1"/>
  <c r="G761" i="10" a="1"/>
  <c r="D749" i="10" a="1"/>
  <c r="E774" i="10" a="1"/>
  <c r="E48" i="10" a="1"/>
  <c r="F775" i="10" a="1"/>
  <c r="G1411" i="10" a="1"/>
  <c r="F129" i="10" a="1"/>
  <c r="F1627" i="10" a="1"/>
  <c r="F474" i="10" a="1"/>
  <c r="F838" i="10" a="1"/>
  <c r="G456" i="10" a="1"/>
  <c r="G110" i="10" a="1"/>
  <c r="D1023" i="10" a="1"/>
  <c r="D1702" i="10" a="1"/>
  <c r="G73" i="10" a="1"/>
  <c r="D886" i="10" a="1"/>
  <c r="F9" i="10" a="1"/>
  <c r="F583" i="10" a="1"/>
  <c r="F94" i="10" a="1"/>
  <c r="F262" i="10" a="1"/>
  <c r="G69" i="10" a="1"/>
  <c r="G838" i="10" a="1"/>
  <c r="G75" i="10" a="1"/>
  <c r="F83" i="10" a="1"/>
  <c r="F155" i="10" a="1"/>
  <c r="F68" i="10" a="1"/>
  <c r="F913" i="10" a="1"/>
  <c r="F1070" i="10" a="1"/>
  <c r="F593" i="10" a="1"/>
  <c r="G37" i="10" a="1"/>
  <c r="F245" i="10" a="1"/>
  <c r="G551" i="10" a="1"/>
  <c r="G42" i="10" a="1"/>
  <c r="F4" i="10" a="1"/>
  <c r="G653" i="10" a="1"/>
  <c r="D851" i="10" a="1"/>
  <c r="E1753" i="10" a="1"/>
  <c r="F320" i="10" a="1"/>
  <c r="D249" i="10" a="1"/>
  <c r="D605" i="10" a="1"/>
  <c r="F353" i="10" a="1"/>
  <c r="G627" i="10" a="1"/>
  <c r="D367" i="10" a="1"/>
  <c r="E88" i="10" a="1"/>
  <c r="F542" i="10" a="1"/>
  <c r="G400" i="10" a="1"/>
  <c r="F772" i="10" a="1"/>
  <c r="F161" i="10" a="1"/>
  <c r="D702" i="10" a="1"/>
  <c r="F410" i="10" a="1"/>
  <c r="D1015" i="10" a="1"/>
  <c r="F1045" i="10" a="1"/>
  <c r="D938" i="10" a="1"/>
  <c r="D523" i="10" a="1"/>
  <c r="D403" i="10" a="1"/>
  <c r="D480" i="10" a="1"/>
  <c r="G1163" i="10" a="1"/>
  <c r="D887" i="10" a="1"/>
  <c r="D1095" i="10" a="1"/>
  <c r="D922" i="10" a="1"/>
  <c r="F1360" i="10" a="1"/>
  <c r="D679" i="10" a="1"/>
  <c r="E1558" i="10" a="1"/>
  <c r="G1147" i="10" a="1"/>
  <c r="F35" i="10" a="1"/>
  <c r="D1363" i="10" a="1"/>
  <c r="G912" i="10" a="1"/>
  <c r="D53" i="10" a="1"/>
  <c r="F955" i="10" a="1"/>
  <c r="G141" i="10" a="1"/>
  <c r="F1542" i="10" a="1"/>
  <c r="G357" i="10" a="1"/>
  <c r="G451" i="10" a="1"/>
  <c r="D45" i="10" a="1"/>
  <c r="D1542" i="10" a="1"/>
  <c r="D1509" i="10" a="1"/>
  <c r="F488" i="10" a="1"/>
  <c r="F243" i="10" a="1"/>
  <c r="D494" i="10" a="1"/>
  <c r="D949" i="10" a="1"/>
  <c r="F737" i="10" a="1"/>
  <c r="E764" i="10" a="1"/>
  <c r="G420" i="10" a="1"/>
  <c r="F785" i="10" a="1"/>
  <c r="G793" i="10" a="1"/>
  <c r="G820" i="10" a="1"/>
  <c r="F1530" i="10" a="1"/>
  <c r="E182" i="10" a="1"/>
  <c r="D1353" i="10" a="1"/>
  <c r="D173" i="10" a="1"/>
  <c r="G23" i="10" a="1"/>
  <c r="G119" i="10" a="1"/>
  <c r="D1443" i="10" a="1"/>
  <c r="F165" i="10" a="1"/>
  <c r="E284" i="10" a="1"/>
  <c r="D1282" i="10" a="1"/>
  <c r="D1139" i="10" a="1"/>
  <c r="F575" i="10" a="1"/>
  <c r="F1687" i="10" a="1"/>
  <c r="D1059" i="10" a="1"/>
  <c r="F1328" i="10" a="1"/>
  <c r="F53" i="10" a="1"/>
  <c r="F571" i="10" a="1"/>
  <c r="D1209" i="10" a="1"/>
  <c r="D591" i="10" a="1"/>
  <c r="G1025" i="10" a="1"/>
  <c r="G637" i="10" a="1"/>
  <c r="D250" i="10" a="1"/>
  <c r="G767" i="10" a="1"/>
  <c r="G347" i="10" a="1"/>
  <c r="F318" i="10" a="1"/>
  <c r="F1093" i="10" a="1"/>
  <c r="E214" i="10" a="1"/>
  <c r="G212" i="10" a="1"/>
  <c r="D211" i="10" a="1"/>
  <c r="F1341" i="10" a="1"/>
  <c r="G370" i="10" a="1"/>
  <c r="F135" i="10" a="1"/>
  <c r="G162" i="10" a="1"/>
  <c r="G727" i="10" a="1"/>
  <c r="G55" i="10" a="1"/>
  <c r="D11" i="10" a="1"/>
  <c r="D24" i="10" a="1"/>
  <c r="D1131" i="10" a="1"/>
  <c r="G680" i="10" a="1"/>
  <c r="G546" i="10" a="1"/>
  <c r="G928" i="10" a="1"/>
  <c r="D729" i="10" a="1"/>
  <c r="G1139" i="10" a="1"/>
  <c r="D400" i="10" a="1"/>
  <c r="D26" i="10" a="1"/>
  <c r="F976" i="10" a="1"/>
  <c r="G76" i="10" a="1"/>
  <c r="G458" i="10" a="1"/>
  <c r="F102" i="10" a="1"/>
  <c r="F59" i="10" a="1"/>
  <c r="F1517" i="10" a="1"/>
  <c r="F1149" i="10" a="1"/>
  <c r="D816" i="10" a="1"/>
  <c r="F1055" i="10" a="1"/>
  <c r="F244" i="10" a="1"/>
  <c r="G691" i="10" a="1"/>
  <c r="G794" i="10" a="1"/>
  <c r="F1192" i="10" a="1"/>
  <c r="F25" i="10" a="1"/>
  <c r="F300" i="10" a="1"/>
  <c r="G941" i="10" a="1"/>
  <c r="G66" i="10" a="1"/>
  <c r="F1217" i="10" a="1"/>
  <c r="F144" i="10" a="1"/>
  <c r="F578" i="10" a="1"/>
  <c r="D254" i="10" a="1"/>
  <c r="F110" i="10" a="1"/>
  <c r="E125" i="10" a="1"/>
  <c r="G698" i="10" a="1"/>
  <c r="D510" i="10" a="1"/>
  <c r="F528" i="10" a="1"/>
  <c r="F1683" i="10" a="1"/>
  <c r="F130" i="10" a="1"/>
  <c r="G517" i="10" a="1"/>
  <c r="F221" i="10" a="1"/>
  <c r="D1297" i="10" a="1"/>
  <c r="E745" i="10" a="1"/>
  <c r="D329" i="10" a="1"/>
  <c r="D680" i="10" a="1"/>
  <c r="F1131" i="10" a="1"/>
  <c r="D908" i="10" a="1"/>
  <c r="F983" i="10" a="1"/>
  <c r="E1254" i="10" a="1"/>
  <c r="E1464" i="10" a="1"/>
  <c r="G85" i="10" a="1"/>
  <c r="D177" i="10" a="1"/>
  <c r="G454" i="10" a="1"/>
  <c r="D354" i="10" a="1"/>
  <c r="F747" i="10" a="1"/>
  <c r="F1753" i="10" a="1"/>
  <c r="F900" i="10" a="1"/>
  <c r="G172" i="10" a="1"/>
  <c r="F933" i="10" a="1"/>
  <c r="F890" i="10" a="1"/>
  <c r="D549" i="10" a="1"/>
  <c r="F67" i="10" a="1"/>
  <c r="D269" i="10" a="1"/>
  <c r="G723" i="10" a="1"/>
  <c r="E111" i="10" a="1"/>
  <c r="E1126" i="10" a="1"/>
  <c r="D675" i="10" a="1"/>
  <c r="F16" i="10" a="1"/>
  <c r="F1297" i="10" a="1"/>
  <c r="F1367" i="10" a="1"/>
  <c r="F181" i="10" a="1"/>
  <c r="F432" i="10" a="1"/>
  <c r="E1053" i="10" a="1"/>
  <c r="F588" i="10" a="1"/>
  <c r="F1708" i="10" a="1"/>
  <c r="F548" i="10" a="1"/>
  <c r="D294" i="10" a="1"/>
  <c r="F938" i="10" a="1"/>
  <c r="F551" i="10" a="1"/>
  <c r="D406" i="10" a="1"/>
  <c r="D379" i="10" a="1"/>
  <c r="F483" i="10" a="1"/>
  <c r="E494" i="10" a="1"/>
  <c r="F611" i="10" a="1"/>
  <c r="F246" i="10" a="1"/>
  <c r="F831" i="10" a="1"/>
  <c r="D1493" i="10" a="1"/>
  <c r="E718" i="10" a="1"/>
  <c r="G1240" i="10" a="1"/>
  <c r="D999" i="10" a="1"/>
  <c r="F462" i="10" a="1"/>
  <c r="D247" i="10" a="1"/>
  <c r="D639" i="10" a="1"/>
  <c r="D1551" i="10" a="1"/>
  <c r="D204" i="10" a="1"/>
  <c r="G813" i="10" a="1"/>
  <c r="G136" i="10" a="1"/>
  <c r="D788" i="10" a="1"/>
  <c r="D380" i="10" a="1"/>
  <c r="E128" i="10" a="1"/>
  <c r="G1730" i="10" a="1"/>
  <c r="D934" i="10" a="1"/>
  <c r="D495" i="10" a="1"/>
  <c r="G803" i="10" a="1"/>
  <c r="D836" i="10" a="1"/>
  <c r="F920" i="10" a="1"/>
  <c r="D176" i="10" a="1"/>
  <c r="G325" i="10" a="1"/>
  <c r="G437" i="10" a="1"/>
  <c r="F711" i="10" a="1"/>
  <c r="D481" i="10" a="1"/>
  <c r="G1000" i="10" a="1"/>
  <c r="F1274" i="10" a="1"/>
  <c r="D479" i="10" a="1"/>
  <c r="E758" i="10" a="1"/>
  <c r="G890" i="10" a="1"/>
  <c r="F1429" i="10" a="1"/>
  <c r="E286" i="10" a="1"/>
  <c r="G12" i="10" a="1"/>
  <c r="F703" i="10" a="1"/>
  <c r="G1118" i="10" a="1"/>
  <c r="F534" i="10" a="1"/>
  <c r="F1048" i="10" a="1"/>
  <c r="D1077" i="10" a="1"/>
  <c r="D513" i="10" a="1"/>
  <c r="F41" i="10" a="1"/>
  <c r="E1293" i="10" a="1"/>
  <c r="G493" i="10" a="1"/>
  <c r="G1307" i="10" a="1"/>
  <c r="G574" i="10" a="1"/>
  <c r="F231" i="10" a="1"/>
  <c r="D390" i="10" a="1"/>
  <c r="F95" i="10" a="1"/>
  <c r="E1500" i="10" a="1"/>
  <c r="G1087" i="10" a="1"/>
  <c r="G248" i="10" a="1"/>
  <c r="D233" i="10" a="1"/>
  <c r="D32" i="10" a="1"/>
  <c r="F519" i="10" a="1"/>
  <c r="E64" i="10" a="1"/>
  <c r="G61" i="10" a="1"/>
  <c r="F146" i="10" a="1"/>
  <c r="G788" i="10" a="1"/>
  <c r="G343" i="10" a="1"/>
  <c r="D1097" i="10" a="1"/>
  <c r="D553" i="10" a="1"/>
  <c r="E33" i="10" a="1"/>
  <c r="G257" i="10" a="1"/>
  <c r="F1289" i="10" a="1"/>
  <c r="G57" i="10" a="1"/>
  <c r="D276" i="10" a="1"/>
  <c r="F136" i="10" a="1"/>
  <c r="D638" i="10" a="1"/>
  <c r="D474" i="10" a="1"/>
  <c r="D596" i="10" a="1"/>
  <c r="D572" i="10" a="1"/>
  <c r="D453" i="10" a="1"/>
  <c r="F238" i="10" a="1"/>
  <c r="G1153" i="10" a="1"/>
  <c r="F1053" i="10" a="1"/>
  <c r="F693" i="10" a="1"/>
  <c r="F605" i="10" a="1"/>
  <c r="F1114" i="10" a="1"/>
  <c r="F81" i="10" a="1"/>
  <c r="D178" i="10" a="1"/>
  <c r="E983" i="10" a="1"/>
  <c r="D1590" i="10" a="1"/>
  <c r="D1377" i="10" a="1"/>
  <c r="G250" i="10" a="1"/>
  <c r="E925" i="10" a="1"/>
  <c r="E316" i="10" a="1"/>
  <c r="F187" i="10" a="1"/>
  <c r="E1056" i="10" a="1"/>
  <c r="G1069" i="10" a="1"/>
  <c r="G115" i="10" a="1"/>
  <c r="G324" i="10" a="1"/>
  <c r="F803" i="10" a="1"/>
  <c r="D299" i="10" a="1"/>
  <c r="D526" i="10" a="1"/>
  <c r="F546" i="10" a="1"/>
  <c r="D868" i="10" a="1"/>
  <c r="D6" i="10" a="1"/>
  <c r="F326" i="10" a="1"/>
  <c r="D450" i="10" a="1"/>
  <c r="F91" i="10" a="1"/>
  <c r="F1023" i="10" a="1"/>
  <c r="D658" i="10" a="1"/>
  <c r="F625" i="10" a="1"/>
  <c r="D196" i="10" a="1"/>
  <c r="G858" i="10" a="1"/>
  <c r="F677" i="10" a="1"/>
  <c r="G1481" i="10" a="1"/>
  <c r="G677" i="10" a="1"/>
  <c r="G395" i="10" a="1"/>
  <c r="D1081" i="10" a="1"/>
  <c r="D719" i="10" a="1"/>
  <c r="G616" i="10" a="1"/>
  <c r="G330" i="10" a="1"/>
  <c r="F92" i="10" a="1"/>
  <c r="E864" i="10" a="1"/>
  <c r="F186" i="10" a="1"/>
  <c r="D94" i="10" a="1"/>
  <c r="F847" i="10" a="1"/>
  <c r="F1014" i="10" a="1"/>
  <c r="F1554" i="10" a="1"/>
  <c r="E204" i="10" a="1"/>
  <c r="F746" i="10" a="1"/>
  <c r="F1148" i="10" a="1"/>
  <c r="F929" i="10" a="1"/>
  <c r="G275" i="10" a="1"/>
  <c r="D416" i="10" a="1"/>
  <c r="D498" i="10" a="1"/>
  <c r="G262" i="10" a="1"/>
  <c r="F977" i="10" a="1"/>
  <c r="G620" i="10" a="1"/>
  <c r="F1682" i="10" a="1"/>
  <c r="F1258" i="10" a="1"/>
  <c r="G569" i="10" a="1"/>
  <c r="F863" i="10" a="1"/>
  <c r="F45" i="10" a="1"/>
  <c r="D149" i="10" a="1"/>
  <c r="D737" i="10" a="1"/>
  <c r="G619" i="10" a="1"/>
  <c r="F73" i="10" a="1"/>
  <c r="F765" i="10" a="1"/>
  <c r="F554" i="10" a="1"/>
  <c r="D797" i="10" a="1"/>
  <c r="D1163" i="10" a="1"/>
  <c r="F11" i="10" a="1"/>
  <c r="E45" i="10" a="1"/>
  <c r="F1109" i="10" a="1"/>
  <c r="D1293" i="10" a="1"/>
  <c r="D471" i="10" a="1"/>
  <c r="D1279" i="10" a="1"/>
  <c r="F1730" i="10" a="1"/>
  <c r="G30" i="10" a="1"/>
  <c r="D89" i="10" a="1"/>
  <c r="F1153" i="10" a="1"/>
  <c r="D597" i="10" a="1"/>
  <c r="D541" i="10" a="1"/>
  <c r="E1287" i="10" a="1"/>
  <c r="F1744" i="10" a="1"/>
  <c r="F870" i="10" a="1"/>
  <c r="G1443" i="10" a="1"/>
  <c r="F163" i="10" a="1"/>
  <c r="F1694" i="10" a="1"/>
  <c r="D483" i="10" a="1"/>
  <c r="D943" i="10" a="1"/>
  <c r="D1612" i="10" a="1"/>
  <c r="D70" i="10" a="1"/>
  <c r="F751" i="10" a="1"/>
  <c r="G385" i="10" a="1"/>
  <c r="G563" i="10" a="1"/>
  <c r="F569" i="10" a="1"/>
  <c r="F29" i="10" a="1"/>
  <c r="D33" i="10" a="1"/>
  <c r="F627" i="10" a="1"/>
  <c r="E107" i="10" a="1"/>
  <c r="F66" i="10" a="1"/>
  <c r="F902" i="10" a="1"/>
  <c r="F1261" i="10" a="1"/>
  <c r="G94" i="10" a="1"/>
  <c r="E1570" i="10" a="1"/>
  <c r="F1040" i="10" a="1"/>
  <c r="G1660" i="10" a="1"/>
  <c r="F1076" i="10" a="1"/>
  <c r="F773" i="10" a="1"/>
  <c r="G976" i="10" a="1"/>
  <c r="F878" i="10" a="1"/>
  <c r="F520" i="10" a="1"/>
  <c r="D800" i="10" a="1"/>
  <c r="D852" i="10" a="1"/>
  <c r="E1157" i="10" a="1"/>
  <c r="G1165" i="10" a="1"/>
  <c r="G718" i="10" a="1"/>
  <c r="F496" i="10" a="1"/>
  <c r="F1657" i="10" a="1"/>
  <c r="F235" i="10" a="1"/>
  <c r="G180" i="10" a="1"/>
  <c r="E320" i="10" a="1"/>
  <c r="F134" i="10" a="1"/>
  <c r="G310" i="10" a="1"/>
  <c r="F644" i="10" a="1"/>
  <c r="G443" i="10" a="1"/>
  <c r="G336" i="10" a="1"/>
  <c r="F440" i="10" a="1"/>
  <c r="E898" i="10" a="1"/>
  <c r="D238" i="10" a="1"/>
  <c r="F518" i="10" a="1"/>
  <c r="D571" i="10" a="1"/>
  <c r="F323" i="10" a="1"/>
  <c r="F1025" i="10" a="1"/>
  <c r="F916" i="10" a="1"/>
  <c r="D1229" i="10" a="1"/>
  <c r="D375" i="10" a="1"/>
  <c r="F284" i="10" a="1"/>
  <c r="F473" i="10" a="1"/>
  <c r="D626" i="10" a="1"/>
  <c r="F868" i="10" a="1"/>
  <c r="F1302" i="10" a="1"/>
  <c r="F1691" i="10" a="1"/>
  <c r="F49" i="10" a="1"/>
  <c r="D984" i="10" a="1"/>
  <c r="D1579" i="10" a="1"/>
  <c r="D1085" i="10" a="1"/>
  <c r="F885" i="10" a="1"/>
  <c r="F444" i="10" a="1"/>
  <c r="G495" i="10" a="1"/>
  <c r="D13" i="10" a="1"/>
  <c r="D722" i="10" a="1"/>
  <c r="E1220" i="10" a="1"/>
  <c r="G614" i="10" a="1"/>
  <c r="D582" i="10" a="1"/>
  <c r="F623" i="10" a="1"/>
  <c r="F912" i="10" a="1"/>
  <c r="G804" i="10" a="1"/>
  <c r="G206" i="10" a="1"/>
  <c r="F61" i="10" a="1"/>
  <c r="E468" i="10" a="1"/>
  <c r="E301" i="10" a="1"/>
  <c r="F663" i="10" a="1"/>
  <c r="F990" i="10" a="1"/>
  <c r="G494" i="10" a="1"/>
  <c r="G507" i="10" a="1"/>
  <c r="E794" i="10" a="1"/>
  <c r="F1220" i="10" a="1"/>
  <c r="E1652" i="10" a="1"/>
  <c r="D344" i="10" a="1"/>
  <c r="G179" i="10" a="1"/>
  <c r="E675" i="10" a="1"/>
  <c r="D283" i="10" a="1"/>
  <c r="E761" i="10" a="1"/>
  <c r="D976" i="10" a="1"/>
  <c r="D584" i="10" a="1"/>
  <c r="D502" i="10" a="1"/>
  <c r="F634" i="10" a="1"/>
  <c r="D864" i="10" a="1"/>
  <c r="F705" i="10" a="1"/>
  <c r="F448" i="10" a="1"/>
  <c r="F509" i="10" a="1"/>
  <c r="D804" i="10" a="1"/>
  <c r="F690" i="10" a="1"/>
  <c r="D509" i="10" a="1"/>
  <c r="F1115" i="10" a="1"/>
  <c r="G1223" i="10" a="1"/>
  <c r="D1227" i="10" a="1"/>
  <c r="F1163" i="10" a="1"/>
  <c r="D628" i="10" a="1"/>
  <c r="G1419" i="10" a="1"/>
  <c r="F42" i="10" a="1"/>
  <c r="F1223" i="10" a="1"/>
  <c r="E688" i="10" a="1"/>
  <c r="E800" i="10" a="1"/>
  <c r="D1723" i="10" a="1"/>
  <c r="D1173" i="10" a="1"/>
  <c r="F1263" i="10" a="1"/>
  <c r="G147" i="10" a="1"/>
  <c r="F846" i="10" a="1"/>
  <c r="D79" i="10" a="1"/>
  <c r="F143" i="10" a="1"/>
  <c r="G1007" i="10" a="1"/>
  <c r="F1605" i="10" a="1"/>
  <c r="D55" i="10" a="1"/>
  <c r="G56" i="10" a="1"/>
  <c r="F1154" i="10" a="1"/>
  <c r="F1057" i="10" a="1"/>
  <c r="G47" i="10" a="1"/>
  <c r="F251" i="10" a="1"/>
  <c r="G252" i="10" a="1"/>
  <c r="F1390" i="10" a="1"/>
  <c r="D16" i="10" a="1"/>
  <c r="D10" i="10" a="1"/>
  <c r="F26" i="10" a="1"/>
  <c r="F886" i="10" a="1"/>
  <c r="E6" i="10" a="1"/>
  <c r="G192" i="10" a="1"/>
  <c r="G457" i="10" a="1"/>
  <c r="G664" i="10" a="1"/>
  <c r="G714" i="10" a="1"/>
  <c r="F1464" i="10" a="1"/>
  <c r="F1007" i="10" a="1"/>
  <c r="G52" i="10" a="1"/>
  <c r="E913" i="10" a="1"/>
  <c r="D46" i="10" a="1"/>
  <c r="F1134" i="10" a="1"/>
  <c r="G1513" i="10" a="1"/>
  <c r="F468" i="10" a="1"/>
  <c r="G471" i="10" a="1"/>
  <c r="D20" i="10" a="1"/>
  <c r="F1233" i="10" a="1"/>
  <c r="G223" i="10" a="1"/>
  <c r="F1110" i="10" a="1"/>
  <c r="F467" i="10" a="1"/>
  <c r="G358" i="10" a="1"/>
  <c r="G202" i="10" a="1"/>
  <c r="G289" i="10" a="1"/>
  <c r="G1227" i="10" a="1"/>
  <c r="G255" i="10" a="1"/>
  <c r="G173" i="10" a="1"/>
  <c r="F227" i="10" a="1"/>
  <c r="D102" i="10" a="1"/>
  <c r="D576" i="10" a="1"/>
  <c r="D683" i="10" a="1"/>
  <c r="E368" i="10" a="1"/>
  <c r="F723" i="10" a="1"/>
  <c r="F1064" i="10" a="1"/>
  <c r="F1170" i="10" a="1"/>
  <c r="G404" i="10" a="1"/>
  <c r="E943" i="10" a="1"/>
  <c r="F127" i="10" a="1"/>
  <c r="G238" i="10" a="1"/>
  <c r="G476" i="10" a="1"/>
  <c r="G411" i="10" a="1"/>
  <c r="G1061" i="10" a="1"/>
  <c r="F1122" i="10" a="1"/>
  <c r="F1347" i="10" a="1"/>
  <c r="D17" i="10" a="1"/>
  <c r="F541" i="10" a="1"/>
  <c r="F108" i="10" a="1"/>
  <c r="F1188" i="10" a="1"/>
  <c r="D863" i="10" a="1"/>
  <c r="G264" i="10" a="1"/>
  <c r="D67" i="10" a="1"/>
  <c r="D242" i="10" a="1"/>
  <c r="F701" i="10" a="1"/>
  <c r="G211" i="10" a="1"/>
  <c r="D824" i="10" a="1"/>
  <c r="F911" i="10" a="1"/>
  <c r="F734" i="10" a="1"/>
  <c r="F830" i="10" a="1"/>
  <c r="D1100" i="10" a="1"/>
  <c r="E1102" i="10" a="1"/>
  <c r="D35" i="10" a="1"/>
  <c r="D1103" i="10" a="1"/>
  <c r="D219" i="10" a="1"/>
  <c r="D698" i="10" a="1"/>
  <c r="E1333" i="10" a="1"/>
  <c r="F27" i="10" a="1"/>
  <c r="F552" i="10" a="1"/>
  <c r="G334" i="10" a="1"/>
  <c r="D603" i="10" a="1"/>
  <c r="G508" i="10" a="1"/>
  <c r="F543" i="10" a="1"/>
  <c r="F887" i="10" a="1"/>
  <c r="F1290" i="10" a="1"/>
  <c r="F216" i="10" a="1"/>
  <c r="G215" i="10" a="1"/>
  <c r="G276" i="10" a="1"/>
  <c r="E478" i="10" a="1"/>
  <c r="F1543" i="10" a="1"/>
  <c r="D672" i="10" a="1"/>
  <c r="F563" i="10" a="1"/>
  <c r="G692" i="10" a="1"/>
  <c r="D727" i="10" a="1"/>
  <c r="D1357" i="10" a="1"/>
  <c r="D373" i="10" a="1"/>
  <c r="F1095" i="10" a="1"/>
  <c r="F158" i="10" a="1"/>
  <c r="F812" i="10" a="1"/>
  <c r="E1543" i="10" a="1"/>
  <c r="D543" i="10" a="1"/>
  <c r="F1080" i="10" a="1"/>
  <c r="E354" i="10" a="1"/>
  <c r="F1250" i="10" a="1"/>
  <c r="F113" i="10" a="1"/>
  <c r="F858" i="10" a="1"/>
  <c r="G591" i="10" a="1"/>
  <c r="D333" i="10" a="1"/>
  <c r="D25" i="10" a="1"/>
  <c r="D1069" i="10" a="1"/>
  <c r="D659" i="10" a="1"/>
  <c r="D873" i="10" a="1"/>
  <c r="E858" i="10" a="1"/>
  <c r="F799" i="10" a="1"/>
  <c r="G650" i="10" a="1"/>
  <c r="G169" i="10" a="1"/>
  <c r="D487" i="10" a="1"/>
  <c r="F82" i="10" a="1"/>
  <c r="G1095" i="10" a="1"/>
  <c r="E788" i="10" a="1"/>
  <c r="D1707" i="10" a="1"/>
  <c r="G693" i="10" a="1"/>
  <c r="E1476" i="10" a="1"/>
  <c r="D1629" i="10" a="1"/>
  <c r="D193" i="10" a="1"/>
  <c r="F613" i="10" a="1"/>
  <c r="D195" i="10" a="1"/>
  <c r="F1126" i="10" a="1"/>
  <c r="F1165" i="10" a="1"/>
  <c r="F710" i="10" a="1"/>
  <c r="F1698" i="10" a="1"/>
  <c r="G5" i="10" a="1"/>
  <c r="D689" i="10" a="1"/>
  <c r="F516" i="10" a="1"/>
  <c r="E566" i="10" a="1"/>
  <c r="F1000" i="10" a="1"/>
  <c r="D902" i="10" a="1"/>
  <c r="G659" i="10" a="1"/>
  <c r="D527" i="10" a="1"/>
  <c r="F855" i="10" a="1"/>
  <c r="F40" i="10" a="1"/>
  <c r="G18" i="10" a="1"/>
  <c r="G522" i="10" a="1"/>
  <c r="D515" i="10" a="1"/>
  <c r="G766" i="10" a="1"/>
  <c r="G14" i="10" a="1"/>
  <c r="F213" i="10" a="1"/>
  <c r="F1039" i="10" a="1"/>
  <c r="F57" i="10" a="1"/>
  <c r="F223" i="10" a="1"/>
  <c r="F204" i="10" a="1"/>
  <c r="D59" i="10" a="1"/>
  <c r="D385" i="10" a="1"/>
  <c r="D809" i="10" a="1"/>
  <c r="F641" i="10" a="1"/>
  <c r="G709" i="10" a="1"/>
  <c r="D258" i="10" a="1"/>
  <c r="G511" i="10" a="1"/>
  <c r="G1209" i="10" a="1"/>
  <c r="D614" i="10" a="1"/>
  <c r="D210" i="10" a="1"/>
  <c r="D370" i="10" a="1"/>
  <c r="F311" i="10" a="1"/>
  <c r="D384" i="10" a="1"/>
  <c r="G171" i="10" a="1"/>
  <c r="D126" i="10" a="1"/>
  <c r="G317" i="10" a="1"/>
  <c r="F354" i="10" a="1"/>
  <c r="D270" i="10" a="1"/>
  <c r="D440" i="10" a="1"/>
  <c r="F985" i="10" a="1"/>
  <c r="F1069" i="10" a="1"/>
  <c r="F837" i="10" a="1"/>
  <c r="F730" i="10" a="1"/>
  <c r="E198" i="10" a="1"/>
  <c r="D929" i="10" a="1"/>
  <c r="F494" i="10" a="1"/>
  <c r="D982" i="10" a="1"/>
  <c r="E1092" i="10" a="1"/>
  <c r="G1093" i="10" a="1"/>
  <c r="D475" i="10" a="1"/>
  <c r="D197" i="10" a="1"/>
  <c r="F1568" i="10" a="1"/>
  <c r="F285" i="10" a="1"/>
  <c r="G306" i="10" a="1"/>
  <c r="D1645" i="10" a="1"/>
  <c r="G1008" i="10" a="1"/>
  <c r="E995" i="10" a="1"/>
  <c r="G322" i="10" a="1"/>
  <c r="D558" i="10" a="1"/>
  <c r="F1372" i="10" a="1"/>
  <c r="D335" i="10" a="1"/>
  <c r="F524" i="10" a="1"/>
  <c r="D50" i="10" a="1"/>
  <c r="D1221" i="10" a="1"/>
  <c r="F1460" i="10" a="1"/>
  <c r="E103" i="10" a="1"/>
  <c r="F694" i="10" a="1"/>
  <c r="D60" i="10" a="1"/>
  <c r="G1332" i="10" a="1"/>
  <c r="G158" i="10" a="1"/>
  <c r="G315" i="10" a="1"/>
  <c r="F681" i="10" a="1"/>
  <c r="F680" i="10" a="1"/>
  <c r="G410" i="10" a="1"/>
  <c r="F400" i="10" a="1"/>
  <c r="G728" i="10" a="1"/>
  <c r="D1497" i="10" a="1"/>
  <c r="E508" i="10" a="1"/>
  <c r="G424" i="10" a="1"/>
  <c r="D101" i="10" a="1"/>
  <c r="F956" i="10" a="1"/>
  <c r="F698" i="10" a="1"/>
  <c r="D369" i="10" a="1"/>
  <c r="F269" i="10" a="1"/>
  <c r="F908" i="10" a="1"/>
  <c r="G587" i="10" a="1"/>
  <c r="F154" i="10" a="1"/>
  <c r="D550" i="10" a="1"/>
  <c r="D145" i="10" a="1"/>
  <c r="F56" i="10" a="1"/>
  <c r="G779" i="10" a="1"/>
  <c r="D792" i="10" a="1"/>
  <c r="F100" i="10" a="1"/>
  <c r="G291" i="10" a="1"/>
  <c r="F857" i="10" a="1"/>
  <c r="G1293" i="10" a="1"/>
  <c r="D609" i="10" a="1"/>
  <c r="E694" i="10" a="1"/>
  <c r="F286" i="10" a="1"/>
  <c r="D214" i="10" a="1"/>
  <c r="F1686" i="10" a="1"/>
  <c r="D1380" i="10" a="1"/>
  <c r="F195" i="10" a="1"/>
  <c r="G122" i="10" a="1"/>
  <c r="F90" i="10" a="1"/>
  <c r="F961" i="10" a="1"/>
  <c r="G773" i="10" a="1"/>
  <c r="F688" i="10" a="1"/>
  <c r="F1600" i="10" a="1"/>
  <c r="F1207" i="10" a="1"/>
  <c r="E885" i="10" a="1"/>
  <c r="G908" i="10" a="1"/>
  <c r="G272" i="10" a="1"/>
  <c r="D93" i="10" a="1"/>
  <c r="G329" i="10" a="1"/>
  <c r="F257" i="10" a="1"/>
  <c r="E1686" i="10" a="1"/>
  <c r="E251" i="10" a="1"/>
  <c r="D1155" i="10" a="1"/>
  <c r="G114" i="10" a="1"/>
  <c r="G40" i="10" a="1"/>
  <c r="G19" i="10" a="1"/>
  <c r="E1095" i="10" a="1"/>
  <c r="D215" i="10" a="1"/>
  <c r="E934" i="10" a="1"/>
  <c r="F179" i="10" a="1"/>
  <c r="G622" i="10" a="1"/>
  <c r="G32" i="10" a="1"/>
  <c r="D337" i="10" a="1"/>
  <c r="E1367" i="10" a="1"/>
  <c r="G382" i="10" a="1"/>
  <c r="F115" i="10" a="1"/>
  <c r="F103" i="10" a="1"/>
  <c r="F1340" i="10" a="1"/>
  <c r="F157" i="10" a="1"/>
  <c r="G707" i="10" a="1"/>
  <c r="G139" i="10" a="1"/>
  <c r="G157" i="10" a="1"/>
  <c r="F293" i="10" a="1"/>
  <c r="F869" i="10" a="1"/>
  <c r="G88" i="10" a="1"/>
  <c r="E563" i="10" a="1"/>
  <c r="D552" i="10" a="1"/>
  <c r="G167" i="10" a="1"/>
  <c r="D544" i="10" a="1"/>
  <c r="G731" i="10" a="1"/>
  <c r="D349" i="10" a="1"/>
  <c r="G544" i="10" a="1"/>
  <c r="F816" i="10" a="1"/>
  <c r="F396" i="10" a="1"/>
  <c r="F616" i="10" a="1"/>
  <c r="D560" i="10" a="1"/>
  <c r="F194" i="10" a="1"/>
  <c r="G113" i="10" a="1"/>
  <c r="F234" i="10" a="1"/>
  <c r="G594" i="10" a="1"/>
  <c r="E843" i="10" a="1"/>
  <c r="E271" i="10" a="1"/>
  <c r="D636" i="10" a="1"/>
  <c r="F425" i="10" a="1"/>
  <c r="D960" i="10" a="1"/>
  <c r="F333" i="10" a="1"/>
  <c r="D634" i="10" a="1"/>
  <c r="G1023" i="10" a="1"/>
  <c r="D540" i="10" a="1"/>
  <c r="F472" i="10" a="1"/>
  <c r="F1184" i="10" a="1"/>
  <c r="F657" i="10" a="1"/>
  <c r="D766" i="10" a="1"/>
  <c r="F1176" i="10" a="1"/>
  <c r="G236" i="10" a="1"/>
  <c r="F411" i="10" a="1"/>
  <c r="D840" i="10" a="1"/>
  <c r="F105" i="10" a="1"/>
  <c r="D69" i="10" a="1"/>
  <c r="F1232" i="10" a="1"/>
  <c r="E195" i="10" a="1"/>
  <c r="D1559" i="10" a="1"/>
  <c r="D342" i="10" a="1"/>
  <c r="D36" i="10" a="1"/>
  <c r="E472" i="10" a="1"/>
  <c r="D1030" i="10" a="1"/>
  <c r="D275" i="10" a="1"/>
  <c r="E986" i="10" a="1"/>
  <c r="E1640" i="10" a="1"/>
  <c r="F639" i="10" a="1"/>
  <c r="G733" i="10" a="1"/>
  <c r="D319" i="10" a="1"/>
  <c r="F714" i="10" a="1"/>
  <c r="F241" i="10" a="1"/>
  <c r="G341" i="10" a="1"/>
  <c r="D57" i="10" a="1"/>
  <c r="D1072" i="10" a="1"/>
  <c r="F1621" i="10" a="1"/>
  <c r="D579" i="10" a="1"/>
  <c r="G35" i="10" a="1"/>
  <c r="D933" i="10" a="1"/>
  <c r="G1170" i="10" a="1"/>
  <c r="F758" i="10" a="1"/>
  <c r="G384" i="10" a="1"/>
  <c r="D84" i="10" a="1"/>
  <c r="F253" i="10" a="1"/>
  <c r="G462" i="10" a="1"/>
  <c r="E1430" i="10" a="1"/>
  <c r="G373" i="10" a="1"/>
  <c r="G253" i="10" a="1"/>
  <c r="D493" i="10" a="1"/>
  <c r="D386" i="10" a="1"/>
  <c r="D152" i="10" a="1"/>
  <c r="F796" i="10" a="1"/>
  <c r="G999" i="10" a="1"/>
  <c r="G860" i="10" a="1"/>
  <c r="G308" i="10" a="1"/>
  <c r="F1401" i="10" a="1"/>
  <c r="G1520" i="10" a="1"/>
  <c r="E1512" i="10" a="1"/>
  <c r="G241" i="10" a="1"/>
  <c r="G1612" i="10" a="1"/>
  <c r="D1269" i="10" a="1"/>
  <c r="F1179" i="10" a="1"/>
  <c r="E730" i="10" a="1"/>
  <c r="F1241" i="10" a="1"/>
  <c r="G64" i="10" a="1"/>
  <c r="E815" i="10" a="1"/>
  <c r="E636" i="10" a="1"/>
  <c r="F841" i="10" a="1"/>
  <c r="F150" i="10" a="1"/>
  <c r="G335" i="10" a="1"/>
  <c r="G331" i="10" a="1"/>
  <c r="G565" i="10" a="1"/>
  <c r="E240" i="10" a="1"/>
  <c r="D1433" i="10" a="1"/>
  <c r="F939" i="10" a="1"/>
  <c r="D58" i="10" a="1"/>
  <c r="D141" i="10" a="1"/>
  <c r="F1670" i="10" a="1"/>
  <c r="G434" i="10" a="1"/>
  <c r="G1590" i="10" a="1"/>
  <c r="F1639" i="10" a="1"/>
  <c r="F1628" i="10" a="1"/>
  <c r="F843" i="10" a="1"/>
  <c r="F299" i="10" a="1"/>
  <c r="E30" i="10" a="1"/>
  <c r="G398" i="10" a="1"/>
  <c r="G644" i="10" a="1"/>
  <c r="D14" i="10" a="1"/>
  <c r="G1070" i="10" a="1"/>
  <c r="F329" i="10" a="1"/>
  <c r="F58" i="10" a="1"/>
  <c r="G217" i="10" a="1"/>
  <c r="D1098" i="10" a="1"/>
  <c r="G743" i="10" a="1"/>
  <c r="E335" i="10" a="1"/>
  <c r="D537" i="10" a="1"/>
  <c r="D918" i="10" a="1"/>
  <c r="G102" i="10" a="1"/>
  <c r="E380" i="10" a="1"/>
  <c r="F98" i="10" a="1"/>
  <c r="G538" i="10" a="1"/>
  <c r="F941" i="10" a="1"/>
  <c r="F69" i="10" a="1"/>
  <c r="F691" i="10" a="1"/>
  <c r="F1036" i="10" a="1"/>
  <c r="F116" i="10" a="1"/>
  <c r="D1237" i="10" a="1"/>
  <c r="D470" i="10" a="1"/>
  <c r="D75" i="10" a="1"/>
  <c r="E424" i="10" a="1"/>
  <c r="D291" i="10" a="1"/>
  <c r="F495" i="10" a="1"/>
  <c r="E1324" i="10" a="1"/>
  <c r="G316" i="10" a="1"/>
  <c r="E167" i="10" a="1"/>
  <c r="D260" i="10" a="1"/>
  <c r="G300" i="10" a="1"/>
  <c r="D432" i="10" a="1"/>
  <c r="F1500" i="10" a="1"/>
  <c r="D147" i="10" a="1"/>
  <c r="F182" i="10" a="1"/>
  <c r="F303" i="10" a="1"/>
  <c r="G246" i="10" a="1"/>
  <c r="F1344" i="10" a="1"/>
  <c r="D167" i="10" a="1"/>
  <c r="G676" i="10" a="1"/>
  <c r="F1709" i="10" a="1"/>
  <c r="D774" i="10" a="1"/>
  <c r="D718" i="10" a="1"/>
  <c r="G641" i="10" a="1"/>
  <c r="G396" i="10" a="1"/>
  <c r="G417" i="10" a="1"/>
  <c r="G634" i="10" a="1"/>
  <c r="E1147" i="10" a="1"/>
  <c r="F729" i="10" a="1"/>
  <c r="F808" i="10" a="1"/>
  <c r="D1727" i="10" a="1"/>
  <c r="D676" i="10" a="1"/>
  <c r="G26" i="10" a="1"/>
  <c r="F402" i="10" a="1"/>
  <c r="D889" i="10" a="1"/>
  <c r="F1278" i="10" a="1"/>
  <c r="G564" i="10" a="1"/>
  <c r="F1032" i="10" a="1"/>
  <c r="E928" i="10" a="1"/>
  <c r="D1719" i="10" a="1"/>
  <c r="F750" i="10" a="1"/>
  <c r="F598" i="10" a="1"/>
  <c r="G79" i="10" a="1"/>
  <c r="D42" i="10" a="1"/>
  <c r="D226" i="10" a="1"/>
  <c r="G28" i="10" a="1"/>
  <c r="D245" i="10" a="1"/>
  <c r="D736" i="10" a="1"/>
  <c r="D1157" i="10" a="1"/>
  <c r="F759" i="10" a="1"/>
  <c r="F1022" i="10" a="1"/>
  <c r="G916" i="10" a="1"/>
  <c r="F1417" i="10" a="1"/>
  <c r="D130" i="10" a="1"/>
  <c r="G613" i="10" a="1"/>
  <c r="F650" i="10" a="1"/>
  <c r="G867" i="10" a="1"/>
  <c r="F1060" i="10" a="1"/>
  <c r="F1237" i="10" a="1"/>
  <c r="D926" i="10" a="1"/>
  <c r="D441" i="10" a="1"/>
  <c r="E265" i="10" a="1"/>
  <c r="F374" i="10" a="1"/>
  <c r="D174" i="10" a="1"/>
  <c r="D297" i="10" a="1"/>
  <c r="D1411" i="10" a="1"/>
  <c r="D669" i="10" a="1"/>
  <c r="D285" i="10" a="1"/>
  <c r="F532" i="10" a="1"/>
  <c r="F790" i="10" a="1"/>
  <c r="F860" i="10" a="1"/>
  <c r="E325" i="10" a="1"/>
  <c r="D459" i="10" a="1"/>
  <c r="E353" i="10" a="1"/>
  <c r="D1505" i="10" a="1"/>
  <c r="F264" i="10" a="1"/>
  <c r="D476" i="10" a="1"/>
  <c r="D789" i="10" a="1"/>
  <c r="F501" i="10" a="1"/>
  <c r="D778" i="10" a="1"/>
  <c r="D175" i="10" a="1"/>
  <c r="F1209" i="10" a="1"/>
  <c r="D301" i="10" a="1"/>
  <c r="G409" i="10" a="1"/>
  <c r="F1196" i="10" a="1"/>
  <c r="G483" i="10" a="1"/>
  <c r="F64" i="10" a="1"/>
  <c r="D739" i="10" a="1"/>
  <c r="F981" i="10" a="1"/>
  <c r="F24" i="10" a="1"/>
  <c r="F388" i="10" a="1"/>
  <c r="E411" i="10" a="1"/>
  <c r="F877" i="10" a="1"/>
  <c r="F656" i="10" a="1"/>
  <c r="F1722" i="10" a="1"/>
  <c r="D1437" i="10" a="1"/>
  <c r="D1439" i="10" a="1"/>
  <c r="D733" i="10" a="1"/>
  <c r="F260" i="10" a="1"/>
  <c r="F1406" i="10" a="1"/>
  <c r="G686" i="10" a="1"/>
  <c r="F535" i="10" a="1"/>
  <c r="E255" i="10" a="1"/>
  <c r="G124" i="10" a="1"/>
  <c r="D958" i="10" a="1"/>
  <c r="F1624" i="10" a="1"/>
  <c r="E1044" i="10" a="1"/>
  <c r="D309" i="10" a="1"/>
  <c r="F1640" i="10" a="1"/>
  <c r="E1205" i="10" a="1"/>
  <c r="F834" i="10" a="1"/>
  <c r="E493" i="10" a="1"/>
  <c r="G59" i="10" a="1"/>
  <c r="F943" i="10" a="1"/>
  <c r="E268" i="10" a="1"/>
  <c r="D661" i="10" a="1"/>
  <c r="G168" i="10" a="1"/>
  <c r="F393" i="10" a="1"/>
  <c r="D74" i="10" a="1"/>
  <c r="G175" i="10" a="1"/>
  <c r="E846" i="10" a="1"/>
  <c r="E435" i="10" a="1"/>
  <c r="G231" i="10" a="1"/>
  <c r="F1613" i="10" a="1"/>
  <c r="E1025" i="10" a="1"/>
  <c r="D146" i="10" a="1"/>
  <c r="D110" i="10" a="1"/>
  <c r="D105" i="10" a="1"/>
  <c r="E1442" i="10" a="1"/>
  <c r="G86" i="10" a="1"/>
  <c r="E1123" i="10" a="1"/>
  <c r="G1027" i="10" a="1"/>
  <c r="F510" i="10" a="1"/>
  <c r="E460" i="10" a="1"/>
  <c r="D172" i="10" a="1"/>
  <c r="F871" i="10" a="1"/>
  <c r="D40" i="10" a="1"/>
  <c r="G294" i="10" a="1"/>
  <c r="E834" i="10" a="1"/>
  <c r="G1083" i="10" a="1"/>
  <c r="D972" i="10" a="1"/>
  <c r="F934" i="10" a="1"/>
  <c r="F434" i="10" a="1"/>
  <c r="D38" i="10" a="1"/>
  <c r="F1218" i="10" a="1"/>
  <c r="F1267" i="10" a="1"/>
  <c r="F1121" i="10" a="1"/>
  <c r="F948" i="10" a="1"/>
  <c r="F399" i="10" a="1"/>
  <c r="G526" i="10" a="1"/>
  <c r="F994" i="10" a="1"/>
  <c r="E1613" i="10" a="1"/>
  <c r="G350" i="10" a="1"/>
  <c r="G116" i="10" a="1"/>
  <c r="E691" i="10" a="1"/>
  <c r="F280" i="10" a="1"/>
  <c r="G149" i="10" a="1"/>
  <c r="F107" i="10" a="1"/>
  <c r="D324" i="10" a="1"/>
  <c r="F1216" i="10" a="1"/>
  <c r="D54" i="10" a="1"/>
  <c r="E873" i="10" a="1"/>
  <c r="D1621" i="10" a="1"/>
  <c r="D39" i="10" a="1"/>
  <c r="F31" i="10" a="1"/>
  <c r="D4" i="10" a="1"/>
  <c r="G154" i="10" a="1"/>
  <c r="D85" i="10" a="1"/>
  <c r="E1297" i="10" a="1"/>
  <c r="F20" i="10" a="1"/>
  <c r="D305" i="10" a="1"/>
  <c r="F379" i="10" a="1"/>
  <c r="G344" i="10" a="1"/>
  <c r="F774" i="10" a="1"/>
  <c r="G6" i="10" a="1"/>
  <c r="F930" i="10" a="1"/>
  <c r="F78" i="10" a="1"/>
  <c r="G1621" i="10" a="1"/>
  <c r="F6" i="10" a="1"/>
  <c r="G13" i="10" a="1"/>
  <c r="G260" i="10" a="1"/>
  <c r="F349" i="10" a="1"/>
  <c r="F256" i="10" a="1"/>
  <c r="G237" i="10" a="1"/>
  <c r="F484" i="10" a="1"/>
  <c r="D542" i="10" a="1"/>
  <c r="F1137" i="10" a="1"/>
  <c r="F1402" i="10" a="1"/>
  <c r="F904" i="10" a="1"/>
  <c r="D1349" i="10" a="1"/>
  <c r="D991" i="10" a="1"/>
  <c r="F313" i="10" a="1"/>
  <c r="F1293" i="10" a="1"/>
  <c r="F1450" i="10" a="1"/>
  <c r="G1682" i="10" a="1"/>
  <c r="F28" i="10" a="1"/>
  <c r="D467" i="10" a="1"/>
  <c r="D741" i="10" a="1"/>
  <c r="D298" i="10" a="1"/>
  <c r="E1017" i="10" a="1"/>
  <c r="D890" i="10" a="1"/>
  <c r="G597" i="10" a="1"/>
  <c r="D1365" i="10" a="1"/>
  <c r="G657" i="10" a="1"/>
  <c r="F1100" i="10" a="1"/>
  <c r="G632" i="10" a="1"/>
  <c r="D671" i="10" a="1"/>
  <c r="F192" i="10" a="1"/>
  <c r="D97" i="10" a="1"/>
  <c r="D664" i="10" a="1"/>
  <c r="D48" i="10" a="1"/>
  <c r="F30" i="10" a="1"/>
  <c r="F10" i="10" a="1"/>
  <c r="D1352" i="10" a="1"/>
  <c r="D539" i="10" a="1"/>
  <c r="D478" i="10" a="1"/>
  <c r="E456" i="10" a="1"/>
  <c r="F1319" i="10" a="1"/>
  <c r="G137" i="10" a="1"/>
  <c r="D160" i="10" a="1"/>
  <c r="G256" i="10" a="1"/>
  <c r="D786" i="10" a="1"/>
  <c r="F47" i="10" a="1"/>
  <c r="F1541" i="10" a="1"/>
  <c r="G277" i="10" a="1"/>
  <c r="G612" i="10" a="1"/>
  <c r="F637" i="10" a="1"/>
  <c r="D66" i="10" a="1"/>
  <c r="F833" i="10" a="1"/>
  <c r="G67" i="10" a="1"/>
  <c r="F19" i="10" a="1"/>
  <c r="F52" i="10" a="1"/>
  <c r="F148" i="10" a="1"/>
  <c r="G1303" i="10" a="1"/>
  <c r="F319" i="10" a="1"/>
  <c r="D62" i="10" a="1"/>
  <c r="G777" i="10" a="1"/>
  <c r="F1172" i="10" a="1"/>
  <c r="G17" i="10" a="1"/>
  <c r="F502" i="10" a="1"/>
  <c r="E4" i="10" a="1"/>
  <c r="D742" i="10" a="1"/>
  <c r="D758" i="10" a="1"/>
  <c r="F947" i="10" a="1"/>
  <c r="G156" i="10" a="1"/>
  <c r="D690" i="10" a="1"/>
  <c r="D837" i="10" a="1"/>
  <c r="G921" i="10" a="1"/>
  <c r="G682" i="10" a="1"/>
  <c r="G1112" i="10" a="1"/>
  <c r="F1714" i="10" a="1"/>
  <c r="D565" i="10" a="1"/>
  <c r="G74" i="10" a="1"/>
  <c r="G940" i="10" a="1"/>
  <c r="G1078" i="10" a="1"/>
  <c r="G1196" i="10" a="1"/>
  <c r="D1196" i="10" a="1"/>
  <c r="D365" i="10" a="1"/>
  <c r="G459" i="10" a="1"/>
  <c r="E1345" i="10" a="1"/>
  <c r="F989" i="10" a="1"/>
  <c r="G754" i="10" a="1"/>
  <c r="D1116" i="10" a="1"/>
  <c r="G1014" i="10" a="1"/>
  <c r="G267" i="10" a="1"/>
  <c r="D1379" i="10" a="1"/>
  <c r="D681" i="10" a="1"/>
  <c r="F1433" i="10" a="1"/>
  <c r="G596" i="10" a="1"/>
  <c r="D1112" i="10" a="1"/>
  <c r="E1357" i="10" a="1"/>
  <c r="D37" i="10" a="1"/>
  <c r="G418" i="10" a="1"/>
  <c r="G1367" i="10" a="1"/>
  <c r="F1752" i="10" a="1"/>
  <c r="F1559" i="10" a="1"/>
  <c r="D1136" i="10" a="1"/>
  <c r="G914" i="10" a="1"/>
  <c r="G365" i="10" a="1"/>
  <c r="G1182" i="10" a="1"/>
  <c r="F469" i="10" a="1"/>
  <c r="D1577" i="10" a="1"/>
  <c r="F1653" i="10" a="1"/>
  <c r="D52" i="10" a="1"/>
  <c r="F247" i="10" a="1"/>
  <c r="F903" i="10" a="1"/>
  <c r="D281" i="10" a="1"/>
  <c r="F1468" i="10" a="1"/>
  <c r="G321" i="10" a="1"/>
  <c r="E672" i="10" a="1"/>
  <c r="F1498" i="10" a="1"/>
  <c r="G9" i="10" a="1"/>
  <c r="D1048" i="10" a="1"/>
  <c r="F428" i="10" a="1"/>
  <c r="F1535" i="10" a="1"/>
  <c r="F1201" i="10" a="1"/>
  <c r="G1004" i="10" a="1"/>
  <c r="F1681" i="10" a="1"/>
  <c r="D1156" i="10" a="1"/>
  <c r="D381" i="10" a="1"/>
  <c r="F558" i="10" a="1"/>
  <c r="G533" i="10" a="1"/>
  <c r="E1628" i="10" a="1"/>
  <c r="G422" i="10" a="1"/>
  <c r="D697" i="10" a="1"/>
  <c r="F504" i="10" a="1"/>
  <c r="G1310" i="10" a="1"/>
  <c r="D1641" i="10" a="1"/>
  <c r="G1380" i="10" a="1"/>
  <c r="G1042" i="10" a="1"/>
  <c r="D191" i="10" a="1"/>
  <c r="D1025" i="10" a="1"/>
  <c r="D184" i="10" a="1"/>
  <c r="F850" i="10" a="1"/>
  <c r="D28" i="10" a="1"/>
  <c r="F1009" i="10" a="1"/>
  <c r="F508" i="10" a="1"/>
  <c r="F584" i="10" a="1"/>
  <c r="G191" i="10" a="1"/>
  <c r="G549" i="10" a="1"/>
  <c r="G130" i="10" a="1"/>
  <c r="D703" i="10" a="1"/>
  <c r="D858" i="10" a="1"/>
  <c r="G16" i="10" a="1"/>
  <c r="E1153" i="10" a="1"/>
  <c r="D798" i="10" a="1"/>
  <c r="F335" i="10" a="1"/>
  <c r="F476" i="10" a="1"/>
  <c r="F952" i="10" a="1"/>
  <c r="D1118" i="10" a="1"/>
  <c r="E1406" i="10" a="1"/>
  <c r="F1358" i="10" a="1"/>
  <c r="D501" i="10" a="1"/>
  <c r="D818" i="10" a="1"/>
  <c r="G287" i="10" a="1"/>
  <c r="G428" i="10" a="1"/>
  <c r="G62" i="10" a="1"/>
  <c r="G245" i="10" a="1"/>
  <c r="D1520" i="10" a="1"/>
  <c r="D73" i="10" a="1"/>
  <c r="F162" i="10" a="1"/>
  <c r="F1557" i="10" a="1"/>
  <c r="F564" i="10" a="1"/>
  <c r="F87" i="10" a="1"/>
  <c r="D271" i="10" a="1"/>
  <c r="F37" i="10" a="1"/>
  <c r="G578" i="10" a="1"/>
  <c r="G105" i="10" a="1"/>
  <c r="E1744" i="10" a="1"/>
  <c r="E651" i="10" a="1"/>
  <c r="G817" i="10" a="1"/>
  <c r="F608" i="10" a="1"/>
  <c r="G815" i="10" a="1"/>
  <c r="G1363" i="10" a="1"/>
  <c r="D522" i="10" a="1"/>
  <c r="G304" i="10" a="1"/>
  <c r="D944" i="10" a="1"/>
  <c r="G388" i="10" a="1"/>
  <c r="D714" i="10" a="1"/>
  <c r="G360" i="10" a="1"/>
  <c r="G577" i="10" a="1"/>
  <c r="G498" i="10" a="1"/>
  <c r="F683" i="10" a="1"/>
  <c r="D360" i="10" a="1"/>
  <c r="F727" i="10" a="1"/>
  <c r="D773" i="10" a="1"/>
  <c r="F1038" i="10" a="1"/>
  <c r="G560" i="10" a="1"/>
  <c r="D647" i="10" a="1"/>
  <c r="D651" i="10" a="1"/>
  <c r="D760" i="10" a="1"/>
  <c r="D1026" i="10" a="1"/>
  <c r="F725" i="10" a="1"/>
  <c r="E596" i="10" a="1"/>
  <c r="F572" i="10" a="1"/>
  <c r="D1573" i="10" a="1"/>
  <c r="G1074" i="10" a="1"/>
  <c r="D752" i="10" a="1"/>
  <c r="G460" i="10" a="1"/>
  <c r="D1375" i="10" a="1"/>
  <c r="G226" i="10" a="1"/>
  <c r="F1081" i="10" a="1"/>
  <c r="F475" i="10" a="1"/>
  <c r="G919" i="10" a="1"/>
  <c r="E243" i="10" a="1"/>
  <c r="G956" i="10" a="1"/>
  <c r="E1235" i="10" a="1"/>
  <c r="F1084" i="10" a="1"/>
  <c r="F36" i="10" a="1"/>
  <c r="D577" i="10" a="1"/>
  <c r="G484" i="10" a="1"/>
  <c r="D923" i="10" a="1"/>
  <c r="D907" i="10" a="1"/>
  <c r="F592" i="10" a="1"/>
  <c r="E914" i="10" a="1"/>
  <c r="F1381" i="10" a="1"/>
  <c r="G870" i="10" a="1"/>
  <c r="D769" i="10" a="1"/>
  <c r="D686" i="10" a="1"/>
  <c r="F459" i="10" a="1"/>
  <c r="D730" i="10" a="1"/>
  <c r="D637" i="10" a="1"/>
  <c r="F254" i="10" a="1"/>
  <c r="F960" i="10" a="1"/>
  <c r="F196" i="10" a="1"/>
  <c r="G389" i="10" a="1"/>
  <c r="E246" i="10" a="1"/>
  <c r="G302" i="10" a="1"/>
  <c r="G598" i="10" a="1"/>
  <c r="D314" i="10" a="1"/>
  <c r="G128" i="10" a="1"/>
  <c r="G1271" i="10" a="1"/>
  <c r="G541" i="10" a="1"/>
  <c r="D692" i="10" a="1"/>
  <c r="D937" i="10" a="1"/>
  <c r="D402" i="10" a="1"/>
  <c r="D772" i="10" a="1"/>
  <c r="F32" i="10" a="1"/>
  <c r="G648" i="10" a="1"/>
  <c r="F901" i="10" a="1"/>
  <c r="D23" i="10" a="1"/>
  <c r="D1000" i="10" a="1"/>
  <c r="D1341" i="10" a="1"/>
  <c r="G186" i="10" a="1"/>
  <c r="F7" i="10" a="1"/>
  <c r="E733" i="10" a="1"/>
  <c r="F214" i="10" a="1"/>
  <c r="F928" i="10" a="1"/>
  <c r="F14" i="10" a="1"/>
  <c r="G379" i="10" a="1"/>
  <c r="F1307" i="10" a="1"/>
  <c r="E192" i="10" a="1"/>
  <c r="G386" i="10" a="1"/>
  <c r="G320" i="10" a="1"/>
  <c r="E37" i="10" a="1"/>
  <c r="D203" i="10" a="1"/>
  <c r="E803" i="10" a="1"/>
  <c r="D1056" i="10" a="1"/>
  <c r="F38" i="10" a="1"/>
  <c r="G1583" i="10" a="1"/>
  <c r="F1727" i="10" a="1"/>
  <c r="F1044" i="10" a="1"/>
  <c r="G152" i="10" a="1"/>
  <c r="F1551" i="10" a="1"/>
  <c r="D179" i="10" a="1"/>
  <c r="D1016" i="10" a="1"/>
  <c r="E715" i="10" a="1"/>
  <c r="E831" i="10" a="1"/>
  <c r="D170" i="10" a="1"/>
  <c r="D747" i="10" a="1"/>
  <c r="E1698" i="10" a="1"/>
  <c r="G218" i="10" a="1"/>
  <c r="D767" i="10" a="1"/>
  <c r="F1008" i="10" a="1"/>
  <c r="E1722" i="10" a="1"/>
  <c r="D1633" i="10" a="1"/>
  <c r="F464" i="10" a="1"/>
  <c r="F385" i="10" a="1"/>
  <c r="F526" i="10" a="1"/>
  <c r="F1327" i="10" a="1"/>
  <c r="D611" i="10" a="1"/>
  <c r="G295" i="10" a="1"/>
  <c r="D1078" i="10" a="1"/>
  <c r="F522" i="10" a="1"/>
  <c r="G1003" i="10" a="1"/>
  <c r="D1144" i="10" a="1"/>
  <c r="G763" i="10" a="1"/>
  <c r="F1357" i="10" a="1"/>
  <c r="G759" i="10" a="1"/>
  <c r="F500" i="10" a="1"/>
  <c r="G468" i="10" a="1"/>
  <c r="D1042" i="10" a="1"/>
  <c r="G689" i="10" a="1"/>
  <c r="G1148" i="10" a="1"/>
  <c r="G1305" i="10" a="1"/>
  <c r="E262" i="10" a="1"/>
  <c r="G387" i="10" a="1"/>
  <c r="G285" i="10" a="1"/>
  <c r="F76" i="10" a="1"/>
  <c r="F12" i="10" a="1"/>
  <c r="F197" i="10" a="1"/>
  <c r="F971" i="10" a="1"/>
  <c r="G760" i="10" a="1"/>
  <c r="G120" i="10" a="1"/>
  <c r="D437" i="10" a="1"/>
  <c r="F709" i="10" a="1"/>
  <c r="D945" i="10" a="1"/>
  <c r="F217" i="10" a="1"/>
  <c r="D794" i="10" a="1"/>
  <c r="G474" i="10" a="1"/>
  <c r="G135" i="10" a="1"/>
  <c r="G311" i="10" a="1"/>
  <c r="D41" i="10" a="1"/>
  <c r="D536" i="10" a="1"/>
  <c r="F15" i="10" a="1"/>
  <c r="F72" i="10" a="1"/>
  <c r="F570" i="10" a="1"/>
  <c r="F1162" i="10" a="1"/>
  <c r="F13" i="10" a="1"/>
  <c r="D64" i="10" a="1"/>
  <c r="F249" i="10" a="1"/>
  <c r="F1157" i="10" a="1"/>
  <c r="F780" i="10" a="1"/>
  <c r="D650" i="10" a="1"/>
  <c r="E974" i="10" a="1"/>
  <c r="G874" i="10" a="1"/>
  <c r="D5" i="10" a="1"/>
  <c r="D19" i="10" a="1"/>
  <c r="G972" i="10" a="1"/>
  <c r="G690" i="10" a="1"/>
  <c r="F975" i="10" a="1"/>
  <c r="D996" i="10" a="1"/>
  <c r="F160" i="10" a="1"/>
  <c r="F405" i="10" a="1"/>
  <c r="D61" i="10" a="1"/>
  <c r="E1114" i="10" a="1"/>
  <c r="E119" i="10" a="1"/>
  <c r="E968" i="10" a="1"/>
  <c r="D633" i="10" a="1"/>
  <c r="D49" i="10" a="1"/>
  <c r="E484" i="10" a="1"/>
  <c r="G4" i="10" a="1"/>
  <c r="F429" i="10" a="1"/>
  <c r="E648" i="10" a="1"/>
  <c r="G938" i="10" a="1"/>
  <c r="D458" i="10" a="1"/>
  <c r="D1028" i="10" a="1"/>
  <c r="G623" i="10" a="1"/>
  <c r="G290" i="10" a="1"/>
  <c r="D910" i="10" a="1"/>
  <c r="F1569" i="10" a="1"/>
  <c r="F106" i="10" a="1"/>
  <c r="G1559" i="10" a="1"/>
  <c r="D1050" i="10" a="1"/>
  <c r="D928" i="10" a="1"/>
  <c r="G399" i="10" a="1"/>
  <c r="G22" i="10" a="1"/>
  <c r="D295" i="10" a="1"/>
  <c r="G414" i="10" a="1"/>
  <c r="G1046" i="10" a="1"/>
  <c r="D414" i="10" a="1"/>
  <c r="F147" i="10" a="1"/>
  <c r="F1286" i="10" a="1"/>
  <c r="G38" i="10" a="1"/>
  <c r="G394" i="10" a="1"/>
  <c r="F1363" i="10" a="1"/>
  <c r="G655" i="10" a="1"/>
  <c r="D1309" i="10" a="1"/>
  <c r="G150" i="10" a="1"/>
  <c r="G608" i="10" a="1"/>
  <c r="G742" i="10" a="1"/>
  <c r="D464" i="10" a="1"/>
  <c r="F596" i="10" a="1"/>
  <c r="G784" i="10" a="1"/>
  <c r="E475" i="10" a="1"/>
  <c r="G351" i="10" a="1"/>
  <c r="G843" i="10" a="1"/>
  <c r="F1629" i="10" a="1"/>
  <c r="G989" i="10" a="1"/>
  <c r="G455" i="10" a="1"/>
  <c r="F1345" i="10" a="1"/>
  <c r="F302" i="10" a="1"/>
  <c r="D828" i="10" a="1"/>
  <c r="G753" i="10" a="1"/>
  <c r="G831" i="10" a="1"/>
  <c r="F754" i="10" a="1"/>
  <c r="F568" i="10" a="1"/>
  <c r="F906" i="10" a="1"/>
  <c r="F1287" i="10" a="1"/>
  <c r="D29" i="10" a="1"/>
  <c r="G10" i="10" a="1"/>
  <c r="F530" i="10" a="1"/>
  <c r="D1188" i="10" a="1"/>
  <c r="D273" i="10" a="1"/>
  <c r="G97" i="10" a="1"/>
  <c r="E1010" i="10" a="1"/>
  <c r="G214" i="10" a="1"/>
  <c r="G542" i="10" a="1"/>
  <c r="F287" i="10" a="1"/>
  <c r="G201" i="10" a="1"/>
  <c r="D720" i="10" a="1"/>
  <c r="D848" i="10" a="1"/>
  <c r="F1547" i="10" a="1"/>
  <c r="D1422" i="10" a="1"/>
  <c r="D644" i="10" a="1"/>
  <c r="G863" i="10" a="1"/>
  <c r="D707" i="10" a="1"/>
  <c r="F295" i="10" a="1"/>
  <c r="F74" i="10" a="1"/>
  <c r="D980" i="10" a="1"/>
  <c r="G109" i="10" a="1"/>
  <c r="G71" i="10" a="1"/>
  <c r="G309" i="10" a="1"/>
  <c r="F1487" i="10" a="1"/>
  <c r="G523" i="10" a="1"/>
  <c r="G11" i="10" a="1"/>
  <c r="F936" i="10" a="1"/>
  <c r="D691" i="10" a="1"/>
  <c r="F50" i="10" a="1"/>
  <c r="F1331" i="10" a="1"/>
  <c r="G1517" i="10" a="1"/>
  <c r="G15" i="10" a="1"/>
  <c r="G33" i="10" a="1"/>
  <c r="D693" i="10" a="1"/>
  <c r="D1170" i="10" a="1"/>
  <c r="F907" i="10" a="1"/>
  <c r="F1117" i="10" a="1"/>
  <c r="G45" i="10" a="1"/>
  <c r="D529" i="10" a="1"/>
  <c r="F48" i="10" a="1"/>
  <c r="F719" i="10" a="1"/>
  <c r="G39" i="10" a="1"/>
  <c r="F874" i="10" a="1"/>
  <c r="F277" i="10" a="1"/>
  <c r="F290" i="10" a="1"/>
  <c r="F43" i="10" a="1"/>
  <c r="F944" i="10" a="1"/>
  <c r="E76" i="10" a="1"/>
  <c r="G849" i="10" a="1"/>
  <c r="E390" i="10" a="1"/>
  <c r="E61" i="10" a="1"/>
  <c r="E216" i="10" a="1"/>
  <c r="E1363" i="10" a="1"/>
  <c r="G405" i="10" a="1"/>
  <c r="D940" i="10" a="1"/>
  <c r="D1074" i="10" a="1"/>
  <c r="D68" i="10" a="1"/>
  <c r="F232" i="10" a="1"/>
  <c r="G197" i="10" a="1"/>
  <c r="F490" i="10" a="1"/>
  <c r="F919" i="10" a="1"/>
  <c r="D1008" i="10" a="1"/>
  <c r="F419" i="10" a="1"/>
  <c r="G660" i="10" a="1"/>
  <c r="F1004" i="10" a="1"/>
  <c r="E1437" i="10" a="1"/>
  <c r="G1011" i="10" a="1"/>
  <c r="D528" i="10" a="1"/>
  <c r="G1373" i="10" a="1"/>
  <c r="D761" i="10" a="1"/>
  <c r="F1397" i="10" a="1"/>
  <c r="D1383" i="10" a="1"/>
  <c r="G1653" i="10" a="1"/>
  <c r="G469" i="10" a="1"/>
  <c r="F321" i="10" a="1"/>
  <c r="G1433" i="10" a="1"/>
  <c r="D1010" i="10" a="1"/>
  <c r="D1120" i="10" a="1"/>
  <c r="F1507" i="10" a="1"/>
  <c r="F604" i="10" a="1"/>
  <c r="G1073" i="10" a="1"/>
  <c r="G907" i="10" a="1"/>
  <c r="G1507" i="10" a="1"/>
  <c r="G572" i="10" a="1"/>
  <c r="F1074" i="10" a="1"/>
  <c r="G489" i="10" a="1"/>
  <c r="D655" i="10" a="1"/>
  <c r="D1046" i="10" a="1"/>
  <c r="F1112" i="10" a="1"/>
  <c r="F1410" i="10" a="1"/>
  <c r="E450" i="10" a="1"/>
  <c r="D838" i="10" a="1"/>
  <c r="D239" i="10" a="1"/>
  <c r="G651" i="10" a="1"/>
  <c r="F1125" i="10" a="1"/>
  <c r="G430" i="10" a="1"/>
  <c r="G1629" i="10" a="1"/>
  <c r="G681" i="10" a="1"/>
  <c r="G847" i="10" a="1"/>
  <c r="F1073" i="10" a="1"/>
  <c r="D759" i="10" a="1"/>
  <c r="E600" i="10" a="1"/>
  <c r="G1026" i="10" a="1"/>
  <c r="F849" i="10" a="1"/>
  <c r="G251" i="10" a="1"/>
  <c r="E608" i="10" a="1"/>
  <c r="E1433" i="10" a="1"/>
  <c r="D1649" i="10" a="1"/>
  <c r="F39" i="10" a="1"/>
  <c r="E94" i="10" a="1"/>
  <c r="G1587" i="10" a="1"/>
  <c r="E1087" i="10" a="1"/>
  <c r="G683" i="10" a="1"/>
  <c r="F1235" i="10" a="1"/>
  <c r="D843" i="10" a="1"/>
  <c r="E189" i="10" a="1"/>
  <c r="F1106" i="10" a="1"/>
  <c r="F398" i="10" a="1"/>
  <c r="E1007" i="10" a="1"/>
  <c r="G675" i="10" a="1"/>
  <c r="G288" i="10" a="1"/>
  <c r="E1065" i="10" a="1"/>
  <c r="G43" i="10" a="1"/>
  <c r="D932" i="10" a="1"/>
  <c r="G36" i="10" a="1"/>
  <c r="F787" i="10" a="1"/>
  <c r="G225" i="10" a="1"/>
  <c r="E40" i="10" a="1"/>
  <c r="G208" i="10" a="1"/>
  <c r="E855" i="10" a="1"/>
  <c r="F86" i="10" a="1"/>
  <c r="G535" i="10" a="1"/>
  <c r="G99" i="10" a="1"/>
  <c r="F62" i="10" a="1"/>
  <c r="F707" i="10" a="1"/>
  <c r="D1007" i="10" a="1"/>
  <c r="D545" i="10" a="1"/>
  <c r="F274" i="10" a="1"/>
  <c r="F1394" i="10" a="1"/>
  <c r="E387" i="10" a="1"/>
  <c r="F248" i="10" a="1"/>
  <c r="D47" i="10" a="1"/>
  <c r="D44" i="10" a="1"/>
  <c r="G486" i="10" a="1"/>
  <c r="F972" i="10" a="1"/>
  <c r="E844" i="10" a="1"/>
  <c r="E1534" i="10" a="1"/>
  <c r="D1587" i="10" a="1"/>
  <c r="F5" i="10" a="1"/>
  <c r="D466" i="10" a="1"/>
  <c r="F292" i="10" a="1"/>
  <c r="G729" i="10" a="1"/>
  <c r="D906" i="10" a="1"/>
  <c r="G46" i="10" a="1"/>
  <c r="G438" i="10" a="1"/>
  <c r="F176" i="10" a="1"/>
  <c r="E1710" i="10" a="1"/>
  <c r="G991" i="10" a="1"/>
  <c r="G1192" i="10" a="1"/>
  <c r="F200" i="10" a="1"/>
  <c r="F761" i="10" a="1"/>
  <c r="E877" i="10" a="1"/>
  <c r="G720" i="10" a="1"/>
  <c r="G21" i="10" a="1"/>
  <c r="D853" i="10" a="1"/>
  <c r="E399" i="10" a="1"/>
  <c r="D1126" i="10" a="1"/>
  <c r="G51" i="10" a="1"/>
  <c r="F651" i="10" a="1"/>
  <c r="F1236" i="10" a="1"/>
  <c r="D988" i="10" a="1"/>
  <c r="F1275" i="10" a="1"/>
  <c r="D1066" i="10" a="1"/>
  <c r="F672" i="10" a="1"/>
  <c r="G756" i="10" a="1"/>
  <c r="F1356" i="10" a="1"/>
  <c r="F600" i="10" a="1"/>
  <c r="D598" i="10" a="1"/>
  <c r="F753" i="10" a="1"/>
  <c r="D430" i="10" a="1"/>
  <c r="D415" i="10" a="1"/>
  <c r="F119" i="10" a="1"/>
  <c r="G1377" i="10" a="1"/>
  <c r="G467" i="10" a="1"/>
  <c r="G363" i="10" a="1"/>
  <c r="D1124" i="10" a="1"/>
  <c r="F649" i="10" a="1"/>
  <c r="G269" i="10" a="1"/>
  <c r="D9" i="10" a="1"/>
  <c r="E231" i="10" a="1"/>
  <c r="F44" i="10" a="1"/>
  <c r="D1070" i="10" a="1"/>
  <c r="F1398" i="10" a="1"/>
  <c r="F779" i="10" a="1"/>
  <c r="D895" i="10" a="1"/>
  <c r="D649" i="10" a="1"/>
  <c r="D748" i="10" a="1"/>
  <c r="F430" i="10" a="1"/>
  <c r="E538" i="10" a="1"/>
  <c r="G328" i="10" a="1"/>
  <c r="F1150" i="10" a="1"/>
  <c r="F239" i="10" a="1"/>
  <c r="G1056" i="10" a="1"/>
  <c r="D1752" i="10" a="1"/>
  <c r="E520" i="10" a="1"/>
  <c r="E1232" i="10" a="1"/>
  <c r="D992" i="10" a="1"/>
  <c r="E36" i="10" a="1"/>
  <c r="F1666" i="10" a="1"/>
  <c r="D77" i="10" a="1"/>
  <c r="F505" i="10" a="1"/>
  <c r="F556" i="10" a="1"/>
  <c r="E870" i="10" a="1"/>
  <c r="F121" i="10" a="1"/>
  <c r="F33" i="10" a="1"/>
  <c r="F1255" i="10" a="1"/>
  <c r="F1465" i="10" a="1"/>
  <c r="D1151" i="10" a="1"/>
  <c r="G607" i="10" a="1"/>
  <c r="D1167" i="10" a="1"/>
  <c r="D56" i="10" a="1"/>
  <c r="E106" i="10" a="1"/>
  <c r="D267" i="10" a="1"/>
  <c r="F835" i="10" a="1"/>
  <c r="G543" i="10" a="1"/>
  <c r="E1275" i="10" a="1"/>
  <c r="G706" i="10" a="1"/>
  <c r="F1130" i="10" a="1"/>
  <c r="E329" i="10" a="1"/>
  <c r="F288" i="10" a="1"/>
  <c r="G58" i="10" a="1"/>
  <c r="D1653" i="10" a="1"/>
  <c r="G1052" i="10" a="1"/>
  <c r="D65" i="10" a="1"/>
  <c r="F1139" i="10" a="1"/>
  <c r="F817" i="10" a="1"/>
  <c r="F940" i="10" a="1"/>
  <c r="F1204" i="10" a="1"/>
  <c r="G70" i="10" a="1"/>
  <c r="D72" i="10" a="1"/>
  <c r="F23" i="10" a="1"/>
  <c r="D1061" i="10" a="1"/>
  <c r="D1295" i="10" a="1"/>
  <c r="G29" i="10" a="1"/>
  <c r="D581" i="10" a="1"/>
  <c r="G266" i="10" a="1"/>
  <c r="F684" i="10" a="1"/>
  <c r="F844" i="10" a="1"/>
  <c r="D1305" i="10" a="1"/>
  <c r="D345" i="10" a="1"/>
  <c r="G48" i="10" a="1"/>
  <c r="F389" i="10" a="1"/>
  <c r="E1004" i="10" a="1"/>
  <c r="D18" i="10" a="1"/>
  <c r="F1046" i="10" a="1"/>
  <c r="D71" i="10" a="1"/>
  <c r="E526" i="10" a="1"/>
  <c r="F394" i="10" a="1"/>
  <c r="E405" i="10" a="1"/>
  <c r="G446" i="10" a="1"/>
  <c r="G24" i="10" a="1"/>
  <c r="F1736" i="10" a="1"/>
  <c r="D998" i="10" a="1"/>
  <c r="G812" i="10" a="1"/>
  <c r="F489" i="10" a="1"/>
  <c r="G1357" i="10" a="1"/>
  <c r="F914" i="10" a="1"/>
  <c r="F1195" i="10" a="1"/>
  <c r="F1242" i="10" a="1"/>
  <c r="F1108" i="10" a="1"/>
  <c r="F1088" i="10" a="1"/>
  <c r="E678" i="10" a="1"/>
  <c r="G1210" i="10" a="1"/>
  <c r="D799" i="10" a="1"/>
  <c r="E1108" i="10" a="1"/>
  <c r="E1242" i="10" a="1"/>
  <c r="D1104" i="10" a="1"/>
  <c r="G415" i="10" a="1"/>
  <c r="D1148" i="10" a="1"/>
  <c r="D847" i="10" a="1"/>
  <c r="F721" i="10" a="1"/>
  <c r="E52" i="10" a="1"/>
  <c r="G203" i="10" a="1"/>
  <c r="G1341" i="10" a="1"/>
  <c r="G53" i="10" a="1"/>
  <c r="E624" i="10" a="1"/>
  <c r="F1364" i="10" a="1"/>
  <c r="E181" i="10" a="1"/>
  <c r="D1409" i="10" a="1"/>
  <c r="D22" i="10" a="1"/>
  <c r="G49" i="10" a="1"/>
  <c r="E1038" i="10" a="1"/>
  <c r="G752" i="10" a="1"/>
  <c r="E469" i="10" a="1"/>
  <c r="F1710" i="10" a="1"/>
  <c r="D27" i="10" a="1"/>
  <c r="E1217" i="10" a="1"/>
  <c r="D755" i="10" a="1"/>
  <c r="F1644" i="10" a="1"/>
  <c r="D964" i="10" a="1"/>
  <c r="E1172" i="10" a="1"/>
  <c r="F1675" i="10" a="1"/>
  <c r="G1116" i="10" a="1"/>
  <c r="E1074" i="10" a="1"/>
  <c r="F252" i="10" a="1"/>
  <c r="F1227" i="10" a="1"/>
  <c r="F435" i="10" a="1"/>
  <c r="F55" i="10" a="1"/>
  <c r="F1102" i="10" a="1"/>
  <c r="D1083" i="10" a="1"/>
  <c r="G138" i="10" a="1"/>
  <c r="D1262" i="10" a="1"/>
  <c r="F1180" i="10" a="1"/>
  <c r="F1277" i="10" a="1"/>
  <c r="F733" i="10" a="1"/>
  <c r="D1339" i="10" a="1"/>
  <c r="G376" i="10" a="1"/>
  <c r="D682" i="10" a="1"/>
  <c r="D7" i="10" a="1"/>
  <c r="D1450" i="10" a="1"/>
  <c r="G313" i="10" a="1"/>
  <c r="E100" i="10" a="1"/>
  <c r="D156" i="10" a="1"/>
  <c r="G216" i="10" a="1"/>
  <c r="D1169" i="10" a="1"/>
  <c r="E228" i="10" a="1"/>
  <c r="F1147" i="10" a="1"/>
  <c r="D235" i="10" a="1"/>
  <c r="G1048" i="10" a="1"/>
  <c r="F63" i="10" a="1"/>
  <c r="E58" i="10" a="1"/>
  <c r="E177" i="10" a="1"/>
  <c r="D410" i="10" a="1"/>
  <c r="G886" i="10" a="1"/>
  <c r="D1503" i="10" a="1"/>
  <c r="F382" i="10" a="1"/>
  <c r="F1087" i="10" a="1"/>
  <c r="F139" i="10" a="1"/>
  <c r="G487" i="10" a="1"/>
  <c r="F480" i="10" a="1"/>
  <c r="G1017" i="10" a="1"/>
  <c r="F953" i="10" a="1"/>
  <c r="F70" i="10" a="1"/>
  <c r="D206" i="10" a="1"/>
  <c r="F1380" i="10" a="1"/>
  <c r="D220" i="10" a="1"/>
  <c r="E188" i="10" a="1"/>
  <c r="F418" i="10" a="1"/>
  <c r="D8" i="10" a="1"/>
  <c r="G432" i="10" a="1"/>
  <c r="G54" i="10" a="1"/>
  <c r="E916" i="10" a="1"/>
  <c r="G580" i="10" a="1"/>
  <c r="G528" i="10" a="1"/>
  <c r="D874" i="10" a="1"/>
  <c r="F1311" i="10" a="1"/>
  <c r="G390" i="10" a="1"/>
  <c r="G281" i="10" a="1"/>
  <c r="G611" i="10" a="1"/>
  <c r="G163" i="10" a="1"/>
  <c r="G502" i="10" a="1"/>
  <c r="G1287" i="10" a="1"/>
  <c r="E18" i="10" a="1"/>
  <c r="D1479" i="10" a="1"/>
  <c r="D1004" i="10" a="1"/>
  <c r="F156" i="10" a="1"/>
  <c r="D1159" i="10" a="1"/>
  <c r="D394" i="10" a="1"/>
  <c r="D783" i="10" a="1"/>
  <c r="D1062" i="10" a="1"/>
  <c r="F655" i="10" a="1"/>
  <c r="D1014" i="10" a="1"/>
  <c r="G678" i="10" a="1"/>
  <c r="G568" i="10" a="1"/>
  <c r="D1549" i="10" a="1"/>
  <c r="G725" i="10" a="1"/>
  <c r="F1745" i="10" a="1"/>
  <c r="D811" i="10" a="1"/>
  <c r="F267" i="10" a="1"/>
  <c r="D1140" i="10" a="1"/>
  <c r="G464" i="10" a="1"/>
  <c r="G1010" i="10" a="1"/>
  <c r="G635" i="10" a="1"/>
  <c r="F678" i="10" a="1"/>
  <c r="E721" i="10" a="1"/>
  <c r="D1168" i="10" a="1"/>
  <c r="G1081" i="10" a="1"/>
  <c r="D763" i="10" a="1"/>
  <c r="E1305" i="10" a="1"/>
  <c r="D1691" i="10" a="1"/>
  <c r="F255" i="10" a="1"/>
  <c r="D81" i="10" a="1"/>
  <c r="F1166" i="10" a="1"/>
  <c r="G851" i="10" a="1"/>
  <c r="F46" i="10" a="1"/>
  <c r="G688" i="10" a="1"/>
  <c r="E55" i="10" a="1"/>
  <c r="F8" i="10" a="1"/>
  <c r="D776" i="10" a="1"/>
  <c r="F218" i="10" a="1"/>
  <c r="G34" i="10" a="1"/>
  <c r="G527" i="10" a="1"/>
  <c r="G515" i="10" a="1"/>
  <c r="D956" i="10" a="1"/>
  <c r="G419" i="10" a="1"/>
  <c r="E1507" i="10" a="1"/>
  <c r="D460" i="10" a="1"/>
  <c r="F22" i="10" a="1"/>
  <c r="E1193" i="10" a="1"/>
  <c r="E706" i="10" a="1"/>
  <c r="G327" i="10" a="1"/>
  <c r="D31" i="10" a="1"/>
  <c r="F898" i="10" a="1"/>
  <c r="E42" i="10" a="1"/>
  <c r="F1140" i="10" a="1"/>
  <c r="D351" i="10" a="1"/>
  <c r="G1188" i="10" a="1"/>
  <c r="D524" i="10" a="1"/>
  <c r="G836" i="10" a="1"/>
  <c r="F762" i="10" a="1"/>
  <c r="D1513" i="10" a="1"/>
  <c r="D199" i="10" a="1"/>
  <c r="E1162" i="10" a="1"/>
  <c r="F632" i="10" a="1"/>
  <c r="F1488" i="10" a="1"/>
  <c r="D88" i="10" a="1"/>
  <c r="G380" i="10" a="1"/>
  <c r="G937" i="10" a="1"/>
  <c r="G1551" i="10" a="1"/>
  <c r="F1489" i="10" a="1"/>
  <c r="G684" i="10" a="1"/>
  <c r="D201" i="10" a="1"/>
  <c r="E578" i="10" a="1"/>
  <c r="F266" i="10" a="1"/>
  <c r="F361" i="10" a="1"/>
  <c r="F1185" i="10" a="1"/>
  <c r="G195" i="10" a="1"/>
  <c r="F1512" i="10" a="1"/>
  <c r="D332" i="10" a="1"/>
  <c r="G1100" i="10" a="1"/>
  <c r="F1042" i="10" a="1"/>
  <c r="E1184" i="10" a="1"/>
  <c r="G239" i="10" a="1"/>
  <c r="D290" i="10" a="1"/>
  <c r="G312" i="10" a="1"/>
  <c r="G181" i="10" a="1"/>
  <c r="D21" i="10" a="1"/>
  <c r="D1034" i="10" a="1"/>
  <c r="F149" i="10" a="1"/>
  <c r="G185" i="10" a="1"/>
  <c r="D688" i="10" a="1"/>
  <c r="E317" i="10" a="1"/>
  <c r="G145" i="10" a="1"/>
  <c r="F864" i="10" a="1"/>
  <c r="G933" i="10" a="1"/>
  <c r="D76" i="10" a="1"/>
  <c r="F124" i="10" a="1"/>
  <c r="F1481" i="10" a="1"/>
  <c r="G955" i="10" a="1"/>
  <c r="E155" i="10" a="1"/>
  <c r="F555" i="10" a="1"/>
  <c r="D870" i="10" a="1"/>
  <c r="G797" i="10" a="1"/>
  <c r="F866" i="10" a="1"/>
  <c r="E15" i="10" a="1"/>
  <c r="F1224" i="10" a="1"/>
  <c r="G844" i="10" a="1"/>
  <c r="F177" i="10" a="1"/>
  <c r="F1740" i="10" a="1"/>
  <c r="F456" i="10" a="1"/>
  <c r="G581" i="10" a="1"/>
  <c r="F1011" i="10" a="1"/>
  <c r="D30" i="10" a="1"/>
  <c r="D1313" i="10" a="1"/>
  <c r="F1003" i="10" a="1"/>
  <c r="E27" i="10" a="1"/>
  <c r="F498" i="10" a="1"/>
  <c r="F581" i="10" a="1"/>
  <c r="D585" i="10" a="1"/>
  <c r="F60" i="10" a="1"/>
  <c r="G758" i="10" a="1"/>
  <c r="G232" i="10" a="1"/>
  <c r="G490" i="10" a="1"/>
  <c r="G1437" i="10" a="1"/>
  <c r="F1116" i="10" a="1"/>
  <c r="D784" i="10" a="1"/>
  <c r="D484" i="10" a="1"/>
  <c r="G592" i="10" a="1"/>
  <c r="G828" i="10" a="1"/>
  <c r="D407" i="10" a="1"/>
  <c r="F1182" i="10" a="1"/>
  <c r="F1210" i="10" a="1"/>
  <c r="G1140" i="10" a="1"/>
  <c r="D1058" i="10" a="1"/>
  <c r="F973" i="10" a="1"/>
  <c r="E496" i="10" a="1"/>
  <c r="D34" i="10" a="1"/>
  <c r="D246" i="10" a="1"/>
  <c r="G479" i="10" a="1"/>
  <c r="G349" i="10" a="1"/>
  <c r="G647" i="10" a="1"/>
  <c r="F21" i="10" a="1"/>
  <c r="G107" i="10" a="1"/>
  <c r="F1200" i="10" a="1"/>
  <c r="D812" i="10" a="1"/>
  <c r="D1147" i="10" a="1"/>
  <c r="D496" i="10" a="1"/>
  <c r="F1294" i="10" a="1"/>
  <c r="D623" i="10" a="1"/>
  <c r="E1150" i="10" a="1"/>
  <c r="E703" i="10" a="1"/>
  <c r="F175" i="10" a="1"/>
  <c r="G200" i="10" a="1"/>
  <c r="E1674" i="10" a="1"/>
  <c r="G132" i="10" a="1"/>
  <c r="D1402" i="10" a="1"/>
  <c r="F1051" i="10" a="1"/>
  <c r="G27" i="10" a="1"/>
  <c r="E1165" i="10" a="1"/>
  <c r="G221" i="10" a="1"/>
  <c r="G31" i="10" a="1"/>
  <c r="E21" i="10" a="1"/>
  <c r="D819" i="10" a="1"/>
  <c r="F71" i="10" a="1"/>
  <c r="G254" i="10" a="1"/>
  <c r="F350" i="10" a="1"/>
  <c r="D743" i="10" a="1"/>
  <c r="G247" i="10" a="1"/>
  <c r="E158" i="10" a="1"/>
  <c r="D580" i="10" a="1"/>
  <c r="G25" i="10" a="1"/>
  <c r="G8" i="10" a="1"/>
  <c r="F1249" i="10" a="1"/>
  <c r="G111" i="10" a="1"/>
  <c r="E408" i="10" a="1"/>
  <c r="D263" i="10" a="1"/>
  <c r="D361" i="10" a="1"/>
  <c r="F968" i="10" a="1"/>
  <c r="D620" i="10" a="1"/>
  <c r="G60" i="10" a="1"/>
  <c r="G63" i="10" a="1"/>
  <c r="G314" i="10" a="1"/>
  <c r="E250" i="10" a="1"/>
  <c r="G585" i="10" a="1"/>
  <c r="F1570" i="10" a="1"/>
  <c r="F826" i="10" a="1"/>
  <c r="D15" i="10" a="1"/>
  <c r="F152" i="10" a="1"/>
  <c r="D434" i="10" a="1"/>
  <c r="F343" i="10" a="1"/>
  <c r="D306" i="10" a="1"/>
  <c r="G50" i="10" a="1"/>
  <c r="G193" i="10" a="1"/>
  <c r="E74" i="10" a="1"/>
  <c r="F1437" i="10" a="1"/>
  <c r="G279" i="10" a="1"/>
  <c r="G1235" i="10" a="1"/>
  <c r="D446" i="10" a="1"/>
  <c r="D777" i="10" a="1"/>
  <c r="D1507" i="10" a="1"/>
  <c r="D51" i="10" a="1"/>
  <c r="E530" i="10" a="1"/>
  <c r="F1191" i="10" a="1"/>
  <c r="F1583" i="10" a="1"/>
  <c r="G293" i="10" a="1"/>
  <c r="F1078" i="10" a="1"/>
  <c r="G1126" i="10" a="1"/>
  <c r="G268" i="10" a="1"/>
  <c r="G944" i="10" a="1"/>
  <c r="E901" i="10" a="1"/>
  <c r="F1018" i="10" a="1"/>
  <c r="G837" i="10" a="1"/>
  <c r="F1306" i="10" a="1"/>
  <c r="G475" i="10" a="1"/>
  <c r="F560" i="10" a="1"/>
  <c r="D592" i="10" a="1"/>
  <c r="G516" i="10" a="1"/>
  <c r="F363" i="10" a="1"/>
  <c r="D756" i="10" a="1"/>
  <c r="G998" i="10" a="1"/>
  <c r="D635" i="10" a="1"/>
  <c r="G799" i="10" a="1"/>
  <c r="D839" i="10" a="1"/>
  <c r="F455" i="10" a="1"/>
  <c r="D831" i="10" a="1"/>
  <c r="F1480" i="10" a="1"/>
  <c r="F1305" i="10" a="1"/>
  <c r="E971" i="10" a="1"/>
  <c r="G711" i="10" a="1"/>
  <c r="F471" i="10" a="1"/>
  <c r="E1582" i="10" a="1"/>
  <c r="F538" i="10" a="1"/>
  <c r="G774" i="10" a="1"/>
  <c r="F240" i="10" a="1"/>
  <c r="F359" i="10" a="1"/>
  <c r="D562" i="10" a="1"/>
  <c r="G127" i="10" a="1"/>
  <c r="F387" i="10" a="1"/>
  <c r="D507" i="10" a="1"/>
  <c r="D1562" i="10" a="1"/>
  <c r="F1520" i="10" a="1"/>
  <c r="G345" i="10" a="1"/>
  <c r="G7" i="10" a="1"/>
  <c r="G1752" i="10" a="1"/>
  <c r="D1132" i="10" a="1"/>
  <c r="E321" i="10" a="1"/>
  <c r="F226" i="10" a="1"/>
  <c r="F18" i="10" a="1"/>
  <c r="G636" i="10" a="1"/>
  <c r="D820" i="10" a="1"/>
  <c r="F1205" i="10" a="1"/>
  <c r="D616" i="10" a="1"/>
  <c r="D463" i="10" a="1"/>
  <c r="F79" i="10" a="1"/>
  <c r="D1086" i="10" a="1"/>
  <c r="G1489" i="10" a="1"/>
  <c r="F1389" i="10" a="1"/>
  <c r="D516" i="10" a="1"/>
  <c r="G485" i="10" a="1"/>
  <c r="G1427" i="10" a="1"/>
  <c r="D435" i="10" a="1"/>
  <c r="D826" i="10" a="1"/>
  <c r="D901" i="10" a="1"/>
  <c r="D751" i="10" a="1"/>
  <c r="E670" i="10" a="1"/>
  <c r="F1059" i="10" a="1"/>
  <c r="G525" i="10" a="1"/>
  <c r="D1226" i="10" a="1"/>
  <c r="F666" i="10" a="1"/>
  <c r="D1258" i="10" a="1"/>
  <c r="F1376" i="10" a="1"/>
  <c r="G638" i="10" a="1"/>
  <c r="F1252" i="10" a="1"/>
  <c r="F642" i="10" a="1"/>
  <c r="G539" i="10" a="1"/>
  <c r="D1206" i="10" a="1"/>
  <c r="G1218" i="10" a="1"/>
  <c r="F1178" i="10" a="1"/>
  <c r="F791" i="10" a="1"/>
  <c r="F638" i="10" a="1"/>
  <c r="E748" i="10" a="1"/>
  <c r="F748" i="10" a="1"/>
  <c r="F1699" i="10" a="1"/>
  <c r="G1068" i="10" a="1"/>
  <c r="F1751" i="10" a="1"/>
  <c r="F525" i="10" a="1"/>
  <c r="G662" i="10" a="1"/>
  <c r="G869" i="10" a="1"/>
  <c r="F1158" i="10" a="1"/>
  <c r="G1280" i="10" a="1"/>
  <c r="F337" i="10" a="1"/>
  <c r="E1415" i="10" a="1"/>
  <c r="F545" i="10" a="1"/>
  <c r="D898" i="10" a="1"/>
  <c r="G824" i="10" a="1"/>
  <c r="D705" i="10" a="1"/>
  <c r="G530" i="10" a="1"/>
  <c r="D881" i="10" a="1"/>
  <c r="D662" i="10" a="1"/>
  <c r="D1084" i="10" a="1"/>
  <c r="D530" i="10" a="1"/>
  <c r="D1266" i="10" a="1"/>
  <c r="G554" i="10" a="1"/>
  <c r="G1699" i="10" a="1"/>
  <c r="G823" i="10" a="1"/>
  <c r="F1151" i="10" a="1"/>
  <c r="F1041" i="10" a="1"/>
  <c r="G1186" i="10" a="1"/>
  <c r="E391" i="10" a="1"/>
  <c r="D854" i="10" a="1"/>
  <c r="F1459" i="10" a="1"/>
  <c r="D1647" i="10" a="1"/>
  <c r="F559" i="10" a="1"/>
  <c r="D1445" i="10" a="1"/>
  <c r="D1190" i="10" a="1"/>
  <c r="G1143" i="10" a="1"/>
  <c r="F674" i="10" a="1"/>
  <c r="D909" i="10" a="1"/>
  <c r="G830" i="10" a="1"/>
  <c r="F630" i="10" a="1"/>
  <c r="F1451" i="10" a="1"/>
  <c r="F1375" i="10" a="1"/>
  <c r="F296" i="10" a="1"/>
  <c r="F529" i="10" a="1"/>
  <c r="D1643" i="10" a="1"/>
  <c r="G559" i="10" a="1"/>
  <c r="F539" i="10" a="1"/>
  <c r="G668" i="10" a="1"/>
  <c r="G1144" i="10" a="1"/>
  <c r="D1210" i="10" a="1"/>
  <c r="F391" i="10" a="1"/>
  <c r="F984" i="10" a="1"/>
  <c r="E791" i="10" a="1"/>
  <c r="G296" i="10" a="1"/>
  <c r="F1186" i="10" a="1"/>
  <c r="G421" i="10" a="1"/>
  <c r="G372" i="10" a="1"/>
  <c r="F433" i="10" a="1"/>
  <c r="F1143" i="10" a="1"/>
  <c r="G984" i="10" a="1"/>
  <c r="F1503" i="10" a="1"/>
  <c r="G545" i="10" a="1"/>
  <c r="F824" i="10" a="1"/>
  <c r="G630" i="10" a="1"/>
  <c r="G1151" i="10" a="1"/>
  <c r="F1043" i="10" a="1"/>
  <c r="D500" i="10" a="1"/>
  <c r="D421" i="10" a="1"/>
  <c r="G898" i="10" a="1"/>
  <c r="D534" i="10" a="1"/>
  <c r="D1068" i="10" a="1"/>
  <c r="G882" i="10" a="1"/>
  <c r="D1449" i="10" a="1"/>
  <c r="G829" i="10" a="1"/>
  <c r="E1375" i="10" a="1"/>
  <c r="D917" i="10" a="1"/>
  <c r="E1144" i="10" a="1"/>
  <c r="G705" i="10" a="1"/>
  <c r="D829" i="10" a="1"/>
  <c r="E1312" i="10" a="1"/>
  <c r="G1503" i="10" a="1"/>
  <c r="G337" i="10" a="1"/>
  <c r="E1503" i="10" a="1"/>
  <c r="F670" i="10" a="1"/>
  <c r="E545" i="10" a="1"/>
  <c r="F1538" i="10" a="1"/>
  <c r="D485" i="10" a="1"/>
  <c r="D717" i="10" a="1"/>
  <c r="D913" i="10" a="1"/>
  <c r="E984" i="10" a="1"/>
  <c r="G1577" i="10" a="1"/>
  <c r="D822" i="10" a="1"/>
  <c r="F795" i="10" a="1"/>
  <c r="D869" i="10" a="1"/>
  <c r="G529" i="10" a="1"/>
  <c r="G642" i="10" a="1"/>
  <c r="G751" i="10" a="1"/>
  <c r="F1144" i="10" a="1"/>
  <c r="G826" i="10" a="1"/>
  <c r="D830" i="10" a="1"/>
  <c r="G822" i="10" a="1"/>
  <c r="D1238" i="10" a="1"/>
  <c r="G666" i="10" a="1"/>
  <c r="F1426" i="10" a="1"/>
  <c r="F1467" i="10" a="1"/>
  <c r="D668" i="10" a="1"/>
  <c r="G833" i="10" a="1"/>
  <c r="E1577" i="10" a="1"/>
  <c r="D1128" i="10" a="1"/>
  <c r="F1550" i="10" a="1"/>
  <c r="D721" i="10" a="1"/>
  <c r="D1186" i="10" a="1"/>
  <c r="D1214" i="10" a="1"/>
  <c r="F1312" i="10" a="1"/>
  <c r="G913" i="10" a="1"/>
  <c r="G1258" i="10" a="1"/>
  <c r="D477" i="10" a="1"/>
  <c r="E666" i="10" a="1"/>
  <c r="G391" i="10" a="1"/>
  <c r="F823" i="10" a="1"/>
  <c r="D1080" i="10" a="1"/>
  <c r="D1174" i="10" a="1"/>
  <c r="G1084" i="10" a="1"/>
  <c r="D993" i="10" a="1"/>
  <c r="F1265" i="10" a="1"/>
  <c r="D965" i="10" a="1"/>
  <c r="D977" i="10" a="1"/>
  <c r="G795" i="10" a="1"/>
  <c r="G917" i="10" a="1"/>
  <c r="D1202" i="10" a="1"/>
  <c r="D882" i="10" a="1"/>
  <c r="D554" i="10" a="1"/>
  <c r="F1577" i="10" a="1"/>
  <c r="F662" i="10" a="1"/>
  <c r="G1375" i="10" a="1"/>
  <c r="D586" i="10" a="1"/>
  <c r="G854" i="10" a="1"/>
  <c r="G721" i="10" a="1"/>
  <c r="D1096" i="10" a="1"/>
  <c r="E1178" i="10" a="1"/>
  <c r="D725" i="10" a="1"/>
  <c r="G748" i="10" a="1"/>
  <c r="G1059" i="10" a="1"/>
  <c r="E539" i="10" a="1"/>
  <c r="G1723" i="10" a="1"/>
  <c r="D1619" i="10" a="1"/>
  <c r="D1182" i="10" a="1"/>
  <c r="G433" i="10" a="1"/>
  <c r="G500" i="10" a="1"/>
  <c r="G1266" i="10" a="1"/>
  <c r="D1218" i="10" a="1"/>
  <c r="G717" i="10" a="1"/>
  <c r="G534" i="10" a="1"/>
  <c r="F1427" i="10" a="1"/>
  <c r="G1096" i="10" a="1"/>
  <c r="G435" i="10" a="1"/>
  <c r="F1280" i="10" a="1"/>
  <c r="G901" i="10" a="1"/>
  <c r="D1453" i="10" a="1"/>
  <c r="G1080" i="10" a="1"/>
  <c r="G586" i="10" a="1"/>
  <c r="F1415" i="10" a="1"/>
  <c r="D1194" i="10" a="1"/>
  <c r="D833" i="10" a="1"/>
  <c r="F372" i="10" a="1"/>
  <c r="G977" i="10" a="1"/>
  <c r="G1252" i="10" a="1"/>
  <c r="E1427" i="10" a="1"/>
  <c r="E1041" i="10" a="1"/>
  <c r="F1723" i="10" a="1"/>
  <c r="D516" i="10" l="1"/>
  <c r="F1389" i="10"/>
  <c r="G1489" i="10"/>
  <c r="D1086" i="10"/>
  <c r="F79" i="10"/>
  <c r="D463" i="10"/>
  <c r="D616" i="10"/>
  <c r="F1205" i="10"/>
  <c r="D820" i="10"/>
  <c r="G636" i="10"/>
  <c r="F18" i="10"/>
  <c r="F226" i="10"/>
  <c r="E321" i="10"/>
  <c r="I321" i="10" s="1"/>
  <c r="D1132" i="10"/>
  <c r="G1752" i="10"/>
  <c r="G7" i="10"/>
  <c r="G345" i="10"/>
  <c r="F1520" i="10"/>
  <c r="H1520" i="10" s="1"/>
  <c r="D1562" i="10"/>
  <c r="D507" i="10"/>
  <c r="F387" i="10"/>
  <c r="G127" i="10"/>
  <c r="D562" i="10"/>
  <c r="F359" i="10"/>
  <c r="F240" i="10"/>
  <c r="G774" i="10"/>
  <c r="F538" i="10"/>
  <c r="E1582" i="10"/>
  <c r="F471" i="10"/>
  <c r="H471" i="10" s="1"/>
  <c r="G711" i="10"/>
  <c r="E971" i="10"/>
  <c r="F1305" i="10"/>
  <c r="F1480" i="10"/>
  <c r="D831" i="10"/>
  <c r="F455" i="10"/>
  <c r="D839" i="10"/>
  <c r="G799" i="10"/>
  <c r="D635" i="10"/>
  <c r="G998" i="10"/>
  <c r="D756" i="10"/>
  <c r="F363" i="10"/>
  <c r="G516" i="10"/>
  <c r="D592" i="10"/>
  <c r="F560" i="10"/>
  <c r="G475" i="10"/>
  <c r="F1306" i="10"/>
  <c r="G837" i="10"/>
  <c r="F1018" i="10"/>
  <c r="H1018" i="10" s="1"/>
  <c r="E901" i="10"/>
  <c r="G944" i="10"/>
  <c r="G268" i="10"/>
  <c r="G1126" i="10"/>
  <c r="F1078" i="10"/>
  <c r="H1078" i="10" s="1"/>
  <c r="G293" i="10"/>
  <c r="F1583" i="10"/>
  <c r="H1583" i="10" s="1"/>
  <c r="F1191" i="10"/>
  <c r="E530" i="10"/>
  <c r="I530" i="10" s="1"/>
  <c r="D51" i="10"/>
  <c r="D1507" i="10"/>
  <c r="D777" i="10"/>
  <c r="D446" i="10"/>
  <c r="G1235" i="10"/>
  <c r="G279" i="10"/>
  <c r="F1437" i="10"/>
  <c r="E74" i="10"/>
  <c r="G193" i="10"/>
  <c r="G50" i="10"/>
  <c r="D306" i="10"/>
  <c r="F343" i="10"/>
  <c r="H343" i="10" s="1"/>
  <c r="D434" i="10"/>
  <c r="F152" i="10"/>
  <c r="D15" i="10"/>
  <c r="F826" i="10"/>
  <c r="H826" i="10" s="1"/>
  <c r="F1570" i="10"/>
  <c r="G585" i="10"/>
  <c r="E250" i="10"/>
  <c r="I250" i="10" s="1"/>
  <c r="G314" i="10"/>
  <c r="G63" i="10"/>
  <c r="G60" i="10"/>
  <c r="D620" i="10"/>
  <c r="F968" i="10"/>
  <c r="D361" i="10"/>
  <c r="D263" i="10"/>
  <c r="E408" i="10"/>
  <c r="G111" i="10"/>
  <c r="F1249" i="10"/>
  <c r="H1249" i="10" s="1"/>
  <c r="G8" i="10"/>
  <c r="G25" i="10"/>
  <c r="D580" i="10"/>
  <c r="E158" i="10"/>
  <c r="G247" i="10"/>
  <c r="D743" i="10"/>
  <c r="F350" i="10"/>
  <c r="G254" i="10"/>
  <c r="F71" i="10"/>
  <c r="D819" i="10"/>
  <c r="E21" i="10"/>
  <c r="G31" i="10"/>
  <c r="G221" i="10"/>
  <c r="E1165" i="10"/>
  <c r="G27" i="10"/>
  <c r="F1051" i="10"/>
  <c r="D1402" i="10"/>
  <c r="G132" i="10"/>
  <c r="E1674" i="10"/>
  <c r="G200" i="10"/>
  <c r="F175" i="10"/>
  <c r="H175" i="10" s="1"/>
  <c r="E703" i="10"/>
  <c r="I703" i="10" s="1"/>
  <c r="E1150" i="10"/>
  <c r="D623" i="10"/>
  <c r="F1294" i="10"/>
  <c r="H1294" i="10" s="1"/>
  <c r="D496" i="10"/>
  <c r="D1147" i="10"/>
  <c r="D812" i="10"/>
  <c r="F1200" i="10"/>
  <c r="G107" i="10"/>
  <c r="F21" i="10"/>
  <c r="G647" i="10"/>
  <c r="G349" i="10"/>
  <c r="G479" i="10"/>
  <c r="D246" i="10"/>
  <c r="D34" i="10"/>
  <c r="E496" i="10"/>
  <c r="F973" i="10"/>
  <c r="D1058" i="10"/>
  <c r="G1140" i="10"/>
  <c r="F1210" i="10"/>
  <c r="F1182" i="10"/>
  <c r="D407" i="10"/>
  <c r="G828" i="10"/>
  <c r="G592" i="10"/>
  <c r="D484" i="10"/>
  <c r="D784" i="10"/>
  <c r="F1116" i="10"/>
  <c r="G1437" i="10"/>
  <c r="G490" i="10"/>
  <c r="G232" i="10"/>
  <c r="G758" i="10"/>
  <c r="F60" i="10"/>
  <c r="H60" i="10" s="1"/>
  <c r="D585" i="10"/>
  <c r="F581" i="10"/>
  <c r="F498" i="10"/>
  <c r="E27" i="10"/>
  <c r="F1003" i="10"/>
  <c r="H1003" i="10" s="1"/>
  <c r="D1313" i="10"/>
  <c r="D30" i="10"/>
  <c r="F1011" i="10"/>
  <c r="H1011" i="10" s="1"/>
  <c r="G581" i="10"/>
  <c r="F456" i="10"/>
  <c r="F1740" i="10"/>
  <c r="H1740" i="10" s="1"/>
  <c r="F177" i="10"/>
  <c r="G844" i="10"/>
  <c r="F1224" i="10"/>
  <c r="H1224" i="10" s="1"/>
  <c r="E15" i="10"/>
  <c r="F866" i="10"/>
  <c r="H866" i="10" s="1"/>
  <c r="G797" i="10"/>
  <c r="D870" i="10"/>
  <c r="F555" i="10"/>
  <c r="E155" i="10"/>
  <c r="G955" i="10"/>
  <c r="F1481" i="10"/>
  <c r="F124" i="10"/>
  <c r="H124" i="10" s="1"/>
  <c r="D76" i="10"/>
  <c r="G933" i="10"/>
  <c r="F864" i="10"/>
  <c r="G145" i="10"/>
  <c r="E317" i="10"/>
  <c r="D688" i="10"/>
  <c r="G185" i="10"/>
  <c r="F149" i="10"/>
  <c r="D1034" i="10"/>
  <c r="D21" i="10"/>
  <c r="G181" i="10"/>
  <c r="G312" i="10"/>
  <c r="D290" i="10"/>
  <c r="G239" i="10"/>
  <c r="E1184" i="10"/>
  <c r="F1042" i="10"/>
  <c r="H1042" i="10" s="1"/>
  <c r="G1100" i="10"/>
  <c r="D332" i="10"/>
  <c r="F1512" i="10"/>
  <c r="G195" i="10"/>
  <c r="F1185" i="10"/>
  <c r="F361" i="10"/>
  <c r="F266" i="10"/>
  <c r="H266" i="10" s="1"/>
  <c r="E578" i="10"/>
  <c r="D201" i="10"/>
  <c r="G684" i="10"/>
  <c r="F1489" i="10"/>
  <c r="H1489" i="10" s="1"/>
  <c r="G1551" i="10"/>
  <c r="G937" i="10"/>
  <c r="G380" i="10"/>
  <c r="D88" i="10"/>
  <c r="F1488" i="10"/>
  <c r="F632" i="10"/>
  <c r="E1162" i="10"/>
  <c r="D199" i="10"/>
  <c r="D1513" i="10"/>
  <c r="F762" i="10"/>
  <c r="G836" i="10"/>
  <c r="D524" i="10"/>
  <c r="G1188" i="10"/>
  <c r="D351" i="10"/>
  <c r="F1140" i="10"/>
  <c r="H1140" i="10" s="1"/>
  <c r="E42" i="10"/>
  <c r="F898" i="10"/>
  <c r="D31" i="10"/>
  <c r="G327" i="10"/>
  <c r="E706" i="10"/>
  <c r="E1193" i="10"/>
  <c r="I1193" i="10" s="1"/>
  <c r="F22" i="10"/>
  <c r="H22" i="10" s="1"/>
  <c r="D460" i="10"/>
  <c r="E1507" i="10"/>
  <c r="I1507" i="10" s="1"/>
  <c r="G419" i="10"/>
  <c r="D956" i="10"/>
  <c r="G515" i="10"/>
  <c r="G527" i="10"/>
  <c r="G34" i="10"/>
  <c r="F218" i="10"/>
  <c r="D776" i="10"/>
  <c r="F8" i="10"/>
  <c r="E55" i="10"/>
  <c r="G688" i="10"/>
  <c r="F46" i="10"/>
  <c r="H46" i="10" s="1"/>
  <c r="G851" i="10"/>
  <c r="F1166" i="10"/>
  <c r="H1166" i="10" s="1"/>
  <c r="D81" i="10"/>
  <c r="F255" i="10"/>
  <c r="D1691" i="10"/>
  <c r="E1305" i="10"/>
  <c r="D763" i="10"/>
  <c r="G1081" i="10"/>
  <c r="D1168" i="10"/>
  <c r="E721" i="10"/>
  <c r="I721" i="10" s="1"/>
  <c r="F678" i="10"/>
  <c r="G635" i="10"/>
  <c r="G1010" i="10"/>
  <c r="G464" i="10"/>
  <c r="D1140" i="10"/>
  <c r="F267" i="10"/>
  <c r="D811" i="10"/>
  <c r="F1745" i="10"/>
  <c r="G725" i="10"/>
  <c r="D1549" i="10"/>
  <c r="G568" i="10"/>
  <c r="G678" i="10"/>
  <c r="D1014" i="10"/>
  <c r="F655" i="10"/>
  <c r="H655" i="10" s="1"/>
  <c r="D1062" i="10"/>
  <c r="D783" i="10"/>
  <c r="D394" i="10"/>
  <c r="D1159" i="10"/>
  <c r="F156" i="10"/>
  <c r="H156" i="10" s="1"/>
  <c r="D1004" i="10"/>
  <c r="D1479" i="10"/>
  <c r="E18" i="10"/>
  <c r="G1287" i="10"/>
  <c r="G502" i="10"/>
  <c r="G163" i="10"/>
  <c r="G611" i="10"/>
  <c r="G281" i="10"/>
  <c r="G390" i="10"/>
  <c r="F1311" i="10"/>
  <c r="H1311" i="10" s="1"/>
  <c r="D874" i="10"/>
  <c r="G528" i="10"/>
  <c r="G580" i="10"/>
  <c r="E916" i="10"/>
  <c r="G54" i="10"/>
  <c r="G432" i="10"/>
  <c r="D8" i="10"/>
  <c r="F418" i="10"/>
  <c r="E188" i="10"/>
  <c r="I188" i="10" s="1"/>
  <c r="D220" i="10"/>
  <c r="F1380" i="10"/>
  <c r="H1380" i="10" s="1"/>
  <c r="D206" i="10"/>
  <c r="F70" i="10"/>
  <c r="F953" i="10"/>
  <c r="H953" i="10" s="1"/>
  <c r="G1017" i="10"/>
  <c r="F480" i="10"/>
  <c r="H480" i="10" s="1"/>
  <c r="G487" i="10"/>
  <c r="F139" i="10"/>
  <c r="F1087" i="10"/>
  <c r="F382" i="10"/>
  <c r="H382" i="10" s="1"/>
  <c r="D1503" i="10"/>
  <c r="G886" i="10"/>
  <c r="D410" i="10"/>
  <c r="E177" i="10"/>
  <c r="E58" i="10"/>
  <c r="F63" i="10"/>
  <c r="H63" i="10" s="1"/>
  <c r="G1048" i="10"/>
  <c r="D235" i="10"/>
  <c r="F1147" i="10"/>
  <c r="E228" i="10"/>
  <c r="D1169" i="10"/>
  <c r="G216" i="10"/>
  <c r="D156" i="10"/>
  <c r="E100" i="10"/>
  <c r="G313" i="10"/>
  <c r="D1450" i="10"/>
  <c r="D7" i="10"/>
  <c r="D682" i="10"/>
  <c r="G376" i="10"/>
  <c r="D1339" i="10"/>
  <c r="F733" i="10"/>
  <c r="F1277" i="10"/>
  <c r="H1277" i="10" s="1"/>
  <c r="F1180" i="10"/>
  <c r="H1180" i="10" s="1"/>
  <c r="D1262" i="10"/>
  <c r="G138" i="10"/>
  <c r="D1083" i="10"/>
  <c r="F1102" i="10"/>
  <c r="F55" i="10"/>
  <c r="F435" i="10"/>
  <c r="F1227" i="10"/>
  <c r="F252" i="10"/>
  <c r="E1074" i="10"/>
  <c r="I1074" i="10" s="1"/>
  <c r="G1116" i="10"/>
  <c r="F1675" i="10"/>
  <c r="E1172" i="10"/>
  <c r="I1172" i="10" s="1"/>
  <c r="D964" i="10"/>
  <c r="F1644" i="10"/>
  <c r="H1644" i="10" s="1"/>
  <c r="D755" i="10"/>
  <c r="E1217" i="10"/>
  <c r="D27" i="10"/>
  <c r="F1710" i="10"/>
  <c r="E469" i="10"/>
  <c r="G752" i="10"/>
  <c r="E1038" i="10"/>
  <c r="G49" i="10"/>
  <c r="D22" i="10"/>
  <c r="D1409" i="10"/>
  <c r="E181" i="10"/>
  <c r="I181" i="10" s="1"/>
  <c r="F1364" i="10"/>
  <c r="H1364" i="10" s="1"/>
  <c r="E624" i="10"/>
  <c r="G53" i="10"/>
  <c r="G1341" i="10"/>
  <c r="G203" i="10"/>
  <c r="E52" i="10"/>
  <c r="F721" i="10"/>
  <c r="D847" i="10"/>
  <c r="D1148" i="10"/>
  <c r="G415" i="10"/>
  <c r="D1104" i="10"/>
  <c r="E1242" i="10"/>
  <c r="I1242" i="10" s="1"/>
  <c r="E1108" i="10"/>
  <c r="D799" i="10"/>
  <c r="G1210" i="10"/>
  <c r="E678" i="10"/>
  <c r="I678" i="10" s="1"/>
  <c r="F1088" i="10"/>
  <c r="F1108" i="10"/>
  <c r="F1242" i="10"/>
  <c r="F1195" i="10"/>
  <c r="F914" i="10"/>
  <c r="G1357" i="10"/>
  <c r="F489" i="10"/>
  <c r="G812" i="10"/>
  <c r="D998" i="10"/>
  <c r="F1736" i="10"/>
  <c r="H1736" i="10" s="1"/>
  <c r="G24" i="10"/>
  <c r="G446" i="10"/>
  <c r="E405" i="10"/>
  <c r="F394" i="10"/>
  <c r="H394" i="10" s="1"/>
  <c r="E526" i="10"/>
  <c r="I526" i="10" s="1"/>
  <c r="D71" i="10"/>
  <c r="F1046" i="10"/>
  <c r="D18" i="10"/>
  <c r="E1004" i="10"/>
  <c r="I1004" i="10" s="1"/>
  <c r="F389" i="10"/>
  <c r="H389" i="10" s="1"/>
  <c r="G48" i="10"/>
  <c r="D345" i="10"/>
  <c r="D1305" i="10"/>
  <c r="F844" i="10"/>
  <c r="C844" i="10" s="1"/>
  <c r="J844" i="10" s="1"/>
  <c r="F684" i="10"/>
  <c r="H684" i="10" s="1"/>
  <c r="G266" i="10"/>
  <c r="D581" i="10"/>
  <c r="G29" i="10"/>
  <c r="D1295" i="10"/>
  <c r="D1061" i="10"/>
  <c r="F23" i="10"/>
  <c r="H23" i="10" s="1"/>
  <c r="D72" i="10"/>
  <c r="G70" i="10"/>
  <c r="F1204" i="10"/>
  <c r="F940" i="10"/>
  <c r="F817" i="10"/>
  <c r="H817" i="10" s="1"/>
  <c r="F1139" i="10"/>
  <c r="H1139" i="10" s="1"/>
  <c r="D65" i="10"/>
  <c r="G1052" i="10"/>
  <c r="D1653" i="10"/>
  <c r="G58" i="10"/>
  <c r="F288" i="10"/>
  <c r="E329" i="10"/>
  <c r="F1130" i="10"/>
  <c r="G706" i="10"/>
  <c r="E1275" i="10"/>
  <c r="I1275" i="10" s="1"/>
  <c r="G543" i="10"/>
  <c r="F835" i="10"/>
  <c r="D267" i="10"/>
  <c r="E106" i="10"/>
  <c r="I106" i="10" s="1"/>
  <c r="D56" i="10"/>
  <c r="D1167" i="10"/>
  <c r="G607" i="10"/>
  <c r="D1151" i="10"/>
  <c r="F1465" i="10"/>
  <c r="F1255" i="10"/>
  <c r="F33" i="10"/>
  <c r="F121" i="10"/>
  <c r="H121" i="10" s="1"/>
  <c r="E870" i="10"/>
  <c r="F556" i="10"/>
  <c r="F505" i="10"/>
  <c r="D77" i="10"/>
  <c r="F1666" i="10"/>
  <c r="H1666" i="10" s="1"/>
  <c r="E36" i="10"/>
  <c r="I36" i="10" s="1"/>
  <c r="D992" i="10"/>
  <c r="E1232" i="10"/>
  <c r="E520" i="10"/>
  <c r="D1752" i="10"/>
  <c r="G1056" i="10"/>
  <c r="F239" i="10"/>
  <c r="H239" i="10" s="1"/>
  <c r="F1150" i="10"/>
  <c r="G328" i="10"/>
  <c r="E538" i="10"/>
  <c r="I538" i="10" s="1"/>
  <c r="F430" i="10"/>
  <c r="D748" i="10"/>
  <c r="D649" i="10"/>
  <c r="D895" i="10"/>
  <c r="F779" i="10"/>
  <c r="F1398" i="10"/>
  <c r="D1070" i="10"/>
  <c r="F44" i="10"/>
  <c r="H44" i="10" s="1"/>
  <c r="E231" i="10"/>
  <c r="D9" i="10"/>
  <c r="G269" i="10"/>
  <c r="F649" i="10"/>
  <c r="H649" i="10" s="1"/>
  <c r="D1124" i="10"/>
  <c r="G363" i="10"/>
  <c r="G467" i="10"/>
  <c r="G1377" i="10"/>
  <c r="F119" i="10"/>
  <c r="D415" i="10"/>
  <c r="D430" i="10"/>
  <c r="F753" i="10"/>
  <c r="D598" i="10"/>
  <c r="F600" i="10"/>
  <c r="F1356" i="10"/>
  <c r="G756" i="10"/>
  <c r="F672" i="10"/>
  <c r="D1066" i="10"/>
  <c r="F1275" i="10"/>
  <c r="D988" i="10"/>
  <c r="F1236" i="10"/>
  <c r="H1236" i="10" s="1"/>
  <c r="F651" i="10"/>
  <c r="G51" i="10"/>
  <c r="D1126" i="10"/>
  <c r="E399" i="10"/>
  <c r="D853" i="10"/>
  <c r="G21" i="10"/>
  <c r="G720" i="10"/>
  <c r="E877" i="10"/>
  <c r="F761" i="10"/>
  <c r="F200" i="10"/>
  <c r="H200" i="10" s="1"/>
  <c r="G1192" i="10"/>
  <c r="G991" i="10"/>
  <c r="E1710" i="10"/>
  <c r="I1710" i="10" s="1"/>
  <c r="F176" i="10"/>
  <c r="G438" i="10"/>
  <c r="G46" i="10"/>
  <c r="D906" i="10"/>
  <c r="G729" i="10"/>
  <c r="F292" i="10"/>
  <c r="D466" i="10"/>
  <c r="F5" i="10"/>
  <c r="D1587" i="10"/>
  <c r="E1534" i="10"/>
  <c r="E844" i="10"/>
  <c r="F972" i="10"/>
  <c r="H972" i="10" s="1"/>
  <c r="G486" i="10"/>
  <c r="D44" i="10"/>
  <c r="D47" i="10"/>
  <c r="F248" i="10"/>
  <c r="H248" i="10" s="1"/>
  <c r="E387" i="10"/>
  <c r="F1394" i="10"/>
  <c r="F274" i="10"/>
  <c r="D545" i="10"/>
  <c r="D1007" i="10"/>
  <c r="F707" i="10"/>
  <c r="F62" i="10"/>
  <c r="H62" i="10" s="1"/>
  <c r="G99" i="10"/>
  <c r="G535" i="10"/>
  <c r="F86" i="10"/>
  <c r="H86" i="10" s="1"/>
  <c r="E855" i="10"/>
  <c r="I855" i="10" s="1"/>
  <c r="G208" i="10"/>
  <c r="E40" i="10"/>
  <c r="I40" i="10" s="1"/>
  <c r="G225" i="10"/>
  <c r="F787" i="10"/>
  <c r="H787" i="10" s="1"/>
  <c r="G36" i="10"/>
  <c r="D932" i="10"/>
  <c r="G43" i="10"/>
  <c r="E1065" i="10"/>
  <c r="I1065" i="10" s="1"/>
  <c r="G288" i="10"/>
  <c r="G675" i="10"/>
  <c r="E1007" i="10"/>
  <c r="F398" i="10"/>
  <c r="F1106" i="10"/>
  <c r="H1106" i="10" s="1"/>
  <c r="E189" i="10"/>
  <c r="D843" i="10"/>
  <c r="F1235" i="10"/>
  <c r="C1235" i="10" s="1"/>
  <c r="J1235" i="10" s="1"/>
  <c r="G683" i="10"/>
  <c r="E1087" i="10"/>
  <c r="G1587" i="10"/>
  <c r="E94" i="10"/>
  <c r="F39" i="10"/>
  <c r="H39" i="10" s="1"/>
  <c r="D1649" i="10"/>
  <c r="E1433" i="10"/>
  <c r="E608" i="10"/>
  <c r="I608" i="10" s="1"/>
  <c r="G251" i="10"/>
  <c r="F849" i="10"/>
  <c r="G1026" i="10"/>
  <c r="E600" i="10"/>
  <c r="I600" i="10" s="1"/>
  <c r="D759" i="10"/>
  <c r="F1073" i="10"/>
  <c r="G847" i="10"/>
  <c r="G681" i="10"/>
  <c r="G1629" i="10"/>
  <c r="G430" i="10"/>
  <c r="F1125" i="10"/>
  <c r="G651" i="10"/>
  <c r="D239" i="10"/>
  <c r="D838" i="10"/>
  <c r="E450" i="10"/>
  <c r="F1410" i="10"/>
  <c r="F1112" i="10"/>
  <c r="H1112" i="10" s="1"/>
  <c r="D1046" i="10"/>
  <c r="D655" i="10"/>
  <c r="G489" i="10"/>
  <c r="F1074" i="10"/>
  <c r="G572" i="10"/>
  <c r="G1507" i="10"/>
  <c r="G907" i="10"/>
  <c r="G1073" i="10"/>
  <c r="F604" i="10"/>
  <c r="F1507" i="10"/>
  <c r="D1120" i="10"/>
  <c r="D1010" i="10"/>
  <c r="G1433" i="10"/>
  <c r="F321" i="10"/>
  <c r="G469" i="10"/>
  <c r="G1653" i="10"/>
  <c r="D1383" i="10"/>
  <c r="F1397" i="10"/>
  <c r="D761" i="10"/>
  <c r="G1373" i="10"/>
  <c r="D528" i="10"/>
  <c r="G1011" i="10"/>
  <c r="E1437" i="10"/>
  <c r="I1437" i="10" s="1"/>
  <c r="F1004" i="10"/>
  <c r="G660" i="10"/>
  <c r="F419" i="10"/>
  <c r="D1008" i="10"/>
  <c r="F919" i="10"/>
  <c r="F490" i="10"/>
  <c r="G197" i="10"/>
  <c r="F232" i="10"/>
  <c r="H232" i="10" s="1"/>
  <c r="D68" i="10"/>
  <c r="D1074" i="10"/>
  <c r="D940" i="10"/>
  <c r="G405" i="10"/>
  <c r="E1363" i="10"/>
  <c r="E216" i="10"/>
  <c r="E61" i="10"/>
  <c r="E390" i="10"/>
  <c r="I390" i="10" s="1"/>
  <c r="G849" i="10"/>
  <c r="E76" i="10"/>
  <c r="F944" i="10"/>
  <c r="H944" i="10" s="1"/>
  <c r="F43" i="10"/>
  <c r="H43" i="10" s="1"/>
  <c r="F290" i="10"/>
  <c r="F277" i="10"/>
  <c r="F874" i="10"/>
  <c r="H874" i="10" s="1"/>
  <c r="G39" i="10"/>
  <c r="F719" i="10"/>
  <c r="H719" i="10" s="1"/>
  <c r="F48" i="10"/>
  <c r="D529" i="10"/>
  <c r="G45" i="10"/>
  <c r="F1117" i="10"/>
  <c r="F907" i="10"/>
  <c r="D1170" i="10"/>
  <c r="D693" i="10"/>
  <c r="G33" i="10"/>
  <c r="G15" i="10"/>
  <c r="G1517" i="10"/>
  <c r="F1331" i="10"/>
  <c r="F50" i="10"/>
  <c r="H50" i="10" s="1"/>
  <c r="D691" i="10"/>
  <c r="F936" i="10"/>
  <c r="H936" i="10" s="1"/>
  <c r="G11" i="10"/>
  <c r="G523" i="10"/>
  <c r="F1487" i="10"/>
  <c r="H1487" i="10" s="1"/>
  <c r="G309" i="10"/>
  <c r="G71" i="10"/>
  <c r="G109" i="10"/>
  <c r="D980" i="10"/>
  <c r="F74" i="10"/>
  <c r="F295" i="10"/>
  <c r="D707" i="10"/>
  <c r="G863" i="10"/>
  <c r="D644" i="10"/>
  <c r="D1422" i="10"/>
  <c r="F1547" i="10"/>
  <c r="D848" i="10"/>
  <c r="D720" i="10"/>
  <c r="G201" i="10"/>
  <c r="F287" i="10"/>
  <c r="G542" i="10"/>
  <c r="G214" i="10"/>
  <c r="E1010" i="10"/>
  <c r="G97" i="10"/>
  <c r="D273" i="10"/>
  <c r="D1188" i="10"/>
  <c r="F530" i="10"/>
  <c r="G10" i="10"/>
  <c r="D29" i="10"/>
  <c r="F1287" i="10"/>
  <c r="F906" i="10"/>
  <c r="F568" i="10"/>
  <c r="F754" i="10"/>
  <c r="G831" i="10"/>
  <c r="G753" i="10"/>
  <c r="D828" i="10"/>
  <c r="F302" i="10"/>
  <c r="F1345" i="10"/>
  <c r="G455" i="10"/>
  <c r="G989" i="10"/>
  <c r="F1629" i="10"/>
  <c r="G843" i="10"/>
  <c r="G351" i="10"/>
  <c r="E475" i="10"/>
  <c r="G784" i="10"/>
  <c r="F596" i="10"/>
  <c r="D464" i="10"/>
  <c r="G742" i="10"/>
  <c r="G608" i="10"/>
  <c r="G150" i="10"/>
  <c r="D1309" i="10"/>
  <c r="G655" i="10"/>
  <c r="F1363" i="10"/>
  <c r="G394" i="10"/>
  <c r="G38" i="10"/>
  <c r="F1286" i="10"/>
  <c r="H1286" i="10" s="1"/>
  <c r="F147" i="10"/>
  <c r="D414" i="10"/>
  <c r="G1046" i="10"/>
  <c r="G414" i="10"/>
  <c r="D295" i="10"/>
  <c r="G22" i="10"/>
  <c r="G399" i="10"/>
  <c r="D928" i="10"/>
  <c r="D1050" i="10"/>
  <c r="G1559" i="10"/>
  <c r="F106" i="10"/>
  <c r="F1569" i="10"/>
  <c r="H1569" i="10" s="1"/>
  <c r="D910" i="10"/>
  <c r="G290" i="10"/>
  <c r="G623" i="10"/>
  <c r="D1028" i="10"/>
  <c r="D458" i="10"/>
  <c r="G938" i="10"/>
  <c r="E648" i="10"/>
  <c r="F429" i="10"/>
  <c r="G4" i="10"/>
  <c r="E484" i="10"/>
  <c r="D49" i="10"/>
  <c r="D633" i="10"/>
  <c r="E968" i="10"/>
  <c r="E119" i="10"/>
  <c r="E1114" i="10"/>
  <c r="D61" i="10"/>
  <c r="F405" i="10"/>
  <c r="C405" i="10" s="1"/>
  <c r="J405" i="10" s="1"/>
  <c r="F160" i="10"/>
  <c r="H160" i="10" s="1"/>
  <c r="D996" i="10"/>
  <c r="F975" i="10"/>
  <c r="G690" i="10"/>
  <c r="G972" i="10"/>
  <c r="D19" i="10"/>
  <c r="D5" i="10"/>
  <c r="G874" i="10"/>
  <c r="E974" i="10"/>
  <c r="D650" i="10"/>
  <c r="F780" i="10"/>
  <c r="F1157" i="10"/>
  <c r="F249" i="10"/>
  <c r="H249" i="10" s="1"/>
  <c r="D64" i="10"/>
  <c r="F13" i="10"/>
  <c r="F1162" i="10"/>
  <c r="F570" i="10"/>
  <c r="F72" i="10"/>
  <c r="F15" i="10"/>
  <c r="D536" i="10"/>
  <c r="D41" i="10"/>
  <c r="G311" i="10"/>
  <c r="G135" i="10"/>
  <c r="G474" i="10"/>
  <c r="D794" i="10"/>
  <c r="F217" i="10"/>
  <c r="D945" i="10"/>
  <c r="F709" i="10"/>
  <c r="D437" i="10"/>
  <c r="G120" i="10"/>
  <c r="G760" i="10"/>
  <c r="F971" i="10"/>
  <c r="F197" i="10"/>
  <c r="H197" i="10" s="1"/>
  <c r="F12" i="10"/>
  <c r="F76" i="10"/>
  <c r="G285" i="10"/>
  <c r="G387" i="10"/>
  <c r="E262" i="10"/>
  <c r="G1305" i="10"/>
  <c r="G1148" i="10"/>
  <c r="G689" i="10"/>
  <c r="D1042" i="10"/>
  <c r="G468" i="10"/>
  <c r="F500" i="10"/>
  <c r="G759" i="10"/>
  <c r="F1357" i="10"/>
  <c r="G763" i="10"/>
  <c r="D1144" i="10"/>
  <c r="G1003" i="10"/>
  <c r="F522" i="10"/>
  <c r="H522" i="10" s="1"/>
  <c r="D1078" i="10"/>
  <c r="G295" i="10"/>
  <c r="D611" i="10"/>
  <c r="F1327" i="10"/>
  <c r="F526" i="10"/>
  <c r="C526" i="10" s="1"/>
  <c r="J526" i="10" s="1"/>
  <c r="F385" i="10"/>
  <c r="H385" i="10" s="1"/>
  <c r="F464" i="10"/>
  <c r="H464" i="10" s="1"/>
  <c r="D1633" i="10"/>
  <c r="E1722" i="10"/>
  <c r="F1008" i="10"/>
  <c r="H1008" i="10" s="1"/>
  <c r="D767" i="10"/>
  <c r="G218" i="10"/>
  <c r="E1698" i="10"/>
  <c r="D747" i="10"/>
  <c r="D170" i="10"/>
  <c r="E831" i="10"/>
  <c r="E715" i="10"/>
  <c r="I715" i="10" s="1"/>
  <c r="D1016" i="10"/>
  <c r="D179" i="10"/>
  <c r="F1551" i="10"/>
  <c r="G152" i="10"/>
  <c r="F1044" i="10"/>
  <c r="F1727" i="10"/>
  <c r="H1727" i="10" s="1"/>
  <c r="G1583" i="10"/>
  <c r="F38" i="10"/>
  <c r="H38" i="10" s="1"/>
  <c r="D1056" i="10"/>
  <c r="E803" i="10"/>
  <c r="D203" i="10"/>
  <c r="E37" i="10"/>
  <c r="G320" i="10"/>
  <c r="G386" i="10"/>
  <c r="E192" i="10"/>
  <c r="F1307" i="10"/>
  <c r="H1307" i="10" s="1"/>
  <c r="G379" i="10"/>
  <c r="F14" i="10"/>
  <c r="F928" i="10"/>
  <c r="F214" i="10"/>
  <c r="E733" i="10"/>
  <c r="F7" i="10"/>
  <c r="G186" i="10"/>
  <c r="D1341" i="10"/>
  <c r="D1000" i="10"/>
  <c r="D23" i="10"/>
  <c r="F901" i="10"/>
  <c r="G648" i="10"/>
  <c r="F32" i="10"/>
  <c r="H32" i="10" s="1"/>
  <c r="D772" i="10"/>
  <c r="D402" i="10"/>
  <c r="D937" i="10"/>
  <c r="D692" i="10"/>
  <c r="G541" i="10"/>
  <c r="G1271" i="10"/>
  <c r="G128" i="10"/>
  <c r="D314" i="10"/>
  <c r="G598" i="10"/>
  <c r="G302" i="10"/>
  <c r="E246" i="10"/>
  <c r="I246" i="10" s="1"/>
  <c r="G389" i="10"/>
  <c r="F196" i="10"/>
  <c r="H196" i="10" s="1"/>
  <c r="F960" i="10"/>
  <c r="H960" i="10" s="1"/>
  <c r="F254" i="10"/>
  <c r="H254" i="10" s="1"/>
  <c r="D637" i="10"/>
  <c r="D730" i="10"/>
  <c r="F459" i="10"/>
  <c r="D686" i="10"/>
  <c r="D769" i="10"/>
  <c r="G870" i="10"/>
  <c r="F1381" i="10"/>
  <c r="E914" i="10"/>
  <c r="F592" i="10"/>
  <c r="D907" i="10"/>
  <c r="D923" i="10"/>
  <c r="G484" i="10"/>
  <c r="D577" i="10"/>
  <c r="F36" i="10"/>
  <c r="F1084" i="10"/>
  <c r="H1084" i="10" s="1"/>
  <c r="E1235" i="10"/>
  <c r="G956" i="10"/>
  <c r="E243" i="10"/>
  <c r="G919" i="10"/>
  <c r="F475" i="10"/>
  <c r="F1081" i="10"/>
  <c r="G226" i="10"/>
  <c r="D1375" i="10"/>
  <c r="G460" i="10"/>
  <c r="D752" i="10"/>
  <c r="G1074" i="10"/>
  <c r="D1573" i="10"/>
  <c r="F572" i="10"/>
  <c r="E596" i="10"/>
  <c r="I596" i="10" s="1"/>
  <c r="F725" i="10"/>
  <c r="D1026" i="10"/>
  <c r="D760" i="10"/>
  <c r="D651" i="10"/>
  <c r="D647" i="10"/>
  <c r="G560" i="10"/>
  <c r="F1038" i="10"/>
  <c r="C1038" i="10" s="1"/>
  <c r="J1038" i="10" s="1"/>
  <c r="D773" i="10"/>
  <c r="F727" i="10"/>
  <c r="D360" i="10"/>
  <c r="F683" i="10"/>
  <c r="H683" i="10" s="1"/>
  <c r="G498" i="10"/>
  <c r="G577" i="10"/>
  <c r="G360" i="10"/>
  <c r="D714" i="10"/>
  <c r="G388" i="10"/>
  <c r="D944" i="10"/>
  <c r="G304" i="10"/>
  <c r="D522" i="10"/>
  <c r="G1363" i="10"/>
  <c r="G815" i="10"/>
  <c r="F608" i="10"/>
  <c r="C608" i="10" s="1"/>
  <c r="J608" i="10" s="1"/>
  <c r="G817" i="10"/>
  <c r="E651" i="10"/>
  <c r="I651" i="10" s="1"/>
  <c r="E1744" i="10"/>
  <c r="G105" i="10"/>
  <c r="G578" i="10"/>
  <c r="F37" i="10"/>
  <c r="D271" i="10"/>
  <c r="F87" i="10"/>
  <c r="H87" i="10" s="1"/>
  <c r="F564" i="10"/>
  <c r="F1557" i="10"/>
  <c r="H1557" i="10" s="1"/>
  <c r="F162" i="10"/>
  <c r="H162" i="10" s="1"/>
  <c r="D73" i="10"/>
  <c r="D1520" i="10"/>
  <c r="G245" i="10"/>
  <c r="G62" i="10"/>
  <c r="G428" i="10"/>
  <c r="G287" i="10"/>
  <c r="D818" i="10"/>
  <c r="D501" i="10"/>
  <c r="F1358" i="10"/>
  <c r="H1358" i="10" s="1"/>
  <c r="E1406" i="10"/>
  <c r="D1118" i="10"/>
  <c r="F952" i="10"/>
  <c r="F476" i="10"/>
  <c r="H476" i="10" s="1"/>
  <c r="F335" i="10"/>
  <c r="D798" i="10"/>
  <c r="E1153" i="10"/>
  <c r="G16" i="10"/>
  <c r="D858" i="10"/>
  <c r="D703" i="10"/>
  <c r="G130" i="10"/>
  <c r="G549" i="10"/>
  <c r="G191" i="10"/>
  <c r="F584" i="10"/>
  <c r="F508" i="10"/>
  <c r="F1009" i="10"/>
  <c r="H1009" i="10" s="1"/>
  <c r="D28" i="10"/>
  <c r="F850" i="10"/>
  <c r="D184" i="10"/>
  <c r="D1025" i="10"/>
  <c r="D191" i="10"/>
  <c r="G1042" i="10"/>
  <c r="G1380" i="10"/>
  <c r="D1641" i="10"/>
  <c r="G1310" i="10"/>
  <c r="F504" i="10"/>
  <c r="D697" i="10"/>
  <c r="G422" i="10"/>
  <c r="E1628" i="10"/>
  <c r="G533" i="10"/>
  <c r="F558" i="10"/>
  <c r="D381" i="10"/>
  <c r="D1156" i="10"/>
  <c r="F1681" i="10"/>
  <c r="G1004" i="10"/>
  <c r="F1201" i="10"/>
  <c r="F1535" i="10"/>
  <c r="F428" i="10"/>
  <c r="D1048" i="10"/>
  <c r="G9" i="10"/>
  <c r="F1498" i="10"/>
  <c r="H1498" i="10" s="1"/>
  <c r="E672" i="10"/>
  <c r="G321" i="10"/>
  <c r="F1468" i="10"/>
  <c r="D281" i="10"/>
  <c r="F903" i="10"/>
  <c r="H903" i="10" s="1"/>
  <c r="F247" i="10"/>
  <c r="D52" i="10"/>
  <c r="F1653" i="10"/>
  <c r="D1577" i="10"/>
  <c r="F469" i="10"/>
  <c r="G1182" i="10"/>
  <c r="G365" i="10"/>
  <c r="G914" i="10"/>
  <c r="D1136" i="10"/>
  <c r="F1559" i="10"/>
  <c r="H1559" i="10" s="1"/>
  <c r="F1752" i="10"/>
  <c r="G1367" i="10"/>
  <c r="G418" i="10"/>
  <c r="D37" i="10"/>
  <c r="E1357" i="10"/>
  <c r="D1112" i="10"/>
  <c r="G596" i="10"/>
  <c r="F1433" i="10"/>
  <c r="D681" i="10"/>
  <c r="D1379" i="10"/>
  <c r="G267" i="10"/>
  <c r="G1014" i="10"/>
  <c r="D1116" i="10"/>
  <c r="G754" i="10"/>
  <c r="F989" i="10"/>
  <c r="E1345" i="10"/>
  <c r="I1345" i="10" s="1"/>
  <c r="G459" i="10"/>
  <c r="D365" i="10"/>
  <c r="D1196" i="10"/>
  <c r="G1196" i="10"/>
  <c r="G1078" i="10"/>
  <c r="G940" i="10"/>
  <c r="G74" i="10"/>
  <c r="D565" i="10"/>
  <c r="F1714" i="10"/>
  <c r="H1714" i="10" s="1"/>
  <c r="G1112" i="10"/>
  <c r="G682" i="10"/>
  <c r="G921" i="10"/>
  <c r="D837" i="10"/>
  <c r="D690" i="10"/>
  <c r="G156" i="10"/>
  <c r="F947" i="10"/>
  <c r="D758" i="10"/>
  <c r="D742" i="10"/>
  <c r="E4" i="10"/>
  <c r="F502" i="10"/>
  <c r="G17" i="10"/>
  <c r="F1172" i="10"/>
  <c r="G777" i="10"/>
  <c r="D62" i="10"/>
  <c r="F319" i="10"/>
  <c r="H319" i="10" s="1"/>
  <c r="G1303" i="10"/>
  <c r="F148" i="10"/>
  <c r="F52" i="10"/>
  <c r="F19" i="10"/>
  <c r="H19" i="10" s="1"/>
  <c r="G67" i="10"/>
  <c r="F833" i="10"/>
  <c r="H833" i="10" s="1"/>
  <c r="D66" i="10"/>
  <c r="F637" i="10"/>
  <c r="G612" i="10"/>
  <c r="G277" i="10"/>
  <c r="F1541" i="10"/>
  <c r="F47" i="10"/>
  <c r="H47" i="10" s="1"/>
  <c r="D786" i="10"/>
  <c r="G256" i="10"/>
  <c r="D160" i="10"/>
  <c r="G137" i="10"/>
  <c r="F1319" i="10"/>
  <c r="H1319" i="10" s="1"/>
  <c r="E456" i="10"/>
  <c r="I456" i="10" s="1"/>
  <c r="D478" i="10"/>
  <c r="D539" i="10"/>
  <c r="D1352" i="10"/>
  <c r="F10" i="10"/>
  <c r="F30" i="10"/>
  <c r="D48" i="10"/>
  <c r="D664" i="10"/>
  <c r="D97" i="10"/>
  <c r="F192" i="10"/>
  <c r="D671" i="10"/>
  <c r="G632" i="10"/>
  <c r="F1100" i="10"/>
  <c r="H1100" i="10" s="1"/>
  <c r="G657" i="10"/>
  <c r="D1365" i="10"/>
  <c r="G597" i="10"/>
  <c r="D890" i="10"/>
  <c r="E1017" i="10"/>
  <c r="D298" i="10"/>
  <c r="D741" i="10"/>
  <c r="D467" i="10"/>
  <c r="F28" i="10"/>
  <c r="H28" i="10" s="1"/>
  <c r="G1682" i="10"/>
  <c r="F1450" i="10"/>
  <c r="H1450" i="10" s="1"/>
  <c r="F1293" i="10"/>
  <c r="F313" i="10"/>
  <c r="D991" i="10"/>
  <c r="D1349" i="10"/>
  <c r="F904" i="10"/>
  <c r="F1402" i="10"/>
  <c r="F1137" i="10"/>
  <c r="H1137" i="10" s="1"/>
  <c r="D542" i="10"/>
  <c r="F484" i="10"/>
  <c r="G237" i="10"/>
  <c r="F256" i="10"/>
  <c r="H256" i="10" s="1"/>
  <c r="F349" i="10"/>
  <c r="G260" i="10"/>
  <c r="G13" i="10"/>
  <c r="F6" i="10"/>
  <c r="G1621" i="10"/>
  <c r="F78" i="10"/>
  <c r="F930" i="10"/>
  <c r="H930" i="10" s="1"/>
  <c r="G6" i="10"/>
  <c r="F774" i="10"/>
  <c r="G344" i="10"/>
  <c r="F379" i="10"/>
  <c r="H379" i="10" s="1"/>
  <c r="D305" i="10"/>
  <c r="F20" i="10"/>
  <c r="H20" i="10" s="1"/>
  <c r="E1297" i="10"/>
  <c r="I1297" i="10" s="1"/>
  <c r="D85" i="10"/>
  <c r="G154" i="10"/>
  <c r="D4" i="10"/>
  <c r="F31" i="10"/>
  <c r="H31" i="10" s="1"/>
  <c r="D39" i="10"/>
  <c r="D1621" i="10"/>
  <c r="E873" i="10"/>
  <c r="D54" i="10"/>
  <c r="F1216" i="10"/>
  <c r="H1216" i="10" s="1"/>
  <c r="D324" i="10"/>
  <c r="F107" i="10"/>
  <c r="G149" i="10"/>
  <c r="F280" i="10"/>
  <c r="E691" i="10"/>
  <c r="G116" i="10"/>
  <c r="G350" i="10"/>
  <c r="E1613" i="10"/>
  <c r="I1613" i="10" s="1"/>
  <c r="F994" i="10"/>
  <c r="G526" i="10"/>
  <c r="F399" i="10"/>
  <c r="F948" i="10"/>
  <c r="H948" i="10" s="1"/>
  <c r="F1121" i="10"/>
  <c r="F1267" i="10"/>
  <c r="F1218" i="10"/>
  <c r="H1218" i="10" s="1"/>
  <c r="D38" i="10"/>
  <c r="F434" i="10"/>
  <c r="F934" i="10"/>
  <c r="D972" i="10"/>
  <c r="G1083" i="10"/>
  <c r="E834" i="10"/>
  <c r="G294" i="10"/>
  <c r="D40" i="10"/>
  <c r="F871" i="10"/>
  <c r="H871" i="10" s="1"/>
  <c r="D172" i="10"/>
  <c r="E460" i="10"/>
  <c r="I460" i="10" s="1"/>
  <c r="F510" i="10"/>
  <c r="H510" i="10" s="1"/>
  <c r="G1027" i="10"/>
  <c r="E1123" i="10"/>
  <c r="I1123" i="10" s="1"/>
  <c r="G86" i="10"/>
  <c r="E1442" i="10"/>
  <c r="D105" i="10"/>
  <c r="D110" i="10"/>
  <c r="D146" i="10"/>
  <c r="E1025" i="10"/>
  <c r="F1613" i="10"/>
  <c r="G231" i="10"/>
  <c r="E435" i="10"/>
  <c r="I435" i="10" s="1"/>
  <c r="E846" i="10"/>
  <c r="G175" i="10"/>
  <c r="D74" i="10"/>
  <c r="F393" i="10"/>
  <c r="H393" i="10" s="1"/>
  <c r="G168" i="10"/>
  <c r="D661" i="10"/>
  <c r="E268" i="10"/>
  <c r="F943" i="10"/>
  <c r="G59" i="10"/>
  <c r="E493" i="10"/>
  <c r="I493" i="10" s="1"/>
  <c r="F834" i="10"/>
  <c r="E1205" i="10"/>
  <c r="I1205" i="10" s="1"/>
  <c r="F1640" i="10"/>
  <c r="D309" i="10"/>
  <c r="E1044" i="10"/>
  <c r="F1624" i="10"/>
  <c r="D958" i="10"/>
  <c r="G124" i="10"/>
  <c r="E255" i="10"/>
  <c r="F535" i="10"/>
  <c r="G686" i="10"/>
  <c r="F1406" i="10"/>
  <c r="C1406" i="10" s="1"/>
  <c r="J1406" i="10" s="1"/>
  <c r="F260" i="10"/>
  <c r="H260" i="10" s="1"/>
  <c r="D733" i="10"/>
  <c r="D1439" i="10"/>
  <c r="D1437" i="10"/>
  <c r="F1722" i="10"/>
  <c r="F656" i="10"/>
  <c r="H656" i="10" s="1"/>
  <c r="F877" i="10"/>
  <c r="E411" i="10"/>
  <c r="F388" i="10"/>
  <c r="H388" i="10" s="1"/>
  <c r="F24" i="10"/>
  <c r="F981" i="10"/>
  <c r="D739" i="10"/>
  <c r="F64" i="10"/>
  <c r="G483" i="10"/>
  <c r="F1196" i="10"/>
  <c r="G409" i="10"/>
  <c r="D301" i="10"/>
  <c r="F1209" i="10"/>
  <c r="H1209" i="10" s="1"/>
  <c r="D175" i="10"/>
  <c r="D778" i="10"/>
  <c r="F501" i="10"/>
  <c r="D789" i="10"/>
  <c r="D476" i="10"/>
  <c r="F264" i="10"/>
  <c r="H264" i="10" s="1"/>
  <c r="D1505" i="10"/>
  <c r="E353" i="10"/>
  <c r="I353" i="10" s="1"/>
  <c r="D459" i="10"/>
  <c r="E325" i="10"/>
  <c r="F860" i="10"/>
  <c r="H860" i="10" s="1"/>
  <c r="F790" i="10"/>
  <c r="H790" i="10" s="1"/>
  <c r="F532" i="10"/>
  <c r="D285" i="10"/>
  <c r="D669" i="10"/>
  <c r="D1411" i="10"/>
  <c r="D297" i="10"/>
  <c r="D174" i="10"/>
  <c r="F374" i="10"/>
  <c r="E265" i="10"/>
  <c r="D441" i="10"/>
  <c r="D926" i="10"/>
  <c r="F1237" i="10"/>
  <c r="H1237" i="10" s="1"/>
  <c r="F1060" i="10"/>
  <c r="G867" i="10"/>
  <c r="F650" i="10"/>
  <c r="H650" i="10" s="1"/>
  <c r="G613" i="10"/>
  <c r="D130" i="10"/>
  <c r="F1417" i="10"/>
  <c r="H1417" i="10" s="1"/>
  <c r="G916" i="10"/>
  <c r="F1022" i="10"/>
  <c r="F759" i="10"/>
  <c r="H759" i="10" s="1"/>
  <c r="D1157" i="10"/>
  <c r="D736" i="10"/>
  <c r="D245" i="10"/>
  <c r="G28" i="10"/>
  <c r="D226" i="10"/>
  <c r="D42" i="10"/>
  <c r="G79" i="10"/>
  <c r="F598" i="10"/>
  <c r="H598" i="10" s="1"/>
  <c r="F750" i="10"/>
  <c r="H750" i="10" s="1"/>
  <c r="D1719" i="10"/>
  <c r="E928" i="10"/>
  <c r="F1032" i="10"/>
  <c r="G564" i="10"/>
  <c r="F1278" i="10"/>
  <c r="D889" i="10"/>
  <c r="F402" i="10"/>
  <c r="G26" i="10"/>
  <c r="D676" i="10"/>
  <c r="D1727" i="10"/>
  <c r="F808" i="10"/>
  <c r="H808" i="10" s="1"/>
  <c r="F729" i="10"/>
  <c r="H729" i="10" s="1"/>
  <c r="E1147" i="10"/>
  <c r="G634" i="10"/>
  <c r="G417" i="10"/>
  <c r="G396" i="10"/>
  <c r="G641" i="10"/>
  <c r="D718" i="10"/>
  <c r="D774" i="10"/>
  <c r="F1709" i="10"/>
  <c r="H1709" i="10" s="1"/>
  <c r="G676" i="10"/>
  <c r="D167" i="10"/>
  <c r="F1344" i="10"/>
  <c r="G246" i="10"/>
  <c r="F303" i="10"/>
  <c r="H303" i="10" s="1"/>
  <c r="F182" i="10"/>
  <c r="D147" i="10"/>
  <c r="F1500" i="10"/>
  <c r="D432" i="10"/>
  <c r="G300" i="10"/>
  <c r="D260" i="10"/>
  <c r="E167" i="10"/>
  <c r="G316" i="10"/>
  <c r="E1324" i="10"/>
  <c r="F495" i="10"/>
  <c r="D291" i="10"/>
  <c r="E424" i="10"/>
  <c r="D75" i="10"/>
  <c r="D470" i="10"/>
  <c r="D1237" i="10"/>
  <c r="F116" i="10"/>
  <c r="H116" i="10" s="1"/>
  <c r="F1036" i="10"/>
  <c r="H1036" i="10" s="1"/>
  <c r="F691" i="10"/>
  <c r="F69" i="10"/>
  <c r="F941" i="10"/>
  <c r="H941" i="10" s="1"/>
  <c r="G538" i="10"/>
  <c r="F98" i="10"/>
  <c r="H98" i="10" s="1"/>
  <c r="E380" i="10"/>
  <c r="G102" i="10"/>
  <c r="D918" i="10"/>
  <c r="D537" i="10"/>
  <c r="E335" i="10"/>
  <c r="G743" i="10"/>
  <c r="D1098" i="10"/>
  <c r="G217" i="10"/>
  <c r="F58" i="10"/>
  <c r="C58" i="10" s="1"/>
  <c r="J58" i="10" s="1"/>
  <c r="F329" i="10"/>
  <c r="G1070" i="10"/>
  <c r="D14" i="10"/>
  <c r="G644" i="10"/>
  <c r="G398" i="10"/>
  <c r="E30" i="10"/>
  <c r="F299" i="10"/>
  <c r="H299" i="10" s="1"/>
  <c r="F843" i="10"/>
  <c r="F1628" i="10"/>
  <c r="C1628" i="10" s="1"/>
  <c r="J1628" i="10" s="1"/>
  <c r="F1639" i="10"/>
  <c r="H1639" i="10" s="1"/>
  <c r="G1590" i="10"/>
  <c r="G434" i="10"/>
  <c r="F1670" i="10"/>
  <c r="H1670" i="10" s="1"/>
  <c r="D141" i="10"/>
  <c r="D58" i="10"/>
  <c r="F939" i="10"/>
  <c r="H939" i="10" s="1"/>
  <c r="D1433" i="10"/>
  <c r="E240" i="10"/>
  <c r="G565" i="10"/>
  <c r="G331" i="10"/>
  <c r="G335" i="10"/>
  <c r="F150" i="10"/>
  <c r="F841" i="10"/>
  <c r="E636" i="10"/>
  <c r="E815" i="10"/>
  <c r="G64" i="10"/>
  <c r="F1241" i="10"/>
  <c r="H1241" i="10" s="1"/>
  <c r="E730" i="10"/>
  <c r="F1179" i="10"/>
  <c r="H1179" i="10" s="1"/>
  <c r="D1269" i="10"/>
  <c r="G1612" i="10"/>
  <c r="G241" i="10"/>
  <c r="E1512" i="10"/>
  <c r="G1520" i="10"/>
  <c r="F1401" i="10"/>
  <c r="G308" i="10"/>
  <c r="G860" i="10"/>
  <c r="G999" i="10"/>
  <c r="F796" i="10"/>
  <c r="H796" i="10" s="1"/>
  <c r="D152" i="10"/>
  <c r="D386" i="10"/>
  <c r="D493" i="10"/>
  <c r="G253" i="10"/>
  <c r="G373" i="10"/>
  <c r="E1430" i="10"/>
  <c r="I1430" i="10" s="1"/>
  <c r="G462" i="10"/>
  <c r="F253" i="10"/>
  <c r="H253" i="10" s="1"/>
  <c r="D84" i="10"/>
  <c r="G384" i="10"/>
  <c r="F758" i="10"/>
  <c r="G1170" i="10"/>
  <c r="D933" i="10"/>
  <c r="G35" i="10"/>
  <c r="D579" i="10"/>
  <c r="F1621" i="10"/>
  <c r="D1072" i="10"/>
  <c r="D57" i="10"/>
  <c r="G341" i="10"/>
  <c r="F241" i="10"/>
  <c r="H241" i="10" s="1"/>
  <c r="F714" i="10"/>
  <c r="D319" i="10"/>
  <c r="G733" i="10"/>
  <c r="F639" i="10"/>
  <c r="E1640" i="10"/>
  <c r="I1640" i="10" s="1"/>
  <c r="E986" i="10"/>
  <c r="D275" i="10"/>
  <c r="D1030" i="10"/>
  <c r="E472" i="10"/>
  <c r="D36" i="10"/>
  <c r="D342" i="10"/>
  <c r="D1559" i="10"/>
  <c r="E195" i="10"/>
  <c r="F1232" i="10"/>
  <c r="D69" i="10"/>
  <c r="F105" i="10"/>
  <c r="H105" i="10" s="1"/>
  <c r="D840" i="10"/>
  <c r="F411" i="10"/>
  <c r="G236" i="10"/>
  <c r="F1176" i="10"/>
  <c r="H1176" i="10" s="1"/>
  <c r="D766" i="10"/>
  <c r="F657" i="10"/>
  <c r="F1184" i="10"/>
  <c r="F472" i="10"/>
  <c r="D540" i="10"/>
  <c r="G1023" i="10"/>
  <c r="D634" i="10"/>
  <c r="F333" i="10"/>
  <c r="H333" i="10" s="1"/>
  <c r="D960" i="10"/>
  <c r="F425" i="10"/>
  <c r="D636" i="10"/>
  <c r="E271" i="10"/>
  <c r="E843" i="10"/>
  <c r="I843" i="10" s="1"/>
  <c r="G594" i="10"/>
  <c r="F234" i="10"/>
  <c r="G113" i="10"/>
  <c r="F194" i="10"/>
  <c r="H194" i="10" s="1"/>
  <c r="D560" i="10"/>
  <c r="F616" i="10"/>
  <c r="H616" i="10" s="1"/>
  <c r="F396" i="10"/>
  <c r="H396" i="10" s="1"/>
  <c r="F816" i="10"/>
  <c r="H816" i="10" s="1"/>
  <c r="G544" i="10"/>
  <c r="D349" i="10"/>
  <c r="G731" i="10"/>
  <c r="D544" i="10"/>
  <c r="G167" i="10"/>
  <c r="D552" i="10"/>
  <c r="E563" i="10"/>
  <c r="I563" i="10" s="1"/>
  <c r="G88" i="10"/>
  <c r="F869" i="10"/>
  <c r="H869" i="10" s="1"/>
  <c r="F293" i="10"/>
  <c r="G157" i="10"/>
  <c r="G139" i="10"/>
  <c r="G707" i="10"/>
  <c r="F157" i="10"/>
  <c r="H157" i="10" s="1"/>
  <c r="F1340" i="10"/>
  <c r="F103" i="10"/>
  <c r="F115" i="10"/>
  <c r="G382" i="10"/>
  <c r="E1367" i="10"/>
  <c r="I1367" i="10" s="1"/>
  <c r="D337" i="10"/>
  <c r="G32" i="10"/>
  <c r="G622" i="10"/>
  <c r="F179" i="10"/>
  <c r="H179" i="10" s="1"/>
  <c r="E934" i="10"/>
  <c r="I934" i="10" s="1"/>
  <c r="D215" i="10"/>
  <c r="E1095" i="10"/>
  <c r="G19" i="10"/>
  <c r="G40" i="10"/>
  <c r="G114" i="10"/>
  <c r="D1155" i="10"/>
  <c r="E251" i="10"/>
  <c r="I251" i="10" s="1"/>
  <c r="E1686" i="10"/>
  <c r="F257" i="10"/>
  <c r="H257" i="10" s="1"/>
  <c r="G329" i="10"/>
  <c r="D93" i="10"/>
  <c r="G272" i="10"/>
  <c r="G908" i="10"/>
  <c r="E885" i="10"/>
  <c r="F1207" i="10"/>
  <c r="H1207" i="10" s="1"/>
  <c r="F1600" i="10"/>
  <c r="H1600" i="10" s="1"/>
  <c r="F688" i="10"/>
  <c r="C688" i="10" s="1"/>
  <c r="J688" i="10" s="1"/>
  <c r="G773" i="10"/>
  <c r="F961" i="10"/>
  <c r="H961" i="10" s="1"/>
  <c r="F90" i="10"/>
  <c r="H90" i="10" s="1"/>
  <c r="G122" i="10"/>
  <c r="F195" i="10"/>
  <c r="D1380" i="10"/>
  <c r="F1686" i="10"/>
  <c r="C1686" i="10" s="1"/>
  <c r="J1686" i="10" s="1"/>
  <c r="D214" i="10"/>
  <c r="F286" i="10"/>
  <c r="E694" i="10"/>
  <c r="D609" i="10"/>
  <c r="G1293" i="10"/>
  <c r="F857" i="10"/>
  <c r="H857" i="10" s="1"/>
  <c r="G291" i="10"/>
  <c r="F100" i="10"/>
  <c r="C100" i="10" s="1"/>
  <c r="D792" i="10"/>
  <c r="G779" i="10"/>
  <c r="F56" i="10"/>
  <c r="H56" i="10" s="1"/>
  <c r="D145" i="10"/>
  <c r="D550" i="10"/>
  <c r="F154" i="10"/>
  <c r="G587" i="10"/>
  <c r="F908" i="10"/>
  <c r="F269" i="10"/>
  <c r="H269" i="10" s="1"/>
  <c r="D369" i="10"/>
  <c r="F698" i="10"/>
  <c r="F956" i="10"/>
  <c r="H956" i="10" s="1"/>
  <c r="D101" i="10"/>
  <c r="G424" i="10"/>
  <c r="E508" i="10"/>
  <c r="D1497" i="10"/>
  <c r="G728" i="10"/>
  <c r="F400" i="10"/>
  <c r="H400" i="10" s="1"/>
  <c r="G410" i="10"/>
  <c r="F680" i="10"/>
  <c r="H680" i="10" s="1"/>
  <c r="F681" i="10"/>
  <c r="H681" i="10" s="1"/>
  <c r="G315" i="10"/>
  <c r="G158" i="10"/>
  <c r="G1332" i="10"/>
  <c r="D60" i="10"/>
  <c r="F694" i="10"/>
  <c r="E103" i="10"/>
  <c r="F1460" i="10"/>
  <c r="H1460" i="10" s="1"/>
  <c r="D1221" i="10"/>
  <c r="D50" i="10"/>
  <c r="F524" i="10"/>
  <c r="H524" i="10" s="1"/>
  <c r="D335" i="10"/>
  <c r="F1372" i="10"/>
  <c r="D558" i="10"/>
  <c r="G322" i="10"/>
  <c r="E995" i="10"/>
  <c r="I995" i="10" s="1"/>
  <c r="G1008" i="10"/>
  <c r="D1645" i="10"/>
  <c r="G306" i="10"/>
  <c r="F285" i="10"/>
  <c r="F1568" i="10"/>
  <c r="H1568" i="10" s="1"/>
  <c r="D197" i="10"/>
  <c r="D475" i="10"/>
  <c r="G1093" i="10"/>
  <c r="E1092" i="10"/>
  <c r="D982" i="10"/>
  <c r="F494" i="10"/>
  <c r="D929" i="10"/>
  <c r="E198" i="10"/>
  <c r="F730" i="10"/>
  <c r="F837" i="10"/>
  <c r="F1069" i="10"/>
  <c r="H1069" i="10" s="1"/>
  <c r="F985" i="10"/>
  <c r="D440" i="10"/>
  <c r="D270" i="10"/>
  <c r="F354" i="10"/>
  <c r="C354" i="10" s="1"/>
  <c r="J354" i="10" s="1"/>
  <c r="G317" i="10"/>
  <c r="D126" i="10"/>
  <c r="G171" i="10"/>
  <c r="D384" i="10"/>
  <c r="F311" i="10"/>
  <c r="H311" i="10" s="1"/>
  <c r="D370" i="10"/>
  <c r="D210" i="10"/>
  <c r="D614" i="10"/>
  <c r="G1209" i="10"/>
  <c r="G511" i="10"/>
  <c r="D258" i="10"/>
  <c r="G709" i="10"/>
  <c r="F641" i="10"/>
  <c r="D809" i="10"/>
  <c r="D385" i="10"/>
  <c r="D59" i="10"/>
  <c r="F204" i="10"/>
  <c r="F223" i="10"/>
  <c r="F57" i="10"/>
  <c r="H57" i="10" s="1"/>
  <c r="F1039" i="10"/>
  <c r="H1039" i="10" s="1"/>
  <c r="F213" i="10"/>
  <c r="G14" i="10"/>
  <c r="G766" i="10"/>
  <c r="D515" i="10"/>
  <c r="G522" i="10"/>
  <c r="G18" i="10"/>
  <c r="F40" i="10"/>
  <c r="F855" i="10"/>
  <c r="D527" i="10"/>
  <c r="G659" i="10"/>
  <c r="D902" i="10"/>
  <c r="F1000" i="10"/>
  <c r="H1000" i="10" s="1"/>
  <c r="E566" i="10"/>
  <c r="F516" i="10"/>
  <c r="H516" i="10" s="1"/>
  <c r="D689" i="10"/>
  <c r="G5" i="10"/>
  <c r="F1698" i="10"/>
  <c r="F710" i="10"/>
  <c r="F1165" i="10"/>
  <c r="F1126" i="10"/>
  <c r="D195" i="10"/>
  <c r="F613" i="10"/>
  <c r="D193" i="10"/>
  <c r="D1629" i="10"/>
  <c r="E1476" i="10"/>
  <c r="G693" i="10"/>
  <c r="D1707" i="10"/>
  <c r="E788" i="10"/>
  <c r="G1095" i="10"/>
  <c r="F82" i="10"/>
  <c r="D487" i="10"/>
  <c r="G169" i="10"/>
  <c r="G650" i="10"/>
  <c r="F799" i="10"/>
  <c r="H799" i="10" s="1"/>
  <c r="E858" i="10"/>
  <c r="D873" i="10"/>
  <c r="D659" i="10"/>
  <c r="D1069" i="10"/>
  <c r="D25" i="10"/>
  <c r="D333" i="10"/>
  <c r="G591" i="10"/>
  <c r="F858" i="10"/>
  <c r="F113" i="10"/>
  <c r="H113" i="10" s="1"/>
  <c r="F1250" i="10"/>
  <c r="H1250" i="10" s="1"/>
  <c r="E354" i="10"/>
  <c r="F1080" i="10"/>
  <c r="D543" i="10"/>
  <c r="E1543" i="10"/>
  <c r="I1543" i="10" s="1"/>
  <c r="F812" i="10"/>
  <c r="F158" i="10"/>
  <c r="C158" i="10" s="1"/>
  <c r="J158" i="10" s="1"/>
  <c r="F1095" i="10"/>
  <c r="D373" i="10"/>
  <c r="D1357" i="10"/>
  <c r="D727" i="10"/>
  <c r="G692" i="10"/>
  <c r="F563" i="10"/>
  <c r="C563" i="10" s="1"/>
  <c r="J563" i="10" s="1"/>
  <c r="D672" i="10"/>
  <c r="F1543" i="10"/>
  <c r="C1543" i="10" s="1"/>
  <c r="E478" i="10"/>
  <c r="G276" i="10"/>
  <c r="G215" i="10"/>
  <c r="F216" i="10"/>
  <c r="F1290" i="10"/>
  <c r="F887" i="10"/>
  <c r="H887" i="10" s="1"/>
  <c r="F543" i="10"/>
  <c r="H543" i="10" s="1"/>
  <c r="G508" i="10"/>
  <c r="D603" i="10"/>
  <c r="G334" i="10"/>
  <c r="F552" i="10"/>
  <c r="H552" i="10" s="1"/>
  <c r="F27" i="10"/>
  <c r="E1333" i="10"/>
  <c r="I1333" i="10" s="1"/>
  <c r="D698" i="10"/>
  <c r="D219" i="10"/>
  <c r="D1103" i="10"/>
  <c r="D35" i="10"/>
  <c r="E1102" i="10"/>
  <c r="D1100" i="10"/>
  <c r="F830" i="10"/>
  <c r="H830" i="10" s="1"/>
  <c r="F734" i="10"/>
  <c r="H734" i="10" s="1"/>
  <c r="F911" i="10"/>
  <c r="D824" i="10"/>
  <c r="G211" i="10"/>
  <c r="F701" i="10"/>
  <c r="D242" i="10"/>
  <c r="D67" i="10"/>
  <c r="G264" i="10"/>
  <c r="D863" i="10"/>
  <c r="F1188" i="10"/>
  <c r="F108" i="10"/>
  <c r="H108" i="10" s="1"/>
  <c r="F541" i="10"/>
  <c r="H541" i="10" s="1"/>
  <c r="D17" i="10"/>
  <c r="F1347" i="10"/>
  <c r="H1347" i="10" s="1"/>
  <c r="F1122" i="10"/>
  <c r="G1061" i="10"/>
  <c r="G411" i="10"/>
  <c r="G476" i="10"/>
  <c r="G238" i="10"/>
  <c r="F127" i="10"/>
  <c r="H127" i="10" s="1"/>
  <c r="E943" i="10"/>
  <c r="G404" i="10"/>
  <c r="F1170" i="10"/>
  <c r="H1170" i="10" s="1"/>
  <c r="F1064" i="10"/>
  <c r="F723" i="10"/>
  <c r="H723" i="10" s="1"/>
  <c r="E368" i="10"/>
  <c r="D683" i="10"/>
  <c r="D576" i="10"/>
  <c r="D102" i="10"/>
  <c r="F227" i="10"/>
  <c r="H227" i="10" s="1"/>
  <c r="G173" i="10"/>
  <c r="G255" i="10"/>
  <c r="G1227" i="10"/>
  <c r="G289" i="10"/>
  <c r="G202" i="10"/>
  <c r="G358" i="10"/>
  <c r="F467" i="10"/>
  <c r="H467" i="10" s="1"/>
  <c r="F1110" i="10"/>
  <c r="H1110" i="10" s="1"/>
  <c r="G223" i="10"/>
  <c r="F1233" i="10"/>
  <c r="H1233" i="10" s="1"/>
  <c r="D20" i="10"/>
  <c r="G471" i="10"/>
  <c r="F468" i="10"/>
  <c r="G1513" i="10"/>
  <c r="F1134" i="10"/>
  <c r="D46" i="10"/>
  <c r="E913" i="10"/>
  <c r="I913" i="10" s="1"/>
  <c r="G52" i="10"/>
  <c r="F1007" i="10"/>
  <c r="F1464" i="10"/>
  <c r="G714" i="10"/>
  <c r="G664" i="10"/>
  <c r="G457" i="10"/>
  <c r="G192" i="10"/>
  <c r="E6" i="10"/>
  <c r="F886" i="10"/>
  <c r="H886" i="10" s="1"/>
  <c r="F26" i="10"/>
  <c r="H26" i="10" s="1"/>
  <c r="D10" i="10"/>
  <c r="D16" i="10"/>
  <c r="F1390" i="10"/>
  <c r="H1390" i="10" s="1"/>
  <c r="G252" i="10"/>
  <c r="F251" i="10"/>
  <c r="C251" i="10" s="1"/>
  <c r="J251" i="10" s="1"/>
  <c r="G47" i="10"/>
  <c r="F1057" i="10"/>
  <c r="F1154" i="10"/>
  <c r="H1154" i="10" s="1"/>
  <c r="G56" i="10"/>
  <c r="D55" i="10"/>
  <c r="F1605" i="10"/>
  <c r="G1007" i="10"/>
  <c r="F143" i="10"/>
  <c r="D79" i="10"/>
  <c r="F846" i="10"/>
  <c r="G147" i="10"/>
  <c r="F1263" i="10"/>
  <c r="D1173" i="10"/>
  <c r="D1723" i="10"/>
  <c r="E800" i="10"/>
  <c r="E688" i="10"/>
  <c r="F1223" i="10"/>
  <c r="F42" i="10"/>
  <c r="G1419" i="10"/>
  <c r="D628" i="10"/>
  <c r="F1163" i="10"/>
  <c r="H1163" i="10" s="1"/>
  <c r="D1227" i="10"/>
  <c r="G1223" i="10"/>
  <c r="F1115" i="10"/>
  <c r="D509" i="10"/>
  <c r="F690" i="10"/>
  <c r="H690" i="10" s="1"/>
  <c r="D804" i="10"/>
  <c r="F509" i="10"/>
  <c r="H509" i="10" s="1"/>
  <c r="F448" i="10"/>
  <c r="H448" i="10" s="1"/>
  <c r="F705" i="10"/>
  <c r="D864" i="10"/>
  <c r="F634" i="10"/>
  <c r="D502" i="10"/>
  <c r="D584" i="10"/>
  <c r="D976" i="10"/>
  <c r="E761" i="10"/>
  <c r="D283" i="10"/>
  <c r="E675" i="10"/>
  <c r="G179" i="10"/>
  <c r="D344" i="10"/>
  <c r="E1652" i="10"/>
  <c r="F1220" i="10"/>
  <c r="E794" i="10"/>
  <c r="G507" i="10"/>
  <c r="G494" i="10"/>
  <c r="F990" i="10"/>
  <c r="F663" i="10"/>
  <c r="E301" i="10"/>
  <c r="E468" i="10"/>
  <c r="I468" i="10" s="1"/>
  <c r="F61" i="10"/>
  <c r="G206" i="10"/>
  <c r="G804" i="10"/>
  <c r="F912" i="10"/>
  <c r="F623" i="10"/>
  <c r="H623" i="10" s="1"/>
  <c r="D582" i="10"/>
  <c r="G614" i="10"/>
  <c r="E1220" i="10"/>
  <c r="I1220" i="10" s="1"/>
  <c r="D722" i="10"/>
  <c r="D13" i="10"/>
  <c r="G495" i="10"/>
  <c r="F444" i="10"/>
  <c r="F885" i="10"/>
  <c r="C885" i="10" s="1"/>
  <c r="J885" i="10" s="1"/>
  <c r="D1085" i="10"/>
  <c r="D1579" i="10"/>
  <c r="D984" i="10"/>
  <c r="F49" i="10"/>
  <c r="F1691" i="10"/>
  <c r="F1302" i="10"/>
  <c r="F868" i="10"/>
  <c r="H868" i="10" s="1"/>
  <c r="D626" i="10"/>
  <c r="F473" i="10"/>
  <c r="H473" i="10" s="1"/>
  <c r="F284" i="10"/>
  <c r="D375" i="10"/>
  <c r="D1229" i="10"/>
  <c r="F916" i="10"/>
  <c r="F1025" i="10"/>
  <c r="C1025" i="10" s="1"/>
  <c r="F323" i="10"/>
  <c r="H323" i="10" s="1"/>
  <c r="D571" i="10"/>
  <c r="F518" i="10"/>
  <c r="H518" i="10" s="1"/>
  <c r="D238" i="10"/>
  <c r="E898" i="10"/>
  <c r="F440" i="10"/>
  <c r="H440" i="10" s="1"/>
  <c r="G336" i="10"/>
  <c r="G443" i="10"/>
  <c r="F644" i="10"/>
  <c r="G310" i="10"/>
  <c r="F134" i="10"/>
  <c r="E320" i="10"/>
  <c r="I320" i="10" s="1"/>
  <c r="G180" i="10"/>
  <c r="F235" i="10"/>
  <c r="H235" i="10" s="1"/>
  <c r="F1657" i="10"/>
  <c r="H1657" i="10" s="1"/>
  <c r="F496" i="10"/>
  <c r="G718" i="10"/>
  <c r="G1165" i="10"/>
  <c r="E1157" i="10"/>
  <c r="D852" i="10"/>
  <c r="D800" i="10"/>
  <c r="F520" i="10"/>
  <c r="C520" i="10" s="1"/>
  <c r="J520" i="10" s="1"/>
  <c r="F878" i="10"/>
  <c r="H878" i="10" s="1"/>
  <c r="G976" i="10"/>
  <c r="F773" i="10"/>
  <c r="F1076" i="10"/>
  <c r="H1076" i="10" s="1"/>
  <c r="G1660" i="10"/>
  <c r="F1040" i="10"/>
  <c r="H1040" i="10" s="1"/>
  <c r="E1570" i="10"/>
  <c r="I1570" i="10" s="1"/>
  <c r="G94" i="10"/>
  <c r="F1261" i="10"/>
  <c r="F902" i="10"/>
  <c r="H902" i="10" s="1"/>
  <c r="F66" i="10"/>
  <c r="E107" i="10"/>
  <c r="F627" i="10"/>
  <c r="D33" i="10"/>
  <c r="F29" i="10"/>
  <c r="H29" i="10" s="1"/>
  <c r="F569" i="10"/>
  <c r="G563" i="10"/>
  <c r="G385" i="10"/>
  <c r="F751" i="10"/>
  <c r="H751" i="10" s="1"/>
  <c r="D70" i="10"/>
  <c r="D1612" i="10"/>
  <c r="D943" i="10"/>
  <c r="D483" i="10"/>
  <c r="F1694" i="10"/>
  <c r="F163" i="10"/>
  <c r="H163" i="10" s="1"/>
  <c r="G1443" i="10"/>
  <c r="F870" i="10"/>
  <c r="F1744" i="10"/>
  <c r="C1744" i="10" s="1"/>
  <c r="J1744" i="10" s="1"/>
  <c r="E1287" i="10"/>
  <c r="D541" i="10"/>
  <c r="D597" i="10"/>
  <c r="F1153" i="10"/>
  <c r="D89" i="10"/>
  <c r="G30" i="10"/>
  <c r="F1730" i="10"/>
  <c r="H1730" i="10" s="1"/>
  <c r="D1279" i="10"/>
  <c r="D471" i="10"/>
  <c r="D1293" i="10"/>
  <c r="F1109" i="10"/>
  <c r="H1109" i="10" s="1"/>
  <c r="E45" i="10"/>
  <c r="F11" i="10"/>
  <c r="D1163" i="10"/>
  <c r="D797" i="10"/>
  <c r="F554" i="10"/>
  <c r="F765" i="10"/>
  <c r="F73" i="10"/>
  <c r="G619" i="10"/>
  <c r="D737" i="10"/>
  <c r="D149" i="10"/>
  <c r="F45" i="10"/>
  <c r="F863" i="10"/>
  <c r="H863" i="10" s="1"/>
  <c r="G569" i="10"/>
  <c r="F1258" i="10"/>
  <c r="F1682" i="10"/>
  <c r="G620" i="10"/>
  <c r="F977" i="10"/>
  <c r="G262" i="10"/>
  <c r="D498" i="10"/>
  <c r="D416" i="10"/>
  <c r="G275" i="10"/>
  <c r="F929" i="10"/>
  <c r="H929" i="10" s="1"/>
  <c r="F1148" i="10"/>
  <c r="H1148" i="10" s="1"/>
  <c r="F746" i="10"/>
  <c r="H746" i="10" s="1"/>
  <c r="E204" i="10"/>
  <c r="F1554" i="10"/>
  <c r="F1014" i="10"/>
  <c r="H1014" i="10" s="1"/>
  <c r="F847" i="10"/>
  <c r="D94" i="10"/>
  <c r="F186" i="10"/>
  <c r="H186" i="10" s="1"/>
  <c r="E864" i="10"/>
  <c r="I864" i="10" s="1"/>
  <c r="F92" i="10"/>
  <c r="H92" i="10" s="1"/>
  <c r="G330" i="10"/>
  <c r="G616" i="10"/>
  <c r="D719" i="10"/>
  <c r="D1081" i="10"/>
  <c r="G395" i="10"/>
  <c r="G677" i="10"/>
  <c r="G1481" i="10"/>
  <c r="F677" i="10"/>
  <c r="H677" i="10" s="1"/>
  <c r="G858" i="10"/>
  <c r="D196" i="10"/>
  <c r="F625" i="10"/>
  <c r="D658" i="10"/>
  <c r="F1023" i="10"/>
  <c r="H1023" i="10" s="1"/>
  <c r="F91" i="10"/>
  <c r="D450" i="10"/>
  <c r="F326" i="10"/>
  <c r="H326" i="10" s="1"/>
  <c r="D6" i="10"/>
  <c r="D868" i="10"/>
  <c r="F546" i="10"/>
  <c r="H546" i="10" s="1"/>
  <c r="D526" i="10"/>
  <c r="D299" i="10"/>
  <c r="F803" i="10"/>
  <c r="C803" i="10" s="1"/>
  <c r="J803" i="10" s="1"/>
  <c r="G324" i="10"/>
  <c r="G115" i="10"/>
  <c r="G1069" i="10"/>
  <c r="E1056" i="10"/>
  <c r="F187" i="10"/>
  <c r="H187" i="10" s="1"/>
  <c r="E316" i="10"/>
  <c r="I316" i="10" s="1"/>
  <c r="E925" i="10"/>
  <c r="I925" i="10" s="1"/>
  <c r="G250" i="10"/>
  <c r="D1377" i="10"/>
  <c r="D1590" i="10"/>
  <c r="E983" i="10"/>
  <c r="I983" i="10" s="1"/>
  <c r="D178" i="10"/>
  <c r="F81" i="10"/>
  <c r="F1114" i="10"/>
  <c r="F605" i="10"/>
  <c r="F693" i="10"/>
  <c r="H693" i="10" s="1"/>
  <c r="F1053" i="10"/>
  <c r="G1153" i="10"/>
  <c r="F238" i="10"/>
  <c r="H238" i="10" s="1"/>
  <c r="D453" i="10"/>
  <c r="D572" i="10"/>
  <c r="D596" i="10"/>
  <c r="D474" i="10"/>
  <c r="D638" i="10"/>
  <c r="F136" i="10"/>
  <c r="D276" i="10"/>
  <c r="G57" i="10"/>
  <c r="F1289" i="10"/>
  <c r="H1289" i="10" s="1"/>
  <c r="G257" i="10"/>
  <c r="E33" i="10"/>
  <c r="D553" i="10"/>
  <c r="D1097" i="10"/>
  <c r="G343" i="10"/>
  <c r="G788" i="10"/>
  <c r="F146" i="10"/>
  <c r="G61" i="10"/>
  <c r="E64" i="10"/>
  <c r="F519" i="10"/>
  <c r="H519" i="10" s="1"/>
  <c r="D32" i="10"/>
  <c r="D233" i="10"/>
  <c r="G248" i="10"/>
  <c r="G1087" i="10"/>
  <c r="E1500" i="10"/>
  <c r="I1500" i="10" s="1"/>
  <c r="F95" i="10"/>
  <c r="H95" i="10" s="1"/>
  <c r="D390" i="10"/>
  <c r="F231" i="10"/>
  <c r="G574" i="10"/>
  <c r="G1307" i="10"/>
  <c r="G493" i="10"/>
  <c r="E1293" i="10"/>
  <c r="F41" i="10"/>
  <c r="D513" i="10"/>
  <c r="D1077" i="10"/>
  <c r="F1048" i="10"/>
  <c r="F534" i="10"/>
  <c r="H534" i="10" s="1"/>
  <c r="G1118" i="10"/>
  <c r="F703" i="10"/>
  <c r="C703" i="10" s="1"/>
  <c r="J703" i="10" s="1"/>
  <c r="G12" i="10"/>
  <c r="E286" i="10"/>
  <c r="F1429" i="10"/>
  <c r="H1429" i="10" s="1"/>
  <c r="G890" i="10"/>
  <c r="E758" i="10"/>
  <c r="D479" i="10"/>
  <c r="F1274" i="10"/>
  <c r="G1000" i="10"/>
  <c r="D481" i="10"/>
  <c r="F711" i="10"/>
  <c r="G437" i="10"/>
  <c r="G325" i="10"/>
  <c r="D176" i="10"/>
  <c r="F920" i="10"/>
  <c r="D836" i="10"/>
  <c r="G803" i="10"/>
  <c r="D495" i="10"/>
  <c r="D934" i="10"/>
  <c r="G1730" i="10"/>
  <c r="E128" i="10"/>
  <c r="D380" i="10"/>
  <c r="D788" i="10"/>
  <c r="G136" i="10"/>
  <c r="G813" i="10"/>
  <c r="D204" i="10"/>
  <c r="D1551" i="10"/>
  <c r="D639" i="10"/>
  <c r="D247" i="10"/>
  <c r="F462" i="10"/>
  <c r="D999" i="10"/>
  <c r="G1240" i="10"/>
  <c r="E718" i="10"/>
  <c r="D1493" i="10"/>
  <c r="F831" i="10"/>
  <c r="F246" i="10"/>
  <c r="C246" i="10" s="1"/>
  <c r="J246" i="10" s="1"/>
  <c r="F611" i="10"/>
  <c r="H611" i="10" s="1"/>
  <c r="E494" i="10"/>
  <c r="F483" i="10"/>
  <c r="H483" i="10" s="1"/>
  <c r="D379" i="10"/>
  <c r="D406" i="10"/>
  <c r="F551" i="10"/>
  <c r="F938" i="10"/>
  <c r="H938" i="10" s="1"/>
  <c r="D294" i="10"/>
  <c r="F548" i="10"/>
  <c r="F1708" i="10"/>
  <c r="H1708" i="10" s="1"/>
  <c r="F588" i="10"/>
  <c r="H588" i="10" s="1"/>
  <c r="E1053" i="10"/>
  <c r="I1053" i="10" s="1"/>
  <c r="F432" i="10"/>
  <c r="F181" i="10"/>
  <c r="C181" i="10" s="1"/>
  <c r="J181" i="10" s="1"/>
  <c r="F1367" i="10"/>
  <c r="C1367" i="10" s="1"/>
  <c r="J1367" i="10" s="1"/>
  <c r="F1297" i="10"/>
  <c r="C1297" i="10" s="1"/>
  <c r="J1297" i="10" s="1"/>
  <c r="F16" i="10"/>
  <c r="H16" i="10" s="1"/>
  <c r="D675" i="10"/>
  <c r="E1126" i="10"/>
  <c r="E111" i="10"/>
  <c r="I111" i="10" s="1"/>
  <c r="G723" i="10"/>
  <c r="D269" i="10"/>
  <c r="F67" i="10"/>
  <c r="D549" i="10"/>
  <c r="F890" i="10"/>
  <c r="H890" i="10" s="1"/>
  <c r="F933" i="10"/>
  <c r="H933" i="10" s="1"/>
  <c r="G172" i="10"/>
  <c r="F900" i="10"/>
  <c r="H900" i="10" s="1"/>
  <c r="F1753" i="10"/>
  <c r="F747" i="10"/>
  <c r="H747" i="10" s="1"/>
  <c r="D354" i="10"/>
  <c r="G454" i="10"/>
  <c r="D177" i="10"/>
  <c r="G85" i="10"/>
  <c r="E1464" i="10"/>
  <c r="E1254" i="10"/>
  <c r="F983" i="10"/>
  <c r="D908" i="10"/>
  <c r="F1131" i="10"/>
  <c r="D680" i="10"/>
  <c r="D329" i="10"/>
  <c r="E745" i="10"/>
  <c r="D1297" i="10"/>
  <c r="F221" i="10"/>
  <c r="G517" i="10"/>
  <c r="F130" i="10"/>
  <c r="H130" i="10" s="1"/>
  <c r="F1683" i="10"/>
  <c r="F528" i="10"/>
  <c r="H528" i="10" s="1"/>
  <c r="D510" i="10"/>
  <c r="G698" i="10"/>
  <c r="E125" i="10"/>
  <c r="F110" i="10"/>
  <c r="D254" i="10"/>
  <c r="F578" i="10"/>
  <c r="F144" i="10"/>
  <c r="F1217" i="10"/>
  <c r="G66" i="10"/>
  <c r="G941" i="10"/>
  <c r="F300" i="10"/>
  <c r="H300" i="10" s="1"/>
  <c r="F25" i="10"/>
  <c r="H25" i="10" s="1"/>
  <c r="F1192" i="10"/>
  <c r="G794" i="10"/>
  <c r="G691" i="10"/>
  <c r="F244" i="10"/>
  <c r="H244" i="10" s="1"/>
  <c r="F1055" i="10"/>
  <c r="D816" i="10"/>
  <c r="F1149" i="10"/>
  <c r="H1149" i="10" s="1"/>
  <c r="F1517" i="10"/>
  <c r="H1517" i="10" s="1"/>
  <c r="F59" i="10"/>
  <c r="H59" i="10" s="1"/>
  <c r="F102" i="10"/>
  <c r="H102" i="10" s="1"/>
  <c r="G458" i="10"/>
  <c r="G76" i="10"/>
  <c r="F976" i="10"/>
  <c r="D26" i="10"/>
  <c r="D400" i="10"/>
  <c r="G1139" i="10"/>
  <c r="D729" i="10"/>
  <c r="G928" i="10"/>
  <c r="G546" i="10"/>
  <c r="G680" i="10"/>
  <c r="D1131" i="10"/>
  <c r="D24" i="10"/>
  <c r="D11" i="10"/>
  <c r="G55" i="10"/>
  <c r="G727" i="10"/>
  <c r="G162" i="10"/>
  <c r="F135" i="10"/>
  <c r="G370" i="10"/>
  <c r="F1341" i="10"/>
  <c r="D211" i="10"/>
  <c r="G212" i="10"/>
  <c r="E214" i="10"/>
  <c r="F1093" i="10"/>
  <c r="H1093" i="10" s="1"/>
  <c r="F318" i="10"/>
  <c r="H318" i="10" s="1"/>
  <c r="G347" i="10"/>
  <c r="G767" i="10"/>
  <c r="D250" i="10"/>
  <c r="G637" i="10"/>
  <c r="G1025" i="10"/>
  <c r="D591" i="10"/>
  <c r="D1209" i="10"/>
  <c r="F571" i="10"/>
  <c r="F53" i="10"/>
  <c r="H53" i="10" s="1"/>
  <c r="F1328" i="10"/>
  <c r="D1059" i="10"/>
  <c r="F1687" i="10"/>
  <c r="F575" i="10"/>
  <c r="D1139" i="10"/>
  <c r="D1282" i="10"/>
  <c r="E284" i="10"/>
  <c r="F165" i="10"/>
  <c r="H165" i="10" s="1"/>
  <c r="D1443" i="10"/>
  <c r="G119" i="10"/>
  <c r="G23" i="10"/>
  <c r="D173" i="10"/>
  <c r="D1353" i="10"/>
  <c r="E182" i="10"/>
  <c r="F1530" i="10"/>
  <c r="H1530" i="10" s="1"/>
  <c r="G820" i="10"/>
  <c r="G793" i="10"/>
  <c r="F785" i="10"/>
  <c r="G420" i="10"/>
  <c r="E764" i="10"/>
  <c r="F737" i="10"/>
  <c r="D949" i="10"/>
  <c r="D494" i="10"/>
  <c r="F243" i="10"/>
  <c r="F488" i="10"/>
  <c r="D1509" i="10"/>
  <c r="D1542" i="10"/>
  <c r="D45" i="10"/>
  <c r="G451" i="10"/>
  <c r="G357" i="10"/>
  <c r="F1542" i="10"/>
  <c r="G141" i="10"/>
  <c r="F955" i="10"/>
  <c r="D53" i="10"/>
  <c r="G912" i="10"/>
  <c r="D1363" i="10"/>
  <c r="F35" i="10"/>
  <c r="H35" i="10" s="1"/>
  <c r="G1147" i="10"/>
  <c r="E1558" i="10"/>
  <c r="D679" i="10"/>
  <c r="F1360" i="10"/>
  <c r="D922" i="10"/>
  <c r="D1095" i="10"/>
  <c r="D887" i="10"/>
  <c r="G1163" i="10"/>
  <c r="D480" i="10"/>
  <c r="D403" i="10"/>
  <c r="D523" i="10"/>
  <c r="D938" i="10"/>
  <c r="F1045" i="10"/>
  <c r="D1015" i="10"/>
  <c r="F410" i="10"/>
  <c r="H410" i="10" s="1"/>
  <c r="D702" i="10"/>
  <c r="F161" i="10"/>
  <c r="F772" i="10"/>
  <c r="G400" i="10"/>
  <c r="F542" i="10"/>
  <c r="C542" i="10" s="1"/>
  <c r="E88" i="10"/>
  <c r="D367" i="10"/>
  <c r="G627" i="10"/>
  <c r="F353" i="10"/>
  <c r="D605" i="10"/>
  <c r="D249" i="10"/>
  <c r="F320" i="10"/>
  <c r="E1753" i="10"/>
  <c r="I1753" i="10" s="1"/>
  <c r="D851" i="10"/>
  <c r="G653" i="10"/>
  <c r="F4" i="10"/>
  <c r="G42" i="10"/>
  <c r="G551" i="10"/>
  <c r="F245" i="10"/>
  <c r="H245" i="10" s="1"/>
  <c r="G37" i="10"/>
  <c r="F593" i="10"/>
  <c r="F1070" i="10"/>
  <c r="H1070" i="10" s="1"/>
  <c r="F913" i="10"/>
  <c r="F68" i="10"/>
  <c r="F155" i="10"/>
  <c r="F83" i="10"/>
  <c r="G75" i="10"/>
  <c r="G838" i="10"/>
  <c r="G69" i="10"/>
  <c r="F262" i="10"/>
  <c r="F94" i="10"/>
  <c r="F583" i="10"/>
  <c r="H583" i="10" s="1"/>
  <c r="F9" i="10"/>
  <c r="D886" i="10"/>
  <c r="G73" i="10"/>
  <c r="D1702" i="10"/>
  <c r="D1023" i="10"/>
  <c r="G110" i="10"/>
  <c r="G456" i="10"/>
  <c r="F838" i="10"/>
  <c r="F474" i="10"/>
  <c r="H474" i="10" s="1"/>
  <c r="F1627" i="10"/>
  <c r="H1627" i="10" s="1"/>
  <c r="F129" i="10"/>
  <c r="H129" i="10" s="1"/>
  <c r="G1411" i="10"/>
  <c r="F775" i="10"/>
  <c r="E48" i="10"/>
  <c r="I48" i="10" s="1"/>
  <c r="E774" i="10"/>
  <c r="D749" i="10"/>
  <c r="G761" i="10"/>
  <c r="D825" i="10"/>
  <c r="F237" i="10"/>
  <c r="C237" i="10" s="1"/>
  <c r="J237" i="10" s="1"/>
  <c r="G519" i="10"/>
  <c r="D323" i="10"/>
  <c r="D612" i="10"/>
  <c r="G392" i="10"/>
  <c r="D376" i="10"/>
  <c r="F51" i="10"/>
  <c r="H51" i="10" s="1"/>
  <c r="F1513" i="10"/>
  <c r="H1513" i="10" s="1"/>
  <c r="F820" i="10"/>
  <c r="H820" i="10" s="1"/>
  <c r="D514" i="10"/>
  <c r="D699" i="10"/>
  <c r="F614" i="10"/>
  <c r="H614" i="10" s="1"/>
  <c r="G271" i="10"/>
  <c r="G672" i="10"/>
  <c r="F553" i="10"/>
  <c r="H553" i="10" s="1"/>
  <c r="D696" i="10"/>
  <c r="D393" i="10"/>
  <c r="D511" i="10"/>
  <c r="G184" i="10"/>
  <c r="D564" i="10"/>
  <c r="D559" i="10"/>
  <c r="D768" i="10"/>
  <c r="D217" i="10"/>
  <c r="F426" i="10"/>
  <c r="F962" i="10"/>
  <c r="C962" i="10" s="1"/>
  <c r="J962" i="10" s="1"/>
  <c r="G280" i="10"/>
  <c r="E1403" i="10"/>
  <c r="I1403" i="10" s="1"/>
  <c r="D129" i="10"/>
  <c r="F987" i="10"/>
  <c r="F117" i="10"/>
  <c r="H117" i="10" s="1"/>
  <c r="D989" i="10"/>
  <c r="F167" i="10"/>
  <c r="F845" i="10"/>
  <c r="E1290" i="10"/>
  <c r="I1290" i="10" s="1"/>
  <c r="F1386" i="10"/>
  <c r="H1386" i="10" s="1"/>
  <c r="G65" i="10"/>
  <c r="D1657" i="10"/>
  <c r="D630" i="10"/>
  <c r="E237" i="10"/>
  <c r="D888" i="10"/>
  <c r="F658" i="10"/>
  <c r="H658" i="10" s="1"/>
  <c r="D1089" i="10"/>
  <c r="G1542" i="10"/>
  <c r="D1583" i="10"/>
  <c r="G906" i="10"/>
  <c r="D893" i="10"/>
  <c r="F412" i="10"/>
  <c r="H412" i="10" s="1"/>
  <c r="D1213" i="10"/>
  <c r="F75" i="10"/>
  <c r="E542" i="10"/>
  <c r="F1127" i="10"/>
  <c r="D336" i="10"/>
  <c r="G298" i="10"/>
  <c r="F991" i="10"/>
  <c r="F974" i="10"/>
  <c r="D734" i="10"/>
  <c r="G72" i="10"/>
  <c r="G140" i="10"/>
  <c r="E41" i="10"/>
  <c r="I41" i="10" s="1"/>
  <c r="F358" i="10"/>
  <c r="D1715" i="10"/>
  <c r="F404" i="10"/>
  <c r="H404" i="10" s="1"/>
  <c r="G402" i="10"/>
  <c r="E1372" i="10"/>
  <c r="G1657" i="10"/>
  <c r="D1002" i="10"/>
  <c r="F384" i="10"/>
  <c r="H384" i="10" s="1"/>
  <c r="E377" i="10"/>
  <c r="G100" i="10"/>
  <c r="F446" i="10"/>
  <c r="H446" i="10" s="1"/>
  <c r="F731" i="10"/>
  <c r="H731" i="10" s="1"/>
  <c r="F395" i="10"/>
  <c r="D708" i="10"/>
  <c r="F836" i="10"/>
  <c r="F193" i="10"/>
  <c r="H193" i="10" s="1"/>
  <c r="F891" i="10"/>
  <c r="H891" i="10" s="1"/>
  <c r="D574" i="10"/>
  <c r="D709" i="10"/>
  <c r="D1073" i="10"/>
  <c r="G131" i="10"/>
  <c r="D426" i="10"/>
  <c r="D153" i="10"/>
  <c r="G871" i="10"/>
  <c r="D608" i="10"/>
  <c r="F330" i="10"/>
  <c r="H330" i="10" s="1"/>
  <c r="F308" i="10"/>
  <c r="H308" i="10" s="1"/>
  <c r="D790" i="10"/>
  <c r="D377" i="10"/>
  <c r="F873" i="10"/>
  <c r="G249" i="10"/>
  <c r="F315" i="10"/>
  <c r="H315" i="10" s="1"/>
  <c r="E49" i="10"/>
  <c r="F282" i="10"/>
  <c r="G772" i="10"/>
  <c r="F420" i="10"/>
  <c r="F408" i="10"/>
  <c r="C408" i="10" s="1"/>
  <c r="J408" i="10" s="1"/>
  <c r="G524" i="10"/>
  <c r="F745" i="10"/>
  <c r="G44" i="10"/>
  <c r="F492" i="10"/>
  <c r="F272" i="10"/>
  <c r="H272" i="10" s="1"/>
  <c r="F859" i="10"/>
  <c r="H859" i="10" s="1"/>
  <c r="F1674" i="10"/>
  <c r="D397" i="10"/>
  <c r="F937" i="10"/>
  <c r="F34" i="10"/>
  <c r="H34" i="10" s="1"/>
  <c r="D1192" i="10"/>
  <c r="G155" i="10"/>
  <c r="G1217" i="10"/>
  <c r="F695" i="10"/>
  <c r="F291" i="10"/>
  <c r="F1411" i="10"/>
  <c r="G243" i="10"/>
  <c r="F128" i="10"/>
  <c r="D1373" i="10"/>
  <c r="F386" i="10"/>
  <c r="D63" i="10"/>
  <c r="F17" i="10"/>
  <c r="H17" i="10" s="1"/>
  <c r="F715" i="10"/>
  <c r="F1146" i="10"/>
  <c r="H1146" i="10" s="1"/>
  <c r="D665" i="10"/>
  <c r="G934" i="10"/>
  <c r="G496" i="10"/>
  <c r="D1033" i="10"/>
  <c r="G703" i="10"/>
  <c r="D1054" i="10"/>
  <c r="F1611" i="10"/>
  <c r="F574" i="10"/>
  <c r="F99" i="10"/>
  <c r="H99" i="10" s="1"/>
  <c r="G284" i="10"/>
  <c r="G789" i="10"/>
  <c r="G199" i="10"/>
  <c r="G20" i="10"/>
  <c r="F236" i="10"/>
  <c r="H236" i="10" s="1"/>
  <c r="F65" i="10"/>
  <c r="E386" i="10"/>
  <c r="I386" i="10" s="1"/>
  <c r="D341" i="10"/>
  <c r="G319" i="10"/>
  <c r="F767" i="10"/>
  <c r="E773" i="10"/>
  <c r="I773" i="10" s="1"/>
  <c r="F653" i="10"/>
  <c r="H653" i="10" s="1"/>
  <c r="F317" i="10"/>
  <c r="E602" i="10"/>
  <c r="F540" i="10"/>
  <c r="H540" i="10" s="1"/>
  <c r="D1472" i="10"/>
  <c r="E24" i="10"/>
  <c r="F1010" i="10"/>
  <c r="E247" i="10"/>
  <c r="F1558" i="10"/>
  <c r="F1325" i="10"/>
  <c r="E952" i="10"/>
  <c r="E1266" i="10"/>
  <c r="F1257" i="10"/>
  <c r="G704" i="10"/>
  <c r="D192" i="10"/>
  <c r="F1428" i="10"/>
  <c r="H1428" i="10" s="1"/>
  <c r="G552" i="10"/>
  <c r="F54" i="10"/>
  <c r="H54" i="10" s="1"/>
  <c r="F696" i="10"/>
  <c r="G1727" i="10"/>
  <c r="D320" i="10"/>
  <c r="D122" i="10"/>
  <c r="F527" i="10"/>
  <c r="F562" i="10"/>
  <c r="G1237" i="10"/>
  <c r="D43" i="10"/>
  <c r="F1079" i="10"/>
  <c r="H1079" i="10" s="1"/>
  <c r="E356" i="10"/>
  <c r="G1077" i="10"/>
  <c r="D750" i="10"/>
  <c r="E1546" i="10"/>
  <c r="D225" i="10"/>
  <c r="D849" i="10"/>
  <c r="F797" i="10"/>
  <c r="D12" i="10"/>
  <c r="G449" i="10"/>
  <c r="F882" i="10"/>
  <c r="D1052" i="10"/>
  <c r="D1361" i="10"/>
  <c r="E1032" i="10"/>
  <c r="I1032" i="10" s="1"/>
  <c r="G229" i="10"/>
  <c r="F594" i="10"/>
  <c r="H594" i="10" s="1"/>
  <c r="E1336" i="10"/>
  <c r="E564" i="10"/>
  <c r="F392" i="10"/>
  <c r="G41" i="10"/>
  <c r="G383" i="10"/>
  <c r="D304" i="10"/>
  <c r="F1067" i="10"/>
  <c r="H1067" i="10" s="1"/>
  <c r="D227" i="10"/>
  <c r="G618" i="10"/>
  <c r="G108" i="10"/>
  <c r="F1612" i="10"/>
  <c r="E444" i="10"/>
  <c r="F142" i="10"/>
  <c r="G307" i="10"/>
  <c r="D311" i="10"/>
  <c r="E1348" i="10"/>
  <c r="F1061" i="10"/>
  <c r="D240" i="10"/>
  <c r="F921" i="10"/>
  <c r="F1246" i="10"/>
  <c r="H1246" i="10" s="1"/>
  <c r="F431" i="10"/>
  <c r="F416" i="10"/>
  <c r="D862" i="10"/>
  <c r="E998" i="10"/>
  <c r="E807" i="10"/>
  <c r="F338" i="10"/>
  <c r="D302" i="10"/>
  <c r="F686" i="10"/>
  <c r="H686" i="10" s="1"/>
  <c r="D128" i="10"/>
  <c r="D503" i="10"/>
  <c r="D538" i="10"/>
  <c r="F463" i="10"/>
  <c r="H463" i="10" s="1"/>
  <c r="F220" i="10"/>
  <c r="F279" i="10"/>
  <c r="F205" i="10"/>
  <c r="G371" i="10"/>
  <c r="G902" i="10"/>
  <c r="D100" i="10"/>
  <c r="G654" i="10"/>
  <c r="D456" i="10"/>
  <c r="G263" i="10"/>
  <c r="D1291" i="10"/>
  <c r="F899" i="10"/>
  <c r="H899" i="10" s="1"/>
  <c r="F491" i="10"/>
  <c r="G406" i="10"/>
  <c r="G521" i="10"/>
  <c r="F1077" i="10"/>
  <c r="D296" i="10"/>
  <c r="D508" i="10"/>
  <c r="E1080" i="10"/>
  <c r="D856" i="10"/>
  <c r="F550" i="10"/>
  <c r="H550" i="10" s="1"/>
  <c r="D567" i="10"/>
  <c r="D728" i="10"/>
  <c r="F986" i="10"/>
  <c r="F111" i="10"/>
  <c r="D1423" i="10"/>
  <c r="F970" i="10"/>
  <c r="H970" i="10" s="1"/>
  <c r="D1019" i="10"/>
  <c r="F1052" i="10"/>
  <c r="G602" i="10"/>
  <c r="D916" i="10"/>
  <c r="D96" i="10"/>
  <c r="G842" i="10"/>
  <c r="D753" i="10"/>
  <c r="G98" i="10"/>
  <c r="G144" i="10"/>
  <c r="D427" i="10"/>
  <c r="F1324" i="10"/>
  <c r="D823" i="10"/>
  <c r="F104" i="10"/>
  <c r="G1131" i="10"/>
  <c r="F164" i="10"/>
  <c r="F789" i="10"/>
  <c r="H789" i="10" s="1"/>
  <c r="D957" i="10"/>
  <c r="F561" i="10"/>
  <c r="E110" i="10"/>
  <c r="I110" i="10" s="1"/>
  <c r="G235" i="10"/>
  <c r="D229" i="10"/>
  <c r="G887" i="10"/>
  <c r="F585" i="10"/>
  <c r="H585" i="10" s="1"/>
  <c r="D959" i="10"/>
  <c r="F832" i="10"/>
  <c r="H832" i="10" s="1"/>
  <c r="F742" i="10"/>
  <c r="D762" i="10"/>
  <c r="F587" i="10"/>
  <c r="G425" i="10"/>
  <c r="F470" i="10"/>
  <c r="H470" i="10" s="1"/>
  <c r="G170" i="10"/>
  <c r="D1087" i="10"/>
  <c r="G482" i="10"/>
  <c r="F628" i="10"/>
  <c r="D212" i="10"/>
  <c r="E173" i="10"/>
  <c r="D1013" i="10"/>
  <c r="F1193" i="10"/>
  <c r="F756" i="10"/>
  <c r="H756" i="10" s="1"/>
  <c r="D371" i="10"/>
  <c r="F324" i="10"/>
  <c r="H324" i="10" s="1"/>
  <c r="F1447" i="10"/>
  <c r="H1447" i="10" s="1"/>
  <c r="F659" i="10"/>
  <c r="H659" i="10" s="1"/>
  <c r="G480" i="10"/>
  <c r="E447" i="10"/>
  <c r="G513" i="10"/>
  <c r="D1575" i="10"/>
  <c r="G606" i="10"/>
  <c r="F514" i="10"/>
  <c r="D1129" i="10"/>
  <c r="G478" i="10"/>
  <c r="F1065" i="10"/>
  <c r="C1065" i="10" s="1"/>
  <c r="G499" i="10"/>
  <c r="G553" i="10"/>
  <c r="E955" i="10"/>
  <c r="D106" i="10"/>
  <c r="F351" i="10"/>
  <c r="F978" i="10"/>
  <c r="G450" i="10"/>
  <c r="G868" i="10"/>
  <c r="F183" i="10"/>
  <c r="H183" i="10" s="1"/>
  <c r="G374" i="10"/>
  <c r="D613" i="10"/>
  <c r="D813" i="10"/>
  <c r="E548" i="10"/>
  <c r="E1263" i="10"/>
  <c r="I1263" i="10" s="1"/>
  <c r="G584" i="10"/>
  <c r="F201" i="10"/>
  <c r="E414" i="10"/>
  <c r="F511" i="10"/>
  <c r="D461" i="10"/>
  <c r="F89" i="10"/>
  <c r="H89" i="10" s="1"/>
  <c r="F373" i="10"/>
  <c r="H373" i="10" s="1"/>
  <c r="F184" i="10"/>
  <c r="H184" i="10" s="1"/>
  <c r="F273" i="10"/>
  <c r="H273" i="10" s="1"/>
  <c r="D844" i="10"/>
  <c r="F720" i="10"/>
  <c r="H720" i="10" s="1"/>
  <c r="D803" i="10"/>
  <c r="D322" i="10"/>
  <c r="F191" i="10"/>
  <c r="H191" i="10" s="1"/>
  <c r="D123" i="10"/>
  <c r="D155" i="10"/>
  <c r="F283" i="10"/>
  <c r="D356" i="10"/>
  <c r="F515" i="10"/>
  <c r="H515" i="10" s="1"/>
  <c r="D615" i="10"/>
  <c r="D877" i="10"/>
  <c r="E737" i="10"/>
  <c r="G445" i="10"/>
  <c r="G219" i="10"/>
  <c r="E365" i="10"/>
  <c r="I365" i="10" s="1"/>
  <c r="F580" i="10"/>
  <c r="H580" i="10" s="1"/>
  <c r="E1196" i="10"/>
  <c r="D1481" i="10"/>
  <c r="F533" i="10"/>
  <c r="H533" i="10" s="1"/>
  <c r="F250" i="10"/>
  <c r="D521" i="10"/>
  <c r="G605" i="10"/>
  <c r="F415" i="10"/>
  <c r="G274" i="10"/>
  <c r="G746" i="10"/>
  <c r="D259" i="10"/>
  <c r="G364" i="10"/>
  <c r="G148" i="10"/>
  <c r="G497" i="10"/>
  <c r="F1083" i="10"/>
  <c r="D352" i="10"/>
  <c r="F441" i="10"/>
  <c r="G178" i="10"/>
  <c r="F1349" i="10"/>
  <c r="H1349" i="10" s="1"/>
  <c r="D930" i="10"/>
  <c r="D1225" i="10"/>
  <c r="D1703" i="10"/>
  <c r="D1029" i="10"/>
  <c r="F544" i="10"/>
  <c r="H544" i="10" s="1"/>
  <c r="D1223" i="10"/>
  <c r="D107" i="10"/>
  <c r="F172" i="10"/>
  <c r="H172" i="10" s="1"/>
  <c r="D95" i="10"/>
  <c r="G532" i="10"/>
  <c r="D914" i="10"/>
  <c r="E258" i="10"/>
  <c r="I258" i="10" s="1"/>
  <c r="F597" i="10"/>
  <c r="F752" i="10"/>
  <c r="F784" i="10"/>
  <c r="F586" i="10"/>
  <c r="H586" i="10" s="1"/>
  <c r="D1660" i="10"/>
  <c r="E143" i="10"/>
  <c r="I143" i="10" s="1"/>
  <c r="G318" i="10"/>
  <c r="E962" i="10"/>
  <c r="I962" i="10" s="1"/>
  <c r="E742" i="10"/>
  <c r="F1017" i="10"/>
  <c r="D1435" i="10"/>
  <c r="G1262" i="10"/>
  <c r="F460" i="10"/>
  <c r="F77" i="10"/>
  <c r="G1201" i="10"/>
  <c r="D468" i="10"/>
  <c r="F306" i="10"/>
  <c r="H306" i="10" s="1"/>
  <c r="E634" i="10"/>
  <c r="D486" i="10"/>
  <c r="G427" i="10"/>
  <c r="D1307" i="10"/>
  <c r="D208" i="10"/>
  <c r="F612" i="10"/>
  <c r="C612" i="10" s="1"/>
  <c r="G1691" i="10"/>
  <c r="E682" i="10"/>
  <c r="F807" i="10"/>
  <c r="G233" i="10"/>
  <c r="D666" i="10"/>
  <c r="E313" i="10"/>
  <c r="F345" i="10"/>
  <c r="F364" i="10"/>
  <c r="G737" i="10"/>
  <c r="D350" i="10"/>
  <c r="F640" i="10"/>
  <c r="G550" i="10"/>
  <c r="F397" i="10"/>
  <c r="H397" i="10" s="1"/>
  <c r="F465" i="10"/>
  <c r="F263" i="10"/>
  <c r="H263" i="10" s="1"/>
  <c r="F1316" i="10"/>
  <c r="H1316" i="10" s="1"/>
  <c r="G846" i="10"/>
  <c r="F517" i="10"/>
  <c r="F1187" i="10"/>
  <c r="F310" i="10"/>
  <c r="D1212" i="10"/>
  <c r="D98" i="10"/>
  <c r="F660" i="10"/>
  <c r="F258" i="10"/>
  <c r="C258" i="10" s="1"/>
  <c r="F499" i="10"/>
  <c r="D618" i="10"/>
  <c r="F325" i="10"/>
  <c r="C325" i="10" s="1"/>
  <c r="J325" i="10" s="1"/>
  <c r="F738" i="10"/>
  <c r="H738" i="10" s="1"/>
  <c r="D589" i="10"/>
  <c r="E645" i="10"/>
  <c r="I645" i="10" s="1"/>
  <c r="D209" i="10"/>
  <c r="D330" i="10"/>
  <c r="F328" i="10"/>
  <c r="D382" i="10"/>
  <c r="D713" i="10"/>
  <c r="F137" i="10"/>
  <c r="F371" i="10"/>
  <c r="D317" i="10"/>
  <c r="F450" i="10"/>
  <c r="E1208" i="10"/>
  <c r="F829" i="10"/>
  <c r="H829" i="10" s="1"/>
  <c r="D1567" i="10"/>
  <c r="E144" i="10"/>
  <c r="F225" i="10"/>
  <c r="D331" i="10"/>
  <c r="F536" i="10"/>
  <c r="H536" i="10" s="1"/>
  <c r="F842" i="10"/>
  <c r="G540" i="10"/>
  <c r="E374" i="10"/>
  <c r="G610" i="10"/>
  <c r="F1587" i="10"/>
  <c r="H1587" i="10" s="1"/>
  <c r="D492" i="10"/>
  <c r="F590" i="10"/>
  <c r="F331" i="10"/>
  <c r="H331" i="10" s="1"/>
  <c r="F112" i="10"/>
  <c r="D454" i="10"/>
  <c r="F896" i="10"/>
  <c r="H896" i="10" s="1"/>
  <c r="E511" i="10"/>
  <c r="I511" i="10" s="1"/>
  <c r="G361" i="10"/>
  <c r="E213" i="10"/>
  <c r="I213" i="10" s="1"/>
  <c r="F567" i="10"/>
  <c r="F813" i="10"/>
  <c r="H813" i="10" s="1"/>
  <c r="F654" i="10"/>
  <c r="D90" i="10"/>
  <c r="G323" i="10"/>
  <c r="F702" i="10"/>
  <c r="G439" i="10"/>
  <c r="D364" i="10"/>
  <c r="D232" i="10"/>
  <c r="F93" i="10"/>
  <c r="H93" i="10" s="1"/>
  <c r="D132" i="10"/>
  <c r="F478" i="10"/>
  <c r="C478" i="10" s="1"/>
  <c r="D284" i="10"/>
  <c r="F619" i="10"/>
  <c r="H619" i="10" s="1"/>
  <c r="D754" i="10"/>
  <c r="G189" i="10"/>
  <c r="D457" i="10"/>
  <c r="D417" i="10"/>
  <c r="D412" i="10"/>
  <c r="F1348" i="10"/>
  <c r="G877" i="10"/>
  <c r="F336" i="10"/>
  <c r="H336" i="10" s="1"/>
  <c r="D712" i="10"/>
  <c r="F1574" i="10"/>
  <c r="H1574" i="10" s="1"/>
  <c r="F348" i="10"/>
  <c r="G816" i="10"/>
  <c r="F166" i="10"/>
  <c r="H166" i="10" s="1"/>
  <c r="D1099" i="10"/>
  <c r="G367" i="10"/>
  <c r="D388" i="10"/>
  <c r="E1418" i="10"/>
  <c r="F1047" i="10"/>
  <c r="D133" i="10"/>
  <c r="G101" i="10"/>
  <c r="F822" i="10"/>
  <c r="F131" i="10"/>
  <c r="F1006" i="10"/>
  <c r="H1006" i="10" s="1"/>
  <c r="D292" i="10"/>
  <c r="G209" i="10"/>
  <c r="D213" i="10"/>
  <c r="G153" i="10"/>
  <c r="F242" i="10"/>
  <c r="H242" i="10" s="1"/>
  <c r="G444" i="10"/>
  <c r="D1332" i="10"/>
  <c r="F924" i="10"/>
  <c r="F228" i="10"/>
  <c r="E1278" i="10"/>
  <c r="G87" i="10"/>
  <c r="F452" i="10"/>
  <c r="H452" i="10" s="1"/>
  <c r="G143" i="10"/>
  <c r="D573" i="10"/>
  <c r="F289" i="10"/>
  <c r="D142" i="10"/>
  <c r="F1476" i="10"/>
  <c r="E892" i="10"/>
  <c r="I892" i="10" s="1"/>
  <c r="F1270" i="10"/>
  <c r="D842" i="10"/>
  <c r="E1068" i="10"/>
  <c r="G465" i="10"/>
  <c r="D236" i="10"/>
  <c r="F97" i="10"/>
  <c r="F728" i="10"/>
  <c r="H728" i="10" s="1"/>
  <c r="F768" i="10"/>
  <c r="G426" i="10"/>
  <c r="F883" i="10"/>
  <c r="H883" i="10" s="1"/>
  <c r="G326" i="10"/>
  <c r="D1199" i="10"/>
  <c r="G1349" i="10"/>
  <c r="D253" i="10"/>
  <c r="E283" i="10"/>
  <c r="I283" i="10" s="1"/>
  <c r="E85" i="10"/>
  <c r="F202" i="10"/>
  <c r="H202" i="10" s="1"/>
  <c r="E73" i="10"/>
  <c r="I73" i="10" s="1"/>
  <c r="F198" i="10"/>
  <c r="E776" i="10"/>
  <c r="F271" i="10"/>
  <c r="C271" i="10" s="1"/>
  <c r="J271" i="10" s="1"/>
  <c r="F1456" i="10"/>
  <c r="H1456" i="10" s="1"/>
  <c r="F718" i="10"/>
  <c r="C718" i="10" s="1"/>
  <c r="J718" i="10" s="1"/>
  <c r="E462" i="10"/>
  <c r="D218" i="10"/>
  <c r="F414" i="10"/>
  <c r="D144" i="10"/>
  <c r="D1093" i="10"/>
  <c r="G696" i="10"/>
  <c r="E338" i="10"/>
  <c r="G286" i="10"/>
  <c r="G416" i="10"/>
  <c r="G408" i="10"/>
  <c r="E170" i="10"/>
  <c r="G348" i="10"/>
  <c r="G745" i="10"/>
  <c r="G403" i="10"/>
  <c r="D525" i="10"/>
  <c r="D222" i="10"/>
  <c r="D1240" i="10"/>
  <c r="F1027" i="10"/>
  <c r="H1027" i="10" s="1"/>
  <c r="D148" i="10"/>
  <c r="F1101" i="10"/>
  <c r="H1101" i="10" s="1"/>
  <c r="G303" i="10"/>
  <c r="D366" i="10"/>
  <c r="G362" i="10"/>
  <c r="G639" i="10"/>
  <c r="F305" i="10"/>
  <c r="H305" i="10" s="1"/>
  <c r="F1477" i="10"/>
  <c r="D531" i="10"/>
  <c r="F347" i="10"/>
  <c r="D395" i="10"/>
  <c r="G166" i="10"/>
  <c r="D588" i="10"/>
  <c r="D490" i="10"/>
  <c r="G187" i="10"/>
  <c r="D161" i="10"/>
  <c r="E115" i="10"/>
  <c r="D257" i="10"/>
  <c r="G207" i="10"/>
  <c r="F801" i="10"/>
  <c r="H801" i="10" s="1"/>
  <c r="D978" i="10"/>
  <c r="E593" i="10"/>
  <c r="E597" i="10"/>
  <c r="F125" i="10"/>
  <c r="D363" i="10"/>
  <c r="D163" i="10"/>
  <c r="F788" i="10"/>
  <c r="D243" i="10"/>
  <c r="D189" i="10"/>
  <c r="G734" i="10"/>
  <c r="E514" i="10"/>
  <c r="F294" i="10"/>
  <c r="F210" i="10"/>
  <c r="G864" i="10"/>
  <c r="F222" i="10"/>
  <c r="F133" i="10"/>
  <c r="H133" i="10" s="1"/>
  <c r="G762" i="10"/>
  <c r="G68" i="10"/>
  <c r="E1360" i="10"/>
  <c r="I1360" i="10" s="1"/>
  <c r="G356" i="10"/>
  <c r="D1501" i="10"/>
  <c r="D643" i="10"/>
  <c r="F1118" i="10"/>
  <c r="G84" i="10"/>
  <c r="D557" i="10"/>
  <c r="D224" i="10"/>
  <c r="F927" i="10"/>
  <c r="H927" i="10" s="1"/>
  <c r="G673" i="10"/>
  <c r="D409" i="10"/>
  <c r="G126" i="10"/>
  <c r="F905" i="10"/>
  <c r="F368" i="10"/>
  <c r="F141" i="10"/>
  <c r="F675" i="10"/>
  <c r="D566" i="10"/>
  <c r="D325" i="10"/>
  <c r="G571" i="10"/>
  <c r="F298" i="10"/>
  <c r="G626" i="10"/>
  <c r="D307" i="10"/>
  <c r="D793" i="10"/>
  <c r="F1617" i="10"/>
  <c r="F1414" i="10"/>
  <c r="G177" i="10"/>
  <c r="E612" i="10"/>
  <c r="F1484" i="10"/>
  <c r="F171" i="10"/>
  <c r="H171" i="10" s="1"/>
  <c r="F1123" i="10"/>
  <c r="C1123" i="10" s="1"/>
  <c r="J1123" i="10" s="1"/>
  <c r="F1288" i="10"/>
  <c r="H1288" i="10" s="1"/>
  <c r="E441" i="10"/>
  <c r="I441" i="10" s="1"/>
  <c r="D817" i="10"/>
  <c r="E505" i="10"/>
  <c r="I505" i="10" s="1"/>
  <c r="D921" i="10"/>
  <c r="F211" i="10"/>
  <c r="F995" i="10"/>
  <c r="D1730" i="10"/>
  <c r="F422" i="10"/>
  <c r="D157" i="10"/>
  <c r="D140" i="10"/>
  <c r="E1616" i="10"/>
  <c r="G83" i="10"/>
  <c r="F764" i="10"/>
  <c r="G164" i="10"/>
  <c r="G589" i="10"/>
  <c r="F421" i="10"/>
  <c r="G174" i="10"/>
  <c r="G790" i="10"/>
  <c r="E371" i="10"/>
  <c r="G649" i="10"/>
  <c r="F591" i="10"/>
  <c r="H591" i="10" s="1"/>
  <c r="F341" i="10"/>
  <c r="F233" i="10"/>
  <c r="H233" i="10" s="1"/>
  <c r="F1097" i="10"/>
  <c r="H1097" i="10" s="1"/>
  <c r="E584" i="10"/>
  <c r="E618" i="10"/>
  <c r="F828" i="10"/>
  <c r="D154" i="10"/>
  <c r="G210" i="10"/>
  <c r="E298" i="10"/>
  <c r="G982" i="10"/>
  <c r="D941" i="10"/>
  <c r="F357" i="10"/>
  <c r="D594" i="10"/>
  <c r="F1303" i="10"/>
  <c r="H1303" i="10" s="1"/>
  <c r="D448" i="10"/>
  <c r="G198" i="10"/>
  <c r="F726" i="10"/>
  <c r="H726" i="10" s="1"/>
  <c r="D711" i="10"/>
  <c r="G352" i="10"/>
  <c r="D318" i="10"/>
  <c r="E176" i="10"/>
  <c r="I176" i="10" s="1"/>
  <c r="D289" i="10"/>
  <c r="F378" i="10"/>
  <c r="H378" i="10" s="1"/>
  <c r="G220" i="10"/>
  <c r="F322" i="10"/>
  <c r="E344" i="10"/>
  <c r="G93" i="10"/>
  <c r="E97" i="10"/>
  <c r="F126" i="10"/>
  <c r="H126" i="10" s="1"/>
  <c r="E328" i="10"/>
  <c r="I328" i="10" s="1"/>
  <c r="E392" i="10"/>
  <c r="D632" i="10"/>
  <c r="D303" i="10"/>
  <c r="G228" i="10"/>
  <c r="F276" i="10"/>
  <c r="F312" i="10"/>
  <c r="H312" i="10" s="1"/>
  <c r="F275" i="10"/>
  <c r="F362" i="10"/>
  <c r="G92" i="10"/>
  <c r="G441" i="10"/>
  <c r="D569" i="10"/>
  <c r="F481" i="10"/>
  <c r="G332" i="10"/>
  <c r="D310" i="10"/>
  <c r="D136" i="10"/>
  <c r="G492" i="10"/>
  <c r="F1473" i="10"/>
  <c r="F917" i="10"/>
  <c r="D315" i="10"/>
  <c r="G1472" i="10"/>
  <c r="E1013" i="10"/>
  <c r="E797" i="10"/>
  <c r="F793" i="10"/>
  <c r="H793" i="10" s="1"/>
  <c r="F268" i="10"/>
  <c r="C268" i="10" s="1"/>
  <c r="J268" i="10" s="1"/>
  <c r="F417" i="10"/>
  <c r="G134" i="10"/>
  <c r="G183" i="10"/>
  <c r="F1026" i="10"/>
  <c r="H1026" i="10" s="1"/>
  <c r="G265" i="10"/>
  <c r="D677" i="10"/>
  <c r="D86" i="10"/>
  <c r="D278" i="10"/>
  <c r="E332" i="10"/>
  <c r="G82" i="10"/>
  <c r="D116" i="10"/>
  <c r="F1442" i="10"/>
  <c r="C1442" i="10" s="1"/>
  <c r="J1442" i="10" s="1"/>
  <c r="F624" i="10"/>
  <c r="C624" i="10" s="1"/>
  <c r="J624" i="10" s="1"/>
  <c r="E517" i="10"/>
  <c r="G401" i="10"/>
  <c r="G161" i="10"/>
  <c r="F743" i="10"/>
  <c r="H743" i="10" s="1"/>
  <c r="F804" i="10"/>
  <c r="H804" i="10" s="1"/>
  <c r="G301" i="10"/>
  <c r="G377" i="10"/>
  <c r="D1711" i="10"/>
  <c r="D182" i="10"/>
  <c r="D1517" i="10"/>
  <c r="F1332" i="10"/>
  <c r="D404" i="10"/>
  <c r="F648" i="10"/>
  <c r="G95" i="10"/>
  <c r="D164" i="10"/>
  <c r="D1369" i="10"/>
  <c r="D316" i="10"/>
  <c r="F454" i="10"/>
  <c r="H454" i="10" s="1"/>
  <c r="D1143" i="10"/>
  <c r="G661" i="10"/>
  <c r="G369" i="10"/>
  <c r="G234" i="10"/>
  <c r="G90" i="10"/>
  <c r="D190" i="10"/>
  <c r="F307" i="10"/>
  <c r="F692" i="10"/>
  <c r="H692" i="10" s="1"/>
  <c r="F1407" i="10"/>
  <c r="F867" i="10"/>
  <c r="G776" i="10"/>
  <c r="E727" i="10"/>
  <c r="D883" i="10"/>
  <c r="D1142" i="10"/>
  <c r="D953" i="10"/>
  <c r="D451" i="10"/>
  <c r="G381" i="10"/>
  <c r="F185" i="10"/>
  <c r="F1167" i="10"/>
  <c r="H1167" i="10" s="1"/>
  <c r="G359" i="10"/>
  <c r="G798" i="10"/>
  <c r="F1471" i="10"/>
  <c r="G781" i="10"/>
  <c r="G470" i="10"/>
  <c r="E180" i="10"/>
  <c r="I180" i="10" s="1"/>
  <c r="D422" i="10"/>
  <c r="F188" i="10"/>
  <c r="F314" i="10"/>
  <c r="H314" i="10" s="1"/>
  <c r="F439" i="10"/>
  <c r="H439" i="10" s="1"/>
  <c r="G133" i="10"/>
  <c r="G259" i="10"/>
  <c r="F206" i="10"/>
  <c r="G800" i="10"/>
  <c r="D879" i="10"/>
  <c r="E704" i="10"/>
  <c r="E1138" i="10"/>
  <c r="F173" i="10"/>
  <c r="C173" i="10" s="1"/>
  <c r="J173" i="10" s="1"/>
  <c r="F635" i="10"/>
  <c r="D118" i="10"/>
  <c r="G633" i="10"/>
  <c r="G194" i="10"/>
  <c r="D277" i="10"/>
  <c r="D894" i="10"/>
  <c r="D473" i="10"/>
  <c r="D244" i="10"/>
  <c r="D272" i="10"/>
  <c r="F138" i="10"/>
  <c r="D548" i="10"/>
  <c r="F1138" i="10"/>
  <c r="G159" i="10"/>
  <c r="D1563" i="10"/>
  <c r="G78" i="10"/>
  <c r="G91" i="10"/>
  <c r="D408" i="10"/>
  <c r="F342" i="10"/>
  <c r="H342" i="10" s="1"/>
  <c r="D396" i="10"/>
  <c r="D1027" i="10"/>
  <c r="F661" i="10"/>
  <c r="H661" i="10" s="1"/>
  <c r="D139" i="10"/>
  <c r="F390" i="10"/>
  <c r="F376" i="10"/>
  <c r="H376" i="10" s="1"/>
  <c r="E185" i="10"/>
  <c r="F360" i="10"/>
  <c r="D449" i="10"/>
  <c r="F219" i="10"/>
  <c r="D374" i="10"/>
  <c r="G588" i="10"/>
  <c r="G566" i="10"/>
  <c r="G1013" i="10"/>
  <c r="F84" i="10"/>
  <c r="F346" i="10"/>
  <c r="D248" i="10"/>
  <c r="F602" i="10"/>
  <c r="C602" i="10" s="1"/>
  <c r="D429" i="10"/>
  <c r="D443" i="10"/>
  <c r="G953" i="10"/>
  <c r="D300" i="10"/>
  <c r="E225" i="10"/>
  <c r="G282" i="10"/>
  <c r="F409" i="10"/>
  <c r="H409" i="10" s="1"/>
  <c r="D444" i="10"/>
  <c r="D517" i="10"/>
  <c r="D488" i="10"/>
  <c r="D1217" i="10"/>
  <c r="G118" i="10"/>
  <c r="D186" i="10"/>
  <c r="D532" i="10"/>
  <c r="E164" i="10"/>
  <c r="D127" i="10"/>
  <c r="E481" i="10"/>
  <c r="F352" i="10"/>
  <c r="D169" i="10"/>
  <c r="G412" i="10"/>
  <c r="F229" i="10"/>
  <c r="H229" i="10" s="1"/>
  <c r="G121" i="10"/>
  <c r="D168" i="10"/>
  <c r="G658" i="10"/>
  <c r="E304" i="10"/>
  <c r="F365" i="10"/>
  <c r="F413" i="10"/>
  <c r="H413" i="10" s="1"/>
  <c r="E657" i="10"/>
  <c r="E828" i="10"/>
  <c r="D78" i="10"/>
  <c r="F577" i="10"/>
  <c r="H577" i="10" s="1"/>
  <c r="D103" i="10"/>
  <c r="E1083" i="10"/>
  <c r="F999" i="10"/>
  <c r="H999" i="10" s="1"/>
  <c r="F356" i="10"/>
  <c r="F340" i="10"/>
  <c r="H340" i="10" s="1"/>
  <c r="D343" i="10"/>
  <c r="G340" i="10"/>
  <c r="E295" i="10"/>
  <c r="G807" i="10"/>
  <c r="D746" i="10"/>
  <c r="G204" i="10"/>
  <c r="D1489" i="10"/>
  <c r="D312" i="10"/>
  <c r="D119" i="10"/>
  <c r="F1443" i="10"/>
  <c r="H1443" i="10" s="1"/>
  <c r="D867" i="10"/>
  <c r="G929" i="10"/>
  <c r="F88" i="10"/>
  <c r="D326" i="10"/>
  <c r="F140" i="10"/>
  <c r="D92" i="10"/>
  <c r="D438" i="10"/>
  <c r="F682" i="10"/>
  <c r="F1582" i="10"/>
  <c r="C1582" i="10" s="1"/>
  <c r="J1582" i="10" s="1"/>
  <c r="F1219" i="10"/>
  <c r="H1219" i="10" s="1"/>
  <c r="E1683" i="10"/>
  <c r="I1683" i="10" s="1"/>
  <c r="D660" i="10"/>
  <c r="F145" i="10"/>
  <c r="D578" i="10"/>
  <c r="F178" i="10"/>
  <c r="H178" i="10" s="1"/>
  <c r="D815" i="10"/>
  <c r="D652" i="10"/>
  <c r="F1534" i="10"/>
  <c r="D1283" i="10"/>
  <c r="D551" i="10"/>
  <c r="D159" i="10"/>
  <c r="F1652" i="10"/>
  <c r="F170" i="10"/>
  <c r="D265" i="10"/>
  <c r="D207" i="10"/>
  <c r="E752" i="10"/>
  <c r="D124" i="10"/>
  <c r="G353" i="10"/>
  <c r="D1243" i="10"/>
  <c r="E663" i="10"/>
  <c r="F1616" i="10"/>
  <c r="G1447" i="10"/>
  <c r="G1297" i="10"/>
  <c r="D230" i="10"/>
  <c r="F633" i="10"/>
  <c r="D308" i="10"/>
  <c r="D779" i="10"/>
  <c r="D504" i="10"/>
  <c r="G1279" i="10"/>
  <c r="D805" i="10"/>
  <c r="D181" i="10"/>
  <c r="G514" i="10"/>
  <c r="F1430" i="10"/>
  <c r="G117" i="10"/>
  <c r="F369" i="10"/>
  <c r="H369" i="10" s="1"/>
  <c r="F370" i="10"/>
  <c r="H370" i="10" s="1"/>
  <c r="D716" i="10"/>
  <c r="D875" i="10"/>
  <c r="D202" i="10"/>
  <c r="F1254" i="10"/>
  <c r="F771" i="10"/>
  <c r="D770" i="10"/>
  <c r="G165" i="10"/>
  <c r="D781" i="10"/>
  <c r="F565" i="10"/>
  <c r="F270" i="10"/>
  <c r="H270" i="10" s="1"/>
  <c r="E1227" i="10"/>
  <c r="I1227" i="10" s="1"/>
  <c r="D1017" i="10"/>
  <c r="G603" i="10"/>
  <c r="F132" i="10"/>
  <c r="H132" i="10" s="1"/>
  <c r="F626" i="10"/>
  <c r="F777" i="10"/>
  <c r="E1022" i="10"/>
  <c r="F1092" i="10"/>
  <c r="E575" i="10"/>
  <c r="I575" i="10" s="1"/>
  <c r="F265" i="10"/>
  <c r="D398" i="10"/>
  <c r="G283" i="10"/>
  <c r="D424" i="10"/>
  <c r="G205" i="10"/>
  <c r="D237" i="10"/>
  <c r="F513" i="10"/>
  <c r="H513" i="10" s="1"/>
  <c r="G346" i="10"/>
  <c r="D205" i="10"/>
  <c r="F327" i="10"/>
  <c r="H327" i="10" s="1"/>
  <c r="D143" i="10"/>
  <c r="E654" i="10"/>
  <c r="G579" i="10"/>
  <c r="D469" i="10"/>
  <c r="F230" i="10"/>
  <c r="H230" i="10" s="1"/>
  <c r="F438" i="10"/>
  <c r="G947" i="10"/>
  <c r="F620" i="10"/>
  <c r="H620" i="10" s="1"/>
  <c r="G556" i="10"/>
  <c r="D860" i="10"/>
  <c r="D348" i="10"/>
  <c r="D518" i="10"/>
  <c r="D607" i="10"/>
  <c r="D1003" i="10"/>
  <c r="D280" i="10"/>
  <c r="F381" i="10"/>
  <c r="H381" i="10" s="1"/>
  <c r="D1682" i="10"/>
  <c r="F800" i="10"/>
  <c r="G81" i="10"/>
  <c r="E535" i="10"/>
  <c r="F159" i="10"/>
  <c r="H159" i="10" s="1"/>
  <c r="G299" i="10"/>
  <c r="F367" i="10"/>
  <c r="H367" i="10" s="1"/>
  <c r="E882" i="10"/>
  <c r="G354" i="10"/>
  <c r="F622" i="10"/>
  <c r="H622" i="10" s="1"/>
  <c r="D180" i="10"/>
  <c r="F101" i="10"/>
  <c r="H101" i="10" s="1"/>
  <c r="F1546" i="10"/>
  <c r="C1546" i="10" s="1"/>
  <c r="J1546" i="10" s="1"/>
  <c r="D832" i="10"/>
  <c r="E532" i="10"/>
  <c r="F151" i="10"/>
  <c r="D231" i="10"/>
  <c r="G1167" i="10"/>
  <c r="F521" i="10"/>
  <c r="H521" i="10" s="1"/>
  <c r="G557" i="10"/>
  <c r="G213" i="10"/>
  <c r="F401" i="10"/>
  <c r="H401" i="10" s="1"/>
  <c r="D411" i="10"/>
  <c r="G258" i="10"/>
  <c r="D497" i="10"/>
  <c r="D262" i="10"/>
  <c r="G222" i="10"/>
  <c r="D372" i="10"/>
  <c r="E322" i="10"/>
  <c r="F610" i="10"/>
  <c r="H610" i="10" s="1"/>
  <c r="G986" i="10"/>
  <c r="E940" i="10"/>
  <c r="D338" i="10"/>
  <c r="F453" i="10"/>
  <c r="G146" i="10"/>
  <c r="F1197" i="10"/>
  <c r="E1473" i="10"/>
  <c r="I1473" i="10" s="1"/>
  <c r="E554" i="10"/>
  <c r="D512" i="10"/>
  <c r="D648" i="10"/>
  <c r="F209" i="10"/>
  <c r="F668" i="10"/>
  <c r="H668" i="10" s="1"/>
  <c r="D137" i="10"/>
  <c r="E146" i="10"/>
  <c r="E310" i="10"/>
  <c r="G1122" i="10"/>
  <c r="F114" i="10"/>
  <c r="H114" i="10" s="1"/>
  <c r="F997" i="10"/>
  <c r="H997" i="10" s="1"/>
  <c r="D986" i="10"/>
  <c r="D362" i="10"/>
  <c r="G473" i="10"/>
  <c r="G943" i="10"/>
  <c r="F1266" i="10"/>
  <c r="E605" i="10"/>
  <c r="F1240" i="10"/>
  <c r="H1240" i="10" s="1"/>
  <c r="F457" i="10"/>
  <c r="F636" i="10"/>
  <c r="D436" i="10"/>
  <c r="G501" i="10"/>
  <c r="D1419" i="10"/>
  <c r="D1699" i="10"/>
  <c r="F794" i="10"/>
  <c r="C794" i="10" s="1"/>
  <c r="J794" i="10" s="1"/>
  <c r="F169" i="10"/>
  <c r="H169" i="10" s="1"/>
  <c r="E590" i="10"/>
  <c r="D595" i="10"/>
  <c r="D919" i="10"/>
  <c r="F261" i="10"/>
  <c r="H261" i="10" s="1"/>
  <c r="F1526" i="10"/>
  <c r="H1526" i="10" s="1"/>
  <c r="D724" i="10"/>
  <c r="D387" i="10"/>
  <c r="G859" i="10"/>
  <c r="D642" i="10"/>
  <c r="E904" i="10"/>
  <c r="D251" i="10"/>
  <c r="D428" i="10"/>
  <c r="D420" i="10"/>
  <c r="D115" i="10"/>
  <c r="D80" i="10"/>
  <c r="G1402" i="10"/>
  <c r="E1488" i="10"/>
  <c r="E785" i="10"/>
  <c r="I785" i="10" s="1"/>
  <c r="F763" i="10"/>
  <c r="H763" i="10" s="1"/>
  <c r="G747" i="10"/>
  <c r="D151" i="10"/>
  <c r="F118" i="10"/>
  <c r="F427" i="10"/>
  <c r="F667" i="10"/>
  <c r="D431" i="10"/>
  <c r="G719" i="10"/>
  <c r="G667" i="10"/>
  <c r="G873" i="10"/>
  <c r="F664" i="10"/>
  <c r="H664" i="10" s="1"/>
  <c r="D723" i="10"/>
  <c r="G244" i="10"/>
  <c r="E161" i="10"/>
  <c r="C161" i="10" s="1"/>
  <c r="G240" i="10"/>
  <c r="F297" i="10"/>
  <c r="H297" i="10" s="1"/>
  <c r="G338" i="10"/>
  <c r="G89" i="10"/>
  <c r="F437" i="10"/>
  <c r="H437" i="10" s="1"/>
  <c r="G567" i="10"/>
  <c r="D340" i="10"/>
  <c r="E947" i="10"/>
  <c r="G885" i="10"/>
  <c r="D234" i="10"/>
  <c r="G160" i="10"/>
  <c r="G339" i="10"/>
  <c r="F647" i="10"/>
  <c r="H647" i="10" s="1"/>
  <c r="G230" i="10"/>
  <c r="D261" i="10"/>
  <c r="F1604" i="10"/>
  <c r="F486" i="10"/>
  <c r="D602" i="10"/>
  <c r="D418" i="10"/>
  <c r="G472" i="10"/>
  <c r="D455" i="10"/>
  <c r="D1431" i="10"/>
  <c r="F174" i="10"/>
  <c r="H174" i="10" s="1"/>
  <c r="D252" i="10"/>
  <c r="F507" i="10"/>
  <c r="H507" i="10" s="1"/>
  <c r="D619" i="10"/>
  <c r="F281" i="10"/>
  <c r="D806" i="10"/>
  <c r="D383" i="10"/>
  <c r="G463" i="10"/>
  <c r="G368" i="10"/>
  <c r="D99" i="10"/>
  <c r="D1367" i="10"/>
  <c r="D125" i="10"/>
  <c r="D255" i="10"/>
  <c r="G273" i="10"/>
  <c r="F798" i="10"/>
  <c r="H798" i="10" s="1"/>
  <c r="D274" i="10"/>
  <c r="G466" i="10"/>
  <c r="D590" i="10"/>
  <c r="G261" i="10"/>
  <c r="D346" i="10"/>
  <c r="D439" i="10"/>
  <c r="F497" i="10"/>
  <c r="D357" i="10"/>
  <c r="D506" i="10"/>
  <c r="D563" i="10"/>
  <c r="G510" i="10"/>
  <c r="E118" i="10"/>
  <c r="I118" i="10" s="1"/>
  <c r="F199" i="10"/>
  <c r="H199" i="10" s="1"/>
  <c r="D216" i="10"/>
  <c r="D1303" i="10"/>
  <c r="F339" i="10"/>
  <c r="H339" i="10" s="1"/>
  <c r="G305" i="10"/>
  <c r="D120" i="10"/>
  <c r="D654" i="10"/>
  <c r="G724" i="10"/>
  <c r="D198" i="10"/>
  <c r="D1011" i="10"/>
  <c r="D1299" i="10"/>
  <c r="F1271" i="10"/>
  <c r="D706" i="10"/>
  <c r="D166" i="10"/>
  <c r="G548" i="10"/>
  <c r="D667" i="10"/>
  <c r="F153" i="10"/>
  <c r="F1499" i="10"/>
  <c r="H1499" i="10" s="1"/>
  <c r="F1638" i="10"/>
  <c r="H1638" i="10" s="1"/>
  <c r="F1418" i="10"/>
  <c r="D520" i="10"/>
  <c r="F966" i="10"/>
  <c r="H966" i="10" s="1"/>
  <c r="F1262" i="10"/>
  <c r="D601" i="10"/>
  <c r="F689" i="10"/>
  <c r="H689" i="10" s="1"/>
  <c r="D183" i="10"/>
  <c r="F603" i="10"/>
  <c r="H603" i="10" s="1"/>
  <c r="F1056" i="10"/>
  <c r="C1056" i="10" s="1"/>
  <c r="F1068" i="10"/>
  <c r="C1068" i="10" s="1"/>
  <c r="J1068" i="10" s="1"/>
  <c r="D256" i="10"/>
  <c r="F445" i="10"/>
  <c r="H445" i="10" s="1"/>
  <c r="F1596" i="10"/>
  <c r="H1596" i="10" s="1"/>
  <c r="F1031" i="10"/>
  <c r="H1031" i="10" s="1"/>
  <c r="G452" i="10"/>
  <c r="G768" i="10"/>
  <c r="G429" i="10"/>
  <c r="F607" i="10"/>
  <c r="H607" i="10" s="1"/>
  <c r="G1097" i="10"/>
  <c r="D685" i="10"/>
  <c r="F957" i="10"/>
  <c r="H957" i="10" s="1"/>
  <c r="F1373" i="10"/>
  <c r="H1373" i="10" s="1"/>
  <c r="D228" i="10"/>
  <c r="D353" i="10"/>
  <c r="F982" i="10"/>
  <c r="G832" i="10"/>
  <c r="D885" i="10"/>
  <c r="D188" i="10"/>
  <c r="D433" i="10"/>
  <c r="E812" i="10"/>
  <c r="E1604" i="10"/>
  <c r="D359" i="10"/>
  <c r="D286" i="10"/>
  <c r="D1310" i="10"/>
  <c r="F1171" i="10"/>
  <c r="H1171" i="10" s="1"/>
  <c r="F377" i="10"/>
  <c r="C377" i="10" s="1"/>
  <c r="J377" i="10" s="1"/>
  <c r="D465" i="10"/>
  <c r="D171" i="10"/>
  <c r="F180" i="10"/>
  <c r="D185" i="10"/>
  <c r="D413" i="10"/>
  <c r="E1135" i="10"/>
  <c r="I1135" i="10" s="1"/>
  <c r="G423" i="10"/>
  <c r="E667" i="10"/>
  <c r="F1359" i="10"/>
  <c r="H1359" i="10" s="1"/>
  <c r="D782" i="10"/>
  <c r="E724" i="10"/>
  <c r="F704" i="10"/>
  <c r="F557" i="10"/>
  <c r="D859" i="10"/>
  <c r="F854" i="10"/>
  <c r="D268" i="10"/>
  <c r="F1310" i="10"/>
  <c r="H1310" i="10" s="1"/>
  <c r="G1233" i="10"/>
  <c r="F215" i="10"/>
  <c r="E398" i="10"/>
  <c r="I398" i="10" s="1"/>
  <c r="D266" i="10"/>
  <c r="D663" i="10"/>
  <c r="D108" i="10"/>
  <c r="G342" i="10"/>
  <c r="D622" i="10"/>
  <c r="D288" i="10"/>
  <c r="E937" i="10"/>
  <c r="F122" i="10"/>
  <c r="C122" i="10" s="1"/>
  <c r="D87" i="10"/>
  <c r="G96" i="10"/>
  <c r="G520" i="10"/>
  <c r="D117" i="10"/>
  <c r="G558" i="10"/>
  <c r="G125" i="10"/>
  <c r="D871" i="10"/>
  <c r="D313" i="10"/>
  <c r="D287" i="10"/>
  <c r="D334" i="10"/>
  <c r="D499" i="10"/>
  <c r="D109" i="10"/>
  <c r="G750" i="10"/>
  <c r="G447" i="10"/>
  <c r="F332" i="10"/>
  <c r="G702" i="10"/>
  <c r="D610" i="10"/>
  <c r="E426" i="10"/>
  <c r="E201" i="10"/>
  <c r="D82" i="10"/>
  <c r="F1434" i="10"/>
  <c r="H1434" i="10" s="1"/>
  <c r="F706" i="10"/>
  <c r="G224" i="10"/>
  <c r="G431" i="10"/>
  <c r="E91" i="10"/>
  <c r="D535" i="10"/>
  <c r="F645" i="10"/>
  <c r="G104" i="10"/>
  <c r="F479" i="10"/>
  <c r="H479" i="10" s="1"/>
  <c r="D876" i="10"/>
  <c r="G297" i="10"/>
  <c r="F1504" i="10"/>
  <c r="H1504" i="10" s="1"/>
  <c r="E621" i="10"/>
  <c r="G112" i="10"/>
  <c r="D423" i="10"/>
  <c r="F760" i="10"/>
  <c r="H760" i="10" s="1"/>
  <c r="F424" i="10"/>
  <c r="D1427" i="10"/>
  <c r="D162" i="10"/>
  <c r="G481" i="10"/>
  <c r="G397" i="10"/>
  <c r="E551" i="10"/>
  <c r="F85" i="10"/>
  <c r="G333" i="10"/>
  <c r="F443" i="10"/>
  <c r="H443" i="10" s="1"/>
  <c r="F447" i="10"/>
  <c r="F606" i="10"/>
  <c r="H606" i="10" s="1"/>
  <c r="G242" i="10"/>
  <c r="G103" i="10"/>
  <c r="D489" i="10"/>
  <c r="D347" i="10"/>
  <c r="F208" i="10"/>
  <c r="D1571" i="10"/>
  <c r="D587" i="10"/>
  <c r="D731" i="10"/>
  <c r="F1660" i="10"/>
  <c r="H1660" i="10" s="1"/>
  <c r="D963" i="10"/>
  <c r="F1697" i="10"/>
  <c r="H1697" i="10" s="1"/>
  <c r="G590" i="10"/>
  <c r="E587" i="10"/>
  <c r="E341" i="10"/>
  <c r="F212" i="10"/>
  <c r="D947" i="10"/>
  <c r="G957" i="10"/>
  <c r="D1637" i="10"/>
  <c r="D1287" i="10"/>
  <c r="F493" i="10"/>
  <c r="G518" i="10"/>
  <c r="D556" i="10"/>
  <c r="D445" i="10"/>
  <c r="G960" i="10"/>
  <c r="G393" i="10"/>
  <c r="G1157" i="10"/>
  <c r="E259" i="10"/>
  <c r="D700" i="10"/>
  <c r="D801" i="10"/>
  <c r="D1235" i="10"/>
  <c r="D678" i="10"/>
  <c r="D150" i="10"/>
  <c r="G188" i="10"/>
  <c r="D419" i="10"/>
  <c r="G176" i="10"/>
  <c r="D358" i="10"/>
  <c r="F673" i="10"/>
  <c r="H673" i="10" s="1"/>
  <c r="F537" i="10"/>
  <c r="H537" i="10" s="1"/>
  <c r="E274" i="10"/>
  <c r="F1419" i="10"/>
  <c r="H1419" i="10" s="1"/>
  <c r="G663" i="10"/>
  <c r="F1333" i="10"/>
  <c r="C1333" i="10" s="1"/>
  <c r="J1333" i="10" s="1"/>
  <c r="G621" i="10"/>
  <c r="F815" i="10"/>
  <c r="C815" i="10" s="1"/>
  <c r="J815" i="10" s="1"/>
  <c r="E453" i="10"/>
  <c r="G378" i="10"/>
  <c r="D442" i="10"/>
  <c r="F1336" i="10"/>
  <c r="G488" i="10"/>
  <c r="D339" i="10"/>
  <c r="F821" i="10"/>
  <c r="H821" i="10" s="1"/>
  <c r="G1030" i="10"/>
  <c r="D221" i="10"/>
  <c r="F203" i="10"/>
  <c r="H203" i="10" s="1"/>
  <c r="D568" i="10"/>
  <c r="E633" i="10"/>
  <c r="I633" i="10" s="1"/>
  <c r="G978" i="10"/>
  <c r="F851" i="10"/>
  <c r="E395" i="10"/>
  <c r="D399" i="10"/>
  <c r="G930" i="10"/>
  <c r="F1279" i="10"/>
  <c r="H1279" i="10" s="1"/>
  <c r="F1096" i="10"/>
  <c r="H1096" i="10" s="1"/>
  <c r="D704" i="10"/>
  <c r="F566" i="10"/>
  <c r="G562" i="10"/>
  <c r="D546" i="10"/>
  <c r="F969" i="10"/>
  <c r="H969" i="10" s="1"/>
  <c r="F589" i="10"/>
  <c r="H589" i="10" s="1"/>
  <c r="F781" i="10"/>
  <c r="F1030" i="10"/>
  <c r="H1030" i="10" s="1"/>
  <c r="G628" i="10"/>
  <c r="G448" i="10"/>
  <c r="G227" i="10"/>
  <c r="E423" i="10"/>
  <c r="I423" i="10" s="1"/>
  <c r="D807" i="10"/>
  <c r="D355" i="10"/>
  <c r="F334" i="10"/>
  <c r="H334" i="10" s="1"/>
  <c r="D114" i="10"/>
  <c r="D1271" i="10"/>
  <c r="G292" i="10"/>
  <c r="E112" i="10"/>
  <c r="F998" i="10"/>
  <c r="F190" i="10"/>
  <c r="H190" i="10" s="1"/>
  <c r="D368" i="10"/>
  <c r="F123" i="10"/>
  <c r="H123" i="10" s="1"/>
  <c r="D593" i="10"/>
  <c r="F717" i="10"/>
  <c r="H717" i="10" s="1"/>
  <c r="G151" i="10"/>
  <c r="D955" i="10"/>
  <c r="D673" i="10"/>
  <c r="D1165" i="10"/>
  <c r="F406" i="10"/>
  <c r="H406" i="10" s="1"/>
  <c r="F380" i="10"/>
  <c r="C380" i="10" s="1"/>
  <c r="J380" i="10" s="1"/>
  <c r="F458" i="10"/>
  <c r="H458" i="10" s="1"/>
  <c r="G182" i="10"/>
  <c r="F618" i="10"/>
  <c r="C618" i="10" s="1"/>
  <c r="J618" i="10" s="1"/>
  <c r="E383" i="10"/>
  <c r="G123" i="10"/>
  <c r="G504" i="10"/>
  <c r="F375" i="10"/>
  <c r="H375" i="10" s="1"/>
  <c r="E581" i="10"/>
  <c r="I581" i="10" s="1"/>
  <c r="E822" i="10"/>
  <c r="D401" i="10"/>
  <c r="E1394" i="10"/>
  <c r="F120" i="10"/>
  <c r="H120" i="10" s="1"/>
  <c r="F485" i="10"/>
  <c r="F449" i="10"/>
  <c r="H449" i="10" s="1"/>
  <c r="D389" i="10"/>
  <c r="F549" i="10"/>
  <c r="H549" i="10" s="1"/>
  <c r="F355" i="10"/>
  <c r="G196" i="10"/>
  <c r="F631" i="10"/>
  <c r="D684" i="10"/>
  <c r="F168" i="10"/>
  <c r="H168" i="10" s="1"/>
  <c r="F676" i="10"/>
  <c r="H676" i="10" s="1"/>
  <c r="D599" i="10"/>
  <c r="F1403" i="10"/>
  <c r="C1403" i="10" s="1"/>
  <c r="F1337" i="10"/>
  <c r="F487" i="10"/>
  <c r="F207" i="10"/>
  <c r="D241" i="10"/>
  <c r="D158" i="10"/>
  <c r="E1223" i="10"/>
  <c r="C1223" i="10" s="1"/>
  <c r="F403" i="10"/>
  <c r="H403" i="10" s="1"/>
  <c r="D104" i="10"/>
  <c r="D165" i="10"/>
  <c r="F304" i="10"/>
  <c r="E134" i="10"/>
  <c r="F259" i="10"/>
  <c r="C259" i="10" s="1"/>
  <c r="J259" i="10" s="1"/>
  <c r="F1320" i="10"/>
  <c r="H1320" i="10" s="1"/>
  <c r="G730" i="10"/>
  <c r="G593" i="10"/>
  <c r="F1472" i="10"/>
  <c r="F1590" i="10"/>
  <c r="H1590" i="10" s="1"/>
  <c r="F766" i="10"/>
  <c r="D452" i="10"/>
  <c r="D405" i="10"/>
  <c r="D279" i="10"/>
  <c r="G440" i="10"/>
  <c r="E307" i="10"/>
  <c r="D472" i="10"/>
  <c r="F383" i="10"/>
  <c r="E1077" i="10"/>
  <c r="E1302" i="10"/>
  <c r="C1302" i="10" s="1"/>
  <c r="F1208" i="10"/>
  <c r="C1208" i="10" s="1"/>
  <c r="J1208" i="10" s="1"/>
  <c r="F316" i="10"/>
  <c r="C316" i="10" s="1"/>
  <c r="J316" i="10" s="1"/>
  <c r="F724" i="10"/>
  <c r="G413" i="10"/>
  <c r="F482" i="10"/>
  <c r="H482" i="10" s="1"/>
  <c r="D135" i="10"/>
  <c r="D519" i="10"/>
  <c r="D200" i="10"/>
  <c r="D846" i="10"/>
  <c r="E122" i="10"/>
  <c r="D912" i="10"/>
  <c r="G1450" i="10"/>
  <c r="D425" i="10"/>
  <c r="D745" i="10"/>
  <c r="D83" i="10"/>
  <c r="G106" i="10"/>
  <c r="F301" i="10"/>
  <c r="E465" i="10"/>
  <c r="F1377" i="10"/>
  <c r="H1377" i="10" s="1"/>
  <c r="F925" i="10"/>
  <c r="C925" i="10" s="1"/>
  <c r="J925" i="10" s="1"/>
  <c r="E867" i="10"/>
  <c r="F915" i="10"/>
  <c r="D223" i="10"/>
  <c r="D378" i="10"/>
  <c r="D1632" i="10"/>
  <c r="E523" i="10"/>
  <c r="G278" i="10"/>
  <c r="D111" i="10"/>
  <c r="E438" i="10"/>
  <c r="D1153" i="10"/>
  <c r="G375" i="10"/>
  <c r="D621" i="10"/>
  <c r="D641" i="10"/>
  <c r="D946" i="10"/>
  <c r="G801" i="10"/>
  <c r="F1395" i="10"/>
  <c r="G883" i="10"/>
  <c r="D447" i="10"/>
  <c r="F579" i="10"/>
  <c r="H579" i="10" s="1"/>
  <c r="G453" i="10"/>
  <c r="D138" i="10"/>
  <c r="D113" i="10"/>
  <c r="D583" i="10"/>
  <c r="D1239" i="10"/>
  <c r="D735" i="10"/>
  <c r="D627" i="10"/>
  <c r="F278" i="10"/>
  <c r="D112" i="10"/>
  <c r="D646" i="10"/>
  <c r="E457" i="10"/>
  <c r="D121" i="10"/>
  <c r="F1013" i="10"/>
  <c r="D187" i="10"/>
  <c r="F776" i="10"/>
  <c r="F344" i="10"/>
  <c r="F109" i="10"/>
  <c r="H109" i="10" s="1"/>
  <c r="D293" i="10"/>
  <c r="D462" i="10"/>
  <c r="F189" i="10"/>
  <c r="D1233" i="10"/>
  <c r="D657" i="10"/>
  <c r="G536" i="10"/>
  <c r="F523" i="10"/>
  <c r="D392" i="10"/>
  <c r="D482" i="10"/>
  <c r="D282" i="10"/>
  <c r="G509" i="10"/>
  <c r="F697" i="10"/>
  <c r="D194" i="10"/>
  <c r="G537" i="10"/>
  <c r="F224" i="10"/>
  <c r="E252" i="10"/>
  <c r="F621" i="10"/>
  <c r="D1492" i="10"/>
  <c r="G583" i="10"/>
  <c r="E131" i="10"/>
  <c r="D321" i="10"/>
  <c r="G697" i="10"/>
  <c r="F423" i="10"/>
  <c r="D327" i="10"/>
  <c r="D131" i="10"/>
  <c r="G142" i="10"/>
  <c r="F451" i="10"/>
  <c r="H451" i="10" s="1"/>
  <c r="E234" i="10"/>
  <c r="D606" i="10"/>
  <c r="F80" i="10"/>
  <c r="G77" i="10"/>
  <c r="D328" i="10"/>
  <c r="D91" i="10"/>
  <c r="D134" i="10"/>
  <c r="G190" i="10"/>
  <c r="D629" i="10"/>
  <c r="D391" i="10"/>
  <c r="E660" i="10"/>
  <c r="G80" i="10"/>
  <c r="D264" i="10"/>
  <c r="G355" i="10"/>
  <c r="E527" i="10"/>
  <c r="G270" i="10"/>
  <c r="G129" i="10"/>
  <c r="E402" i="10"/>
  <c r="D533" i="10"/>
  <c r="F466" i="10"/>
  <c r="H466" i="10" s="1"/>
  <c r="D1201" i="10"/>
  <c r="D1447" i="10"/>
  <c r="F1135" i="10"/>
  <c r="D1122" i="10"/>
  <c r="F892" i="10"/>
  <c r="C892" i="10" s="1"/>
  <c r="F309" i="10"/>
  <c r="H309" i="10" s="1"/>
  <c r="F96" i="10"/>
  <c r="H96" i="10" s="1"/>
  <c r="D653" i="10"/>
  <c r="C843" i="10"/>
  <c r="J843" i="10" s="1"/>
  <c r="C399" i="10"/>
  <c r="J399" i="10" s="1"/>
  <c r="C1275" i="10"/>
  <c r="J1275" i="10" s="1"/>
  <c r="H271" i="10"/>
  <c r="C667" i="10"/>
  <c r="H237" i="10"/>
  <c r="I1278" i="10"/>
  <c r="I167" i="10"/>
  <c r="C97" i="10"/>
  <c r="J97" i="10" s="1"/>
  <c r="C1092" i="10"/>
  <c r="C1534" i="10"/>
  <c r="H688" i="10"/>
  <c r="H58" i="10"/>
  <c r="H408" i="10"/>
  <c r="C901" i="10"/>
  <c r="J901" i="10" s="1"/>
  <c r="H1367" i="10"/>
  <c r="C633" i="10"/>
  <c r="C73" i="10"/>
  <c r="J73" i="10" s="1"/>
  <c r="C1266" i="10"/>
  <c r="J1266" i="10" s="1"/>
  <c r="C341" i="10"/>
  <c r="C636" i="10"/>
  <c r="C1287" i="10"/>
  <c r="J1287" i="10" s="1"/>
  <c r="H803" i="10"/>
  <c r="C730" i="10"/>
  <c r="C1570" i="10"/>
  <c r="C74" i="10"/>
  <c r="H1333" i="10"/>
  <c r="C530" i="10"/>
  <c r="J530" i="10" s="1"/>
  <c r="H380" i="10"/>
  <c r="H815" i="10"/>
  <c r="C1710" i="10"/>
  <c r="C320" i="10"/>
  <c r="J320" i="10" s="1"/>
  <c r="C1032" i="10"/>
  <c r="C1172" i="10"/>
  <c r="J1172" i="10" s="1"/>
  <c r="H1442" i="10"/>
  <c r="H316" i="10"/>
  <c r="C943" i="10"/>
  <c r="J943" i="10" s="1"/>
  <c r="C195" i="10"/>
  <c r="J195" i="10" s="1"/>
  <c r="C758" i="10"/>
  <c r="J758" i="10" s="1"/>
  <c r="C214" i="10"/>
  <c r="C1512" i="10"/>
  <c r="J1512" i="10" s="1"/>
  <c r="C1004" i="10"/>
  <c r="J1004" i="10" s="1"/>
  <c r="C523" i="10"/>
  <c r="C344" i="10"/>
  <c r="J100" i="10"/>
  <c r="H100" i="10"/>
  <c r="H618" i="10"/>
  <c r="C30" i="10"/>
  <c r="J30" i="10" s="1"/>
  <c r="C873" i="10"/>
  <c r="C493" i="10"/>
  <c r="C1184" i="10"/>
  <c r="C317" i="10"/>
  <c r="C870" i="10"/>
  <c r="H1686" i="10"/>
  <c r="H624" i="10"/>
  <c r="C328" i="10"/>
  <c r="C286" i="10"/>
  <c r="J286" i="10" s="1"/>
  <c r="C252" i="10"/>
  <c r="C310" i="10"/>
  <c r="C517" i="10"/>
  <c r="C465" i="10"/>
  <c r="C904" i="10"/>
  <c r="C61" i="10"/>
  <c r="C846" i="10"/>
  <c r="C155" i="10"/>
  <c r="C1157" i="10"/>
  <c r="C387" i="10"/>
  <c r="H181" i="10"/>
  <c r="C1135" i="10"/>
  <c r="J1135" i="10" s="1"/>
  <c r="C867" i="10"/>
  <c r="C1077" i="10"/>
  <c r="J1077" i="10" s="1"/>
  <c r="C1293" i="10"/>
  <c r="C1363" i="10"/>
  <c r="J1363" i="10" s="1"/>
  <c r="C995" i="10"/>
  <c r="H703" i="10"/>
  <c r="H885" i="10"/>
  <c r="H246" i="10"/>
  <c r="I411" i="10"/>
  <c r="C322" i="10"/>
  <c r="H1406" i="10"/>
  <c r="H1628" i="10"/>
  <c r="H1068" i="10"/>
  <c r="H1123" i="10"/>
  <c r="C111" i="10"/>
  <c r="C371" i="10"/>
  <c r="C605" i="10"/>
  <c r="H1297" i="10"/>
  <c r="H794" i="10"/>
  <c r="C1053" i="10"/>
  <c r="C435" i="10"/>
  <c r="C460" i="10"/>
  <c r="J460" i="10" s="1"/>
  <c r="C1193" i="10"/>
  <c r="C255" i="10"/>
  <c r="C1095" i="10"/>
  <c r="J542" i="10"/>
  <c r="H542" i="10"/>
  <c r="H320" i="10"/>
  <c r="C597" i="10"/>
  <c r="C634" i="10"/>
  <c r="C913" i="10"/>
  <c r="H1546" i="10"/>
  <c r="C201" i="10"/>
  <c r="C332" i="10"/>
  <c r="J332" i="10" s="1"/>
  <c r="C785" i="10"/>
  <c r="J785" i="10" s="1"/>
  <c r="C313" i="10"/>
  <c r="C1080" i="10"/>
  <c r="J1080" i="10" s="1"/>
  <c r="C1488" i="10"/>
  <c r="C144" i="10"/>
  <c r="C106" i="10"/>
  <c r="C983" i="10"/>
  <c r="C1348" i="10"/>
  <c r="C329" i="10"/>
  <c r="H377" i="10"/>
  <c r="C511" i="10"/>
  <c r="C1290" i="10"/>
  <c r="C1150" i="10"/>
  <c r="C40" i="10"/>
  <c r="J201" i="10"/>
  <c r="H201" i="10"/>
  <c r="I201" i="10"/>
  <c r="J214" i="10"/>
  <c r="H214" i="10"/>
  <c r="C225" i="10"/>
  <c r="J225" i="10" s="1"/>
  <c r="J517" i="10"/>
  <c r="H517" i="10"/>
  <c r="C356" i="10"/>
  <c r="J356" i="10" s="1"/>
  <c r="I1083" i="10"/>
  <c r="C85" i="10"/>
  <c r="J85" i="10" s="1"/>
  <c r="I1196" i="10"/>
  <c r="C1196" i="10"/>
  <c r="C424" i="10"/>
  <c r="J424" i="10" s="1"/>
  <c r="C304" i="10"/>
  <c r="I304" i="10"/>
  <c r="I621" i="10"/>
  <c r="C621" i="10"/>
  <c r="C645" i="10"/>
  <c r="J645" i="10" s="1"/>
  <c r="I164" i="10"/>
  <c r="I91" i="10"/>
  <c r="I225" i="10"/>
  <c r="I414" i="10"/>
  <c r="C955" i="10"/>
  <c r="I955" i="10"/>
  <c r="I185" i="10"/>
  <c r="C937" i="10"/>
  <c r="C390" i="10"/>
  <c r="J390" i="10" s="1"/>
  <c r="C514" i="10"/>
  <c r="J514" i="10" s="1"/>
  <c r="I447" i="10"/>
  <c r="I724" i="10"/>
  <c r="C180" i="10"/>
  <c r="J180" i="10" s="1"/>
  <c r="I1604" i="10"/>
  <c r="C164" i="10"/>
  <c r="H104" i="10"/>
  <c r="C1324" i="10"/>
  <c r="J1324" i="10" s="1"/>
  <c r="C185" i="10"/>
  <c r="J185" i="10" s="1"/>
  <c r="C727" i="10"/>
  <c r="I727" i="10"/>
  <c r="C986" i="10"/>
  <c r="J986" i="10" s="1"/>
  <c r="I1010" i="10"/>
  <c r="H762" i="10"/>
  <c r="C52" i="10"/>
  <c r="I1102" i="10"/>
  <c r="C1102" i="10"/>
  <c r="J1102" i="10" s="1"/>
  <c r="I764" i="10"/>
  <c r="C27" i="10"/>
  <c r="J27" i="10" s="1"/>
  <c r="I496" i="10"/>
  <c r="I182" i="10"/>
  <c r="C182" i="10"/>
  <c r="J182" i="10" s="1"/>
  <c r="C216" i="10"/>
  <c r="J216" i="10" s="1"/>
  <c r="H563" i="10"/>
  <c r="C575" i="10"/>
  <c r="J575" i="10" s="1"/>
  <c r="I1162" i="10"/>
  <c r="H158" i="10"/>
  <c r="C858" i="10"/>
  <c r="J858" i="10" s="1"/>
  <c r="I788" i="10"/>
  <c r="H613" i="10"/>
  <c r="C1017" i="10"/>
  <c r="I1017" i="10"/>
  <c r="I1217" i="10"/>
  <c r="I228" i="10"/>
  <c r="I177" i="10"/>
  <c r="I1114" i="10"/>
  <c r="C1114" i="10"/>
  <c r="I968" i="10"/>
  <c r="C76" i="10"/>
  <c r="J76" i="10" s="1"/>
  <c r="I648" i="10"/>
  <c r="I916" i="10"/>
  <c r="I42" i="10"/>
  <c r="H332" i="10"/>
  <c r="I548" i="10"/>
  <c r="J612" i="10"/>
  <c r="H612" i="10"/>
  <c r="C828" i="10"/>
  <c r="J828" i="10" s="1"/>
  <c r="I828" i="10"/>
  <c r="J322" i="10"/>
  <c r="H322" i="10"/>
  <c r="I1138" i="10"/>
  <c r="H1080" i="10"/>
  <c r="I52" i="10"/>
  <c r="H325" i="10"/>
  <c r="H1077" i="10"/>
  <c r="I481" i="10"/>
  <c r="I517" i="10"/>
  <c r="C527" i="10"/>
  <c r="I234" i="10"/>
  <c r="C481" i="10"/>
  <c r="I131" i="10"/>
  <c r="I252" i="10"/>
  <c r="I97" i="10"/>
  <c r="C776" i="10"/>
  <c r="C1013" i="10"/>
  <c r="I457" i="10"/>
  <c r="I1488" i="10"/>
  <c r="C584" i="10"/>
  <c r="C764" i="10"/>
  <c r="C590" i="10"/>
  <c r="C457" i="10"/>
  <c r="I146" i="10"/>
  <c r="C298" i="10"/>
  <c r="C453" i="10"/>
  <c r="J453" i="10" s="1"/>
  <c r="I940" i="10"/>
  <c r="C535" i="10"/>
  <c r="C551" i="10"/>
  <c r="C462" i="10"/>
  <c r="C1613" i="10"/>
  <c r="J1613" i="10" s="1"/>
  <c r="I885" i="10"/>
  <c r="I758" i="10"/>
  <c r="I1686" i="10"/>
  <c r="I1095" i="10"/>
  <c r="I1293" i="10"/>
  <c r="C107" i="10"/>
  <c r="C231" i="10"/>
  <c r="I873" i="10"/>
  <c r="C774" i="10"/>
  <c r="C33" i="10"/>
  <c r="I317" i="10"/>
  <c r="C864" i="10"/>
  <c r="C177" i="10"/>
  <c r="C456" i="10"/>
  <c r="C581" i="10"/>
  <c r="I424" i="10"/>
  <c r="C788" i="10"/>
  <c r="I597" i="10"/>
  <c r="I115" i="10"/>
  <c r="I1324" i="10"/>
  <c r="I383" i="10"/>
  <c r="C170" i="10"/>
  <c r="C112" i="10"/>
  <c r="I338" i="10"/>
  <c r="C898" i="10"/>
  <c r="C414" i="10"/>
  <c r="I85" i="10"/>
  <c r="C916" i="10"/>
  <c r="C822" i="10"/>
  <c r="C1418" i="10"/>
  <c r="J1418" i="10" s="1"/>
  <c r="C564" i="10"/>
  <c r="C91" i="10"/>
  <c r="I195" i="10"/>
  <c r="I472" i="10"/>
  <c r="C797" i="10"/>
  <c r="I247" i="10"/>
  <c r="C24" i="10"/>
  <c r="I240" i="10"/>
  <c r="C386" i="10"/>
  <c r="C128" i="10"/>
  <c r="I30" i="10"/>
  <c r="I335" i="10"/>
  <c r="C773" i="10"/>
  <c r="I380" i="10"/>
  <c r="C1394" i="10"/>
  <c r="C968" i="10"/>
  <c r="C761" i="10"/>
  <c r="C37" i="10"/>
  <c r="C532" i="10"/>
  <c r="C368" i="10"/>
  <c r="C262" i="10"/>
  <c r="I313" i="10"/>
  <c r="I752" i="10"/>
  <c r="I943" i="10"/>
  <c r="C682" i="10"/>
  <c r="I377" i="10"/>
  <c r="I301" i="10"/>
  <c r="I237" i="10"/>
  <c r="C675" i="10"/>
  <c r="C42" i="10"/>
  <c r="C143" i="10"/>
  <c r="I774" i="10"/>
  <c r="C1464" i="10"/>
  <c r="C505" i="10"/>
  <c r="I192" i="10"/>
  <c r="I329" i="10"/>
  <c r="I831" i="10"/>
  <c r="C940" i="10"/>
  <c r="C247" i="10"/>
  <c r="I88" i="10"/>
  <c r="I532" i="10"/>
  <c r="C402" i="10"/>
  <c r="I1013" i="10"/>
  <c r="C423" i="10"/>
  <c r="J423" i="10" s="1"/>
  <c r="C1604" i="10"/>
  <c r="I392" i="10"/>
  <c r="C947" i="10"/>
  <c r="C189" i="10"/>
  <c r="I161" i="10"/>
  <c r="C118" i="10"/>
  <c r="I618" i="10"/>
  <c r="I904" i="10"/>
  <c r="C301" i="10"/>
  <c r="I612" i="10"/>
  <c r="C724" i="10"/>
  <c r="C1360" i="10"/>
  <c r="C1372" i="10"/>
  <c r="J1372" i="10" s="1"/>
  <c r="C1126" i="10"/>
  <c r="J1126" i="10" s="1"/>
  <c r="C103" i="10"/>
  <c r="C548" i="10"/>
  <c r="C1640" i="10"/>
  <c r="I508" i="10"/>
  <c r="I268" i="10"/>
  <c r="I718" i="10"/>
  <c r="I128" i="10"/>
  <c r="I286" i="10"/>
  <c r="C41" i="10"/>
  <c r="I691" i="10"/>
  <c r="C115" i="10"/>
  <c r="C146" i="10"/>
  <c r="C6" i="10"/>
  <c r="C192" i="10"/>
  <c r="C48" i="10"/>
  <c r="I76" i="10"/>
  <c r="I216" i="10"/>
  <c r="I189" i="10"/>
  <c r="C110" i="10"/>
  <c r="C265" i="10"/>
  <c r="I125" i="10"/>
  <c r="C593" i="10"/>
  <c r="I1394" i="10"/>
  <c r="C745" i="10"/>
  <c r="C228" i="10"/>
  <c r="J228" i="10" s="1"/>
  <c r="I259" i="10"/>
  <c r="C494" i="10"/>
  <c r="J494" i="10" s="1"/>
  <c r="C1336" i="10"/>
  <c r="I204" i="10"/>
  <c r="C1010" i="10"/>
  <c r="I107" i="10"/>
  <c r="C1674" i="10"/>
  <c r="C691" i="10"/>
  <c r="C496" i="10"/>
  <c r="C274" i="10"/>
  <c r="I158" i="10"/>
  <c r="I387" i="10"/>
  <c r="I1153" i="10"/>
  <c r="C335" i="10"/>
  <c r="C952" i="10"/>
  <c r="I408" i="10"/>
  <c r="C176" i="10"/>
  <c r="I877" i="10"/>
  <c r="I1744" i="10"/>
  <c r="I450" i="10"/>
  <c r="I807" i="10"/>
  <c r="C660" i="10"/>
  <c r="C1022" i="10"/>
  <c r="I998" i="10"/>
  <c r="C807" i="10"/>
  <c r="C1616" i="10"/>
  <c r="C234" i="10"/>
  <c r="I271" i="10"/>
  <c r="I1348" i="10"/>
  <c r="C441" i="10"/>
  <c r="C1083" i="10"/>
  <c r="C928" i="10"/>
  <c r="I542" i="10"/>
  <c r="C663" i="10"/>
  <c r="I1652" i="10"/>
  <c r="C1007" i="10"/>
  <c r="I1165" i="10"/>
  <c r="C1162" i="10"/>
  <c r="I733" i="10"/>
  <c r="C508" i="10"/>
  <c r="I624" i="10"/>
  <c r="I243" i="10"/>
  <c r="C36" i="10"/>
  <c r="C447" i="10"/>
  <c r="I551" i="10"/>
  <c r="C657" i="10"/>
  <c r="C365" i="10"/>
  <c r="I737" i="10"/>
  <c r="C706" i="10"/>
  <c r="J706" i="10" s="1"/>
  <c r="C426" i="10"/>
  <c r="C1138" i="10"/>
  <c r="I173" i="10"/>
  <c r="I667" i="10"/>
  <c r="C742" i="10"/>
  <c r="I812" i="10"/>
  <c r="I1080" i="10"/>
  <c r="C648" i="10"/>
  <c r="J648" i="10" s="1"/>
  <c r="C672" i="10"/>
  <c r="I1628" i="10"/>
  <c r="I1007" i="10"/>
  <c r="I284" i="10"/>
  <c r="I858" i="10"/>
  <c r="I520" i="10"/>
  <c r="C538" i="10"/>
  <c r="I1232" i="10"/>
  <c r="C1217" i="10"/>
  <c r="C295" i="10"/>
  <c r="C213" i="10"/>
  <c r="C240" i="10"/>
  <c r="I578" i="10"/>
  <c r="C204" i="10"/>
  <c r="C1205" i="10"/>
  <c r="C1147" i="10"/>
  <c r="I94" i="10"/>
  <c r="I119" i="10"/>
  <c r="I484" i="10"/>
  <c r="I1087" i="10"/>
  <c r="H259" i="10"/>
  <c r="H460" i="10"/>
  <c r="H182" i="10"/>
  <c r="H1582" i="10"/>
  <c r="H173" i="10"/>
  <c r="H354" i="10"/>
  <c r="H1266" i="10"/>
  <c r="H943" i="10"/>
  <c r="H520" i="10"/>
  <c r="H843" i="10"/>
  <c r="H785" i="10"/>
  <c r="J636" i="10"/>
  <c r="H636" i="10"/>
  <c r="J602" i="10"/>
  <c r="H602" i="10"/>
  <c r="J258" i="10"/>
  <c r="H258" i="10"/>
  <c r="H268" i="10"/>
  <c r="H718" i="10"/>
  <c r="H962" i="10"/>
  <c r="J344" i="10"/>
  <c r="H344" i="10"/>
  <c r="H1208" i="10"/>
  <c r="J164" i="10"/>
  <c r="H164" i="10"/>
  <c r="J1025" i="10"/>
  <c r="H1025" i="10"/>
  <c r="J478" i="10"/>
  <c r="H478" i="10"/>
  <c r="J523" i="10"/>
  <c r="H523" i="10"/>
  <c r="J1570" i="10"/>
  <c r="H1570" i="10"/>
  <c r="J1488" i="10"/>
  <c r="H1488" i="10"/>
  <c r="J1543" i="10"/>
  <c r="H1543" i="10"/>
  <c r="J1403" i="10"/>
  <c r="H1403" i="10"/>
  <c r="J667" i="10"/>
  <c r="H667" i="10"/>
  <c r="J1114" i="10"/>
  <c r="H1114" i="10"/>
  <c r="J328" i="10"/>
  <c r="H328" i="10"/>
  <c r="J1056" i="10"/>
  <c r="H1056" i="10"/>
  <c r="J1065" i="10"/>
  <c r="H1065" i="10"/>
  <c r="J867" i="10"/>
  <c r="H867" i="10"/>
  <c r="H1363" i="10"/>
  <c r="H405" i="10"/>
  <c r="H844" i="10"/>
  <c r="H530" i="10"/>
  <c r="H251" i="10"/>
  <c r="H1235" i="10"/>
  <c r="H1172" i="10"/>
  <c r="H1744" i="10"/>
  <c r="H608" i="10"/>
  <c r="G1252" i="10"/>
  <c r="G795" i="10"/>
  <c r="G1280" i="10"/>
  <c r="D1206" i="10"/>
  <c r="F1550" i="10"/>
  <c r="E984" i="10"/>
  <c r="G1059" i="10"/>
  <c r="D1202" i="10"/>
  <c r="G662" i="10"/>
  <c r="D1266" i="10"/>
  <c r="G898" i="10"/>
  <c r="D477" i="10"/>
  <c r="D869" i="10"/>
  <c r="D586" i="10"/>
  <c r="E1577" i="10"/>
  <c r="I1577" i="10" s="1"/>
  <c r="F1415" i="10"/>
  <c r="G1503" i="10"/>
  <c r="D1214" i="10"/>
  <c r="G882" i="10"/>
  <c r="D751" i="10"/>
  <c r="F1280" i="10"/>
  <c r="F1041" i="10"/>
  <c r="F1265" i="10"/>
  <c r="D1068" i="10"/>
  <c r="F666" i="10"/>
  <c r="D705" i="10"/>
  <c r="D662" i="10"/>
  <c r="E791" i="10"/>
  <c r="I791" i="10" s="1"/>
  <c r="D909" i="10"/>
  <c r="D1210" i="10"/>
  <c r="G917" i="10"/>
  <c r="D1218" i="10"/>
  <c r="D917" i="10"/>
  <c r="F1059" i="10"/>
  <c r="F1158" i="10"/>
  <c r="F372" i="10"/>
  <c r="D1258" i="10"/>
  <c r="D534" i="10"/>
  <c r="G869" i="10"/>
  <c r="G1699" i="10"/>
  <c r="G1080" i="10"/>
  <c r="F1503" i="10"/>
  <c r="G1096" i="10"/>
  <c r="D554" i="10"/>
  <c r="F529" i="10"/>
  <c r="E391" i="10"/>
  <c r="I391" i="10" s="1"/>
  <c r="D830" i="10"/>
  <c r="E1144" i="10"/>
  <c r="I1144" i="10" s="1"/>
  <c r="F1751" i="10"/>
  <c r="F748" i="10"/>
  <c r="G705" i="10"/>
  <c r="D1453" i="10"/>
  <c r="G1723" i="10"/>
  <c r="D993" i="10"/>
  <c r="F1459" i="10"/>
  <c r="G337" i="10"/>
  <c r="G433" i="10"/>
  <c r="E670" i="10"/>
  <c r="I670" i="10" s="1"/>
  <c r="G1266" i="10"/>
  <c r="G530" i="10"/>
  <c r="F1699" i="10"/>
  <c r="E1503" i="10"/>
  <c r="D435" i="10"/>
  <c r="G554" i="10"/>
  <c r="E1427" i="10"/>
  <c r="G391" i="10"/>
  <c r="D1238" i="10"/>
  <c r="E1041" i="10"/>
  <c r="G1144" i="10"/>
  <c r="G721" i="10"/>
  <c r="E748" i="10"/>
  <c r="I748" i="10" s="1"/>
  <c r="G1186" i="10"/>
  <c r="F1723" i="10"/>
  <c r="D1186" i="10"/>
  <c r="F791" i="10"/>
  <c r="F1376" i="10"/>
  <c r="G1218" i="10"/>
  <c r="E545" i="10"/>
  <c r="F559" i="10"/>
  <c r="F433" i="10"/>
  <c r="G372" i="10"/>
  <c r="G1258" i="10"/>
  <c r="F670" i="10"/>
  <c r="F662" i="10"/>
  <c r="F824" i="10"/>
  <c r="G1143" i="10"/>
  <c r="G1375" i="10"/>
  <c r="G525" i="10"/>
  <c r="D1080" i="10"/>
  <c r="D1096" i="10"/>
  <c r="G435" i="10"/>
  <c r="D1174" i="10"/>
  <c r="G1427" i="10"/>
  <c r="G823" i="10"/>
  <c r="G296" i="10"/>
  <c r="D1190" i="10"/>
  <c r="F391" i="10"/>
  <c r="D826" i="10"/>
  <c r="D717" i="10"/>
  <c r="D1647" i="10"/>
  <c r="F1186" i="10"/>
  <c r="F795" i="10"/>
  <c r="D485" i="10"/>
  <c r="F1143" i="10"/>
  <c r="G500" i="10"/>
  <c r="D530" i="10"/>
  <c r="F1375" i="10"/>
  <c r="F525" i="10"/>
  <c r="G668" i="10"/>
  <c r="G829" i="10"/>
  <c r="F1427" i="10"/>
  <c r="F823" i="10"/>
  <c r="F674" i="10"/>
  <c r="F296" i="10"/>
  <c r="G1084" i="10"/>
  <c r="D977" i="10"/>
  <c r="G421" i="10"/>
  <c r="G642" i="10"/>
  <c r="D822" i="10"/>
  <c r="G826" i="10"/>
  <c r="G717" i="10"/>
  <c r="F1451" i="10"/>
  <c r="D1619" i="10"/>
  <c r="F1312" i="10"/>
  <c r="D721" i="10"/>
  <c r="G545" i="10"/>
  <c r="D881" i="10"/>
  <c r="F337" i="10"/>
  <c r="G833" i="10"/>
  <c r="G913" i="10"/>
  <c r="F539" i="10"/>
  <c r="D1449" i="10"/>
  <c r="D500" i="10"/>
  <c r="D1226" i="10"/>
  <c r="E1375" i="10"/>
  <c r="D965" i="10"/>
  <c r="F1426" i="10"/>
  <c r="G638" i="10"/>
  <c r="D829" i="10"/>
  <c r="G630" i="10"/>
  <c r="D1084" i="10"/>
  <c r="F1178" i="10"/>
  <c r="D421" i="10"/>
  <c r="G822" i="10"/>
  <c r="D1643" i="10"/>
  <c r="D854" i="10"/>
  <c r="G901" i="10"/>
  <c r="E1312" i="10"/>
  <c r="I1312" i="10" s="1"/>
  <c r="G1151" i="10"/>
  <c r="G984" i="10"/>
  <c r="D725" i="10"/>
  <c r="G485" i="10"/>
  <c r="F545" i="10"/>
  <c r="G559" i="10"/>
  <c r="D913" i="10"/>
  <c r="E539" i="10"/>
  <c r="G824" i="10"/>
  <c r="G586" i="10"/>
  <c r="G1577" i="10"/>
  <c r="E1415" i="10"/>
  <c r="I1415" i="10" s="1"/>
  <c r="D668" i="10"/>
  <c r="G751" i="10"/>
  <c r="G977" i="10"/>
  <c r="F642" i="10"/>
  <c r="F1252" i="10"/>
  <c r="G666" i="10"/>
  <c r="D1194" i="10"/>
  <c r="F1151" i="10"/>
  <c r="F1538" i="10"/>
  <c r="F984" i="10"/>
  <c r="D833" i="10"/>
  <c r="G539" i="10"/>
  <c r="F1467" i="10"/>
  <c r="D1128" i="10"/>
  <c r="G534" i="10"/>
  <c r="D898" i="10"/>
  <c r="D1445" i="10"/>
  <c r="D1182" i="10"/>
  <c r="F1577" i="10"/>
  <c r="F638" i="10"/>
  <c r="G529" i="10"/>
  <c r="D882" i="10"/>
  <c r="F630" i="10"/>
  <c r="G830" i="10"/>
  <c r="E1178" i="10"/>
  <c r="F1144" i="10"/>
  <c r="F1043" i="10"/>
  <c r="G1068" i="10"/>
  <c r="E666" i="10"/>
  <c r="I666" i="10" s="1"/>
  <c r="G748" i="10"/>
  <c r="G854" i="10"/>
  <c r="D901" i="10"/>
  <c r="H399" i="10"/>
  <c r="A1346" i="10"/>
  <c r="A1057" i="10"/>
  <c r="B1690" i="10"/>
  <c r="B512" i="10"/>
  <c r="B810" i="10"/>
  <c r="A674" i="10"/>
  <c r="A694" i="10"/>
  <c r="H1004" i="10"/>
  <c r="B531" i="10"/>
  <c r="A970" i="10"/>
  <c r="B1284" i="10"/>
  <c r="B1183" i="10"/>
  <c r="B888" i="10"/>
  <c r="H1275" i="10"/>
  <c r="A1593" i="10"/>
  <c r="C1074" i="10"/>
  <c r="J1074" i="10" s="1"/>
  <c r="H1081" i="10"/>
  <c r="C1433" i="10"/>
  <c r="J1433" i="10" s="1"/>
  <c r="C678" i="10"/>
  <c r="J678" i="10" s="1"/>
  <c r="H1073" i="10"/>
  <c r="C721" i="10"/>
  <c r="J721" i="10" s="1"/>
  <c r="I1357" i="10"/>
  <c r="H725" i="10"/>
  <c r="B1124" i="10"/>
  <c r="B1599" i="10"/>
  <c r="B1516" i="10"/>
  <c r="B573" i="10"/>
  <c r="B802" i="10"/>
  <c r="A1406" i="10"/>
  <c r="B1283" i="10"/>
  <c r="A617" i="10"/>
  <c r="B665" i="10"/>
  <c r="A575" i="10"/>
  <c r="B1567" i="10"/>
  <c r="B1420" i="10"/>
  <c r="A1208" i="10"/>
  <c r="B1591" i="10"/>
  <c r="A1326" i="10"/>
  <c r="B931" i="10"/>
  <c r="I1433" i="10"/>
  <c r="H754" i="10"/>
  <c r="H1088" i="10"/>
  <c r="C600" i="10"/>
  <c r="J600" i="10" s="1"/>
  <c r="A1358" i="10"/>
  <c r="A1398" i="10"/>
  <c r="B1515" i="10"/>
  <c r="A1220" i="10"/>
  <c r="A1236" i="10"/>
  <c r="A1314" i="10"/>
  <c r="B963" i="10"/>
  <c r="B814" i="10"/>
  <c r="B436" i="10"/>
  <c r="A1330" i="10"/>
  <c r="A966" i="10"/>
  <c r="A857" i="10"/>
  <c r="H267" i="10"/>
  <c r="C1507" i="10"/>
  <c r="J1507" i="10" s="1"/>
  <c r="C321" i="10"/>
  <c r="J321" i="10" s="1"/>
  <c r="I971" i="10"/>
  <c r="H1653" i="10"/>
  <c r="C971" i="10"/>
  <c r="J971" i="10" s="1"/>
  <c r="H1306" i="10"/>
  <c r="C469" i="10"/>
  <c r="J469" i="10" s="1"/>
  <c r="B935" i="10"/>
  <c r="A1133" i="10"/>
  <c r="A670" i="10"/>
  <c r="H1038" i="10"/>
  <c r="A969" i="10"/>
  <c r="H1287" i="10"/>
  <c r="A1378" i="10"/>
  <c r="A561" i="10"/>
  <c r="H901" i="10"/>
  <c r="B782" i="10"/>
  <c r="A962" i="10"/>
  <c r="B1452" i="10"/>
  <c r="A861" i="10"/>
  <c r="H455" i="10"/>
  <c r="C596" i="10"/>
  <c r="J596" i="10" s="1"/>
  <c r="C1345" i="10"/>
  <c r="J1345" i="10" s="1"/>
  <c r="I475" i="10"/>
  <c r="C1357" i="10"/>
  <c r="J1357" i="10" s="1"/>
  <c r="B685" i="10"/>
  <c r="B699" i="10"/>
  <c r="A1021" i="10"/>
  <c r="B477" i="10"/>
  <c r="A1053" i="10"/>
  <c r="B679" i="10"/>
  <c r="B1607" i="10"/>
  <c r="A1589" i="10"/>
  <c r="B964" i="10"/>
  <c r="A1366" i="10"/>
  <c r="B778" i="10"/>
  <c r="B770" i="10"/>
  <c r="B1326" i="10"/>
  <c r="B1291" i="10"/>
  <c r="H753" i="10"/>
  <c r="H1629" i="10"/>
  <c r="H1381" i="10"/>
  <c r="H459" i="10"/>
  <c r="C914" i="10"/>
  <c r="J914" i="10" s="1"/>
  <c r="C1305" i="10"/>
  <c r="J1305" i="10" s="1"/>
  <c r="H526" i="10"/>
  <c r="A1350" i="10"/>
  <c r="A865" i="10"/>
  <c r="A625" i="10"/>
  <c r="B1717" i="10"/>
  <c r="B1555" i="10"/>
  <c r="A808" i="10"/>
  <c r="A1117" i="10"/>
  <c r="B806" i="10"/>
  <c r="A1334" i="10"/>
  <c r="I1305" i="10"/>
  <c r="C1108" i="10"/>
  <c r="J1108" i="10" s="1"/>
  <c r="H226" i="10"/>
  <c r="H1356" i="10"/>
  <c r="H1389" i="10"/>
  <c r="A973" i="10"/>
  <c r="A1268" i="10"/>
  <c r="A1038" i="10"/>
  <c r="A640" i="10"/>
  <c r="A1585" i="10"/>
  <c r="A1322" i="10"/>
  <c r="A1105" i="10"/>
  <c r="B1566" i="10"/>
  <c r="B669" i="10"/>
  <c r="A1022" i="10"/>
  <c r="A1224" i="10"/>
  <c r="B1318" i="10"/>
  <c r="B1405" i="10"/>
  <c r="A994" i="10"/>
  <c r="A1041" i="10"/>
  <c r="C1242" i="10"/>
  <c r="J1242" i="10" s="1"/>
  <c r="H302" i="10"/>
  <c r="H1182" i="10"/>
  <c r="H973" i="10"/>
  <c r="H592" i="10"/>
  <c r="C475" i="10"/>
  <c r="J475" i="10" s="1"/>
  <c r="B1199" i="10"/>
  <c r="B1298" i="10"/>
  <c r="A1342" i="10"/>
  <c r="A1009" i="10"/>
  <c r="A726" i="10"/>
  <c r="B1643" i="10"/>
  <c r="A1354" i="10"/>
  <c r="A891" i="10"/>
  <c r="B1181" i="10"/>
  <c r="B1392" i="10"/>
  <c r="A845" i="10"/>
  <c r="A802" i="10"/>
  <c r="A1049" i="10"/>
  <c r="B1678" i="10"/>
  <c r="I1108" i="10"/>
  <c r="H604" i="10"/>
  <c r="I914" i="10"/>
  <c r="I469" i="10"/>
  <c r="H1210" i="10"/>
  <c r="E902" i="10" a="1"/>
  <c r="E22" i="10" a="1"/>
  <c r="E1151" i="10" a="1"/>
  <c r="E43" i="10" a="1"/>
  <c r="E470" i="10" a="1"/>
  <c r="E53" i="10" a="1"/>
  <c r="E878" i="10" a="1"/>
  <c r="E1011" i="10" a="1"/>
  <c r="E1115" i="10" a="1"/>
  <c r="E193" i="10" a="1"/>
  <c r="E326" i="10" a="1"/>
  <c r="E1513" i="10" a="1"/>
  <c r="E1093" i="10" a="1"/>
  <c r="E899" i="10" a="1"/>
  <c r="E495" i="10" a="1"/>
  <c r="E285" i="10" a="1"/>
  <c r="E658" i="10" a="1"/>
  <c r="E664" i="10" a="1"/>
  <c r="E162" i="10" a="1"/>
  <c r="E588" i="10" a="1"/>
  <c r="E1303" i="10" a="1"/>
  <c r="E253" i="10" a="1"/>
  <c r="E235" i="10" a="1"/>
  <c r="E1306" i="10" a="1"/>
  <c r="E1364" i="10" a="1"/>
  <c r="E1723" i="10" a="1"/>
  <c r="E915" i="10" a="1"/>
  <c r="E692" i="10" a="1"/>
  <c r="E1045" i="10" a="1"/>
  <c r="E287" i="10" a="1"/>
  <c r="E126" i="10" a="1"/>
  <c r="E765" i="10" a="1"/>
  <c r="E543" i="10" a="1"/>
  <c r="E25" i="10" a="1"/>
  <c r="E445" i="10" a="1"/>
  <c r="E999" i="10" a="1"/>
  <c r="E375" i="10" a="1"/>
  <c r="E339" i="10" a="1"/>
  <c r="E393" i="10" a="1"/>
  <c r="E226" i="10" a="1"/>
  <c r="E482" i="10" a="1"/>
  <c r="E829" i="10" a="1"/>
  <c r="E92" i="10" a="1"/>
  <c r="E342" i="10" a="1"/>
  <c r="E384" i="10" a="1"/>
  <c r="G861" i="10" a="1"/>
  <c r="F1248" i="10" a="1"/>
  <c r="G712" i="10" a="1"/>
  <c r="G1214" i="10" a="1"/>
  <c r="D1284" i="10" a="1"/>
  <c r="E865" i="10" a="1"/>
  <c r="D1717" i="10" a="1"/>
  <c r="F407" i="10" a="1"/>
  <c r="F1335" i="10" a="1"/>
  <c r="G899" i="10" a="1"/>
  <c r="G600" i="10" a="1"/>
  <c r="D1035" i="10" a="1"/>
  <c r="E497" i="10" a="1"/>
  <c r="E156" i="10" a="1"/>
  <c r="E917" i="10" a="1"/>
  <c r="E1039" i="10" a="1"/>
  <c r="E1088" i="10" a="1"/>
  <c r="E217" i="10" a="1"/>
  <c r="E1158" i="10" a="1"/>
  <c r="E238" i="10" a="1"/>
  <c r="E1547" i="10" a="1"/>
  <c r="E1337" i="10" a="1"/>
  <c r="E808" i="10" a="1"/>
  <c r="E683" i="10" a="1"/>
  <c r="E518" i="10" a="1"/>
  <c r="E905" i="10" a="1"/>
  <c r="E813" i="10" a="1"/>
  <c r="E260" i="10" a="1"/>
  <c r="E275" i="10" a="1"/>
  <c r="E524" i="10" a="1"/>
  <c r="E458" i="10" a="1"/>
  <c r="E528" i="10" a="1"/>
  <c r="D1150" i="10" a="1"/>
  <c r="D604" i="10" a="1"/>
  <c r="D1047" i="10" a="1"/>
  <c r="E1497" i="10" a="1"/>
  <c r="F1213" i="10" a="1"/>
  <c r="F1529" i="10" a="1"/>
  <c r="D1198" i="10" a="1"/>
  <c r="D1252" i="10" a="1"/>
  <c r="E861" i="10" a="1"/>
  <c r="E540" i="10" a="1"/>
  <c r="F1256" i="10" a="1"/>
  <c r="F629" i="10" a="1"/>
  <c r="D1713" i="10" a="1"/>
  <c r="G1047" i="10" a="1"/>
  <c r="G1256" i="10" a="1"/>
  <c r="D547" i="10" a="1"/>
  <c r="G1573" i="10" a="1"/>
  <c r="E1583" i="10" a="1"/>
  <c r="E1166" i="10" a="1"/>
  <c r="E1163" i="10" a="1"/>
  <c r="E19" i="10" a="1"/>
  <c r="E1535" i="10" a="1"/>
  <c r="E62" i="10" a="1"/>
  <c r="E1443" i="10" a="1"/>
  <c r="E168" i="10" a="1"/>
  <c r="E637" i="10" a="1"/>
  <c r="E196" i="10" a="1"/>
  <c r="E1687" i="10" a="1"/>
  <c r="E369" i="10" a="1"/>
  <c r="E762" i="10" a="1"/>
  <c r="E302" i="10" a="1"/>
  <c r="E65" i="10" a="1"/>
  <c r="E89" i="10" a="1"/>
  <c r="E1373" i="10" a="1"/>
  <c r="E248" i="10" a="1"/>
  <c r="E565" i="10" a="1"/>
  <c r="E1081" i="10" a="1"/>
  <c r="E738" i="10" a="1"/>
  <c r="E777" i="10" a="1"/>
  <c r="E299" i="10" a="1"/>
  <c r="E555" i="10" a="1"/>
  <c r="E1605" i="10" a="1"/>
  <c r="E1224" i="10" a="1"/>
  <c r="E985" i="10" a="1"/>
  <c r="D1336" i="10" a="1"/>
  <c r="F1221" i="10" a="1"/>
  <c r="G629" i="10" a="1"/>
  <c r="F461" i="10" a="1"/>
  <c r="E1248" i="10" a="1"/>
  <c r="G821" i="10" a="1"/>
  <c r="D738" i="10" a="1"/>
  <c r="F1228" i="10" a="1"/>
  <c r="F1113" i="10" a="1"/>
  <c r="F442" i="10" a="1"/>
  <c r="F1129" i="10" a="1"/>
  <c r="G903" i="10" a="1"/>
  <c r="F893" i="10" a="1"/>
  <c r="G791" i="10" a="1"/>
  <c r="E609" i="10" a="1"/>
  <c r="E75" i="10" a="1"/>
  <c r="E707" i="10" a="1"/>
  <c r="E229" i="10" a="1"/>
  <c r="E1233" i="10" a="1"/>
  <c r="E845" i="10" a="1"/>
  <c r="E95" i="10" a="1"/>
  <c r="E649" i="10" a="1"/>
  <c r="E263" i="10" a="1"/>
  <c r="E1018" i="10" a="1"/>
  <c r="E412" i="10" a="1"/>
  <c r="E816" i="10" a="1"/>
  <c r="E199" i="10" a="1"/>
  <c r="E355" i="10" a="1"/>
  <c r="E1294" i="10" a="1"/>
  <c r="E759" i="10" a="1"/>
  <c r="E746" i="10" a="1"/>
  <c r="E549" i="10" a="1"/>
  <c r="E1209" i="10" a="1"/>
  <c r="E372" i="10" a="1"/>
  <c r="E533" i="10" a="1"/>
  <c r="E668" i="10" a="1"/>
  <c r="E132" i="10" a="1"/>
  <c r="G700" i="10" a="1"/>
  <c r="D505" i="10" a="1"/>
  <c r="F1521" i="10" a="1"/>
  <c r="D899" i="10" a="1"/>
  <c r="F708" i="10" a="1"/>
  <c r="F1485" i="10" a="1"/>
  <c r="D983" i="10" a="1"/>
  <c r="E546" i="10" a="1"/>
  <c r="G892" i="10" a="1"/>
  <c r="F818" i="10" a="1"/>
  <c r="D900" i="10" a="1"/>
  <c r="F1608" i="10" a="1"/>
  <c r="G865" i="10" a="1"/>
  <c r="F599" i="10" a="1"/>
  <c r="G1150" i="10" a="1"/>
  <c r="G461" i="10" a="1"/>
  <c r="E159" i="10" a="1"/>
  <c r="E579" i="10" a="1"/>
  <c r="E56" i="10" a="1"/>
  <c r="E330" i="10" a="1"/>
  <c r="E521" i="10" a="1"/>
  <c r="E1699" i="10" a="1"/>
  <c r="E1407" i="10" a="1"/>
  <c r="E1358" i="10" a="1"/>
  <c r="E835" i="10" a="1"/>
  <c r="E269" i="10" a="1"/>
  <c r="E256" i="10" a="1"/>
  <c r="E1325" i="10" a="1"/>
  <c r="E676" i="10" a="1"/>
  <c r="E108" i="10" a="1"/>
  <c r="E1127" i="10" a="1"/>
  <c r="E1349" i="10" a="1"/>
  <c r="E171" i="10" a="1"/>
  <c r="E116" i="10" a="1"/>
  <c r="E613" i="10" a="1"/>
  <c r="E1084" i="10" a="1"/>
  <c r="E536" i="10" a="1"/>
  <c r="E591" i="10" a="1"/>
  <c r="E439" i="10" a="1"/>
  <c r="E403" i="10" a="1"/>
  <c r="G900" i="10" a="1"/>
  <c r="E1054" i="10" a="1"/>
  <c r="G893" i="10" a="1"/>
  <c r="D892" i="10" a="1"/>
  <c r="E972" i="10" a="1"/>
  <c r="E77" i="10" a="1"/>
  <c r="E734" i="10" a="1"/>
  <c r="E874" i="10" a="1"/>
  <c r="E509" i="10" a="1"/>
  <c r="E104" i="10" a="1"/>
  <c r="E859" i="10" a="1"/>
  <c r="E479" i="10" a="1"/>
  <c r="E801" i="10" a="1"/>
  <c r="E1057" i="10" a="1"/>
  <c r="E215" i="10" a="1"/>
  <c r="E953" i="10" a="1"/>
  <c r="E956" i="10" a="1"/>
  <c r="E314" i="10" a="1"/>
  <c r="E705" i="10" a="1"/>
  <c r="E323" i="10" a="1"/>
  <c r="E427" i="10" a="1"/>
  <c r="E552" i="10" a="1"/>
  <c r="E823" i="10" a="1"/>
  <c r="E466" i="10" a="1"/>
  <c r="G615" i="10" a="1"/>
  <c r="G609" i="10" a="1"/>
  <c r="G1445" i="10" a="1"/>
  <c r="G896" i="10" a="1"/>
  <c r="G983" i="10" a="1"/>
  <c r="G736" i="10" a="1"/>
  <c r="E1109" i="10" a="1"/>
  <c r="E1008" i="10" a="1"/>
  <c r="E1434" i="10" a="1"/>
  <c r="E485" i="10" a="1"/>
  <c r="E804" i="10" a="1"/>
  <c r="E1026" i="10" a="1"/>
  <c r="E381" i="10" a="1"/>
  <c r="E731" i="10" a="1"/>
  <c r="E689" i="10" a="1"/>
  <c r="E129" i="10" a="1"/>
  <c r="E719" i="10" a="1"/>
  <c r="E183" i="10" a="1"/>
  <c r="E378" i="10" a="1"/>
  <c r="E50" i="10" a="1"/>
  <c r="E1267" i="10" a="1"/>
  <c r="E635" i="10" a="1"/>
  <c r="E145" i="10" a="1"/>
  <c r="E1419" i="10" a="1"/>
  <c r="E463" i="10" a="1"/>
  <c r="E515" i="10" a="1"/>
  <c r="E728" i="10" a="1"/>
  <c r="E1139" i="10" a="1"/>
  <c r="E606" i="10" a="1"/>
  <c r="E725" i="10" a="1"/>
  <c r="E202" i="10" a="1"/>
  <c r="F894" i="10" a="1"/>
  <c r="G1129" i="10" a="1"/>
  <c r="G1288" i="10" a="1"/>
  <c r="D732" i="10" a="1"/>
  <c r="D791" i="10" a="1"/>
  <c r="E1504" i="10" a="1"/>
  <c r="F740" i="10" a="1"/>
  <c r="G987" i="10" a="1"/>
  <c r="E818" i="10" a="1"/>
  <c r="F732" i="10" a="1"/>
  <c r="G971" i="10" a="1"/>
  <c r="F865" i="10" a="1"/>
  <c r="F503" i="10" a="1"/>
  <c r="E1675" i="10" a="1"/>
  <c r="E1185" i="10" a="1"/>
  <c r="E101" i="10" a="1"/>
  <c r="E625" i="10" a="1"/>
  <c r="E232" i="10" a="1"/>
  <c r="E400" i="10" a="1"/>
  <c r="E832" i="10" a="1"/>
  <c r="E1148" i="10" a="1"/>
  <c r="E425" i="10" a="1"/>
  <c r="E987" i="10" a="1"/>
  <c r="E567" i="10" a="1"/>
  <c r="E1477" i="10" a="1"/>
  <c r="E7" i="10" a="1"/>
  <c r="E1653" i="10" a="1"/>
  <c r="E34" i="10" a="1"/>
  <c r="E1559" i="10" a="1"/>
  <c r="E775" i="10" a="1"/>
  <c r="E448" i="10" a="1"/>
  <c r="E415" i="10" a="1"/>
  <c r="E1197" i="10" a="1"/>
  <c r="E1617" i="10" a="1"/>
  <c r="E345" i="10" a="1"/>
  <c r="E753" i="10" a="1"/>
  <c r="E948" i="10" a="1"/>
  <c r="E454" i="10" a="1"/>
  <c r="E1395" i="10" a="1"/>
  <c r="E135" i="10" a="1"/>
  <c r="E308" i="10" a="1"/>
  <c r="E16" i="10" a="1"/>
  <c r="E1218" i="10" a="1"/>
  <c r="E871" i="10" a="1"/>
  <c r="E476" i="10" a="1"/>
  <c r="E38" i="10" a="1"/>
  <c r="E1236" i="10" a="1"/>
  <c r="E1629" i="10" a="1"/>
  <c r="E929" i="10" a="1"/>
  <c r="E31" i="10" a="1"/>
  <c r="E241" i="10" a="1"/>
  <c r="E1096" i="10" a="1"/>
  <c r="E886" i="10" a="1"/>
  <c r="E46" i="10" a="1"/>
  <c r="E205" i="10" a="1"/>
  <c r="E1465" i="10" a="1"/>
  <c r="E1014" i="10" a="1"/>
  <c r="E333" i="10" a="1"/>
  <c r="E186" i="10" a="1"/>
  <c r="E305" i="10" a="1"/>
  <c r="E1023" i="10" a="1"/>
  <c r="E883" i="10" a="1"/>
  <c r="E941" i="10" a="1"/>
  <c r="E147" i="10" a="1"/>
  <c r="E1489" i="10" a="1"/>
  <c r="E622" i="10" a="1"/>
  <c r="E113" i="10" a="1"/>
  <c r="E868" i="10" a="1"/>
  <c r="D987" i="10" a="1"/>
  <c r="F744" i="10" a="1"/>
  <c r="G1054" i="10" a="1"/>
  <c r="F615" i="10" a="1"/>
  <c r="F736" i="10" a="1"/>
  <c r="F1214" i="10" a="1"/>
  <c r="F1111" i="10" a="1"/>
  <c r="E740" i="10" a="1"/>
  <c r="F1054" i="10" a="1"/>
  <c r="E893" i="10" a="1"/>
  <c r="F366" i="10" a="1"/>
  <c r="E615" i="10" a="1"/>
  <c r="E1042" i="10" a="1"/>
  <c r="D903" i="10" a="1"/>
  <c r="E1376" i="10" a="1"/>
  <c r="D939" i="10" a="1"/>
  <c r="G952" i="10" a="1"/>
  <c r="D971" i="10" a="1"/>
  <c r="E28" i="10" a="1"/>
  <c r="E318" i="10" a="1"/>
  <c r="E178" i="10" a="1"/>
  <c r="E388" i="10" a="1"/>
  <c r="E190" i="10" a="1"/>
  <c r="E969" i="10" a="1"/>
  <c r="E673" i="10" a="1"/>
  <c r="E266" i="10" a="1"/>
  <c r="E272" i="10" a="1"/>
  <c r="E695" i="10" a="1"/>
  <c r="E944" i="10" a="1"/>
  <c r="E795" i="10" a="1"/>
  <c r="E1288" i="10" a="1"/>
  <c r="E1255" i="10" a="1"/>
  <c r="E603" i="10" a="1"/>
  <c r="E743" i="10" a="1"/>
  <c r="E1069" i="10" a="1"/>
  <c r="E594" i="10" a="1"/>
  <c r="E585" i="10" a="1"/>
  <c r="E98" i="10" a="1"/>
  <c r="E798" i="10" a="1"/>
  <c r="E311" i="10" a="1"/>
  <c r="E396" i="10" a="1"/>
  <c r="E123" i="10" a="1"/>
  <c r="E661" i="10" a="1"/>
  <c r="G442" i="10" a="1"/>
  <c r="D1260" i="10" a="1"/>
  <c r="D1328" i="10" a="1"/>
  <c r="D1523" i="10" a="1"/>
  <c r="G1221" i="10" a="1"/>
  <c r="E1647" i="10" a="1"/>
  <c r="G1213" i="10" a="1"/>
  <c r="F712" i="10" a="1"/>
  <c r="G1497" i="10" a="1"/>
  <c r="E461" i="10" a="1"/>
  <c r="D1272" i="10" a="1"/>
  <c r="D491" i="10" a="1"/>
  <c r="F1446" i="10" a="1"/>
  <c r="G1154" i="10" a="1"/>
  <c r="E409" i="10" a="1"/>
  <c r="E59" i="10" a="1"/>
  <c r="E406" i="10" a="1"/>
  <c r="E451" i="10" a="1"/>
  <c r="E120" i="10" a="1"/>
  <c r="E975" i="10" a="1"/>
  <c r="E244" i="10" a="1"/>
  <c r="E1745" i="10" a="1"/>
  <c r="E1154" i="10" a="1"/>
  <c r="E5" i="10" a="1"/>
  <c r="E847" i="10" a="1"/>
  <c r="E336" i="10" a="1"/>
  <c r="E473" i="10" a="1"/>
  <c r="E789" i="10" a="1"/>
  <c r="E357" i="10" a="1"/>
  <c r="E174" i="10" a="1"/>
  <c r="E1279" i="10" a="1"/>
  <c r="E86" i="10" a="1"/>
  <c r="E598" i="10" a="1"/>
  <c r="E619" i="10" a="1"/>
  <c r="E165" i="10" a="1"/>
  <c r="E296" i="10" a="1"/>
  <c r="E655" i="10" a="1"/>
  <c r="E938" i="10" a="1"/>
  <c r="E1078" i="10" a="1"/>
  <c r="G491" i="10" a="1"/>
  <c r="G1166" i="10" a="1"/>
  <c r="G555" i="10" a="1"/>
  <c r="F1537" i="10" a="1"/>
  <c r="G894" i="10" a="1"/>
  <c r="D951" i="10" a="1"/>
  <c r="D1256" i="10" a="1"/>
  <c r="D1288" i="10" a="1"/>
  <c r="E736" i="10" a="1"/>
  <c r="F1322" i="10" a="1"/>
  <c r="G732" i="10" a="1"/>
  <c r="G708" i="10" a="1"/>
  <c r="G599" i="10" a="1"/>
  <c r="E1221" i="10" a="1"/>
  <c r="F609" i="10" a="1"/>
  <c r="G939" i="10" a="1"/>
  <c r="D656" i="10" a="1"/>
  <c r="G604" i="10" a="1"/>
  <c r="E1382" i="10" a="1"/>
  <c r="F700" i="10" a="1"/>
  <c r="E1228" i="10" a="1"/>
  <c r="D775" i="10" a="1"/>
  <c r="E1485" i="10" a="1"/>
  <c r="E1214" i="10" a="1"/>
  <c r="F1382" i="10" a="1"/>
  <c r="D1280" i="10" a="1"/>
  <c r="G570" i="10" a="1"/>
  <c r="F1445" i="10" a="1"/>
  <c r="D1689" i="10" a="1"/>
  <c r="E442" i="10" a="1"/>
  <c r="G1336" i="10" a="1"/>
  <c r="G1138" i="10" a="1"/>
  <c r="D896" i="10" a="1"/>
  <c r="D1515" i="10" a="1"/>
  <c r="E1179" i="10" a="1"/>
  <c r="G775" i="10" a="1"/>
  <c r="F1496" i="10" a="1"/>
  <c r="D924" i="10" a="1"/>
  <c r="F1620" i="10" a="1"/>
  <c r="F861" i="10" a="1"/>
  <c r="G738" i="10" a="1"/>
  <c r="G503" i="10" a="1"/>
  <c r="D1264" i="10" a="1"/>
  <c r="F595" i="10" a="1"/>
  <c r="G924" i="10" a="1"/>
  <c r="G818" i="10" a="1"/>
  <c r="D821" i="10" a="1"/>
  <c r="D570" i="10" a="1"/>
  <c r="E1445" i="10" a="1"/>
  <c r="D1138" i="10" a="1"/>
  <c r="D979" i="10" a="1"/>
  <c r="G595" i="10" a="1"/>
  <c r="G1322" i="10" a="1"/>
  <c r="F1573" i="10" a="1"/>
  <c r="D624" i="10" a="1"/>
  <c r="G407" i="10" a="1"/>
  <c r="E1428" i="10" a="1"/>
  <c r="G787" i="10" a="1"/>
  <c r="D795" i="10" a="1"/>
  <c r="D1296" i="10" a="1"/>
  <c r="F1350" i="10" a="1"/>
  <c r="D1166" i="10" a="1"/>
  <c r="F1497" i="10" a="1"/>
  <c r="D1519" i="10" a="1"/>
  <c r="E366" i="10" a="1"/>
  <c r="G1328" i="10" a="1"/>
  <c r="G505" i="10" a="1"/>
  <c r="E1111" i="10" a="1"/>
  <c r="D1244" i="10" a="1"/>
  <c r="D1276" i="10" a="1"/>
  <c r="F1647" i="10" a="1"/>
  <c r="D555" i="10" a="1"/>
  <c r="E1573" i="10" a="1"/>
  <c r="D968" i="10" a="1"/>
  <c r="G656" i="10" a="1"/>
  <c r="D952" i="10" a="1"/>
  <c r="D787" i="10" a="1"/>
  <c r="G968" i="10" a="1"/>
  <c r="G1647" i="10" a="1"/>
  <c r="D1308" i="10" a="1"/>
  <c r="G624" i="10" a="1"/>
  <c r="G366" i="10" a="1"/>
  <c r="D600" i="10" a="1"/>
  <c r="D1154" i="10" a="1"/>
  <c r="D1063" i="10" a="1"/>
  <c r="E1078" i="10" l="1"/>
  <c r="E938" i="10"/>
  <c r="E655" i="10"/>
  <c r="E296" i="10"/>
  <c r="E165" i="10"/>
  <c r="E619" i="10"/>
  <c r="E598" i="10"/>
  <c r="E86" i="10"/>
  <c r="E1279" i="10"/>
  <c r="E174" i="10"/>
  <c r="E357" i="10"/>
  <c r="E789" i="10"/>
  <c r="E473" i="10"/>
  <c r="E336" i="10"/>
  <c r="E847" i="10"/>
  <c r="E5" i="10"/>
  <c r="E1154" i="10"/>
  <c r="E1745" i="10"/>
  <c r="I1745" i="10" s="1"/>
  <c r="E244" i="10"/>
  <c r="E975" i="10"/>
  <c r="E120" i="10"/>
  <c r="E451" i="10"/>
  <c r="E406" i="10"/>
  <c r="E59" i="10"/>
  <c r="E409" i="10"/>
  <c r="E661" i="10"/>
  <c r="E123" i="10"/>
  <c r="E396" i="10"/>
  <c r="E311" i="10"/>
  <c r="E798" i="10"/>
  <c r="E98" i="10"/>
  <c r="E585" i="10"/>
  <c r="E594" i="10"/>
  <c r="E1069" i="10"/>
  <c r="E743" i="10"/>
  <c r="E603" i="10"/>
  <c r="E1255" i="10"/>
  <c r="E1288" i="10"/>
  <c r="E795" i="10"/>
  <c r="E944" i="10"/>
  <c r="E695" i="10"/>
  <c r="E272" i="10"/>
  <c r="E266" i="10"/>
  <c r="E673" i="10"/>
  <c r="E969" i="10"/>
  <c r="E190" i="10"/>
  <c r="E388" i="10"/>
  <c r="E178" i="10"/>
  <c r="E318" i="10"/>
  <c r="E28" i="10"/>
  <c r="E868" i="10"/>
  <c r="E113" i="10"/>
  <c r="E622" i="10"/>
  <c r="E1489" i="10"/>
  <c r="E147" i="10"/>
  <c r="E941" i="10"/>
  <c r="E883" i="10"/>
  <c r="E1023" i="10"/>
  <c r="E305" i="10"/>
  <c r="E186" i="10"/>
  <c r="E333" i="10"/>
  <c r="E1014" i="10"/>
  <c r="E1465" i="10"/>
  <c r="E205" i="10"/>
  <c r="E46" i="10"/>
  <c r="E886" i="10"/>
  <c r="E1096" i="10"/>
  <c r="E241" i="10"/>
  <c r="E31" i="10"/>
  <c r="E929" i="10"/>
  <c r="E1629" i="10"/>
  <c r="E1236" i="10"/>
  <c r="E38" i="10"/>
  <c r="E476" i="10"/>
  <c r="E871" i="10"/>
  <c r="E1218" i="10"/>
  <c r="E16" i="10"/>
  <c r="E308" i="10"/>
  <c r="E135" i="10"/>
  <c r="E1395" i="10"/>
  <c r="E454" i="10"/>
  <c r="E948" i="10"/>
  <c r="E753" i="10"/>
  <c r="E345" i="10"/>
  <c r="E1617" i="10"/>
  <c r="E1197" i="10"/>
  <c r="E415" i="10"/>
  <c r="E448" i="10"/>
  <c r="E775" i="10"/>
  <c r="E1559" i="10"/>
  <c r="E34" i="10"/>
  <c r="E1653" i="10"/>
  <c r="E7" i="10"/>
  <c r="E1477" i="10"/>
  <c r="E567" i="10"/>
  <c r="E987" i="10"/>
  <c r="E425" i="10"/>
  <c r="E1148" i="10"/>
  <c r="E832" i="10"/>
  <c r="E400" i="10"/>
  <c r="E232" i="10"/>
  <c r="E625" i="10"/>
  <c r="E101" i="10"/>
  <c r="E1185" i="10"/>
  <c r="E1675" i="10"/>
  <c r="E202" i="10"/>
  <c r="E725" i="10"/>
  <c r="E606" i="10"/>
  <c r="E1139" i="10"/>
  <c r="E728" i="10"/>
  <c r="E515" i="10"/>
  <c r="E463" i="10"/>
  <c r="E1419" i="10"/>
  <c r="E145" i="10"/>
  <c r="E635" i="10"/>
  <c r="I635" i="10" s="1"/>
  <c r="E1267" i="10"/>
  <c r="E50" i="10"/>
  <c r="E378" i="10"/>
  <c r="E183" i="10"/>
  <c r="E719" i="10"/>
  <c r="E129" i="10"/>
  <c r="E689" i="10"/>
  <c r="E731" i="10"/>
  <c r="E381" i="10"/>
  <c r="E1026" i="10"/>
  <c r="E804" i="10"/>
  <c r="E485" i="10"/>
  <c r="E1434" i="10"/>
  <c r="E1008" i="10"/>
  <c r="E1109" i="10"/>
  <c r="E466" i="10"/>
  <c r="E823" i="10"/>
  <c r="E552" i="10"/>
  <c r="E427" i="10"/>
  <c r="E323" i="10"/>
  <c r="E705" i="10"/>
  <c r="E314" i="10"/>
  <c r="E956" i="10"/>
  <c r="E953" i="10"/>
  <c r="E215" i="10"/>
  <c r="E1057" i="10"/>
  <c r="E801" i="10"/>
  <c r="E479" i="10"/>
  <c r="E859" i="10"/>
  <c r="E104" i="10"/>
  <c r="E509" i="10"/>
  <c r="E874" i="10"/>
  <c r="E734" i="10"/>
  <c r="E77" i="10"/>
  <c r="E972" i="10"/>
  <c r="E403" i="10"/>
  <c r="E439" i="10"/>
  <c r="E591" i="10"/>
  <c r="E536" i="10"/>
  <c r="E1084" i="10"/>
  <c r="E613" i="10"/>
  <c r="E116" i="10"/>
  <c r="E171" i="10"/>
  <c r="E1349" i="10"/>
  <c r="E1127" i="10"/>
  <c r="E108" i="10"/>
  <c r="E676" i="10"/>
  <c r="E1325" i="10"/>
  <c r="E256" i="10"/>
  <c r="E269" i="10"/>
  <c r="E835" i="10"/>
  <c r="E1358" i="10"/>
  <c r="E1407" i="10"/>
  <c r="E1699" i="10"/>
  <c r="I1699" i="10" s="1"/>
  <c r="E521" i="10"/>
  <c r="E330" i="10"/>
  <c r="E56" i="10"/>
  <c r="E579" i="10"/>
  <c r="E159" i="10"/>
  <c r="E132" i="10"/>
  <c r="E668" i="10"/>
  <c r="E533" i="10"/>
  <c r="E372" i="10"/>
  <c r="E1209" i="10"/>
  <c r="E549" i="10"/>
  <c r="E746" i="10"/>
  <c r="E759" i="10"/>
  <c r="E1294" i="10"/>
  <c r="E355" i="10"/>
  <c r="E199" i="10"/>
  <c r="E816" i="10"/>
  <c r="E412" i="10"/>
  <c r="E1018" i="10"/>
  <c r="E263" i="10"/>
  <c r="E649" i="10"/>
  <c r="E95" i="10"/>
  <c r="E845" i="10"/>
  <c r="E1233" i="10"/>
  <c r="E229" i="10"/>
  <c r="E707" i="10"/>
  <c r="E75" i="10"/>
  <c r="I75" i="10" s="1"/>
  <c r="E1224" i="10"/>
  <c r="E1605" i="10"/>
  <c r="E555" i="10"/>
  <c r="E299" i="10"/>
  <c r="E777" i="10"/>
  <c r="E738" i="10"/>
  <c r="E1081" i="10"/>
  <c r="E565" i="10"/>
  <c r="I565" i="10" s="1"/>
  <c r="E248" i="10"/>
  <c r="E1373" i="10"/>
  <c r="E89" i="10"/>
  <c r="E65" i="10"/>
  <c r="E302" i="10"/>
  <c r="E762" i="10"/>
  <c r="E369" i="10"/>
  <c r="E1687" i="10"/>
  <c r="E196" i="10"/>
  <c r="E637" i="10"/>
  <c r="E168" i="10"/>
  <c r="E1443" i="10"/>
  <c r="E62" i="10"/>
  <c r="E1535" i="10"/>
  <c r="E19" i="10"/>
  <c r="E1163" i="10"/>
  <c r="E1166" i="10"/>
  <c r="E1583" i="10"/>
  <c r="I1583" i="10" s="1"/>
  <c r="E528" i="10"/>
  <c r="E458" i="10"/>
  <c r="E524" i="10"/>
  <c r="E275" i="10"/>
  <c r="E260" i="10"/>
  <c r="E813" i="10"/>
  <c r="E905" i="10"/>
  <c r="E518" i="10"/>
  <c r="E683" i="10"/>
  <c r="E808" i="10"/>
  <c r="E1337" i="10"/>
  <c r="E1547" i="10"/>
  <c r="E238" i="10"/>
  <c r="E1158" i="10"/>
  <c r="I1158" i="10" s="1"/>
  <c r="E217" i="10"/>
  <c r="E1088" i="10"/>
  <c r="E1039" i="10"/>
  <c r="E917" i="10"/>
  <c r="E156" i="10"/>
  <c r="E497" i="10"/>
  <c r="E384" i="10"/>
  <c r="E342" i="10"/>
  <c r="E92" i="10"/>
  <c r="E829" i="10"/>
  <c r="E482" i="10"/>
  <c r="E226" i="10"/>
  <c r="E393" i="10"/>
  <c r="E339" i="10"/>
  <c r="E375" i="10"/>
  <c r="E999" i="10"/>
  <c r="E445" i="10"/>
  <c r="E25" i="10"/>
  <c r="E543" i="10"/>
  <c r="E765" i="10"/>
  <c r="E126" i="10"/>
  <c r="E287" i="10"/>
  <c r="E1045" i="10"/>
  <c r="E692" i="10"/>
  <c r="E915" i="10"/>
  <c r="E1723" i="10"/>
  <c r="I1723" i="10" s="1"/>
  <c r="E1364" i="10"/>
  <c r="E1306" i="10"/>
  <c r="E235" i="10"/>
  <c r="E253" i="10"/>
  <c r="E1303" i="10"/>
  <c r="E588" i="10"/>
  <c r="E162" i="10"/>
  <c r="E664" i="10"/>
  <c r="E658" i="10"/>
  <c r="E285" i="10"/>
  <c r="E495" i="10"/>
  <c r="E899" i="10"/>
  <c r="E1093" i="10"/>
  <c r="E1513" i="10"/>
  <c r="E326" i="10"/>
  <c r="E193" i="10"/>
  <c r="E1115" i="10"/>
  <c r="E1011" i="10"/>
  <c r="E878" i="10"/>
  <c r="E53" i="10"/>
  <c r="E470" i="10"/>
  <c r="E43" i="10"/>
  <c r="E1151" i="10"/>
  <c r="I1151" i="10" s="1"/>
  <c r="E22" i="10"/>
  <c r="E902" i="10"/>
  <c r="J892" i="10"/>
  <c r="H892" i="10"/>
  <c r="J1302" i="10"/>
  <c r="H1302" i="10"/>
  <c r="J122" i="10"/>
  <c r="H122" i="10"/>
  <c r="H925" i="10"/>
  <c r="I1077" i="10"/>
  <c r="I937" i="10"/>
  <c r="I654" i="10"/>
  <c r="I295" i="10"/>
  <c r="C1278" i="10"/>
  <c r="C250" i="10"/>
  <c r="J250" i="10" s="1"/>
  <c r="H250" i="10"/>
  <c r="I356" i="10"/>
  <c r="C395" i="10"/>
  <c r="C472" i="10"/>
  <c r="C1500" i="10"/>
  <c r="I846" i="10"/>
  <c r="I4" i="10"/>
  <c r="I974" i="10"/>
  <c r="I405" i="10"/>
  <c r="I58" i="10"/>
  <c r="I660" i="10"/>
  <c r="I122" i="10"/>
  <c r="C998" i="10"/>
  <c r="J998" i="10" s="1"/>
  <c r="H998" i="10"/>
  <c r="I395" i="10"/>
  <c r="I310" i="10"/>
  <c r="C188" i="10"/>
  <c r="J188" i="10" s="1"/>
  <c r="H188" i="10"/>
  <c r="I797" i="10"/>
  <c r="I584" i="10"/>
  <c r="I593" i="10"/>
  <c r="I1068" i="10"/>
  <c r="I742" i="10"/>
  <c r="C283" i="10"/>
  <c r="I602" i="10"/>
  <c r="C715" i="10"/>
  <c r="J715" i="10" s="1"/>
  <c r="I1254" i="10"/>
  <c r="I1287" i="10"/>
  <c r="I794" i="10"/>
  <c r="I694" i="10"/>
  <c r="I265" i="10"/>
  <c r="I672" i="10"/>
  <c r="C55" i="10"/>
  <c r="J55" i="10" s="1"/>
  <c r="I27" i="10"/>
  <c r="C18" i="10"/>
  <c r="J18" i="10" s="1"/>
  <c r="H18" i="10"/>
  <c r="I1302" i="10"/>
  <c r="I867" i="10"/>
  <c r="I112" i="10"/>
  <c r="C882" i="10"/>
  <c r="I882" i="10"/>
  <c r="I1022" i="10"/>
  <c r="I332" i="10"/>
  <c r="C1683" i="10"/>
  <c r="J1683" i="10" s="1"/>
  <c r="I1464" i="10"/>
  <c r="C831" i="10"/>
  <c r="J831" i="10" s="1"/>
  <c r="H831" i="10"/>
  <c r="I45" i="10"/>
  <c r="C49" i="10"/>
  <c r="J49" i="10" s="1"/>
  <c r="C1220" i="10"/>
  <c r="J1220" i="10" s="1"/>
  <c r="I928" i="10"/>
  <c r="C374" i="10"/>
  <c r="C64" i="10"/>
  <c r="J64" i="10" s="1"/>
  <c r="C834" i="10"/>
  <c r="J834" i="10" s="1"/>
  <c r="H834" i="10"/>
  <c r="I1235" i="10"/>
  <c r="I37" i="10"/>
  <c r="C15" i="10"/>
  <c r="J15" i="10" s="1"/>
  <c r="I870" i="10"/>
  <c r="I15" i="10"/>
  <c r="I307" i="10"/>
  <c r="I134" i="10"/>
  <c r="I453" i="10"/>
  <c r="C704" i="10"/>
  <c r="J704" i="10" s="1"/>
  <c r="I947" i="10"/>
  <c r="C1254" i="10"/>
  <c r="J1254" i="10" s="1"/>
  <c r="I344" i="10"/>
  <c r="I1616" i="10"/>
  <c r="I1558" i="10"/>
  <c r="I33" i="10"/>
  <c r="I6" i="10"/>
  <c r="C468" i="10"/>
  <c r="J468" i="10" s="1"/>
  <c r="H468" i="10"/>
  <c r="C812" i="10"/>
  <c r="I1476" i="10"/>
  <c r="I566" i="10"/>
  <c r="I986" i="10"/>
  <c r="I1147" i="10"/>
  <c r="H398" i="10"/>
  <c r="C398" i="10"/>
  <c r="J398" i="10" s="1"/>
  <c r="I399" i="10"/>
  <c r="I231" i="10"/>
  <c r="I100" i="10"/>
  <c r="I1184" i="10"/>
  <c r="C21" i="10"/>
  <c r="J21" i="10" s="1"/>
  <c r="I1674" i="10"/>
  <c r="I605" i="10"/>
  <c r="I514" i="10"/>
  <c r="I462" i="10"/>
  <c r="I1418" i="10"/>
  <c r="I144" i="10"/>
  <c r="I634" i="10"/>
  <c r="I1266" i="10"/>
  <c r="I49" i="10"/>
  <c r="C45" i="10"/>
  <c r="J45" i="10" s="1"/>
  <c r="H45" i="10"/>
  <c r="I688" i="10"/>
  <c r="I730" i="10"/>
  <c r="I1025" i="10"/>
  <c r="C484" i="10"/>
  <c r="J484" i="10" s="1"/>
  <c r="I803" i="10"/>
  <c r="I465" i="10"/>
  <c r="I822" i="10"/>
  <c r="I426" i="10"/>
  <c r="I322" i="10"/>
  <c r="I704" i="10"/>
  <c r="C1476" i="10"/>
  <c r="J1476" i="10" s="1"/>
  <c r="I952" i="10"/>
  <c r="C974" i="10"/>
  <c r="J974" i="10" s="1"/>
  <c r="H974" i="10"/>
  <c r="C353" i="10"/>
  <c r="J353" i="10" s="1"/>
  <c r="H353" i="10"/>
  <c r="I214" i="10"/>
  <c r="I1056" i="10"/>
  <c r="I800" i="10"/>
  <c r="I478" i="10"/>
  <c r="I103" i="10"/>
  <c r="H97" i="10"/>
  <c r="I402" i="10"/>
  <c r="I438" i="10"/>
  <c r="I590" i="10"/>
  <c r="I535" i="10"/>
  <c r="C1473" i="10"/>
  <c r="I170" i="10"/>
  <c r="C243" i="10"/>
  <c r="J243" i="10" s="1"/>
  <c r="H243" i="10"/>
  <c r="I1126" i="10"/>
  <c r="I675" i="10"/>
  <c r="C694" i="10"/>
  <c r="I255" i="10"/>
  <c r="I834" i="10"/>
  <c r="I1406" i="10"/>
  <c r="I1698" i="10"/>
  <c r="C651" i="10"/>
  <c r="C1087" i="10"/>
  <c r="J1087" i="10" s="1"/>
  <c r="H1087" i="10"/>
  <c r="I55" i="10"/>
  <c r="C131" i="10"/>
  <c r="C566" i="10"/>
  <c r="J566" i="10" s="1"/>
  <c r="H566" i="10"/>
  <c r="C1652" i="10"/>
  <c r="J1652" i="10" s="1"/>
  <c r="H1652" i="10"/>
  <c r="I371" i="10"/>
  <c r="I1208" i="10"/>
  <c r="C392" i="10"/>
  <c r="C1558" i="10"/>
  <c r="C94" i="10"/>
  <c r="J94" i="10" s="1"/>
  <c r="H94" i="10"/>
  <c r="C578" i="10"/>
  <c r="J578" i="10" s="1"/>
  <c r="I745" i="10"/>
  <c r="C444" i="10"/>
  <c r="I354" i="10"/>
  <c r="I198" i="10"/>
  <c r="C1232" i="10"/>
  <c r="J1232" i="10" s="1"/>
  <c r="I815" i="10"/>
  <c r="C411" i="10"/>
  <c r="I262" i="10"/>
  <c r="I844" i="10"/>
  <c r="C119" i="10"/>
  <c r="J119" i="10" s="1"/>
  <c r="I706" i="10"/>
  <c r="I74" i="10"/>
  <c r="I1223" i="10"/>
  <c r="I554" i="10"/>
  <c r="C800" i="10"/>
  <c r="J800" i="10" s="1"/>
  <c r="C438" i="10"/>
  <c r="I298" i="10"/>
  <c r="I776" i="10"/>
  <c r="C654" i="10"/>
  <c r="C450" i="10"/>
  <c r="J450" i="10" s="1"/>
  <c r="C752" i="10"/>
  <c r="C587" i="10"/>
  <c r="J587" i="10" s="1"/>
  <c r="H587" i="10"/>
  <c r="I564" i="10"/>
  <c r="I1372" i="10"/>
  <c r="C88" i="10"/>
  <c r="C1753" i="10"/>
  <c r="I64" i="10"/>
  <c r="C284" i="10"/>
  <c r="I761" i="10"/>
  <c r="C1263" i="10"/>
  <c r="I368" i="10"/>
  <c r="C855" i="10"/>
  <c r="J855" i="10" s="1"/>
  <c r="H855" i="10"/>
  <c r="I636" i="10"/>
  <c r="C167" i="10"/>
  <c r="C877" i="10"/>
  <c r="J877" i="10" s="1"/>
  <c r="I1442" i="10"/>
  <c r="I61" i="10"/>
  <c r="I1534" i="10"/>
  <c r="C733" i="10"/>
  <c r="J733" i="10" s="1"/>
  <c r="I18" i="10"/>
  <c r="C1437" i="10"/>
  <c r="I1582" i="10"/>
  <c r="I527" i="10"/>
  <c r="I523" i="10"/>
  <c r="I274" i="10"/>
  <c r="C198" i="10"/>
  <c r="J198" i="10" s="1"/>
  <c r="H198" i="10"/>
  <c r="I682" i="10"/>
  <c r="I1336" i="10"/>
  <c r="I1546" i="10"/>
  <c r="C737" i="10"/>
  <c r="J737" i="10" s="1"/>
  <c r="I1157" i="10"/>
  <c r="C1165" i="10"/>
  <c r="J1165" i="10" s="1"/>
  <c r="H1165" i="10"/>
  <c r="C934" i="10"/>
  <c r="J934" i="10" s="1"/>
  <c r="C1044" i="10"/>
  <c r="I1038" i="10"/>
  <c r="I155" i="10"/>
  <c r="C307" i="10"/>
  <c r="C134" i="10"/>
  <c r="J134" i="10" s="1"/>
  <c r="C383" i="10"/>
  <c r="I341" i="10"/>
  <c r="C1430" i="10"/>
  <c r="J1430" i="10" s="1"/>
  <c r="H1430" i="10"/>
  <c r="C338" i="10"/>
  <c r="I374" i="10"/>
  <c r="I444" i="10"/>
  <c r="I24" i="10"/>
  <c r="C4" i="10"/>
  <c r="J4" i="10" s="1"/>
  <c r="H4" i="10"/>
  <c r="C554" i="10"/>
  <c r="C1153" i="10"/>
  <c r="J1153" i="10" s="1"/>
  <c r="C1722" i="10"/>
  <c r="J1722" i="10" s="1"/>
  <c r="I1044" i="10"/>
  <c r="I1722" i="10"/>
  <c r="I1363" i="10"/>
  <c r="I587" i="10"/>
  <c r="I663" i="10"/>
  <c r="I657" i="10"/>
  <c r="C125" i="10"/>
  <c r="J125" i="10" s="1"/>
  <c r="I494" i="10"/>
  <c r="I898" i="10"/>
  <c r="C1698" i="10"/>
  <c r="J1698" i="10" s="1"/>
  <c r="I1092" i="10"/>
  <c r="I1512" i="10"/>
  <c r="I325" i="10"/>
  <c r="C1227" i="10"/>
  <c r="I1150" i="10"/>
  <c r="I21" i="10"/>
  <c r="I901" i="10"/>
  <c r="J74" i="10"/>
  <c r="H74" i="10"/>
  <c r="J341" i="10"/>
  <c r="H341" i="10"/>
  <c r="J1534" i="10"/>
  <c r="H1534" i="10"/>
  <c r="J1710" i="10"/>
  <c r="H1710" i="10"/>
  <c r="J1092" i="10"/>
  <c r="H1092" i="10"/>
  <c r="H1512" i="10"/>
  <c r="J730" i="10"/>
  <c r="H730" i="10"/>
  <c r="J633" i="10"/>
  <c r="H633" i="10"/>
  <c r="J1223" i="10"/>
  <c r="H1223" i="10"/>
  <c r="H216" i="10"/>
  <c r="H195" i="10"/>
  <c r="H828" i="10"/>
  <c r="J1032" i="10"/>
  <c r="H1032" i="10"/>
  <c r="H758" i="10"/>
  <c r="J111" i="10"/>
  <c r="H111" i="10"/>
  <c r="J155" i="10"/>
  <c r="H155" i="10"/>
  <c r="J252" i="10"/>
  <c r="H252" i="10"/>
  <c r="J493" i="10"/>
  <c r="H493" i="10"/>
  <c r="J435" i="10"/>
  <c r="H435" i="10"/>
  <c r="J846" i="10"/>
  <c r="H846" i="10"/>
  <c r="J873" i="10"/>
  <c r="H873" i="10"/>
  <c r="J1053" i="10"/>
  <c r="H1053" i="10"/>
  <c r="J61" i="10"/>
  <c r="H61" i="10"/>
  <c r="H1324" i="10"/>
  <c r="J904" i="10"/>
  <c r="H904" i="10"/>
  <c r="H286" i="10"/>
  <c r="J1095" i="10"/>
  <c r="H1095" i="10"/>
  <c r="J995" i="10"/>
  <c r="H995" i="10"/>
  <c r="J465" i="10"/>
  <c r="H465" i="10"/>
  <c r="J255" i="10"/>
  <c r="H255" i="10"/>
  <c r="J161" i="10"/>
  <c r="H161" i="10"/>
  <c r="J870" i="10"/>
  <c r="H870" i="10"/>
  <c r="H1135" i="10"/>
  <c r="C1583" i="10"/>
  <c r="J1583" i="10" s="1"/>
  <c r="J307" i="10"/>
  <c r="H307" i="10"/>
  <c r="J605" i="10"/>
  <c r="H605" i="10"/>
  <c r="J1293" i="10"/>
  <c r="H1293" i="10"/>
  <c r="J387" i="10"/>
  <c r="H387" i="10"/>
  <c r="J317" i="10"/>
  <c r="H317" i="10"/>
  <c r="H30" i="10"/>
  <c r="H1102" i="10"/>
  <c r="J1193" i="10"/>
  <c r="H1193" i="10"/>
  <c r="J371" i="10"/>
  <c r="H371" i="10"/>
  <c r="J1157" i="10"/>
  <c r="H1157" i="10"/>
  <c r="J310" i="10"/>
  <c r="H310" i="10"/>
  <c r="J1184" i="10"/>
  <c r="H1184" i="10"/>
  <c r="H228" i="10"/>
  <c r="H423" i="10"/>
  <c r="H858" i="10"/>
  <c r="H645" i="10"/>
  <c r="H85" i="10"/>
  <c r="J511" i="10"/>
  <c r="H511" i="10"/>
  <c r="J597" i="10"/>
  <c r="H597" i="10"/>
  <c r="H453" i="10"/>
  <c r="C635" i="10"/>
  <c r="J635" i="10" s="1"/>
  <c r="J313" i="10"/>
  <c r="H313" i="10"/>
  <c r="J329" i="10"/>
  <c r="H329" i="10"/>
  <c r="J1348" i="10"/>
  <c r="H1348" i="10"/>
  <c r="H1126" i="10"/>
  <c r="H575" i="10"/>
  <c r="H27" i="10"/>
  <c r="H514" i="10"/>
  <c r="J983" i="10"/>
  <c r="H983" i="10"/>
  <c r="H1418" i="10"/>
  <c r="J40" i="10"/>
  <c r="H40" i="10"/>
  <c r="J106" i="10"/>
  <c r="H106" i="10"/>
  <c r="J1150" i="10"/>
  <c r="H1150" i="10"/>
  <c r="J144" i="10"/>
  <c r="H144" i="10"/>
  <c r="J913" i="10"/>
  <c r="H913" i="10"/>
  <c r="J1290" i="10"/>
  <c r="H1290" i="10"/>
  <c r="J634" i="10"/>
  <c r="H634" i="10"/>
  <c r="J1674" i="10"/>
  <c r="H1674" i="10"/>
  <c r="J1394" i="10"/>
  <c r="H1394" i="10"/>
  <c r="J590" i="10"/>
  <c r="H590" i="10"/>
  <c r="C147" i="10"/>
  <c r="H225" i="10"/>
  <c r="C565" i="10"/>
  <c r="J213" i="10"/>
  <c r="H213" i="10"/>
  <c r="J657" i="10"/>
  <c r="H657" i="10"/>
  <c r="J1162" i="10"/>
  <c r="H1162" i="10"/>
  <c r="J441" i="10"/>
  <c r="H441" i="10"/>
  <c r="J660" i="10"/>
  <c r="H660" i="10"/>
  <c r="J335" i="10"/>
  <c r="H335" i="10"/>
  <c r="J41" i="10"/>
  <c r="H41" i="10"/>
  <c r="J103" i="10"/>
  <c r="H103" i="10"/>
  <c r="J940" i="10"/>
  <c r="H940" i="10"/>
  <c r="J42" i="10"/>
  <c r="H42" i="10"/>
  <c r="J916" i="10"/>
  <c r="H916" i="10"/>
  <c r="J864" i="10"/>
  <c r="H864" i="10"/>
  <c r="J535" i="10"/>
  <c r="H535" i="10"/>
  <c r="J764" i="10"/>
  <c r="H764" i="10"/>
  <c r="J621" i="10"/>
  <c r="H621" i="10"/>
  <c r="C19" i="10"/>
  <c r="J19" i="10" s="1"/>
  <c r="C56" i="10"/>
  <c r="J56" i="10" s="1"/>
  <c r="I215" i="10"/>
  <c r="C215" i="10"/>
  <c r="I1057" i="10"/>
  <c r="C1057" i="10"/>
  <c r="C658" i="10"/>
  <c r="J658" i="10" s="1"/>
  <c r="C22" i="10"/>
  <c r="J22" i="10" s="1"/>
  <c r="C929" i="10"/>
  <c r="J929" i="10" s="1"/>
  <c r="I808" i="10"/>
  <c r="C808" i="10"/>
  <c r="J808" i="10" s="1"/>
  <c r="I878" i="10"/>
  <c r="C878" i="10"/>
  <c r="J878" i="10" s="1"/>
  <c r="C816" i="10"/>
  <c r="J816" i="10" s="1"/>
  <c r="C1337" i="10"/>
  <c r="I1337" i="10"/>
  <c r="C1069" i="10"/>
  <c r="J1069" i="10" s="1"/>
  <c r="C135" i="10"/>
  <c r="C287" i="10"/>
  <c r="C269" i="10"/>
  <c r="J269" i="10" s="1"/>
  <c r="C393" i="10"/>
  <c r="J393" i="10" s="1"/>
  <c r="C101" i="10"/>
  <c r="J101" i="10" s="1"/>
  <c r="C378" i="10"/>
  <c r="J378" i="10" s="1"/>
  <c r="C369" i="10"/>
  <c r="J369" i="10" s="1"/>
  <c r="I1535" i="10"/>
  <c r="C1535" i="10"/>
  <c r="I731" i="10"/>
  <c r="C731" i="10"/>
  <c r="J731" i="10" s="1"/>
  <c r="I1093" i="10"/>
  <c r="C1093" i="10"/>
  <c r="J1093" i="10" s="1"/>
  <c r="C339" i="10"/>
  <c r="J339" i="10" s="1"/>
  <c r="I1185" i="10"/>
  <c r="C1185" i="10"/>
  <c r="I886" i="10"/>
  <c r="C123" i="10"/>
  <c r="J123" i="10" s="1"/>
  <c r="C458" i="10"/>
  <c r="J458" i="10" s="1"/>
  <c r="I528" i="10"/>
  <c r="C528" i="10"/>
  <c r="J528" i="10" s="1"/>
  <c r="C178" i="10"/>
  <c r="J178" i="10" s="1"/>
  <c r="I178" i="10"/>
  <c r="C497" i="10"/>
  <c r="I497" i="10"/>
  <c r="C448" i="10"/>
  <c r="J448" i="10" s="1"/>
  <c r="C92" i="10"/>
  <c r="J92" i="10" s="1"/>
  <c r="J365" i="10"/>
  <c r="H365" i="10"/>
  <c r="I987" i="10"/>
  <c r="C987" i="10"/>
  <c r="C266" i="10"/>
  <c r="J266" i="10" s="1"/>
  <c r="I719" i="10"/>
  <c r="C311" i="10"/>
  <c r="J311" i="10" s="1"/>
  <c r="C1148" i="10"/>
  <c r="J1148" i="10" s="1"/>
  <c r="I637" i="10"/>
  <c r="C637" i="10"/>
  <c r="I598" i="10"/>
  <c r="C598" i="10"/>
  <c r="J598" i="10" s="1"/>
  <c r="I759" i="10"/>
  <c r="I1489" i="10"/>
  <c r="C1489" i="10"/>
  <c r="J1489" i="10" s="1"/>
  <c r="I266" i="10"/>
  <c r="I147" i="10"/>
  <c r="J295" i="10"/>
  <c r="H295" i="10"/>
  <c r="J1010" i="10"/>
  <c r="H1010" i="10"/>
  <c r="J745" i="10"/>
  <c r="H745" i="10"/>
  <c r="J675" i="10"/>
  <c r="H675" i="10"/>
  <c r="J262" i="10"/>
  <c r="H262" i="10"/>
  <c r="J773" i="10"/>
  <c r="H773" i="10"/>
  <c r="J797" i="10"/>
  <c r="H797" i="10"/>
  <c r="J584" i="10"/>
  <c r="H584" i="10"/>
  <c r="J481" i="10"/>
  <c r="H481" i="10"/>
  <c r="H986" i="10"/>
  <c r="J955" i="10"/>
  <c r="H955" i="10"/>
  <c r="C579" i="10"/>
  <c r="J579" i="10" s="1"/>
  <c r="I579" i="10"/>
  <c r="I355" i="10"/>
  <c r="C355" i="10"/>
  <c r="I552" i="10"/>
  <c r="C734" i="10"/>
  <c r="J734" i="10" s="1"/>
  <c r="I734" i="10"/>
  <c r="I1373" i="10"/>
  <c r="C1373" i="10"/>
  <c r="J1373" i="10" s="1"/>
  <c r="C655" i="10"/>
  <c r="J655" i="10" s="1"/>
  <c r="I1407" i="10"/>
  <c r="C1407" i="10"/>
  <c r="C46" i="10"/>
  <c r="J46" i="10" s="1"/>
  <c r="I588" i="10"/>
  <c r="C326" i="10"/>
  <c r="J326" i="10" s="1"/>
  <c r="C323" i="10"/>
  <c r="J323" i="10" s="1"/>
  <c r="C835" i="10"/>
  <c r="C509" i="10"/>
  <c r="J509" i="10" s="1"/>
  <c r="I509" i="10"/>
  <c r="C868" i="10"/>
  <c r="J868" i="10" s="1"/>
  <c r="I1014" i="10"/>
  <c r="C1014" i="10"/>
  <c r="J1014" i="10" s="1"/>
  <c r="I775" i="10"/>
  <c r="C775" i="10"/>
  <c r="I944" i="10"/>
  <c r="C944" i="10"/>
  <c r="J944" i="10" s="1"/>
  <c r="C1209" i="10"/>
  <c r="J1209" i="10" s="1"/>
  <c r="C50" i="10"/>
  <c r="J50" i="10" s="1"/>
  <c r="C25" i="10"/>
  <c r="J25" i="10" s="1"/>
  <c r="C342" i="10"/>
  <c r="J342" i="10" s="1"/>
  <c r="I342" i="10"/>
  <c r="C113" i="10"/>
  <c r="J113" i="10" s="1"/>
  <c r="I1224" i="10"/>
  <c r="C1224" i="10"/>
  <c r="J1224" i="10" s="1"/>
  <c r="I871" i="10"/>
  <c r="C871" i="10"/>
  <c r="J871" i="10" s="1"/>
  <c r="C345" i="10"/>
  <c r="C518" i="10"/>
  <c r="J518" i="10" s="1"/>
  <c r="I765" i="10"/>
  <c r="C765" i="10"/>
  <c r="C938" i="10"/>
  <c r="J938" i="10" s="1"/>
  <c r="C165" i="10"/>
  <c r="J165" i="10" s="1"/>
  <c r="J143" i="10"/>
  <c r="H143" i="10"/>
  <c r="I1559" i="10"/>
  <c r="C1559" i="10"/>
  <c r="J1559" i="10" s="1"/>
  <c r="I1023" i="10"/>
  <c r="C1023" i="10"/>
  <c r="J1023" i="10" s="1"/>
  <c r="C692" i="10"/>
  <c r="J692" i="10" s="1"/>
  <c r="C263" i="10"/>
  <c r="J263" i="10" s="1"/>
  <c r="H635" i="10"/>
  <c r="I692" i="10"/>
  <c r="C759" i="10"/>
  <c r="J759" i="10" s="1"/>
  <c r="J1217" i="10"/>
  <c r="H1217" i="10"/>
  <c r="J672" i="10"/>
  <c r="H672" i="10"/>
  <c r="J1138" i="10"/>
  <c r="H1138" i="10"/>
  <c r="J447" i="10"/>
  <c r="H447" i="10"/>
  <c r="J1007" i="10"/>
  <c r="H1007" i="10"/>
  <c r="J48" i="10"/>
  <c r="H48" i="10"/>
  <c r="H1372" i="10"/>
  <c r="J118" i="10"/>
  <c r="H118" i="10"/>
  <c r="J368" i="10"/>
  <c r="H368" i="10"/>
  <c r="J414" i="10"/>
  <c r="H414" i="10"/>
  <c r="J33" i="10"/>
  <c r="H33" i="10"/>
  <c r="I485" i="10"/>
  <c r="C485" i="10"/>
  <c r="C567" i="10"/>
  <c r="I285" i="10"/>
  <c r="C285" i="10"/>
  <c r="I1166" i="10"/>
  <c r="C445" i="10"/>
  <c r="J445" i="10" s="1"/>
  <c r="I1513" i="10"/>
  <c r="C1513" i="10"/>
  <c r="J1513" i="10" s="1"/>
  <c r="C1465" i="10"/>
  <c r="I1465" i="10"/>
  <c r="C396" i="10"/>
  <c r="J396" i="10" s="1"/>
  <c r="I5" i="10"/>
  <c r="C5" i="10"/>
  <c r="C695" i="10"/>
  <c r="I1045" i="10"/>
  <c r="C1045" i="10"/>
  <c r="C439" i="10"/>
  <c r="J439" i="10" s="1"/>
  <c r="C333" i="10"/>
  <c r="J333" i="10" s="1"/>
  <c r="I689" i="10"/>
  <c r="C689" i="10"/>
  <c r="J689" i="10" s="1"/>
  <c r="C89" i="10"/>
  <c r="J89" i="10" s="1"/>
  <c r="C381" i="10"/>
  <c r="J381" i="10" s="1"/>
  <c r="I248" i="10"/>
  <c r="I1419" i="10"/>
  <c r="C1419" i="10"/>
  <c r="J1419" i="10" s="1"/>
  <c r="C171" i="10"/>
  <c r="J171" i="10" s="1"/>
  <c r="C34" i="10"/>
  <c r="J34" i="10" s="1"/>
  <c r="C412" i="10"/>
  <c r="J412" i="10" s="1"/>
  <c r="C466" i="10"/>
  <c r="J466" i="10" s="1"/>
  <c r="C98" i="10"/>
  <c r="J98" i="10" s="1"/>
  <c r="C829" i="10"/>
  <c r="J829" i="10" s="1"/>
  <c r="I707" i="10"/>
  <c r="C707" i="10"/>
  <c r="C53" i="10"/>
  <c r="J53" i="10" s="1"/>
  <c r="I186" i="10"/>
  <c r="C482" i="10"/>
  <c r="J482" i="10" s="1"/>
  <c r="J240" i="10"/>
  <c r="H240" i="10"/>
  <c r="J1083" i="10"/>
  <c r="H1083" i="10"/>
  <c r="J1604" i="10"/>
  <c r="H1604" i="10"/>
  <c r="J822" i="10"/>
  <c r="H822" i="10"/>
  <c r="C183" i="10"/>
  <c r="J183" i="10" s="1"/>
  <c r="J1147" i="10"/>
  <c r="H1147" i="10"/>
  <c r="H648" i="10"/>
  <c r="J426" i="10"/>
  <c r="H426" i="10"/>
  <c r="J36" i="10"/>
  <c r="H36" i="10"/>
  <c r="J234" i="10"/>
  <c r="H234" i="10"/>
  <c r="J1336" i="10"/>
  <c r="H1336" i="10"/>
  <c r="J593" i="10"/>
  <c r="H593" i="10"/>
  <c r="J192" i="10"/>
  <c r="H192" i="10"/>
  <c r="J402" i="10"/>
  <c r="H402" i="10"/>
  <c r="J532" i="10"/>
  <c r="H532" i="10"/>
  <c r="J898" i="10"/>
  <c r="H898" i="10"/>
  <c r="J788" i="10"/>
  <c r="H788" i="10"/>
  <c r="J774" i="10"/>
  <c r="H774" i="10"/>
  <c r="J527" i="10"/>
  <c r="H527" i="10"/>
  <c r="J304" i="10"/>
  <c r="H304" i="10"/>
  <c r="H356" i="10"/>
  <c r="C120" i="10"/>
  <c r="J120" i="10" s="1"/>
  <c r="I120" i="10"/>
  <c r="I1233" i="10"/>
  <c r="C1233" i="10"/>
  <c r="J1233" i="10" s="1"/>
  <c r="C479" i="10"/>
  <c r="J479" i="10" s="1"/>
  <c r="I705" i="10"/>
  <c r="C705" i="10"/>
  <c r="C1236" i="10"/>
  <c r="J1236" i="10" s="1"/>
  <c r="C7" i="10"/>
  <c r="I1349" i="10"/>
  <c r="C1349" i="10"/>
  <c r="J1349" i="10" s="1"/>
  <c r="C375" i="10"/>
  <c r="J375" i="10" s="1"/>
  <c r="I409" i="10"/>
  <c r="C603" i="10"/>
  <c r="J603" i="10" s="1"/>
  <c r="I603" i="10"/>
  <c r="C1255" i="10"/>
  <c r="I1255" i="10"/>
  <c r="C746" i="10"/>
  <c r="J746" i="10" s="1"/>
  <c r="I217" i="10"/>
  <c r="C256" i="10"/>
  <c r="J256" i="10" s="1"/>
  <c r="C905" i="10"/>
  <c r="C403" i="10"/>
  <c r="J403" i="10" s="1"/>
  <c r="I190" i="10"/>
  <c r="C190" i="10"/>
  <c r="J190" i="10" s="1"/>
  <c r="C336" i="10"/>
  <c r="J336" i="10" s="1"/>
  <c r="I336" i="10"/>
  <c r="I1267" i="10"/>
  <c r="C1267" i="10"/>
  <c r="C1279" i="10"/>
  <c r="J1279" i="10" s="1"/>
  <c r="I1279" i="10"/>
  <c r="I168" i="10"/>
  <c r="C28" i="10"/>
  <c r="J28" i="10" s="1"/>
  <c r="I874" i="10"/>
  <c r="C874" i="10"/>
  <c r="J874" i="10" s="1"/>
  <c r="I941" i="10"/>
  <c r="C941" i="10"/>
  <c r="J941" i="10" s="1"/>
  <c r="I524" i="10"/>
  <c r="C524" i="10"/>
  <c r="J524" i="10" s="1"/>
  <c r="I253" i="10"/>
  <c r="C43" i="10"/>
  <c r="J43" i="10" s="1"/>
  <c r="C1218" i="10"/>
  <c r="J1218" i="10" s="1"/>
  <c r="I1218" i="10"/>
  <c r="C956" i="10"/>
  <c r="J956" i="10" s="1"/>
  <c r="C622" i="10"/>
  <c r="J622" i="10" s="1"/>
  <c r="J247" i="10"/>
  <c r="H247" i="10"/>
  <c r="J177" i="10"/>
  <c r="H177" i="10"/>
  <c r="I318" i="10"/>
  <c r="I661" i="10"/>
  <c r="C1745" i="10"/>
  <c r="J1745" i="10" s="1"/>
  <c r="J1205" i="10"/>
  <c r="H1205" i="10"/>
  <c r="J538" i="10"/>
  <c r="H538" i="10"/>
  <c r="H706" i="10"/>
  <c r="J663" i="10"/>
  <c r="H663" i="10"/>
  <c r="J1616" i="10"/>
  <c r="H1616" i="10"/>
  <c r="J274" i="10"/>
  <c r="H274" i="10"/>
  <c r="H494" i="10"/>
  <c r="J6" i="10"/>
  <c r="H6" i="10"/>
  <c r="J1360" i="10"/>
  <c r="H1360" i="10"/>
  <c r="J189" i="10"/>
  <c r="H189" i="10"/>
  <c r="J505" i="10"/>
  <c r="H505" i="10"/>
  <c r="J37" i="10"/>
  <c r="H37" i="10"/>
  <c r="J128" i="10"/>
  <c r="H128" i="10"/>
  <c r="J91" i="10"/>
  <c r="H91" i="10"/>
  <c r="H1613" i="10"/>
  <c r="J298" i="10"/>
  <c r="H298" i="10"/>
  <c r="J1013" i="10"/>
  <c r="H1013" i="10"/>
  <c r="J52" i="10"/>
  <c r="H52" i="10"/>
  <c r="J727" i="10"/>
  <c r="H727" i="10"/>
  <c r="H390" i="10"/>
  <c r="H424" i="10"/>
  <c r="C515" i="10"/>
  <c r="J515" i="10" s="1"/>
  <c r="I232" i="10"/>
  <c r="I1477" i="10"/>
  <c r="C1477" i="10"/>
  <c r="C1008" i="10"/>
  <c r="J1008" i="10" s="1"/>
  <c r="I668" i="10"/>
  <c r="C668" i="10"/>
  <c r="J668" i="10" s="1"/>
  <c r="I244" i="10"/>
  <c r="C272" i="10"/>
  <c r="J272" i="10" s="1"/>
  <c r="C536" i="10"/>
  <c r="J536" i="10" s="1"/>
  <c r="I1154" i="10"/>
  <c r="C1154" i="10"/>
  <c r="J1154" i="10" s="1"/>
  <c r="I260" i="10"/>
  <c r="I1395" i="10"/>
  <c r="C1395" i="10"/>
  <c r="C16" i="10"/>
  <c r="J16" i="10" s="1"/>
  <c r="I129" i="10"/>
  <c r="C619" i="10"/>
  <c r="J619" i="10" s="1"/>
  <c r="C676" i="10"/>
  <c r="J676" i="10" s="1"/>
  <c r="I533" i="10"/>
  <c r="C31" i="10"/>
  <c r="J31" i="10" s="1"/>
  <c r="C357" i="10"/>
  <c r="I86" i="10"/>
  <c r="C86" i="10"/>
  <c r="J86" i="10" s="1"/>
  <c r="C384" i="10"/>
  <c r="J384" i="10" s="1"/>
  <c r="I384" i="10"/>
  <c r="C308" i="10"/>
  <c r="J308" i="10" s="1"/>
  <c r="C591" i="10"/>
  <c r="J591" i="10" s="1"/>
  <c r="C132" i="10"/>
  <c r="J132" i="10" s="1"/>
  <c r="I917" i="10"/>
  <c r="C917" i="10"/>
  <c r="I1018" i="10"/>
  <c r="C1018" i="10"/>
  <c r="J1018" i="10" s="1"/>
  <c r="C728" i="10"/>
  <c r="J728" i="10" s="1"/>
  <c r="C549" i="10"/>
  <c r="J549" i="10" s="1"/>
  <c r="C305" i="10"/>
  <c r="J305" i="10" s="1"/>
  <c r="J1022" i="10"/>
  <c r="H1022" i="10"/>
  <c r="J548" i="10"/>
  <c r="H548" i="10"/>
  <c r="J24" i="10"/>
  <c r="H24" i="10"/>
  <c r="J551" i="10"/>
  <c r="H551" i="10"/>
  <c r="C625" i="10"/>
  <c r="I625" i="10"/>
  <c r="I543" i="10"/>
  <c r="C543" i="10"/>
  <c r="J543" i="10" s="1"/>
  <c r="I454" i="10"/>
  <c r="I948" i="10"/>
  <c r="C948" i="10"/>
  <c r="J948" i="10" s="1"/>
  <c r="C899" i="10"/>
  <c r="J899" i="10" s="1"/>
  <c r="C1115" i="10"/>
  <c r="I263" i="10"/>
  <c r="J204" i="10"/>
  <c r="H204" i="10"/>
  <c r="J807" i="10"/>
  <c r="H807" i="10"/>
  <c r="J176" i="10"/>
  <c r="H176" i="10"/>
  <c r="J496" i="10"/>
  <c r="H496" i="10"/>
  <c r="J265" i="10"/>
  <c r="H265" i="10"/>
  <c r="J146" i="10"/>
  <c r="H146" i="10"/>
  <c r="J724" i="10"/>
  <c r="H724" i="10"/>
  <c r="J947" i="10"/>
  <c r="H947" i="10"/>
  <c r="J1464" i="10"/>
  <c r="H1464" i="10"/>
  <c r="J682" i="10"/>
  <c r="H682" i="10"/>
  <c r="J761" i="10"/>
  <c r="H761" i="10"/>
  <c r="J386" i="10"/>
  <c r="H386" i="10"/>
  <c r="J564" i="10"/>
  <c r="H564" i="10"/>
  <c r="J112" i="10"/>
  <c r="H112" i="10"/>
  <c r="J581" i="10"/>
  <c r="H581" i="10"/>
  <c r="J231" i="10"/>
  <c r="H231" i="10"/>
  <c r="J776" i="10"/>
  <c r="H776" i="10"/>
  <c r="C454" i="10"/>
  <c r="J454" i="10" s="1"/>
  <c r="H76" i="10"/>
  <c r="H185" i="10"/>
  <c r="H180" i="10"/>
  <c r="I95" i="10"/>
  <c r="I521" i="10"/>
  <c r="C174" i="10"/>
  <c r="J174" i="10" s="1"/>
  <c r="I801" i="10"/>
  <c r="C801" i="10"/>
  <c r="J801" i="10" s="1"/>
  <c r="I388" i="10"/>
  <c r="I205" i="10"/>
  <c r="C205" i="10"/>
  <c r="C199" i="10"/>
  <c r="J199" i="10" s="1"/>
  <c r="I594" i="10"/>
  <c r="C594" i="10"/>
  <c r="J594" i="10" s="1"/>
  <c r="C77" i="10"/>
  <c r="I77" i="10"/>
  <c r="C1026" i="10"/>
  <c r="J1026" i="10" s="1"/>
  <c r="C299" i="10"/>
  <c r="J299" i="10" s="1"/>
  <c r="I832" i="10"/>
  <c r="I238" i="10"/>
  <c r="C238" i="10"/>
  <c r="J238" i="10" s="1"/>
  <c r="C683" i="10"/>
  <c r="J683" i="10" s="1"/>
  <c r="I241" i="10"/>
  <c r="I473" i="10"/>
  <c r="C473" i="10"/>
  <c r="J473" i="10" s="1"/>
  <c r="C1325" i="10"/>
  <c r="I1325" i="10"/>
  <c r="C62" i="10"/>
  <c r="J62" i="10" s="1"/>
  <c r="I1096" i="10"/>
  <c r="C1096" i="10"/>
  <c r="J1096" i="10" s="1"/>
  <c r="C1303" i="10"/>
  <c r="J1303" i="10" s="1"/>
  <c r="I1303" i="10"/>
  <c r="I1617" i="10"/>
  <c r="C1617" i="10"/>
  <c r="C235" i="10"/>
  <c r="J235" i="10" s="1"/>
  <c r="C649" i="10"/>
  <c r="J649" i="10" s="1"/>
  <c r="C789" i="10"/>
  <c r="J789" i="10" s="1"/>
  <c r="I1605" i="10"/>
  <c r="C1605" i="10"/>
  <c r="I415" i="10"/>
  <c r="I1197" i="10"/>
  <c r="C1197" i="10"/>
  <c r="J742" i="10"/>
  <c r="H742" i="10"/>
  <c r="J952" i="10"/>
  <c r="H952" i="10"/>
  <c r="J301" i="10"/>
  <c r="H301" i="10"/>
  <c r="C975" i="10"/>
  <c r="I738" i="10"/>
  <c r="C738" i="10"/>
  <c r="J738" i="10" s="1"/>
  <c r="I108" i="10"/>
  <c r="C108" i="10"/>
  <c r="J108" i="10" s="1"/>
  <c r="I193" i="10"/>
  <c r="C202" i="10"/>
  <c r="J202" i="10" s="1"/>
  <c r="I725" i="10"/>
  <c r="I1148" i="10"/>
  <c r="C193" i="10"/>
  <c r="J193" i="10" s="1"/>
  <c r="C75" i="10"/>
  <c r="J508" i="10"/>
  <c r="H508" i="10"/>
  <c r="J928" i="10"/>
  <c r="H928" i="10"/>
  <c r="J691" i="10"/>
  <c r="H691" i="10"/>
  <c r="J110" i="10"/>
  <c r="H110" i="10"/>
  <c r="J115" i="10"/>
  <c r="H115" i="10"/>
  <c r="J1640" i="10"/>
  <c r="H1640" i="10"/>
  <c r="J968" i="10"/>
  <c r="H968" i="10"/>
  <c r="J170" i="10"/>
  <c r="H170" i="10"/>
  <c r="J456" i="10"/>
  <c r="H456" i="10"/>
  <c r="J107" i="10"/>
  <c r="H107" i="10"/>
  <c r="J462" i="10"/>
  <c r="H462" i="10"/>
  <c r="J457" i="10"/>
  <c r="H457" i="10"/>
  <c r="J1017" i="10"/>
  <c r="H1017" i="10"/>
  <c r="J937" i="10"/>
  <c r="H937" i="10"/>
  <c r="J1196" i="10"/>
  <c r="H1196" i="10"/>
  <c r="C59" i="10"/>
  <c r="J59" i="10" s="1"/>
  <c r="C859" i="10"/>
  <c r="J859" i="10" s="1"/>
  <c r="I673" i="10"/>
  <c r="C673" i="10"/>
  <c r="J673" i="10" s="1"/>
  <c r="C427" i="10"/>
  <c r="C38" i="10"/>
  <c r="J38" i="10" s="1"/>
  <c r="C999" i="10"/>
  <c r="J999" i="10" s="1"/>
  <c r="C451" i="10"/>
  <c r="J451" i="10" s="1"/>
  <c r="I451" i="10"/>
  <c r="C159" i="10"/>
  <c r="J159" i="10" s="1"/>
  <c r="I159" i="10"/>
  <c r="C275" i="10"/>
  <c r="C126" i="10"/>
  <c r="J126" i="10" s="1"/>
  <c r="C65" i="10"/>
  <c r="I847" i="10"/>
  <c r="C847" i="10"/>
  <c r="I1078" i="10"/>
  <c r="C162" i="10"/>
  <c r="J162" i="10" s="1"/>
  <c r="I330" i="10"/>
  <c r="I196" i="10"/>
  <c r="C463" i="10"/>
  <c r="J463" i="10" s="1"/>
  <c r="C116" i="10"/>
  <c r="J116" i="10" s="1"/>
  <c r="I156" i="10"/>
  <c r="C1687" i="10"/>
  <c r="I1687" i="10"/>
  <c r="I555" i="10"/>
  <c r="C555" i="10"/>
  <c r="C798" i="10"/>
  <c r="J798" i="10" s="1"/>
  <c r="I969" i="10"/>
  <c r="C969" i="10"/>
  <c r="J969" i="10" s="1"/>
  <c r="I1163" i="10"/>
  <c r="C1163" i="10"/>
  <c r="J1163" i="10" s="1"/>
  <c r="I1139" i="10"/>
  <c r="I1084" i="10"/>
  <c r="C1084" i="10"/>
  <c r="J1084" i="10" s="1"/>
  <c r="H914" i="10"/>
  <c r="H1345" i="10"/>
  <c r="H1357" i="10"/>
  <c r="H1507" i="10"/>
  <c r="H475" i="10"/>
  <c r="H600" i="10"/>
  <c r="H1433" i="10"/>
  <c r="H469" i="10"/>
  <c r="H1745" i="10"/>
  <c r="H1242" i="10"/>
  <c r="H596" i="10"/>
  <c r="H721" i="10"/>
  <c r="G865" i="10"/>
  <c r="D939" i="10"/>
  <c r="D775" i="10"/>
  <c r="D656" i="10"/>
  <c r="F1129" i="10"/>
  <c r="F1248" i="10"/>
  <c r="D1047" i="10"/>
  <c r="E1647" i="10"/>
  <c r="I1647" i="10" s="1"/>
  <c r="D795" i="10"/>
  <c r="G700" i="10"/>
  <c r="D1519" i="10"/>
  <c r="E609" i="10"/>
  <c r="F407" i="10"/>
  <c r="G629" i="10"/>
  <c r="F712" i="10"/>
  <c r="G787" i="10"/>
  <c r="G1166" i="10"/>
  <c r="G1445" i="10"/>
  <c r="D1288" i="10"/>
  <c r="D1256" i="10"/>
  <c r="F1497" i="10"/>
  <c r="G1213" i="10"/>
  <c r="F732" i="10"/>
  <c r="G1054" i="10"/>
  <c r="F818" i="10"/>
  <c r="F1214" i="10"/>
  <c r="F461" i="10"/>
  <c r="E740" i="10"/>
  <c r="I740" i="10" s="1"/>
  <c r="E1042" i="10"/>
  <c r="G791" i="10"/>
  <c r="F1335" i="10"/>
  <c r="G656" i="10"/>
  <c r="D821" i="10"/>
  <c r="D1284" i="10"/>
  <c r="D1272" i="10"/>
  <c r="D1713" i="10"/>
  <c r="G952" i="10"/>
  <c r="F1496" i="10"/>
  <c r="D1515" i="10"/>
  <c r="D1198" i="10"/>
  <c r="D1264" i="10"/>
  <c r="D738" i="10"/>
  <c r="F700" i="10"/>
  <c r="D791" i="10"/>
  <c r="G600" i="10"/>
  <c r="F865" i="10"/>
  <c r="F1445" i="10"/>
  <c r="G1288" i="10"/>
  <c r="G595" i="10"/>
  <c r="F1213" i="10"/>
  <c r="G732" i="10"/>
  <c r="F1054" i="10"/>
  <c r="G818" i="10"/>
  <c r="E1214" i="10"/>
  <c r="I1214" i="10" s="1"/>
  <c r="E1179" i="10"/>
  <c r="E1376" i="10"/>
  <c r="C1376" i="10" s="1"/>
  <c r="J1376" i="10" s="1"/>
  <c r="F1322" i="10"/>
  <c r="G971" i="10"/>
  <c r="E1248" i="10"/>
  <c r="G570" i="10"/>
  <c r="G903" i="10"/>
  <c r="G1647" i="10"/>
  <c r="D1280" i="10"/>
  <c r="G1256" i="10"/>
  <c r="D1296" i="10"/>
  <c r="D983" i="10"/>
  <c r="G407" i="10"/>
  <c r="F615" i="10"/>
  <c r="D1689" i="10"/>
  <c r="G899" i="10"/>
  <c r="D600" i="10"/>
  <c r="D787" i="10"/>
  <c r="D1166" i="10"/>
  <c r="F1350" i="10"/>
  <c r="F595" i="10"/>
  <c r="E818" i="10"/>
  <c r="I818" i="10" s="1"/>
  <c r="G461" i="10"/>
  <c r="G604" i="10"/>
  <c r="G442" i="10"/>
  <c r="D987" i="10"/>
  <c r="E985" i="10"/>
  <c r="D979" i="10"/>
  <c r="F1111" i="10"/>
  <c r="G1573" i="10"/>
  <c r="G939" i="10"/>
  <c r="D952" i="10"/>
  <c r="F736" i="10"/>
  <c r="G738" i="10"/>
  <c r="F1647" i="10"/>
  <c r="F1221" i="10"/>
  <c r="F1537" i="10"/>
  <c r="G983" i="10"/>
  <c r="D951" i="10"/>
  <c r="G615" i="10"/>
  <c r="F1382" i="10"/>
  <c r="D899" i="10"/>
  <c r="G366" i="10"/>
  <c r="E893" i="10"/>
  <c r="D1150" i="10"/>
  <c r="F1521" i="10"/>
  <c r="E1054" i="10"/>
  <c r="E461" i="10"/>
  <c r="I461" i="10" s="1"/>
  <c r="F442" i="10"/>
  <c r="G987" i="10"/>
  <c r="D971" i="10"/>
  <c r="D903" i="10"/>
  <c r="G736" i="10"/>
  <c r="G1221" i="10"/>
  <c r="F894" i="10"/>
  <c r="E615" i="10"/>
  <c r="E1382" i="10"/>
  <c r="I1382" i="10" s="1"/>
  <c r="D892" i="10"/>
  <c r="D491" i="10"/>
  <c r="D896" i="10"/>
  <c r="F366" i="10"/>
  <c r="G893" i="10"/>
  <c r="G1150" i="10"/>
  <c r="G1328" i="10"/>
  <c r="G861" i="10"/>
  <c r="G1336" i="10"/>
  <c r="G503" i="10"/>
  <c r="D604" i="10"/>
  <c r="E442" i="10"/>
  <c r="E546" i="10"/>
  <c r="E1428" i="10"/>
  <c r="D570" i="10"/>
  <c r="G1322" i="10"/>
  <c r="G821" i="10"/>
  <c r="E1573" i="10"/>
  <c r="E1228" i="10"/>
  <c r="I1228" i="10" s="1"/>
  <c r="D924" i="10"/>
  <c r="G1154" i="10"/>
  <c r="G599" i="10"/>
  <c r="D1035" i="10"/>
  <c r="G968" i="10"/>
  <c r="E736" i="10"/>
  <c r="I736" i="10" s="1"/>
  <c r="D555" i="10"/>
  <c r="E1221" i="10"/>
  <c r="I1221" i="10" s="1"/>
  <c r="G609" i="10"/>
  <c r="G892" i="10"/>
  <c r="G491" i="10"/>
  <c r="D1063" i="10"/>
  <c r="G896" i="10"/>
  <c r="E366" i="10"/>
  <c r="F893" i="10"/>
  <c r="F861" i="10"/>
  <c r="D1138" i="10"/>
  <c r="E1497" i="10"/>
  <c r="D505" i="10"/>
  <c r="F503" i="10"/>
  <c r="F1529" i="10"/>
  <c r="D1523" i="10"/>
  <c r="G624" i="10"/>
  <c r="D1276" i="10"/>
  <c r="E540" i="10"/>
  <c r="E1111" i="10"/>
  <c r="D1154" i="10"/>
  <c r="D732" i="10"/>
  <c r="G1129" i="10"/>
  <c r="F599" i="10"/>
  <c r="E1485" i="10"/>
  <c r="I1485" i="10" s="1"/>
  <c r="G555" i="10"/>
  <c r="D1717" i="10"/>
  <c r="G708" i="10"/>
  <c r="G894" i="10"/>
  <c r="F629" i="10"/>
  <c r="D1308" i="10"/>
  <c r="E1445" i="10"/>
  <c r="D1328" i="10"/>
  <c r="E861" i="10"/>
  <c r="I861" i="10" s="1"/>
  <c r="G1138" i="10"/>
  <c r="D1336" i="10"/>
  <c r="F1113" i="10"/>
  <c r="D900" i="10"/>
  <c r="F740" i="10"/>
  <c r="F1620" i="10"/>
  <c r="F1573" i="10"/>
  <c r="F1228" i="10"/>
  <c r="F1608" i="10"/>
  <c r="G775" i="10"/>
  <c r="G924" i="10"/>
  <c r="D1252" i="10"/>
  <c r="D968" i="10"/>
  <c r="G1047" i="10"/>
  <c r="F1485" i="10"/>
  <c r="F1256" i="10"/>
  <c r="F708" i="10"/>
  <c r="F609" i="10"/>
  <c r="G712" i="10"/>
  <c r="E865" i="10"/>
  <c r="D1260" i="10"/>
  <c r="F744" i="10"/>
  <c r="D1244" i="10"/>
  <c r="G1497" i="10"/>
  <c r="G505" i="10"/>
  <c r="D547" i="10"/>
  <c r="F1446" i="10"/>
  <c r="G1214" i="10"/>
  <c r="G900" i="10"/>
  <c r="D624" i="10"/>
  <c r="E1504" i="10"/>
  <c r="A1424" i="10"/>
  <c r="A1412" i="10"/>
  <c r="B1636" i="10"/>
  <c r="A1655" i="10"/>
  <c r="A1338" i="10"/>
  <c r="A1404" i="10"/>
  <c r="B1396" i="10"/>
  <c r="A931" i="10"/>
  <c r="B735" i="10"/>
  <c r="B1586" i="10"/>
  <c r="C1144" i="10"/>
  <c r="J1144" i="10" s="1"/>
  <c r="C1577" i="10"/>
  <c r="J1577" i="10" s="1"/>
  <c r="C1151" i="10"/>
  <c r="J1151" i="10" s="1"/>
  <c r="H1151" i="10"/>
  <c r="C545" i="10"/>
  <c r="J545" i="10" s="1"/>
  <c r="I1306" i="10"/>
  <c r="H337" i="10"/>
  <c r="C1427" i="10"/>
  <c r="J1427" i="10" s="1"/>
  <c r="H1143" i="10"/>
  <c r="I1041" i="10"/>
  <c r="C1699" i="10"/>
  <c r="J1699" i="10" s="1"/>
  <c r="H1699" i="10"/>
  <c r="C1041" i="10"/>
  <c r="J1041" i="10" s="1"/>
  <c r="C1415" i="10"/>
  <c r="J1415" i="10" s="1"/>
  <c r="B1748" i="10"/>
  <c r="A961" i="10"/>
  <c r="A915" i="10"/>
  <c r="B1251" i="10"/>
  <c r="B1388" i="10"/>
  <c r="A1420" i="10"/>
  <c r="A1436" i="10"/>
  <c r="B1677" i="10"/>
  <c r="A1123" i="10"/>
  <c r="B755" i="10"/>
  <c r="A1039" i="10"/>
  <c r="H971" i="10"/>
  <c r="A927" i="10"/>
  <c r="A1306" i="10"/>
  <c r="B1661" i="10"/>
  <c r="H1074" i="10"/>
  <c r="B601" i="10"/>
  <c r="B582" i="10"/>
  <c r="A1127" i="10"/>
  <c r="I1109" i="10"/>
  <c r="C1109" i="10"/>
  <c r="J1109" i="10" s="1"/>
  <c r="I1178" i="10"/>
  <c r="C984" i="10"/>
  <c r="J984" i="10" s="1"/>
  <c r="C1178" i="10"/>
  <c r="J1178" i="10" s="1"/>
  <c r="I1375" i="10"/>
  <c r="C791" i="10"/>
  <c r="J791" i="10" s="1"/>
  <c r="I1434" i="10"/>
  <c r="C1434" i="10"/>
  <c r="J1434" i="10" s="1"/>
  <c r="H1280" i="10"/>
  <c r="A1119" i="10"/>
  <c r="B1713" i="10"/>
  <c r="B1368" i="10"/>
  <c r="A1092" i="10"/>
  <c r="B876" i="10"/>
  <c r="A878" i="10"/>
  <c r="B506" i="10"/>
  <c r="B1033" i="10"/>
  <c r="B1194" i="10"/>
  <c r="B1354" i="10"/>
  <c r="C1312" i="10"/>
  <c r="J1312" i="10" s="1"/>
  <c r="C795" i="10"/>
  <c r="J795" i="10" s="1"/>
  <c r="H795" i="10"/>
  <c r="H1459" i="10"/>
  <c r="I984" i="10"/>
  <c r="B1462" i="10"/>
  <c r="A1111" i="10"/>
  <c r="B1475" i="10"/>
  <c r="A710" i="10"/>
  <c r="A1043" i="10"/>
  <c r="H1108" i="10"/>
  <c r="B1034" i="10"/>
  <c r="A1032" i="10"/>
  <c r="A631" i="10"/>
  <c r="A740" i="10"/>
  <c r="A1036" i="10"/>
  <c r="B1001" i="10"/>
  <c r="B1490" i="10"/>
  <c r="B1353" i="10"/>
  <c r="B643" i="10"/>
  <c r="B1669" i="10"/>
  <c r="B1253" i="10"/>
  <c r="A744" i="10"/>
  <c r="H1252" i="10"/>
  <c r="I476" i="10"/>
  <c r="C476" i="10"/>
  <c r="J476" i="10" s="1"/>
  <c r="C1723" i="10"/>
  <c r="J1723" i="10" s="1"/>
  <c r="H1723" i="10"/>
  <c r="I823" i="10"/>
  <c r="B739" i="10"/>
  <c r="A695" i="10"/>
  <c r="A1091" i="10"/>
  <c r="A1203" i="10"/>
  <c r="A1663" i="10"/>
  <c r="A1416" i="10"/>
  <c r="I296" i="10"/>
  <c r="H525" i="10"/>
  <c r="H824" i="10"/>
  <c r="I545" i="10"/>
  <c r="I1427" i="10"/>
  <c r="I795" i="10"/>
  <c r="H529" i="10"/>
  <c r="A872" i="10"/>
  <c r="A1079" i="10"/>
  <c r="B1625" i="10"/>
  <c r="H1305" i="10"/>
  <c r="B848" i="10"/>
  <c r="B769" i="10"/>
  <c r="B1522" i="10"/>
  <c r="H321" i="10"/>
  <c r="A1290" i="10"/>
  <c r="A1468" i="10"/>
  <c r="A1476" i="10"/>
  <c r="H678" i="10"/>
  <c r="A1040" i="10"/>
  <c r="B880" i="10"/>
  <c r="I539" i="10"/>
  <c r="C539" i="10"/>
  <c r="J539" i="10" s="1"/>
  <c r="H1451" i="10"/>
  <c r="C296" i="10"/>
  <c r="J296" i="10" s="1"/>
  <c r="H296" i="10"/>
  <c r="C1375" i="10"/>
  <c r="J1375" i="10" s="1"/>
  <c r="H662" i="10"/>
  <c r="C372" i="10"/>
  <c r="J372" i="10" s="1"/>
  <c r="H372" i="10"/>
  <c r="I1358" i="10"/>
  <c r="C1358" i="10"/>
  <c r="J1358" i="10" s="1"/>
  <c r="C666" i="10"/>
  <c r="J666" i="10" s="1"/>
  <c r="A1064" i="10"/>
  <c r="A1294" i="10"/>
  <c r="A1392" i="10"/>
  <c r="A1108" i="10"/>
  <c r="A1187" i="10"/>
  <c r="B1361" i="10"/>
  <c r="B749" i="10"/>
  <c r="B852" i="10"/>
  <c r="B1005" i="10"/>
  <c r="A1400" i="10"/>
  <c r="B884" i="10"/>
  <c r="A1384" i="10"/>
  <c r="B1637" i="10"/>
  <c r="A645" i="10"/>
  <c r="A687" i="10"/>
  <c r="A764" i="10"/>
  <c r="I470" i="10"/>
  <c r="C470" i="10"/>
  <c r="J470" i="10" s="1"/>
  <c r="H674" i="10"/>
  <c r="C670" i="10"/>
  <c r="J670" i="10" s="1"/>
  <c r="H1376" i="10"/>
  <c r="I372" i="10"/>
  <c r="C748" i="10"/>
  <c r="J748" i="10" s="1"/>
  <c r="C1158" i="10"/>
  <c r="J1158" i="10" s="1"/>
  <c r="H1158" i="10"/>
  <c r="A1175" i="10"/>
  <c r="A796" i="10"/>
  <c r="B1269" i="10"/>
  <c r="A935" i="10"/>
  <c r="B840" i="10"/>
  <c r="A1659" i="10"/>
  <c r="B547" i="10"/>
  <c r="A1448" i="10"/>
  <c r="B1585" i="10"/>
  <c r="A1428" i="10"/>
  <c r="A1396" i="10"/>
  <c r="A1278" i="10"/>
  <c r="B872" i="10"/>
  <c r="B958" i="10"/>
  <c r="I915" i="10"/>
  <c r="C915" i="10"/>
  <c r="H1043" i="10"/>
  <c r="H1426" i="10"/>
  <c r="C823" i="10"/>
  <c r="J823" i="10" s="1"/>
  <c r="H823" i="10"/>
  <c r="C391" i="10"/>
  <c r="J391" i="10" s="1"/>
  <c r="I972" i="10"/>
  <c r="C972" i="10"/>
  <c r="J972" i="10" s="1"/>
  <c r="I1503" i="10"/>
  <c r="C1503" i="10"/>
  <c r="J1503" i="10" s="1"/>
  <c r="E1079" i="10" a="1"/>
  <c r="E474" i="10" a="1"/>
  <c r="E410" i="10" a="1"/>
  <c r="E1256" i="10" a="1"/>
  <c r="E319" i="10" a="1"/>
  <c r="E334" i="10" a="1"/>
  <c r="E39" i="10" a="1"/>
  <c r="E1140" i="10" a="1"/>
  <c r="E130" i="10" a="1"/>
  <c r="E553" i="10" a="1"/>
  <c r="E105" i="10" a="1"/>
  <c r="E117" i="10" a="1"/>
  <c r="E747" i="10" a="1"/>
  <c r="E249" i="10" a="1"/>
  <c r="E63" i="10" a="1"/>
  <c r="E906" i="10" a="1"/>
  <c r="E157" i="10" a="1"/>
  <c r="E446" i="10" a="1"/>
  <c r="E236" i="10" a="1"/>
  <c r="E327" i="10" a="1"/>
  <c r="G963" i="10" a="1"/>
  <c r="D1041" i="10" a="1"/>
  <c r="G1236" i="10" a="1"/>
  <c r="F573" i="10" a="1"/>
  <c r="D969" i="10" a="1"/>
  <c r="G1057" i="10" a="1"/>
  <c r="D561" i="10" a="1"/>
  <c r="E1555" i="10" a="1"/>
  <c r="E806" i="10" a="1"/>
  <c r="F477" i="10" a="1"/>
  <c r="G1406" i="10" a="1"/>
  <c r="G888" i="10" a="1"/>
  <c r="G1398" i="10" a="1"/>
  <c r="D1021" i="10" a="1"/>
  <c r="F770" i="10" a="1"/>
  <c r="G1326" i="10" a="1"/>
  <c r="E1420" i="10" a="1"/>
  <c r="E679" i="10" a="1"/>
  <c r="G561" i="10" a="1"/>
  <c r="F814" i="10" a="1"/>
  <c r="G1291" i="10" a="1"/>
  <c r="G973" i="10" a="1"/>
  <c r="G1420" i="10" a="1"/>
  <c r="G931" i="10" a="1"/>
  <c r="E939" i="10" a="1"/>
  <c r="E337" i="10" a="1"/>
  <c r="E662" i="10" a="1"/>
  <c r="E1289" i="10" a="1"/>
  <c r="E29" i="10" a="1"/>
  <c r="E1149" i="10" a="1"/>
  <c r="E729" i="10" a="1"/>
  <c r="E690" i="10" a="1"/>
  <c r="E428" i="10" a="1"/>
  <c r="E510" i="10" a="1"/>
  <c r="E172" i="10" a="1"/>
  <c r="E522" i="10" a="1"/>
  <c r="E760" i="10" a="1"/>
  <c r="E230" i="10" a="1"/>
  <c r="E519" i="10" a="1"/>
  <c r="E498" i="10" a="1"/>
  <c r="E26" i="10" a="1"/>
  <c r="E254" i="10" a="1"/>
  <c r="E194" i="10" a="1"/>
  <c r="D1236" i="10" a="1"/>
  <c r="G670" i="10" a="1"/>
  <c r="F1284" i="10" a="1"/>
  <c r="G994" i="10" a="1"/>
  <c r="D1406" i="10" a="1"/>
  <c r="E1284" i="10" a="1"/>
  <c r="E656" i="10" a="1"/>
  <c r="E124" i="10" a="1"/>
  <c r="E796" i="10" a="1"/>
  <c r="E869" i="10" a="1"/>
  <c r="E416" i="10" a="1"/>
  <c r="E833" i="10" a="1"/>
  <c r="E516" i="10" a="1"/>
  <c r="E732" i="10" a="1"/>
  <c r="E324" i="10" a="1"/>
  <c r="E1350" i="10" a="1"/>
  <c r="E331" i="10" a="1"/>
  <c r="E708" i="10" a="1"/>
  <c r="E90" i="10" a="1"/>
  <c r="E20" i="10" a="1"/>
  <c r="E684" i="10" a="1"/>
  <c r="E385" i="10" a="1"/>
  <c r="E544" i="10" a="1"/>
  <c r="E1116" i="10" a="1"/>
  <c r="E931" i="10" a="1"/>
  <c r="E1112" i="10" a="1"/>
  <c r="D1334" i="10" a="1"/>
  <c r="G625" i="10" a="1"/>
  <c r="F679" i="10" a="1"/>
  <c r="E888" i="10" a="1"/>
  <c r="G699" i="10" a="1"/>
  <c r="E297" i="10" a="1"/>
  <c r="E397" i="10" a="1"/>
  <c r="E114" i="10" a="1"/>
  <c r="E206" i="10" a="1"/>
  <c r="E1219" i="10" a="1"/>
  <c r="E449" i="10" a="1"/>
  <c r="E401" i="10" a="1"/>
  <c r="E464" i="10" a="1"/>
  <c r="E382" i="10" a="1"/>
  <c r="E57" i="10" a="1"/>
  <c r="E66" i="10" a="1"/>
  <c r="E343" i="10" a="1"/>
  <c r="E766" i="10" a="1"/>
  <c r="E589" i="10" a="1"/>
  <c r="D1322" i="10" a="1"/>
  <c r="E443" i="10" a="1"/>
  <c r="E1298" i="10" a="1"/>
  <c r="E436" i="10" a="1"/>
  <c r="D845" i="10" a="1"/>
  <c r="F1318" i="10" a="1"/>
  <c r="F1678" i="10" a="1"/>
  <c r="E166" i="10" a="1"/>
  <c r="E312" i="10" a="1"/>
  <c r="E696" i="10" a="1"/>
  <c r="E623" i="10" a="1"/>
  <c r="E47" i="10" a="1"/>
  <c r="E17" i="10" a="1"/>
  <c r="E233" i="10" a="1"/>
  <c r="E1027" i="10" a="1"/>
  <c r="E315" i="10" a="1"/>
  <c r="E78" i="10" a="1"/>
  <c r="E109" i="10" a="1"/>
  <c r="E580" i="10" a="1"/>
  <c r="E200" i="10" a="1"/>
  <c r="E303" i="10" a="1"/>
  <c r="E1167" i="10" a="1"/>
  <c r="E93" i="10" a="1"/>
  <c r="E127" i="10" a="1"/>
  <c r="E163" i="10" a="1"/>
  <c r="E935" i="10" a="1"/>
  <c r="E477" i="10" a="1"/>
  <c r="D1053" i="10" a="1"/>
  <c r="E1717" i="10" a="1"/>
  <c r="F1452" i="10" a="1"/>
  <c r="E1055" i="10" a="1"/>
  <c r="G1515" i="10" a="1"/>
  <c r="E620" i="10" a="1"/>
  <c r="E799" i="10" a="1"/>
  <c r="E273" i="10" a="1"/>
  <c r="E887" i="10" a="1"/>
  <c r="E309" i="10" a="1"/>
  <c r="E626" i="10" a="1"/>
  <c r="E957" i="10" a="1"/>
  <c r="E973" i="10" a="1"/>
  <c r="E677" i="10" a="1"/>
  <c r="E160" i="10" a="1"/>
  <c r="E817" i="10" a="1"/>
  <c r="E763" i="10" a="1"/>
  <c r="E830" i="10" a="1"/>
  <c r="E288" i="10" a="1"/>
  <c r="E54" i="10" a="1"/>
  <c r="F931" i="10" a="1"/>
  <c r="E1249" i="10" a="1"/>
  <c r="G575" i="10" a="1"/>
  <c r="E1180" i="10" a="1"/>
  <c r="D1378" i="10" a="1"/>
  <c r="F436" i="10" a="1"/>
  <c r="F1591" i="10" a="1"/>
  <c r="F778" i="10" a="1"/>
  <c r="G640" i="10" a="1"/>
  <c r="F1199" i="10" a="1"/>
  <c r="G1392" i="10" a="1"/>
  <c r="D861" i="10" a="1"/>
  <c r="D1133" i="10" a="1"/>
  <c r="G1717" i="10" a="1"/>
  <c r="G1567" i="10" a="1"/>
  <c r="E599" i="10" a="1"/>
  <c r="E245" i="10" a="1"/>
  <c r="E99" i="10" a="1"/>
  <c r="E267" i="10" a="1"/>
  <c r="E148" i="10" a="1"/>
  <c r="E1097" i="10" a="1"/>
  <c r="E136" i="10" a="1"/>
  <c r="E35" i="10" a="1"/>
  <c r="E102" i="10" a="1"/>
  <c r="E486" i="10" a="1"/>
  <c r="E404" i="10" a="1"/>
  <c r="E133" i="10" a="1"/>
  <c r="E413" i="10" a="1"/>
  <c r="E556" i="10" a="1"/>
  <c r="E370" i="10" a="1"/>
  <c r="E529" i="10" a="1"/>
  <c r="E239" i="10" a="1"/>
  <c r="E483" i="10" a="1"/>
  <c r="E1046" i="10" a="1"/>
  <c r="E659" i="10" a="1"/>
  <c r="E471" i="10" a="1"/>
  <c r="E1043" i="10" a="1"/>
  <c r="D1589" i="10" a="1"/>
  <c r="G1022" i="10" a="1"/>
  <c r="D1224" i="10" a="1"/>
  <c r="E1429" i="10" a="1"/>
  <c r="F1599" i="10" a="1"/>
  <c r="G935" i="10" a="1"/>
  <c r="E1124" i="10" a="1"/>
  <c r="F1555" i="10" a="1"/>
  <c r="D726" i="10" a="1"/>
  <c r="E1567" i="10" a="1"/>
  <c r="E665" i="10" a="1"/>
  <c r="G770" i="10" a="1"/>
  <c r="E802" i="10" a="1"/>
  <c r="G1284" i="10" a="1"/>
  <c r="D625" i="10" a="1"/>
  <c r="G1350" i="10" a="1"/>
  <c r="E669" i="10" a="1"/>
  <c r="F1283" i="10" a="1"/>
  <c r="F665" i="10" a="1"/>
  <c r="E1498" i="10" a="1"/>
  <c r="F1516" i="10" a="1"/>
  <c r="F888" i="10" a="1"/>
  <c r="F963" i="10" a="1"/>
  <c r="G778" i="10" a="1"/>
  <c r="G857" i="10" a="1"/>
  <c r="F1717" i="10" a="1"/>
  <c r="D1346" i="10" a="1"/>
  <c r="D1398" i="10" a="1"/>
  <c r="E814" i="10" a="1"/>
  <c r="F802" i="10" a="1"/>
  <c r="D966" i="10" a="1"/>
  <c r="G891" i="10" a="1"/>
  <c r="E894" i="10" a="1"/>
  <c r="D1049" i="10" a="1"/>
  <c r="G964" i="10" a="1"/>
  <c r="G1208" i="10" a="1"/>
  <c r="D1593" i="10" a="1"/>
  <c r="G845" i="10" a="1"/>
  <c r="G665" i="10" a="1"/>
  <c r="G1224" i="10" a="1"/>
  <c r="E810" i="10" a="1"/>
  <c r="F1566" i="10" a="1"/>
  <c r="E367" i="10" a="1"/>
  <c r="E1643" i="10" a="1"/>
  <c r="G802" i="10" a="1"/>
  <c r="F1515" i="10" a="1"/>
  <c r="G1041" i="10" a="1"/>
  <c r="F782" i="10" a="1"/>
  <c r="E87" i="10" a="1"/>
  <c r="E976" i="10" a="1"/>
  <c r="E586" i="10" a="1"/>
  <c r="E674" i="10" a="1"/>
  <c r="E242" i="10" a="1"/>
  <c r="E1186" i="10" a="1"/>
  <c r="E440" i="10" a="1"/>
  <c r="E257" i="10" a="1"/>
  <c r="E300" i="10" a="1"/>
  <c r="E459" i="10" a="1"/>
  <c r="E227" i="10" a="1"/>
  <c r="E693" i="10" a="1"/>
  <c r="E44" i="10" a="1"/>
  <c r="G806" i="10" a="1"/>
  <c r="D973" i="10" a="1"/>
  <c r="G679" i="10" a="1"/>
  <c r="D1330" i="10" a="1"/>
  <c r="E1446" i="10" a="1"/>
  <c r="G512" i="10" a="1"/>
  <c r="D1208" i="10" a="1"/>
  <c r="E512" i="10" a="1"/>
  <c r="F1420" i="10" a="1"/>
  <c r="G726" i="10" a="1"/>
  <c r="D1585" i="10" a="1"/>
  <c r="F1392" i="10" a="1"/>
  <c r="D1038" i="10" a="1"/>
  <c r="G531" i="10" a="1"/>
  <c r="F1181" i="10" a="1"/>
  <c r="F1567" i="10" a="1"/>
  <c r="F806" i="10" a="1"/>
  <c r="E866" i="10" a="1"/>
  <c r="E963" i="10" a="1"/>
  <c r="D857" i="10" a="1"/>
  <c r="G1358" i="10" a="1"/>
  <c r="G674" i="10" a="1"/>
  <c r="G436" i="10" a="1"/>
  <c r="E1280" i="10" a="1"/>
  <c r="E121" i="10" a="1"/>
  <c r="E595" i="10" a="1"/>
  <c r="E970" i="10" a="1"/>
  <c r="E32" i="10" a="1"/>
  <c r="E455" i="10" a="1"/>
  <c r="E8" i="10" a="1"/>
  <c r="E51" i="10" a="1"/>
  <c r="E1009" i="10" a="1"/>
  <c r="E592" i="10" a="1"/>
  <c r="E270" i="10" a="1"/>
  <c r="E534" i="10" a="1"/>
  <c r="E264" i="10" a="1"/>
  <c r="E197" i="10" a="1"/>
  <c r="E525" i="10" a="1"/>
  <c r="E218" i="10" a="1"/>
  <c r="E394" i="10" a="1"/>
  <c r="D1350" i="10" a="1"/>
  <c r="G573" i="10" a="1"/>
  <c r="F685" i="10" a="1"/>
  <c r="D1009" i="10" a="1"/>
  <c r="E778" i="10" a="1"/>
  <c r="D694" i="10" a="1"/>
  <c r="D674" i="10" a="1"/>
  <c r="E1318" i="10" a="1"/>
  <c r="D865" i="10" a="1"/>
  <c r="E685" i="10" a="1"/>
  <c r="G1038" i="10" a="1"/>
  <c r="G782" i="10" a="1"/>
  <c r="D891" i="10" a="1"/>
  <c r="D1314" i="10" a="1"/>
  <c r="G1117" i="10" a="1"/>
  <c r="G1643" i="10" a="1"/>
  <c r="F935" i="10" a="1"/>
  <c r="E1377" i="10" a="1"/>
  <c r="G477" i="10" a="1"/>
  <c r="E175" i="10" a="1"/>
  <c r="E452" i="10" a="1"/>
  <c r="E1070" i="10" a="1"/>
  <c r="E191" i="10" a="1"/>
  <c r="E930" i="10" a="1"/>
  <c r="E203" i="10" a="1"/>
  <c r="E379" i="10" a="1"/>
  <c r="E1110" i="10" a="1"/>
  <c r="E537" i="10" a="1"/>
  <c r="E836" i="10" a="1"/>
  <c r="E373" i="10" a="1"/>
  <c r="E650" i="10" a="1"/>
  <c r="E638" i="10" a="1"/>
  <c r="E276" i="10" a="1"/>
  <c r="E340" i="10" a="1"/>
  <c r="E900" i="10" a="1"/>
  <c r="E23" i="10" a="1"/>
  <c r="E1326" i="10" a="1"/>
  <c r="G1124" i="10" a="1"/>
  <c r="F1405" i="10" a="1"/>
  <c r="G1199" i="10" a="1"/>
  <c r="D962" i="10" a="1"/>
  <c r="D1342" i="10" a="1"/>
  <c r="G694" i="10" a="1"/>
  <c r="E358" i="10" a="1"/>
  <c r="E407" i="10" a="1"/>
  <c r="E744" i="10" a="1"/>
  <c r="E389" i="10" a="1"/>
  <c r="E306" i="10" a="1"/>
  <c r="E754" i="10" a="1"/>
  <c r="E568" i="10" a="1"/>
  <c r="E726" i="10" a="1"/>
  <c r="E184" i="10" a="1"/>
  <c r="E467" i="10" a="1"/>
  <c r="E480" i="10" a="1"/>
  <c r="E1359" i="10" a="1"/>
  <c r="E1210" i="10" a="1"/>
  <c r="E96" i="10" a="1"/>
  <c r="E169" i="10" a="1"/>
  <c r="E261" i="10" a="1"/>
  <c r="E1040" i="10" a="1"/>
  <c r="E376" i="10" a="1"/>
  <c r="E903" i="10" a="1"/>
  <c r="F1183" i="10" a="1"/>
  <c r="G685" i="10" a="1"/>
  <c r="G1220" i="10" a="1"/>
  <c r="E790" i="10" a="1"/>
  <c r="E60" i="10" a="1"/>
  <c r="E604" i="10" a="1"/>
  <c r="E179" i="10" a="1"/>
  <c r="E187" i="10" a="1"/>
  <c r="E1237" i="10" a="1"/>
  <c r="E346" i="10" a="1"/>
  <c r="E607" i="10" a="1"/>
  <c r="E720" i="10" a="1"/>
  <c r="E824" i="10" a="1"/>
  <c r="E860" i="10" a="1"/>
  <c r="E614" i="10" a="1"/>
  <c r="E550" i="10" a="1"/>
  <c r="E1000" i="10" a="1"/>
  <c r="E1307" i="10" a="1"/>
  <c r="G1283" i="10" a="1"/>
  <c r="D575" i="10" a="1"/>
  <c r="E1291" i="10" a="1"/>
  <c r="E541" i="10" a="1"/>
  <c r="D1366" i="10" a="1"/>
  <c r="G669" i="10" a="1"/>
  <c r="D808" i="10" a="1"/>
  <c r="F699" i="10" a="1"/>
  <c r="F1291" i="10" a="1"/>
  <c r="G970" i="10" a="1"/>
  <c r="F1124" i="10" a="1"/>
  <c r="D1220" i="10" a="1"/>
  <c r="D670" i="10" a="1"/>
  <c r="G1009" i="10" a="1"/>
  <c r="E1515" i="10" a="1"/>
  <c r="F1643" i="10" a="1"/>
  <c r="D994" i="10" a="1"/>
  <c r="D1358" i="10" a="1"/>
  <c r="F669" i="10" a="1"/>
  <c r="D1057" i="10" a="1"/>
  <c r="G808" i="10" a="1"/>
  <c r="F512" i="10" a="1"/>
  <c r="F810" i="10" a="1"/>
  <c r="F1326" i="10" a="1"/>
  <c r="D1354" i="10" a="1"/>
  <c r="D802" i="10" a="1"/>
  <c r="E616" i="10" a="1"/>
  <c r="D1326" i="10" a="1"/>
  <c r="E1452" i="10" a="1"/>
  <c r="F1298" i="10" a="1"/>
  <c r="G962" i="10" a="1"/>
  <c r="D1268" i="10" a="1"/>
  <c r="F1607" i="10" a="1"/>
  <c r="D640" i="10" a="1"/>
  <c r="F964" i="10" a="1"/>
  <c r="D1105" i="10" a="1"/>
  <c r="D617" i="10" a="1"/>
  <c r="E531" i="10" a="1"/>
  <c r="E610" i="10" a="1"/>
  <c r="G1053" i="10" a="1"/>
  <c r="G969" i="10" a="1"/>
  <c r="G966" i="10" a="1"/>
  <c r="E1574" i="10" a="1"/>
  <c r="E1181" i="10" a="1"/>
  <c r="D1022" i="10" a="1"/>
  <c r="D1117" i="10" a="1"/>
  <c r="F531" i="10" a="1"/>
  <c r="D970" i="10" a="1"/>
  <c r="F1690" i="10" a="1"/>
  <c r="E1307" i="10" l="1"/>
  <c r="E1000" i="10"/>
  <c r="E550" i="10"/>
  <c r="E614" i="10"/>
  <c r="E860" i="10"/>
  <c r="E824" i="10"/>
  <c r="I824" i="10" s="1"/>
  <c r="E720" i="10"/>
  <c r="E607" i="10"/>
  <c r="E346" i="10"/>
  <c r="E1237" i="10"/>
  <c r="E187" i="10"/>
  <c r="I187" i="10" s="1"/>
  <c r="E179" i="10"/>
  <c r="E604" i="10"/>
  <c r="E60" i="10"/>
  <c r="E790" i="10"/>
  <c r="E903" i="10"/>
  <c r="E376" i="10"/>
  <c r="E1040" i="10"/>
  <c r="E261" i="10"/>
  <c r="E169" i="10"/>
  <c r="E96" i="10"/>
  <c r="E1210" i="10"/>
  <c r="E1359" i="10"/>
  <c r="C1359" i="10" s="1"/>
  <c r="J1359" i="10" s="1"/>
  <c r="E480" i="10"/>
  <c r="E467" i="10"/>
  <c r="E184" i="10"/>
  <c r="E726" i="10"/>
  <c r="E568" i="10"/>
  <c r="E754" i="10"/>
  <c r="E306" i="10"/>
  <c r="E389" i="10"/>
  <c r="E744" i="10"/>
  <c r="I744" i="10" s="1"/>
  <c r="E407" i="10"/>
  <c r="I407" i="10" s="1"/>
  <c r="E358" i="10"/>
  <c r="E23" i="10"/>
  <c r="I23" i="10" s="1"/>
  <c r="E900" i="10"/>
  <c r="E340" i="10"/>
  <c r="E276" i="10"/>
  <c r="E638" i="10"/>
  <c r="E650" i="10"/>
  <c r="E373" i="10"/>
  <c r="E836" i="10"/>
  <c r="E537" i="10"/>
  <c r="E1110" i="10"/>
  <c r="E379" i="10"/>
  <c r="E203" i="10"/>
  <c r="E930" i="10"/>
  <c r="I930" i="10" s="1"/>
  <c r="E191" i="10"/>
  <c r="E1070" i="10"/>
  <c r="E452" i="10"/>
  <c r="E175" i="10"/>
  <c r="E394" i="10"/>
  <c r="E218" i="10"/>
  <c r="E525" i="10"/>
  <c r="E197" i="10"/>
  <c r="E264" i="10"/>
  <c r="E534" i="10"/>
  <c r="E270" i="10"/>
  <c r="E592" i="10"/>
  <c r="I592" i="10" s="1"/>
  <c r="E1009" i="10"/>
  <c r="E51" i="10"/>
  <c r="E8" i="10"/>
  <c r="E455" i="10"/>
  <c r="E32" i="10"/>
  <c r="E970" i="10"/>
  <c r="E595" i="10"/>
  <c r="I595" i="10" s="1"/>
  <c r="E121" i="10"/>
  <c r="E1280" i="10"/>
  <c r="E44" i="10"/>
  <c r="E693" i="10"/>
  <c r="E227" i="10"/>
  <c r="E459" i="10"/>
  <c r="E300" i="10"/>
  <c r="E257" i="10"/>
  <c r="E440" i="10"/>
  <c r="E1186" i="10"/>
  <c r="E242" i="10"/>
  <c r="E674" i="10"/>
  <c r="I674" i="10" s="1"/>
  <c r="E586" i="10"/>
  <c r="E976" i="10"/>
  <c r="E87" i="10"/>
  <c r="E471" i="10"/>
  <c r="E659" i="10"/>
  <c r="E1046" i="10"/>
  <c r="E483" i="10"/>
  <c r="E239" i="10"/>
  <c r="E529" i="10"/>
  <c r="E370" i="10"/>
  <c r="E556" i="10"/>
  <c r="E413" i="10"/>
  <c r="E133" i="10"/>
  <c r="E404" i="10"/>
  <c r="E486" i="10"/>
  <c r="E102" i="10"/>
  <c r="E35" i="10"/>
  <c r="E136" i="10"/>
  <c r="E1097" i="10"/>
  <c r="E148" i="10"/>
  <c r="E267" i="10"/>
  <c r="E99" i="10"/>
  <c r="E245" i="10"/>
  <c r="E599" i="10"/>
  <c r="I599" i="10" s="1"/>
  <c r="E54" i="10"/>
  <c r="E288" i="10"/>
  <c r="E830" i="10"/>
  <c r="E763" i="10"/>
  <c r="E817" i="10"/>
  <c r="I817" i="10" s="1"/>
  <c r="E160" i="10"/>
  <c r="E677" i="10"/>
  <c r="E973" i="10"/>
  <c r="E957" i="10"/>
  <c r="E626" i="10"/>
  <c r="E309" i="10"/>
  <c r="E887" i="10"/>
  <c r="E273" i="10"/>
  <c r="E799" i="10"/>
  <c r="E620" i="10"/>
  <c r="E163" i="10"/>
  <c r="E127" i="10"/>
  <c r="C127" i="10" s="1"/>
  <c r="J127" i="10" s="1"/>
  <c r="E93" i="10"/>
  <c r="E1167" i="10"/>
  <c r="E303" i="10"/>
  <c r="E200" i="10"/>
  <c r="E580" i="10"/>
  <c r="E109" i="10"/>
  <c r="E78" i="10"/>
  <c r="E315" i="10"/>
  <c r="E1027" i="10"/>
  <c r="E233" i="10"/>
  <c r="E17" i="10"/>
  <c r="E47" i="10"/>
  <c r="I47" i="10" s="1"/>
  <c r="E623" i="10"/>
  <c r="E696" i="10"/>
  <c r="E312" i="10"/>
  <c r="E166" i="10"/>
  <c r="E589" i="10"/>
  <c r="E766" i="10"/>
  <c r="E343" i="10"/>
  <c r="E66" i="10"/>
  <c r="E57" i="10"/>
  <c r="E382" i="10"/>
  <c r="E464" i="10"/>
  <c r="E401" i="10"/>
  <c r="E449" i="10"/>
  <c r="E1219" i="10"/>
  <c r="E206" i="10"/>
  <c r="E114" i="10"/>
  <c r="E397" i="10"/>
  <c r="E297" i="10"/>
  <c r="E1116" i="10"/>
  <c r="E544" i="10"/>
  <c r="E385" i="10"/>
  <c r="E684" i="10"/>
  <c r="E20" i="10"/>
  <c r="E90" i="10"/>
  <c r="I90" i="10" s="1"/>
  <c r="E708" i="10"/>
  <c r="E331" i="10"/>
  <c r="E1350" i="10"/>
  <c r="I1350" i="10" s="1"/>
  <c r="E324" i="10"/>
  <c r="E732" i="10"/>
  <c r="I732" i="10" s="1"/>
  <c r="E516" i="10"/>
  <c r="E833" i="10"/>
  <c r="E416" i="10"/>
  <c r="E869" i="10"/>
  <c r="E796" i="10"/>
  <c r="E124" i="10"/>
  <c r="E656" i="10"/>
  <c r="C656" i="10" s="1"/>
  <c r="J656" i="10" s="1"/>
  <c r="E194" i="10"/>
  <c r="E254" i="10"/>
  <c r="E26" i="10"/>
  <c r="E498" i="10"/>
  <c r="E519" i="10"/>
  <c r="E230" i="10"/>
  <c r="I230" i="10" s="1"/>
  <c r="E760" i="10"/>
  <c r="E522" i="10"/>
  <c r="E172" i="10"/>
  <c r="E510" i="10"/>
  <c r="E428" i="10"/>
  <c r="E690" i="10"/>
  <c r="E729" i="10"/>
  <c r="E1149" i="10"/>
  <c r="E29" i="10"/>
  <c r="E1289" i="10"/>
  <c r="E662" i="10"/>
  <c r="E337" i="10"/>
  <c r="E939" i="10"/>
  <c r="E327" i="10"/>
  <c r="E236" i="10"/>
  <c r="E446" i="10"/>
  <c r="E157" i="10"/>
  <c r="E906" i="10"/>
  <c r="E63" i="10"/>
  <c r="E249" i="10"/>
  <c r="E747" i="10"/>
  <c r="E117" i="10"/>
  <c r="E105" i="10"/>
  <c r="E553" i="10"/>
  <c r="E130" i="10"/>
  <c r="E1140" i="10"/>
  <c r="E39" i="10"/>
  <c r="E334" i="10"/>
  <c r="C334" i="10" s="1"/>
  <c r="J334" i="10" s="1"/>
  <c r="E319" i="10"/>
  <c r="E1256" i="10"/>
  <c r="E410" i="10"/>
  <c r="E474" i="10"/>
  <c r="E1079" i="10"/>
  <c r="J1044" i="10"/>
  <c r="H1044" i="10"/>
  <c r="H877" i="10"/>
  <c r="J88" i="10"/>
  <c r="H88" i="10"/>
  <c r="H800" i="10"/>
  <c r="H1232" i="10"/>
  <c r="H704" i="10"/>
  <c r="J283" i="10"/>
  <c r="H283" i="10"/>
  <c r="C1306" i="10"/>
  <c r="J1306" i="10" s="1"/>
  <c r="I999" i="10"/>
  <c r="I813" i="10"/>
  <c r="C813" i="10"/>
  <c r="J813" i="10" s="1"/>
  <c r="I1443" i="10"/>
  <c r="C1443" i="10"/>
  <c r="J1443" i="10" s="1"/>
  <c r="I845" i="10"/>
  <c r="C845" i="10"/>
  <c r="I549" i="10"/>
  <c r="I613" i="10"/>
  <c r="C613" i="10"/>
  <c r="J613" i="10" s="1"/>
  <c r="I859" i="10"/>
  <c r="C719" i="10"/>
  <c r="J719" i="10" s="1"/>
  <c r="C606" i="10"/>
  <c r="J606" i="10" s="1"/>
  <c r="I606" i="10"/>
  <c r="I345" i="10"/>
  <c r="I1236" i="10"/>
  <c r="C186" i="10"/>
  <c r="J186" i="10" s="1"/>
  <c r="I59" i="10"/>
  <c r="I789" i="10"/>
  <c r="J1227" i="10"/>
  <c r="H1227" i="10"/>
  <c r="H934" i="10"/>
  <c r="H1476" i="10"/>
  <c r="H21" i="10"/>
  <c r="J812" i="10"/>
  <c r="H812" i="10"/>
  <c r="H64" i="10"/>
  <c r="H1683" i="10"/>
  <c r="H55" i="10"/>
  <c r="J1278" i="10"/>
  <c r="H1278" i="10"/>
  <c r="C902" i="10"/>
  <c r="J902" i="10" s="1"/>
  <c r="I902" i="10"/>
  <c r="I1364" i="10"/>
  <c r="C1364" i="10"/>
  <c r="J1364" i="10" s="1"/>
  <c r="I375" i="10"/>
  <c r="I1039" i="10"/>
  <c r="C1039" i="10"/>
  <c r="J1039" i="10" s="1"/>
  <c r="C260" i="10"/>
  <c r="J260" i="10" s="1"/>
  <c r="C168" i="10"/>
  <c r="J168" i="10" s="1"/>
  <c r="I1081" i="10"/>
  <c r="C1081" i="10"/>
  <c r="J1081" i="10" s="1"/>
  <c r="C95" i="10"/>
  <c r="J95" i="10" s="1"/>
  <c r="I1209" i="10"/>
  <c r="I479" i="10"/>
  <c r="I466" i="10"/>
  <c r="I183" i="10"/>
  <c r="C725" i="10"/>
  <c r="J725" i="10" s="1"/>
  <c r="I567" i="10"/>
  <c r="C753" i="10"/>
  <c r="J753" i="10" s="1"/>
  <c r="I753" i="10"/>
  <c r="I1629" i="10"/>
  <c r="C1629" i="10"/>
  <c r="J1629" i="10" s="1"/>
  <c r="I305" i="10"/>
  <c r="C388" i="10"/>
  <c r="J388" i="10" s="1"/>
  <c r="I743" i="10"/>
  <c r="C743" i="10"/>
  <c r="J743" i="10" s="1"/>
  <c r="I406" i="10"/>
  <c r="C406" i="10"/>
  <c r="J406" i="10" s="1"/>
  <c r="I357" i="10"/>
  <c r="J167" i="10"/>
  <c r="H167" i="10"/>
  <c r="I22" i="10"/>
  <c r="I899" i="10"/>
  <c r="I339" i="10"/>
  <c r="I1088" i="10"/>
  <c r="C1088" i="10"/>
  <c r="J1088" i="10" s="1"/>
  <c r="I275" i="10"/>
  <c r="I649" i="10"/>
  <c r="I835" i="10"/>
  <c r="I536" i="10"/>
  <c r="I378" i="10"/>
  <c r="I202" i="10"/>
  <c r="I929" i="10"/>
  <c r="I1069" i="10"/>
  <c r="I174" i="10"/>
  <c r="J338" i="10"/>
  <c r="H338" i="10"/>
  <c r="J694" i="10"/>
  <c r="H694" i="10"/>
  <c r="J374" i="10"/>
  <c r="H374" i="10"/>
  <c r="I495" i="10"/>
  <c r="C495" i="10"/>
  <c r="I393" i="10"/>
  <c r="C217" i="10"/>
  <c r="C196" i="10"/>
  <c r="J196" i="10" s="1"/>
  <c r="I777" i="10"/>
  <c r="C777" i="10"/>
  <c r="C533" i="10"/>
  <c r="J533" i="10" s="1"/>
  <c r="I269" i="10"/>
  <c r="I591" i="10"/>
  <c r="I1008" i="10"/>
  <c r="I50" i="10"/>
  <c r="I1675" i="10"/>
  <c r="C1675" i="10"/>
  <c r="I7" i="10"/>
  <c r="I31" i="10"/>
  <c r="I883" i="10"/>
  <c r="C883" i="10"/>
  <c r="J883" i="10" s="1"/>
  <c r="J444" i="10"/>
  <c r="H444" i="10"/>
  <c r="I43" i="10"/>
  <c r="I226" i="10"/>
  <c r="C226" i="10"/>
  <c r="J226" i="10" s="1"/>
  <c r="I458" i="10"/>
  <c r="I299" i="10"/>
  <c r="I256" i="10"/>
  <c r="I439" i="10"/>
  <c r="I1653" i="10"/>
  <c r="C1653" i="10"/>
  <c r="J1653" i="10" s="1"/>
  <c r="C241" i="10"/>
  <c r="J241" i="10" s="1"/>
  <c r="C585" i="10"/>
  <c r="J585" i="10" s="1"/>
  <c r="I585" i="10"/>
  <c r="I975" i="10"/>
  <c r="H1698" i="10"/>
  <c r="H1722" i="10"/>
  <c r="J1437" i="10"/>
  <c r="H1437" i="10"/>
  <c r="J752" i="10"/>
  <c r="H752" i="10"/>
  <c r="H1220" i="10"/>
  <c r="I658" i="10"/>
  <c r="I482" i="10"/>
  <c r="I369" i="10"/>
  <c r="I412" i="10"/>
  <c r="I132" i="10"/>
  <c r="I403" i="10"/>
  <c r="I953" i="10"/>
  <c r="C953" i="10"/>
  <c r="J953" i="10" s="1"/>
  <c r="I101" i="10"/>
  <c r="I34" i="10"/>
  <c r="I135" i="10"/>
  <c r="I98" i="10"/>
  <c r="C244" i="10"/>
  <c r="J244" i="10" s="1"/>
  <c r="H737" i="10"/>
  <c r="H450" i="10"/>
  <c r="H119" i="10"/>
  <c r="H578" i="10"/>
  <c r="J131" i="10"/>
  <c r="H131" i="10"/>
  <c r="J882" i="10"/>
  <c r="H882" i="10"/>
  <c r="I53" i="10"/>
  <c r="I664" i="10"/>
  <c r="C664" i="10"/>
  <c r="J664" i="10" s="1"/>
  <c r="I287" i="10"/>
  <c r="I829" i="10"/>
  <c r="I1547" i="10"/>
  <c r="C1547" i="10"/>
  <c r="C762" i="10"/>
  <c r="J762" i="10" s="1"/>
  <c r="I762" i="10"/>
  <c r="I816" i="10"/>
  <c r="I676" i="10"/>
  <c r="I956" i="10"/>
  <c r="I804" i="10"/>
  <c r="C804" i="10"/>
  <c r="J804" i="10" s="1"/>
  <c r="I145" i="10"/>
  <c r="C145" i="10"/>
  <c r="I308" i="10"/>
  <c r="C886" i="10"/>
  <c r="J886" i="10" s="1"/>
  <c r="I272" i="10"/>
  <c r="I798" i="10"/>
  <c r="I619" i="10"/>
  <c r="H1153" i="10"/>
  <c r="J383" i="10"/>
  <c r="H383" i="10"/>
  <c r="H733" i="10"/>
  <c r="J1263" i="10"/>
  <c r="H1263" i="10"/>
  <c r="H15" i="10"/>
  <c r="H49" i="10"/>
  <c r="J1500" i="10"/>
  <c r="H1500" i="10"/>
  <c r="I162" i="10"/>
  <c r="I126" i="10"/>
  <c r="I92" i="10"/>
  <c r="C1166" i="10"/>
  <c r="J1166" i="10" s="1"/>
  <c r="I302" i="10"/>
  <c r="C302" i="10"/>
  <c r="J302" i="10" s="1"/>
  <c r="I199" i="10"/>
  <c r="C314" i="10"/>
  <c r="J314" i="10" s="1"/>
  <c r="I314" i="10"/>
  <c r="I1026" i="10"/>
  <c r="C232" i="10"/>
  <c r="J232" i="10" s="1"/>
  <c r="I16" i="10"/>
  <c r="I46" i="10"/>
  <c r="I622" i="10"/>
  <c r="I695" i="10"/>
  <c r="I311" i="10"/>
  <c r="I165" i="10"/>
  <c r="J654" i="10"/>
  <c r="H654" i="10"/>
  <c r="J472" i="10"/>
  <c r="H472" i="10"/>
  <c r="I1011" i="10"/>
  <c r="C1011" i="10"/>
  <c r="J1011" i="10" s="1"/>
  <c r="C588" i="10"/>
  <c r="J588" i="10" s="1"/>
  <c r="I65" i="10"/>
  <c r="I56" i="10"/>
  <c r="I1127" i="10"/>
  <c r="C1127" i="10"/>
  <c r="I381" i="10"/>
  <c r="I463" i="10"/>
  <c r="I400" i="10"/>
  <c r="C400" i="10"/>
  <c r="J400" i="10" s="1"/>
  <c r="I448" i="10"/>
  <c r="I113" i="10"/>
  <c r="I396" i="10"/>
  <c r="H134" i="10"/>
  <c r="H125" i="10"/>
  <c r="J554" i="10"/>
  <c r="H554" i="10"/>
  <c r="J284" i="10"/>
  <c r="H284" i="10"/>
  <c r="J1473" i="10"/>
  <c r="H1473" i="10"/>
  <c r="H484" i="10"/>
  <c r="H1254" i="10"/>
  <c r="H715" i="10"/>
  <c r="J395" i="10"/>
  <c r="H395" i="10"/>
  <c r="I1115" i="10"/>
  <c r="I683" i="10"/>
  <c r="I19" i="10"/>
  <c r="I89" i="10"/>
  <c r="I1294" i="10"/>
  <c r="C1294" i="10"/>
  <c r="J1294" i="10" s="1"/>
  <c r="C330" i="10"/>
  <c r="J330" i="10" s="1"/>
  <c r="I323" i="10"/>
  <c r="I515" i="10"/>
  <c r="C832" i="10"/>
  <c r="J832" i="10" s="1"/>
  <c r="C415" i="10"/>
  <c r="I868" i="10"/>
  <c r="I123" i="10"/>
  <c r="I655" i="10"/>
  <c r="J411" i="10"/>
  <c r="H411" i="10"/>
  <c r="H1558" i="10"/>
  <c r="J1558" i="10"/>
  <c r="J651" i="10"/>
  <c r="H651" i="10"/>
  <c r="C253" i="10"/>
  <c r="J253" i="10" s="1"/>
  <c r="I25" i="10"/>
  <c r="I518" i="10"/>
  <c r="C229" i="10"/>
  <c r="J229" i="10" s="1"/>
  <c r="I229" i="10"/>
  <c r="C521" i="10"/>
  <c r="J521" i="10" s="1"/>
  <c r="I171" i="10"/>
  <c r="I427" i="10"/>
  <c r="I728" i="10"/>
  <c r="I28" i="10"/>
  <c r="I1288" i="10"/>
  <c r="C1288" i="10"/>
  <c r="J1288" i="10" s="1"/>
  <c r="C661" i="10"/>
  <c r="J661" i="10" s="1"/>
  <c r="I938" i="10"/>
  <c r="J1753" i="10"/>
  <c r="H1753" i="10"/>
  <c r="J438" i="10"/>
  <c r="H438" i="10"/>
  <c r="J392" i="10"/>
  <c r="H392" i="10"/>
  <c r="I326" i="10"/>
  <c r="I235" i="10"/>
  <c r="I445" i="10"/>
  <c r="C156" i="10"/>
  <c r="J156" i="10" s="1"/>
  <c r="I905" i="10"/>
  <c r="I62" i="10"/>
  <c r="C248" i="10"/>
  <c r="J248" i="10" s="1"/>
  <c r="I746" i="10"/>
  <c r="I116" i="10"/>
  <c r="C104" i="10"/>
  <c r="J104" i="10" s="1"/>
  <c r="I104" i="10"/>
  <c r="C552" i="10"/>
  <c r="J552" i="10" s="1"/>
  <c r="C129" i="10"/>
  <c r="J129" i="10" s="1"/>
  <c r="C1139" i="10"/>
  <c r="J1139" i="10" s="1"/>
  <c r="C425" i="10"/>
  <c r="I425" i="10"/>
  <c r="I38" i="10"/>
  <c r="I333" i="10"/>
  <c r="C318" i="10"/>
  <c r="J318" i="10" s="1"/>
  <c r="C409" i="10"/>
  <c r="J409" i="10" s="1"/>
  <c r="C1078" i="10"/>
  <c r="J1078" i="10" s="1"/>
  <c r="C674" i="10"/>
  <c r="J674" i="10" s="1"/>
  <c r="I334" i="10"/>
  <c r="C230" i="10"/>
  <c r="J230" i="10" s="1"/>
  <c r="J75" i="10"/>
  <c r="H75" i="10"/>
  <c r="J205" i="10"/>
  <c r="H205" i="10"/>
  <c r="J215" i="10"/>
  <c r="H215" i="10"/>
  <c r="C556" i="10"/>
  <c r="I194" i="10"/>
  <c r="C194" i="10"/>
  <c r="J194" i="10" s="1"/>
  <c r="I63" i="10"/>
  <c r="C63" i="10"/>
  <c r="J63" i="10" s="1"/>
  <c r="I1116" i="10"/>
  <c r="I133" i="10"/>
  <c r="C133" i="10"/>
  <c r="J133" i="10" s="1"/>
  <c r="I245" i="10"/>
  <c r="C245" i="10"/>
  <c r="J245" i="10" s="1"/>
  <c r="I44" i="10"/>
  <c r="C44" i="10"/>
  <c r="J44" i="10" s="1"/>
  <c r="I54" i="10"/>
  <c r="C54" i="10"/>
  <c r="J54" i="10" s="1"/>
  <c r="I382" i="10"/>
  <c r="C382" i="10"/>
  <c r="J382" i="10" s="1"/>
  <c r="C114" i="10"/>
  <c r="J114" i="10" s="1"/>
  <c r="I114" i="10"/>
  <c r="I370" i="10"/>
  <c r="C370" i="10"/>
  <c r="J370" i="10" s="1"/>
  <c r="J1197" i="10"/>
  <c r="H1197" i="10"/>
  <c r="J1617" i="10"/>
  <c r="H1617" i="10"/>
  <c r="H1325" i="10"/>
  <c r="J1325" i="10"/>
  <c r="J695" i="10"/>
  <c r="H695" i="10"/>
  <c r="J835" i="10"/>
  <c r="H835" i="10"/>
  <c r="J287" i="10"/>
  <c r="H287" i="10"/>
  <c r="I157" i="10"/>
  <c r="C157" i="10"/>
  <c r="J157" i="10" s="1"/>
  <c r="C331" i="10"/>
  <c r="J331" i="10" s="1"/>
  <c r="I331" i="10"/>
  <c r="I1000" i="10"/>
  <c r="C1000" i="10"/>
  <c r="J1000" i="10" s="1"/>
  <c r="I109" i="10"/>
  <c r="C109" i="10"/>
  <c r="J109" i="10" s="1"/>
  <c r="I474" i="10"/>
  <c r="C474" i="10"/>
  <c r="J474" i="10" s="1"/>
  <c r="C78" i="10"/>
  <c r="I78" i="10"/>
  <c r="I900" i="10"/>
  <c r="C900" i="10"/>
  <c r="J900" i="10" s="1"/>
  <c r="C620" i="10"/>
  <c r="J620" i="10" s="1"/>
  <c r="I620" i="10"/>
  <c r="I1009" i="10"/>
  <c r="C1009" i="10"/>
  <c r="J1009" i="10" s="1"/>
  <c r="I254" i="10"/>
  <c r="C254" i="10"/>
  <c r="J254" i="10" s="1"/>
  <c r="I404" i="10"/>
  <c r="C404" i="10"/>
  <c r="J404" i="10" s="1"/>
  <c r="C8" i="10"/>
  <c r="I830" i="10"/>
  <c r="C830" i="10"/>
  <c r="J830" i="10" s="1"/>
  <c r="I446" i="10"/>
  <c r="C446" i="10"/>
  <c r="J446" i="10" s="1"/>
  <c r="I343" i="10"/>
  <c r="C343" i="10"/>
  <c r="J343" i="10" s="1"/>
  <c r="I327" i="10"/>
  <c r="C327" i="10"/>
  <c r="J327" i="10" s="1"/>
  <c r="I1149" i="10"/>
  <c r="C1149" i="10"/>
  <c r="J1149" i="10" s="1"/>
  <c r="I379" i="10"/>
  <c r="C379" i="10"/>
  <c r="J379" i="10" s="1"/>
  <c r="C452" i="10"/>
  <c r="J452" i="10" s="1"/>
  <c r="I452" i="10"/>
  <c r="I1027" i="10"/>
  <c r="C1027" i="10"/>
  <c r="J1027" i="10" s="1"/>
  <c r="I677" i="10"/>
  <c r="C677" i="10"/>
  <c r="J677" i="10" s="1"/>
  <c r="C763" i="10"/>
  <c r="J763" i="10" s="1"/>
  <c r="I763" i="10"/>
  <c r="I693" i="10"/>
  <c r="C693" i="10"/>
  <c r="J693" i="10" s="1"/>
  <c r="I1070" i="10"/>
  <c r="C1070" i="10"/>
  <c r="J1070" i="10" s="1"/>
  <c r="J1687" i="10"/>
  <c r="H1687" i="10"/>
  <c r="J847" i="10"/>
  <c r="H847" i="10"/>
  <c r="J975" i="10"/>
  <c r="H975" i="10"/>
  <c r="J5" i="10"/>
  <c r="H5" i="10"/>
  <c r="J765" i="10"/>
  <c r="H765" i="10"/>
  <c r="J775" i="10"/>
  <c r="H775" i="10"/>
  <c r="J1535" i="10"/>
  <c r="H1535" i="10"/>
  <c r="J135" i="10"/>
  <c r="H135" i="10"/>
  <c r="H565" i="10"/>
  <c r="J565" i="10"/>
  <c r="I117" i="10"/>
  <c r="C117" i="10"/>
  <c r="J117" i="10" s="1"/>
  <c r="I163" i="10"/>
  <c r="C163" i="10"/>
  <c r="J163" i="10" s="1"/>
  <c r="I39" i="10"/>
  <c r="C39" i="10"/>
  <c r="J39" i="10" s="1"/>
  <c r="C976" i="10"/>
  <c r="I242" i="10"/>
  <c r="C242" i="10"/>
  <c r="J242" i="10" s="1"/>
  <c r="I200" i="10"/>
  <c r="C200" i="10"/>
  <c r="J200" i="10" s="1"/>
  <c r="I309" i="10"/>
  <c r="C309" i="10"/>
  <c r="J309" i="10" s="1"/>
  <c r="I105" i="10"/>
  <c r="C105" i="10"/>
  <c r="J105" i="10" s="1"/>
  <c r="I233" i="10"/>
  <c r="C233" i="10"/>
  <c r="J233" i="10" s="1"/>
  <c r="I99" i="10"/>
  <c r="C99" i="10"/>
  <c r="J99" i="10" s="1"/>
  <c r="C1167" i="10"/>
  <c r="J1167" i="10" s="1"/>
  <c r="I1167" i="10"/>
  <c r="I939" i="10"/>
  <c r="C939" i="10"/>
  <c r="J939" i="10" s="1"/>
  <c r="C26" i="10"/>
  <c r="J26" i="10" s="1"/>
  <c r="I26" i="10"/>
  <c r="I589" i="10"/>
  <c r="C589" i="10"/>
  <c r="J589" i="10" s="1"/>
  <c r="I312" i="10"/>
  <c r="C312" i="10"/>
  <c r="J312" i="10" s="1"/>
  <c r="I459" i="10"/>
  <c r="C459" i="10"/>
  <c r="J459" i="10" s="1"/>
  <c r="I102" i="10"/>
  <c r="C102" i="10"/>
  <c r="J102" i="10" s="1"/>
  <c r="I376" i="10"/>
  <c r="C376" i="10"/>
  <c r="J376" i="10" s="1"/>
  <c r="J7" i="10"/>
  <c r="H7" i="10"/>
  <c r="J285" i="10"/>
  <c r="H285" i="10"/>
  <c r="H497" i="10"/>
  <c r="J497" i="10"/>
  <c r="J1185" i="10"/>
  <c r="H1185" i="10"/>
  <c r="C464" i="10"/>
  <c r="J464" i="10" s="1"/>
  <c r="I464" i="10"/>
  <c r="I1079" i="10"/>
  <c r="C1079" i="10"/>
  <c r="J1079" i="10" s="1"/>
  <c r="C428" i="10"/>
  <c r="I428" i="10"/>
  <c r="I416" i="10"/>
  <c r="I206" i="10"/>
  <c r="C206" i="10"/>
  <c r="I544" i="10"/>
  <c r="C544" i="10"/>
  <c r="J544" i="10" s="1"/>
  <c r="I385" i="10"/>
  <c r="C385" i="10"/>
  <c r="J385" i="10" s="1"/>
  <c r="I130" i="10"/>
  <c r="C130" i="10"/>
  <c r="J130" i="10" s="1"/>
  <c r="I29" i="10"/>
  <c r="C29" i="10"/>
  <c r="J29" i="10" s="1"/>
  <c r="I257" i="10"/>
  <c r="C257" i="10"/>
  <c r="J257" i="10" s="1"/>
  <c r="I480" i="10"/>
  <c r="C480" i="10"/>
  <c r="J480" i="10" s="1"/>
  <c r="I467" i="10"/>
  <c r="C467" i="10"/>
  <c r="J467" i="10" s="1"/>
  <c r="I766" i="10"/>
  <c r="C766" i="10"/>
  <c r="C51" i="10"/>
  <c r="J51" i="10" s="1"/>
  <c r="I51" i="10"/>
  <c r="I720" i="10"/>
  <c r="C720" i="10"/>
  <c r="J720" i="10" s="1"/>
  <c r="I124" i="10"/>
  <c r="C124" i="10"/>
  <c r="J124" i="10" s="1"/>
  <c r="C23" i="10"/>
  <c r="J23" i="10" s="1"/>
  <c r="I556" i="10"/>
  <c r="J65" i="10"/>
  <c r="H65" i="10"/>
  <c r="J1605" i="10"/>
  <c r="H1605" i="10"/>
  <c r="J77" i="10"/>
  <c r="H77" i="10"/>
  <c r="J1255" i="10"/>
  <c r="H1255" i="10"/>
  <c r="H987" i="10"/>
  <c r="J987" i="10"/>
  <c r="J147" i="10"/>
  <c r="H147" i="10"/>
  <c r="I1140" i="10"/>
  <c r="C1140" i="10"/>
  <c r="J1140" i="10" s="1"/>
  <c r="I197" i="10"/>
  <c r="C197" i="10"/>
  <c r="J197" i="10" s="1"/>
  <c r="C66" i="10"/>
  <c r="I790" i="10"/>
  <c r="C790" i="10"/>
  <c r="J790" i="10" s="1"/>
  <c r="I684" i="10"/>
  <c r="C684" i="10"/>
  <c r="J684" i="10" s="1"/>
  <c r="I389" i="10"/>
  <c r="C389" i="10"/>
  <c r="J389" i="10" s="1"/>
  <c r="I626" i="10"/>
  <c r="I87" i="10"/>
  <c r="C87" i="10"/>
  <c r="J87" i="10" s="1"/>
  <c r="I17" i="10"/>
  <c r="C17" i="10"/>
  <c r="J17" i="10" s="1"/>
  <c r="I319" i="10"/>
  <c r="C319" i="10"/>
  <c r="J319" i="10" s="1"/>
  <c r="C169" i="10"/>
  <c r="J169" i="10" s="1"/>
  <c r="I169" i="10"/>
  <c r="I218" i="10"/>
  <c r="C218" i="10"/>
  <c r="I121" i="10"/>
  <c r="C121" i="10"/>
  <c r="J121" i="10" s="1"/>
  <c r="I413" i="10"/>
  <c r="C413" i="10"/>
  <c r="J413" i="10" s="1"/>
  <c r="C568" i="10"/>
  <c r="I568" i="10"/>
  <c r="I1210" i="10"/>
  <c r="C1210" i="10"/>
  <c r="J1210" i="10" s="1"/>
  <c r="I267" i="10"/>
  <c r="C267" i="10"/>
  <c r="J267" i="10" s="1"/>
  <c r="C887" i="10"/>
  <c r="J887" i="10" s="1"/>
  <c r="I887" i="10"/>
  <c r="I614" i="10"/>
  <c r="C614" i="10"/>
  <c r="J614" i="10" s="1"/>
  <c r="C1116" i="10"/>
  <c r="H427" i="10"/>
  <c r="J427" i="10"/>
  <c r="J917" i="10"/>
  <c r="H917" i="10"/>
  <c r="J1395" i="10"/>
  <c r="H1395" i="10"/>
  <c r="J705" i="10"/>
  <c r="H705" i="10"/>
  <c r="J567" i="10"/>
  <c r="H567" i="10"/>
  <c r="J345" i="10"/>
  <c r="H345" i="10"/>
  <c r="J1337" i="10"/>
  <c r="H1337" i="10"/>
  <c r="I970" i="10"/>
  <c r="C970" i="10"/>
  <c r="J970" i="10" s="1"/>
  <c r="I860" i="10"/>
  <c r="C860" i="10"/>
  <c r="J860" i="10" s="1"/>
  <c r="I650" i="10"/>
  <c r="C650" i="10"/>
  <c r="J650" i="10" s="1"/>
  <c r="I239" i="10"/>
  <c r="C239" i="10"/>
  <c r="J239" i="10" s="1"/>
  <c r="I175" i="10"/>
  <c r="C175" i="10"/>
  <c r="J175" i="10" s="1"/>
  <c r="I358" i="10"/>
  <c r="I261" i="10"/>
  <c r="C261" i="10"/>
  <c r="J261" i="10" s="1"/>
  <c r="I623" i="10"/>
  <c r="C623" i="10"/>
  <c r="J623" i="10" s="1"/>
  <c r="I747" i="10"/>
  <c r="C747" i="10"/>
  <c r="J747" i="10" s="1"/>
  <c r="I184" i="10"/>
  <c r="C184" i="10"/>
  <c r="J184" i="10" s="1"/>
  <c r="C440" i="10"/>
  <c r="J440" i="10" s="1"/>
  <c r="I440" i="10"/>
  <c r="I486" i="10"/>
  <c r="C486" i="10"/>
  <c r="I519" i="10"/>
  <c r="C519" i="10"/>
  <c r="J519" i="10" s="1"/>
  <c r="I869" i="10"/>
  <c r="C869" i="10"/>
  <c r="J869" i="10" s="1"/>
  <c r="C553" i="10"/>
  <c r="J553" i="10" s="1"/>
  <c r="I553" i="10"/>
  <c r="I93" i="10"/>
  <c r="C93" i="10"/>
  <c r="J93" i="10" s="1"/>
  <c r="C270" i="10"/>
  <c r="J270" i="10" s="1"/>
  <c r="I270" i="10"/>
  <c r="I57" i="10"/>
  <c r="C57" i="10"/>
  <c r="J57" i="10" s="1"/>
  <c r="I397" i="10"/>
  <c r="C397" i="10"/>
  <c r="J397" i="10" s="1"/>
  <c r="H275" i="10"/>
  <c r="J275" i="10"/>
  <c r="J357" i="10"/>
  <c r="H357" i="10"/>
  <c r="J707" i="10"/>
  <c r="H707" i="10"/>
  <c r="J1465" i="10"/>
  <c r="H1465" i="10"/>
  <c r="H485" i="10"/>
  <c r="J485" i="10"/>
  <c r="J1407" i="10"/>
  <c r="H1407" i="10"/>
  <c r="J355" i="10"/>
  <c r="H355" i="10"/>
  <c r="H637" i="10"/>
  <c r="J637" i="10"/>
  <c r="J1057" i="10"/>
  <c r="H1057" i="10"/>
  <c r="I799" i="10"/>
  <c r="C799" i="10"/>
  <c r="J799" i="10" s="1"/>
  <c r="C276" i="10"/>
  <c r="I60" i="10"/>
  <c r="C60" i="10"/>
  <c r="J60" i="10" s="1"/>
  <c r="I236" i="10"/>
  <c r="C236" i="10"/>
  <c r="J236" i="10" s="1"/>
  <c r="I833" i="10"/>
  <c r="C833" i="10"/>
  <c r="J833" i="10" s="1"/>
  <c r="I522" i="10"/>
  <c r="C522" i="10"/>
  <c r="J522" i="10" s="1"/>
  <c r="I32" i="10"/>
  <c r="C32" i="10"/>
  <c r="J32" i="10" s="1"/>
  <c r="I537" i="10"/>
  <c r="C537" i="10"/>
  <c r="J537" i="10" s="1"/>
  <c r="I604" i="10"/>
  <c r="C604" i="10"/>
  <c r="J604" i="10" s="1"/>
  <c r="I483" i="10"/>
  <c r="C483" i="10"/>
  <c r="J483" i="10" s="1"/>
  <c r="C172" i="10"/>
  <c r="J172" i="10" s="1"/>
  <c r="I172" i="10"/>
  <c r="I1046" i="10"/>
  <c r="C1046" i="10"/>
  <c r="C346" i="10"/>
  <c r="I449" i="10"/>
  <c r="C449" i="10"/>
  <c r="J449" i="10" s="1"/>
  <c r="I516" i="10"/>
  <c r="C516" i="10"/>
  <c r="J516" i="10" s="1"/>
  <c r="C288" i="10"/>
  <c r="I20" i="10"/>
  <c r="C20" i="10"/>
  <c r="J20" i="10" s="1"/>
  <c r="J1477" i="10"/>
  <c r="H1477" i="10"/>
  <c r="J1267" i="10"/>
  <c r="H1267" i="10"/>
  <c r="C179" i="10"/>
  <c r="J179" i="10" s="1"/>
  <c r="I179" i="10"/>
  <c r="I638" i="10"/>
  <c r="J555" i="10"/>
  <c r="H555" i="10"/>
  <c r="J1115" i="10"/>
  <c r="H1115" i="10"/>
  <c r="J625" i="10"/>
  <c r="H625" i="10"/>
  <c r="J905" i="10"/>
  <c r="H905" i="10"/>
  <c r="J1045" i="10"/>
  <c r="H1045" i="10"/>
  <c r="I315" i="10"/>
  <c r="C315" i="10"/>
  <c r="J315" i="10" s="1"/>
  <c r="I160" i="10"/>
  <c r="C160" i="10"/>
  <c r="J160" i="10" s="1"/>
  <c r="C203" i="10"/>
  <c r="J203" i="10" s="1"/>
  <c r="I203" i="10"/>
  <c r="I1097" i="10"/>
  <c r="C1097" i="10"/>
  <c r="J1097" i="10" s="1"/>
  <c r="I300" i="10"/>
  <c r="C300" i="10"/>
  <c r="J300" i="10" s="1"/>
  <c r="I96" i="10"/>
  <c r="C96" i="10"/>
  <c r="J96" i="10" s="1"/>
  <c r="I729" i="10"/>
  <c r="C729" i="10"/>
  <c r="J729" i="10" s="1"/>
  <c r="I273" i="10"/>
  <c r="C273" i="10"/>
  <c r="J273" i="10" s="1"/>
  <c r="C1219" i="10"/>
  <c r="J1219" i="10" s="1"/>
  <c r="I1219" i="10"/>
  <c r="I191" i="10"/>
  <c r="C191" i="10"/>
  <c r="J191" i="10" s="1"/>
  <c r="I410" i="10"/>
  <c r="C410" i="10"/>
  <c r="J410" i="10" s="1"/>
  <c r="I249" i="10"/>
  <c r="C249" i="10"/>
  <c r="J249" i="10" s="1"/>
  <c r="C696" i="10"/>
  <c r="C264" i="10"/>
  <c r="J264" i="10" s="1"/>
  <c r="I264" i="10"/>
  <c r="I607" i="10"/>
  <c r="C607" i="10"/>
  <c r="J607" i="10" s="1"/>
  <c r="C836" i="10"/>
  <c r="C760" i="10"/>
  <c r="J760" i="10" s="1"/>
  <c r="I760" i="10"/>
  <c r="I498" i="10"/>
  <c r="I340" i="10"/>
  <c r="C340" i="10"/>
  <c r="J340" i="10" s="1"/>
  <c r="I136" i="10"/>
  <c r="C148" i="10"/>
  <c r="H1375" i="10"/>
  <c r="H539" i="10"/>
  <c r="C824" i="10"/>
  <c r="J824" i="10" s="1"/>
  <c r="H1041" i="10"/>
  <c r="H1178" i="10"/>
  <c r="H1144" i="10"/>
  <c r="H666" i="10"/>
  <c r="H791" i="10"/>
  <c r="H984" i="10"/>
  <c r="H1503" i="10"/>
  <c r="H748" i="10"/>
  <c r="H1427" i="10"/>
  <c r="H1577" i="10"/>
  <c r="G1392" i="10"/>
  <c r="E477" i="10"/>
  <c r="I477" i="10" s="1"/>
  <c r="F1515" i="10"/>
  <c r="G726" i="10"/>
  <c r="E888" i="10"/>
  <c r="I888" i="10" s="1"/>
  <c r="D1326" i="10"/>
  <c r="E1515" i="10"/>
  <c r="D1589" i="10"/>
  <c r="F1567" i="10"/>
  <c r="F814" i="10"/>
  <c r="E935" i="10"/>
  <c r="F679" i="10"/>
  <c r="D1322" i="10"/>
  <c r="G1220" i="10"/>
  <c r="F1452" i="10"/>
  <c r="F778" i="10"/>
  <c r="F1555" i="10"/>
  <c r="D1133" i="10"/>
  <c r="G573" i="10"/>
  <c r="E1420" i="10"/>
  <c r="I1420" i="10" s="1"/>
  <c r="G966" i="10"/>
  <c r="D962" i="10"/>
  <c r="F1392" i="10"/>
  <c r="G1124" i="10"/>
  <c r="G963" i="10"/>
  <c r="F806" i="10"/>
  <c r="D969" i="10"/>
  <c r="E685" i="10"/>
  <c r="D1366" i="10"/>
  <c r="F1318" i="10"/>
  <c r="E1181" i="10"/>
  <c r="D891" i="10"/>
  <c r="D861" i="10"/>
  <c r="D1334" i="10"/>
  <c r="E1446" i="10"/>
  <c r="C1446" i="10" s="1"/>
  <c r="J1446" i="10" s="1"/>
  <c r="E894" i="10"/>
  <c r="I894" i="10" s="1"/>
  <c r="G888" i="10"/>
  <c r="D726" i="10"/>
  <c r="F802" i="10"/>
  <c r="D1378" i="10"/>
  <c r="F1199" i="10"/>
  <c r="D1105" i="10"/>
  <c r="D617" i="10"/>
  <c r="E679" i="10"/>
  <c r="G1117" i="10"/>
  <c r="G1224" i="10"/>
  <c r="F810" i="10"/>
  <c r="D1220" i="10"/>
  <c r="D1346" i="10"/>
  <c r="F1183" i="10"/>
  <c r="G1420" i="10"/>
  <c r="G670" i="10"/>
  <c r="G962" i="10"/>
  <c r="G973" i="10"/>
  <c r="F1405" i="10"/>
  <c r="F1284" i="10"/>
  <c r="G436" i="10"/>
  <c r="D1049" i="10"/>
  <c r="G512" i="10"/>
  <c r="G1236" i="10"/>
  <c r="D1053" i="10"/>
  <c r="E1318" i="10"/>
  <c r="G845" i="10"/>
  <c r="E1249" i="10"/>
  <c r="E610" i="10"/>
  <c r="D1208" i="10"/>
  <c r="G1358" i="10"/>
  <c r="G770" i="10"/>
  <c r="E814" i="10"/>
  <c r="I814" i="10" s="1"/>
  <c r="F782" i="10"/>
  <c r="G679" i="10"/>
  <c r="D1406" i="10"/>
  <c r="E1452" i="10"/>
  <c r="I1452" i="10" s="1"/>
  <c r="G778" i="10"/>
  <c r="D625" i="10"/>
  <c r="G931" i="10"/>
  <c r="D670" i="10"/>
  <c r="G964" i="10"/>
  <c r="D973" i="10"/>
  <c r="G806" i="10"/>
  <c r="F1298" i="10"/>
  <c r="F512" i="10"/>
  <c r="G1350" i="10"/>
  <c r="G969" i="10"/>
  <c r="F1678" i="10"/>
  <c r="G665" i="10"/>
  <c r="D1268" i="10"/>
  <c r="E616" i="10"/>
  <c r="G802" i="10"/>
  <c r="G1199" i="10"/>
  <c r="D575" i="10"/>
  <c r="D1330" i="10"/>
  <c r="G782" i="10"/>
  <c r="E1291" i="10"/>
  <c r="I1291" i="10" s="1"/>
  <c r="D1117" i="10"/>
  <c r="D1224" i="10"/>
  <c r="E810" i="10"/>
  <c r="I810" i="10" s="1"/>
  <c r="G1406" i="10"/>
  <c r="E778" i="10"/>
  <c r="G1009" i="10"/>
  <c r="G625" i="10"/>
  <c r="G674" i="10"/>
  <c r="F931" i="10"/>
  <c r="F964" i="10"/>
  <c r="G1041" i="10"/>
  <c r="E1284" i="10"/>
  <c r="I1284" i="10" s="1"/>
  <c r="F436" i="10"/>
  <c r="E806" i="10"/>
  <c r="I806" i="10" s="1"/>
  <c r="E512" i="10"/>
  <c r="D1236" i="10"/>
  <c r="G1053" i="10"/>
  <c r="D1350" i="10"/>
  <c r="D845" i="10"/>
  <c r="F665" i="10"/>
  <c r="E1326" i="10"/>
  <c r="E541" i="10"/>
  <c r="E1498" i="10"/>
  <c r="E443" i="10"/>
  <c r="D1358" i="10"/>
  <c r="E802" i="10"/>
  <c r="I802" i="10" s="1"/>
  <c r="G477" i="10"/>
  <c r="F770" i="10"/>
  <c r="G575" i="10"/>
  <c r="G1038" i="10"/>
  <c r="D1009" i="10"/>
  <c r="D1593" i="10"/>
  <c r="G1283" i="10"/>
  <c r="G640" i="10"/>
  <c r="D1041" i="10"/>
  <c r="G1284" i="10"/>
  <c r="E436" i="10"/>
  <c r="E1298" i="10"/>
  <c r="I1298" i="10" s="1"/>
  <c r="D857" i="10"/>
  <c r="F1717" i="10"/>
  <c r="E665" i="10"/>
  <c r="I665" i="10" s="1"/>
  <c r="F1326" i="10"/>
  <c r="D1585" i="10"/>
  <c r="E1055" i="10"/>
  <c r="G1208" i="10"/>
  <c r="F477" i="10"/>
  <c r="D1314" i="10"/>
  <c r="G1291" i="10"/>
  <c r="D994" i="10"/>
  <c r="F1690" i="10"/>
  <c r="D970" i="10"/>
  <c r="G1398" i="10"/>
  <c r="G699" i="10"/>
  <c r="G669" i="10"/>
  <c r="D674" i="10"/>
  <c r="F1599" i="10"/>
  <c r="F1283" i="10"/>
  <c r="E931" i="10"/>
  <c r="I931" i="10" s="1"/>
  <c r="D561" i="10"/>
  <c r="F963" i="10"/>
  <c r="D1022" i="10"/>
  <c r="G1643" i="10"/>
  <c r="D1057" i="10"/>
  <c r="G531" i="10"/>
  <c r="D1342" i="10"/>
  <c r="E1429" i="10"/>
  <c r="E1377" i="10"/>
  <c r="E1043" i="10"/>
  <c r="D865" i="10"/>
  <c r="D694" i="10"/>
  <c r="E1567" i="10"/>
  <c r="G935" i="10"/>
  <c r="F1291" i="10"/>
  <c r="D1038" i="10"/>
  <c r="G994" i="10"/>
  <c r="G970" i="10"/>
  <c r="D1398" i="10"/>
  <c r="F699" i="10"/>
  <c r="E1555" i="10"/>
  <c r="I1555" i="10" s="1"/>
  <c r="D802" i="10"/>
  <c r="F669" i="10"/>
  <c r="F573" i="10"/>
  <c r="F1420" i="10"/>
  <c r="G561" i="10"/>
  <c r="D640" i="10"/>
  <c r="F1124" i="10"/>
  <c r="D808" i="10"/>
  <c r="G1022" i="10"/>
  <c r="F1643" i="10"/>
  <c r="F531" i="10"/>
  <c r="F1591" i="10"/>
  <c r="G857" i="10"/>
  <c r="G685" i="10"/>
  <c r="E1717" i="10"/>
  <c r="I1717" i="10" s="1"/>
  <c r="F1181" i="10"/>
  <c r="G1326" i="10"/>
  <c r="E1112" i="10"/>
  <c r="E1180" i="10"/>
  <c r="G1515" i="10"/>
  <c r="F888" i="10"/>
  <c r="G694" i="10"/>
  <c r="G1567" i="10"/>
  <c r="F935" i="10"/>
  <c r="D1021" i="10"/>
  <c r="E669" i="10"/>
  <c r="I669" i="10" s="1"/>
  <c r="D966" i="10"/>
  <c r="E1124" i="10"/>
  <c r="E963" i="10"/>
  <c r="G808" i="10"/>
  <c r="E1643" i="10"/>
  <c r="G1057" i="10"/>
  <c r="E531" i="10"/>
  <c r="I531" i="10" s="1"/>
  <c r="F685" i="10"/>
  <c r="F1607" i="10"/>
  <c r="G1717" i="10"/>
  <c r="G891" i="10"/>
  <c r="F1516" i="10"/>
  <c r="F1566" i="10"/>
  <c r="D1354" i="10"/>
  <c r="E866" i="10"/>
  <c r="E367" i="10"/>
  <c r="E1574" i="10"/>
  <c r="H391" i="10"/>
  <c r="A1245" i="10"/>
  <c r="A757" i="10"/>
  <c r="B950" i="10"/>
  <c r="A1161" i="10"/>
  <c r="B652" i="10"/>
  <c r="A1494" i="10"/>
  <c r="H1446" i="10"/>
  <c r="C1573" i="10"/>
  <c r="J1573" i="10" s="1"/>
  <c r="I1445" i="10"/>
  <c r="H1529" i="10"/>
  <c r="I893" i="10"/>
  <c r="C1221" i="10"/>
  <c r="J1221" i="10" s="1"/>
  <c r="H1221" i="10"/>
  <c r="C615" i="10"/>
  <c r="J615" i="10" s="1"/>
  <c r="C407" i="10"/>
  <c r="J407" i="10" s="1"/>
  <c r="H407" i="10"/>
  <c r="C1248" i="10"/>
  <c r="J1248" i="10" s="1"/>
  <c r="B922" i="10"/>
  <c r="B1592" i="10"/>
  <c r="B918" i="10"/>
  <c r="A765" i="10"/>
  <c r="B1532" i="10"/>
  <c r="B946" i="10"/>
  <c r="B1438" i="10"/>
  <c r="A1109" i="10"/>
  <c r="A1506" i="10"/>
  <c r="B805" i="10"/>
  <c r="A1408" i="10"/>
  <c r="I1504" i="10"/>
  <c r="C1504" i="10"/>
  <c r="J1504" i="10" s="1"/>
  <c r="C740" i="10"/>
  <c r="J740" i="10" s="1"/>
  <c r="I297" i="10"/>
  <c r="C297" i="10"/>
  <c r="J297" i="10" s="1"/>
  <c r="C1647" i="10"/>
  <c r="J1647" i="10" s="1"/>
  <c r="I985" i="10"/>
  <c r="C985" i="10"/>
  <c r="C595" i="10"/>
  <c r="J595" i="10" s="1"/>
  <c r="H595" i="10"/>
  <c r="I1248" i="10"/>
  <c r="C865" i="10"/>
  <c r="J865" i="10" s="1"/>
  <c r="H865" i="10"/>
  <c r="C461" i="10"/>
  <c r="J461" i="10" s="1"/>
  <c r="I609" i="10"/>
  <c r="B942" i="10"/>
  <c r="A1518" i="10"/>
  <c r="B1339" i="10"/>
  <c r="A715" i="10"/>
  <c r="A1257" i="10"/>
  <c r="A1364" i="10"/>
  <c r="A1360" i="10"/>
  <c r="A1486" i="10"/>
  <c r="B1423" i="10"/>
  <c r="B1424" i="10"/>
  <c r="B576" i="10"/>
  <c r="A1189" i="10"/>
  <c r="A1376" i="10"/>
  <c r="A1193" i="10"/>
  <c r="A1490" i="10"/>
  <c r="B1458" i="10"/>
  <c r="A985" i="10"/>
  <c r="I973" i="10"/>
  <c r="C973" i="10"/>
  <c r="J973" i="10" s="1"/>
  <c r="C599" i="10"/>
  <c r="J599" i="10" s="1"/>
  <c r="H599" i="10"/>
  <c r="I615" i="10"/>
  <c r="C442" i="10"/>
  <c r="J442" i="10" s="1"/>
  <c r="H442" i="10"/>
  <c r="C1350" i="10"/>
  <c r="J1350" i="10" s="1"/>
  <c r="H1350" i="10"/>
  <c r="C1054" i="10"/>
  <c r="J1054" i="10" s="1"/>
  <c r="C1214" i="10"/>
  <c r="J1214" i="10" s="1"/>
  <c r="A1466" i="10"/>
  <c r="B617" i="10"/>
  <c r="A1733" i="10"/>
  <c r="B1739" i="10"/>
  <c r="A810" i="10"/>
  <c r="A1113" i="10"/>
  <c r="B1731" i="10"/>
  <c r="A1725" i="10"/>
  <c r="I373" i="10"/>
  <c r="C373" i="10"/>
  <c r="J373" i="10" s="1"/>
  <c r="H1113" i="10"/>
  <c r="I540" i="10"/>
  <c r="C540" i="10"/>
  <c r="J540" i="10" s="1"/>
  <c r="I1497" i="10"/>
  <c r="I442" i="10"/>
  <c r="H894" i="10"/>
  <c r="C1382" i="10"/>
  <c r="J1382" i="10" s="1"/>
  <c r="C736" i="10"/>
  <c r="J736" i="10" s="1"/>
  <c r="H1322" i="10"/>
  <c r="H1496" i="10"/>
  <c r="C818" i="10"/>
  <c r="J818" i="10" s="1"/>
  <c r="I708" i="10"/>
  <c r="J915" i="10"/>
  <c r="H915" i="10"/>
  <c r="B910" i="10"/>
  <c r="A1498" i="10"/>
  <c r="A1470" i="10"/>
  <c r="B1431" i="10"/>
  <c r="A1134" i="10"/>
  <c r="A1110" i="10"/>
  <c r="A1546" i="10"/>
  <c r="B839" i="10"/>
  <c r="B809" i="10"/>
  <c r="A814" i="10"/>
  <c r="B1071" i="10"/>
  <c r="A701" i="10"/>
  <c r="B1104" i="10"/>
  <c r="A1162" i="10"/>
  <c r="B671" i="10"/>
  <c r="C609" i="10"/>
  <c r="J609" i="10" s="1"/>
  <c r="I796" i="10"/>
  <c r="C796" i="10"/>
  <c r="J796" i="10" s="1"/>
  <c r="C366" i="10"/>
  <c r="J366" i="10" s="1"/>
  <c r="H366" i="10"/>
  <c r="I1054" i="10"/>
  <c r="H1213" i="10"/>
  <c r="B1028" i="10"/>
  <c r="B1655" i="10"/>
  <c r="A1005" i="10"/>
  <c r="A866" i="10"/>
  <c r="H670" i="10"/>
  <c r="A834" i="10"/>
  <c r="B1707" i="10"/>
  <c r="B1075" i="10"/>
  <c r="A1178" i="10"/>
  <c r="B1695" i="10"/>
  <c r="A1149" i="10"/>
  <c r="A780" i="10"/>
  <c r="A1181" i="10"/>
  <c r="H1312" i="10"/>
  <c r="B1264" i="10"/>
  <c r="A948" i="10"/>
  <c r="A997" i="10"/>
  <c r="B825" i="10"/>
  <c r="B1747" i="10"/>
  <c r="H1415" i="10"/>
  <c r="H545" i="10"/>
  <c r="B1466" i="10"/>
  <c r="B1706" i="10"/>
  <c r="H744" i="10"/>
  <c r="C744" i="10"/>
  <c r="J744" i="10" s="1"/>
  <c r="C708" i="10"/>
  <c r="J708" i="10" s="1"/>
  <c r="C861" i="10"/>
  <c r="J861" i="10" s="1"/>
  <c r="I1428" i="10"/>
  <c r="C1428" i="10"/>
  <c r="J1428" i="10" s="1"/>
  <c r="I1376" i="10"/>
  <c r="I1042" i="10"/>
  <c r="C1042" i="10"/>
  <c r="J1042" i="10" s="1"/>
  <c r="C732" i="10"/>
  <c r="J732" i="10" s="1"/>
  <c r="H732" i="10"/>
  <c r="A1454" i="10"/>
  <c r="B1323" i="10"/>
  <c r="A1106" i="10"/>
  <c r="B1103" i="10"/>
  <c r="A1197" i="10"/>
  <c r="A1031" i="10"/>
  <c r="B1656" i="10"/>
  <c r="A1482" i="10"/>
  <c r="C1256" i="10"/>
  <c r="J1256" i="10" s="1"/>
  <c r="I1111" i="10"/>
  <c r="C893" i="10"/>
  <c r="J893" i="10" s="1"/>
  <c r="H893" i="10"/>
  <c r="I546" i="10"/>
  <c r="C546" i="10"/>
  <c r="J546" i="10" s="1"/>
  <c r="H1521" i="10"/>
  <c r="I1179" i="10"/>
  <c r="C1179" i="10"/>
  <c r="J1179" i="10" s="1"/>
  <c r="A1348" i="10"/>
  <c r="A1729" i="10"/>
  <c r="B954" i="10"/>
  <c r="B819" i="10"/>
  <c r="A1462" i="10"/>
  <c r="A1538" i="10"/>
  <c r="A942" i="10"/>
  <c r="A1273" i="10"/>
  <c r="B713" i="10"/>
  <c r="B1560" i="10"/>
  <c r="A1102" i="10"/>
  <c r="B1545" i="10"/>
  <c r="B1321" i="10"/>
  <c r="A1001" i="10"/>
  <c r="A1474" i="10"/>
  <c r="I865" i="10"/>
  <c r="C1485" i="10"/>
  <c r="J1485" i="10" s="1"/>
  <c r="C1228" i="10"/>
  <c r="J1228" i="10" s="1"/>
  <c r="H1228" i="10"/>
  <c r="I471" i="10"/>
  <c r="C471" i="10"/>
  <c r="J471" i="10" s="1"/>
  <c r="I1359" i="10"/>
  <c r="I366" i="10"/>
  <c r="I1573" i="10"/>
  <c r="C1111" i="10"/>
  <c r="J1111" i="10" s="1"/>
  <c r="I1110" i="10"/>
  <c r="C1110" i="10"/>
  <c r="J1110" i="10" s="1"/>
  <c r="C1445" i="10"/>
  <c r="J1445" i="10" s="1"/>
  <c r="I1307" i="10"/>
  <c r="C1307" i="10"/>
  <c r="J1307" i="10" s="1"/>
  <c r="C1497" i="10"/>
  <c r="J1497" i="10" s="1"/>
  <c r="E697" i="10" a="1"/>
  <c r="D1448" i="10" a="1"/>
  <c r="G915" i="10" a="1"/>
  <c r="G1111" i="10" a="1"/>
  <c r="D1040" i="10" a="1"/>
  <c r="E1125" i="10" a="1"/>
  <c r="E884" i="10" a="1"/>
  <c r="G1353" i="10" a="1"/>
  <c r="D1392" i="10" a="1"/>
  <c r="E936" i="10" a="1"/>
  <c r="G643" i="10" a="1"/>
  <c r="G796" i="10" a="1"/>
  <c r="F1396" i="10" a="1"/>
  <c r="F769" i="10" a="1"/>
  <c r="E1447" i="10" a="1"/>
  <c r="G1108" i="10" a="1"/>
  <c r="G1187" i="10" a="1"/>
  <c r="D1404" i="10" a="1"/>
  <c r="F1005" i="10" a="1"/>
  <c r="D1294" i="10" a="1"/>
  <c r="D931" i="10" a="1"/>
  <c r="D1290" i="10" a="1"/>
  <c r="D645" i="10" a="1"/>
  <c r="G1396" i="10" a="1"/>
  <c r="D1424" i="10" a="1"/>
  <c r="F755" i="10" a="1"/>
  <c r="E611" i="10" a="1"/>
  <c r="D1476" i="10" a="1"/>
  <c r="D1079" i="10" a="1"/>
  <c r="D1091" i="10" a="1"/>
  <c r="E277" i="10" a="1"/>
  <c r="E9" i="10" a="1"/>
  <c r="E149" i="10" a="1"/>
  <c r="E207" i="10" a="1"/>
  <c r="G645" i="10" a="1"/>
  <c r="G1490" i="10" a="1"/>
  <c r="F582" i="10" a="1"/>
  <c r="F1586" i="10" a="1"/>
  <c r="D1187" i="10" a="1"/>
  <c r="G739" i="10" a="1"/>
  <c r="F1661" i="10" a="1"/>
  <c r="F1388" i="10" a="1"/>
  <c r="D878" i="10" a="1"/>
  <c r="F1490" i="10" a="1"/>
  <c r="E1361" i="10" a="1"/>
  <c r="F1637" i="10" a="1"/>
  <c r="E1516" i="10" a="1"/>
  <c r="F1269" i="10" a="1"/>
  <c r="G710" i="10" a="1"/>
  <c r="F601" i="10" a="1"/>
  <c r="G601" i="10" a="1"/>
  <c r="D1039" i="10" a="1"/>
  <c r="G695" i="10" a="1"/>
  <c r="G1032" i="10" a="1"/>
  <c r="E1499" i="10" a="1"/>
  <c r="G1194" i="10" a="1"/>
  <c r="F1748" i="10" a="1"/>
  <c r="D1412" i="10" a="1"/>
  <c r="D1092" i="10" a="1"/>
  <c r="E639" i="10" a="1"/>
  <c r="E499" i="10" a="1"/>
  <c r="G1039" i="10" a="1"/>
  <c r="F1713" i="10" a="1"/>
  <c r="D1420" i="10" a="1"/>
  <c r="G1306" i="10" a="1"/>
  <c r="E1568" i="10" a="1"/>
  <c r="D764" i="10" a="1"/>
  <c r="E872" i="10" a="1"/>
  <c r="D1468" i="10" a="1"/>
  <c r="G547" i="10" a="1"/>
  <c r="E1354" i="10" a="1"/>
  <c r="E680" i="10" a="1"/>
  <c r="F1353" i="10" a="1"/>
  <c r="E569" i="10" a="1"/>
  <c r="E1187" i="10" a="1"/>
  <c r="E627" i="10" a="1"/>
  <c r="E1001" i="10" a="1"/>
  <c r="F1251" i="10" a="1"/>
  <c r="G1361" i="10" a="1"/>
  <c r="D687" i="10" a="1"/>
  <c r="E437" i="10" a="1"/>
  <c r="F1034" i="10" a="1"/>
  <c r="E755" i="10" a="1"/>
  <c r="G631" i="10" a="1"/>
  <c r="D961" i="10" a="1"/>
  <c r="E1637" i="10" a="1"/>
  <c r="G1476" i="10" a="1"/>
  <c r="D695" i="10" a="1"/>
  <c r="G1043" i="10" a="1"/>
  <c r="D1659" i="10" a="1"/>
  <c r="E219" i="10" a="1"/>
  <c r="E557" i="10" a="1"/>
  <c r="E767" i="10" a="1"/>
  <c r="D1436" i="10" a="1"/>
  <c r="E1194" i="10" a="1"/>
  <c r="G927" i="10" a="1"/>
  <c r="E837" i="10" a="1"/>
  <c r="E79" i="10" a="1"/>
  <c r="E1117" i="10" a="1"/>
  <c r="E582" i="10" a="1"/>
  <c r="F1475" i="10" a="1"/>
  <c r="E67" i="10" a="1"/>
  <c r="E417" i="10" a="1"/>
  <c r="E1644" i="10" a="1"/>
  <c r="F872" i="10" a="1"/>
  <c r="E1033" i="10" a="1"/>
  <c r="F1033" i="10" a="1"/>
  <c r="F1636" i="10" a="1"/>
  <c r="E880" i="10" a="1"/>
  <c r="E547" i="10" a="1"/>
  <c r="E1522" i="10" a="1"/>
  <c r="G848" i="10" a="1"/>
  <c r="G740" i="10" a="1"/>
  <c r="E735" i="10" a="1"/>
  <c r="E1625" i="10" a="1"/>
  <c r="E958" i="10" a="1"/>
  <c r="F1625" i="10" a="1"/>
  <c r="G878" i="10" a="1"/>
  <c r="F852" i="10" a="1"/>
  <c r="F1585" i="10" a="1"/>
  <c r="D927" i="10" a="1"/>
  <c r="G1127" i="10" a="1"/>
  <c r="F848" i="10" a="1"/>
  <c r="D1384" i="10" a="1"/>
  <c r="G582" i="10" a="1"/>
  <c r="D872" i="10" a="1"/>
  <c r="F643" i="10" a="1"/>
  <c r="D1036" i="10" a="1"/>
  <c r="D1108" i="10" a="1"/>
  <c r="G1290" i="10" a="1"/>
  <c r="F547" i="10" a="1"/>
  <c r="D1663" i="10" a="1"/>
  <c r="G1354" i="10" a="1"/>
  <c r="G840" i="10" a="1"/>
  <c r="F1677" i="10" a="1"/>
  <c r="E1005" i="10" a="1"/>
  <c r="F749" i="10" a="1"/>
  <c r="G961" i="10" a="1"/>
  <c r="F1361" i="10" a="1"/>
  <c r="E686" i="10" a="1"/>
  <c r="D935" i="10" a="1"/>
  <c r="D1338" i="10" a="1"/>
  <c r="E977" i="10" a="1"/>
  <c r="E289" i="10" a="1"/>
  <c r="E601" i="10" a="1"/>
  <c r="F1368" i="10" a="1"/>
  <c r="G1294" i="10" a="1"/>
  <c r="G1005" i="10" a="1"/>
  <c r="F958" i="10" a="1"/>
  <c r="D1306" i="10" a="1"/>
  <c r="E749" i="10" a="1"/>
  <c r="E964" i="10" a="1"/>
  <c r="G852" i="10" a="1"/>
  <c r="D1064" i="10" a="1"/>
  <c r="G1040" i="10" a="1"/>
  <c r="F739" i="10" a="1"/>
  <c r="G764" i="10" a="1"/>
  <c r="D1203" i="10" a="1"/>
  <c r="G876" i="10" a="1"/>
  <c r="D710" i="10" a="1"/>
  <c r="E347" i="10" a="1"/>
  <c r="E487" i="10" a="1"/>
  <c r="F884" i="10" a="1"/>
  <c r="D1278" i="10" a="1"/>
  <c r="E1327" i="10" a="1"/>
  <c r="G755" i="10" a="1"/>
  <c r="E359" i="10" a="1"/>
  <c r="E429" i="10" a="1"/>
  <c r="G506" i="10" a="1"/>
  <c r="G872" i="10" a="1"/>
  <c r="D915" i="10" a="1"/>
  <c r="F1462" i="10" a="1"/>
  <c r="G958" i="10" a="1"/>
  <c r="F1194" i="10" a="1"/>
  <c r="E779" i="10" a="1"/>
  <c r="F840" i="10" a="1"/>
  <c r="G769" i="10" a="1"/>
  <c r="G1034" i="10" a="1"/>
  <c r="D1428" i="10" a="1"/>
  <c r="G1033" i="10" a="1"/>
  <c r="E1368" i="10" a="1"/>
  <c r="D744" i="10" a="1"/>
  <c r="D1111" i="10" a="1"/>
  <c r="D1127" i="10" a="1"/>
  <c r="E1490" i="10" a="1"/>
  <c r="F506" i="10" a="1"/>
  <c r="F876" i="10" a="1"/>
  <c r="D1119" i="10" a="1"/>
  <c r="D1400" i="10" a="1"/>
  <c r="E907" i="10" a="1"/>
  <c r="E1257" i="10" a="1"/>
  <c r="D1175" i="10" a="1"/>
  <c r="E506" i="10" a="1"/>
  <c r="E1047" i="10" a="1"/>
  <c r="E137" i="10" a="1"/>
  <c r="E709" i="10" a="1"/>
  <c r="G1092" i="10" a="1"/>
  <c r="G1637" i="10" a="1"/>
  <c r="E1713" i="10" a="1"/>
  <c r="F1253" i="10" a="1"/>
  <c r="E1250" i="10" a="1"/>
  <c r="G1079" i="10" a="1"/>
  <c r="E739" i="10" a="1"/>
  <c r="D1416" i="10" a="1"/>
  <c r="D796" i="10" a="1"/>
  <c r="E1396" i="10" a="1"/>
  <c r="D1032" i="10" a="1"/>
  <c r="F1354" i="10" a="1"/>
  <c r="E848" i="10" a="1"/>
  <c r="G1428" i="10" a="1"/>
  <c r="F1001" i="10" a="1"/>
  <c r="E1388" i="10" a="1"/>
  <c r="G1278" i="10" a="1"/>
  <c r="D1655" i="10" a="1"/>
  <c r="G1269" i="10" a="1"/>
  <c r="G735" i="10" a="1"/>
  <c r="G1036" i="10" a="1"/>
  <c r="G1064" i="10" a="1"/>
  <c r="D1043" i="10" a="1"/>
  <c r="G1468" i="10" a="1"/>
  <c r="E1113" i="10" a="1"/>
  <c r="E876" i="10" a="1"/>
  <c r="G749" i="10" a="1"/>
  <c r="D740" i="10" a="1"/>
  <c r="E1251" i="10" a="1"/>
  <c r="F735" i="10" a="1"/>
  <c r="D1123" i="10" a="1"/>
  <c r="E1585" i="10" a="1"/>
  <c r="G744" i="10" a="1"/>
  <c r="D1396" i="10" a="1"/>
  <c r="F880" i="10" a="1"/>
  <c r="E1182" i="10" a="1"/>
  <c r="G1585" i="10" a="1"/>
  <c r="D631" i="10" a="1"/>
  <c r="E1319" i="10" a="1"/>
  <c r="G1713" i="10" a="1"/>
  <c r="E513" i="10" a="1"/>
  <c r="F1669" i="10" a="1"/>
  <c r="F1522" i="10" a="1"/>
  <c r="G1123" i="10" a="1"/>
  <c r="E709" i="10" l="1"/>
  <c r="E137" i="10"/>
  <c r="E1047" i="10"/>
  <c r="E1257" i="10"/>
  <c r="E907" i="10"/>
  <c r="E429" i="10"/>
  <c r="E359" i="10"/>
  <c r="E487" i="10"/>
  <c r="E347" i="10"/>
  <c r="E289" i="10"/>
  <c r="E977" i="10"/>
  <c r="E417" i="10"/>
  <c r="E67" i="10"/>
  <c r="E1117" i="10"/>
  <c r="E79" i="10"/>
  <c r="E837" i="10"/>
  <c r="I837" i="10" s="1"/>
  <c r="E767" i="10"/>
  <c r="E557" i="10"/>
  <c r="I557" i="10" s="1"/>
  <c r="E219" i="10"/>
  <c r="E627" i="10"/>
  <c r="E1187" i="10"/>
  <c r="E569" i="10"/>
  <c r="E499" i="10"/>
  <c r="E639" i="10"/>
  <c r="E207" i="10"/>
  <c r="E149" i="10"/>
  <c r="E9" i="10"/>
  <c r="E277" i="10"/>
  <c r="E697" i="10"/>
  <c r="C136" i="10"/>
  <c r="I906" i="10"/>
  <c r="C690" i="10"/>
  <c r="J690" i="10" s="1"/>
  <c r="I690" i="10"/>
  <c r="I401" i="10"/>
  <c r="C401" i="10"/>
  <c r="J401" i="10" s="1"/>
  <c r="C35" i="10"/>
  <c r="J35" i="10" s="1"/>
  <c r="I35" i="10"/>
  <c r="I659" i="10"/>
  <c r="C659" i="10"/>
  <c r="J659" i="10" s="1"/>
  <c r="I227" i="10"/>
  <c r="C227" i="10"/>
  <c r="J227" i="10" s="1"/>
  <c r="I127" i="10"/>
  <c r="C358" i="10"/>
  <c r="I1237" i="10"/>
  <c r="C1237" i="10"/>
  <c r="J1237" i="10" s="1"/>
  <c r="I656" i="10"/>
  <c r="C906" i="10"/>
  <c r="C817" i="10"/>
  <c r="J817" i="10" s="1"/>
  <c r="C90" i="10"/>
  <c r="J90" i="10" s="1"/>
  <c r="I510" i="10"/>
  <c r="C510" i="10"/>
  <c r="J510" i="10" s="1"/>
  <c r="I534" i="10"/>
  <c r="C534" i="10"/>
  <c r="J534" i="10" s="1"/>
  <c r="I346" i="10"/>
  <c r="C592" i="10"/>
  <c r="J592" i="10" s="1"/>
  <c r="H845" i="10"/>
  <c r="J845" i="10"/>
  <c r="I288" i="10"/>
  <c r="I976" i="10"/>
  <c r="I1280" i="10"/>
  <c r="C1280" i="10"/>
  <c r="J1280" i="10" s="1"/>
  <c r="J1547" i="10"/>
  <c r="H1547" i="10"/>
  <c r="C416" i="10"/>
  <c r="I66" i="10"/>
  <c r="I586" i="10"/>
  <c r="C586" i="10"/>
  <c r="J586" i="10" s="1"/>
  <c r="J1127" i="10"/>
  <c r="H1127" i="10"/>
  <c r="C47" i="10"/>
  <c r="J47" i="10" s="1"/>
  <c r="J415" i="10"/>
  <c r="H415" i="10"/>
  <c r="H777" i="10"/>
  <c r="J777" i="10"/>
  <c r="I525" i="10"/>
  <c r="C525" i="10"/>
  <c r="J525" i="10" s="1"/>
  <c r="I836" i="10"/>
  <c r="C306" i="10"/>
  <c r="J306" i="10" s="1"/>
  <c r="I306" i="10"/>
  <c r="I1040" i="10"/>
  <c r="C1040" i="10"/>
  <c r="J1040" i="10" s="1"/>
  <c r="I337" i="10"/>
  <c r="C337" i="10"/>
  <c r="J337" i="10" s="1"/>
  <c r="I754" i="10"/>
  <c r="C754" i="10"/>
  <c r="J754" i="10" s="1"/>
  <c r="J145" i="10"/>
  <c r="H145" i="10"/>
  <c r="I662" i="10"/>
  <c r="C662" i="10"/>
  <c r="J662" i="10" s="1"/>
  <c r="I580" i="10"/>
  <c r="C580" i="10"/>
  <c r="J580" i="10" s="1"/>
  <c r="C626" i="10"/>
  <c r="C1186" i="10"/>
  <c r="I1186" i="10"/>
  <c r="I394" i="10"/>
  <c r="C394" i="10"/>
  <c r="J394" i="10" s="1"/>
  <c r="I903" i="10"/>
  <c r="C903" i="10"/>
  <c r="J903" i="10" s="1"/>
  <c r="C187" i="10"/>
  <c r="J187" i="10" s="1"/>
  <c r="C930" i="10"/>
  <c r="J930" i="10" s="1"/>
  <c r="J217" i="10"/>
  <c r="H217" i="10"/>
  <c r="I1289" i="10"/>
  <c r="C1289" i="10"/>
  <c r="J1289" i="10" s="1"/>
  <c r="C498" i="10"/>
  <c r="I324" i="10"/>
  <c r="C324" i="10"/>
  <c r="J324" i="10" s="1"/>
  <c r="C166" i="10"/>
  <c r="J166" i="10" s="1"/>
  <c r="I166" i="10"/>
  <c r="I957" i="10"/>
  <c r="C957" i="10"/>
  <c r="J957" i="10" s="1"/>
  <c r="I529" i="10"/>
  <c r="C529" i="10"/>
  <c r="J529" i="10" s="1"/>
  <c r="I455" i="10"/>
  <c r="C455" i="10"/>
  <c r="J455" i="10" s="1"/>
  <c r="C638" i="10"/>
  <c r="I726" i="10"/>
  <c r="C726" i="10"/>
  <c r="J726" i="10" s="1"/>
  <c r="I550" i="10"/>
  <c r="C550" i="10"/>
  <c r="J550" i="10" s="1"/>
  <c r="J425" i="10"/>
  <c r="H425" i="10"/>
  <c r="I303" i="10"/>
  <c r="C303" i="10"/>
  <c r="J303" i="10" s="1"/>
  <c r="I148" i="10"/>
  <c r="I8" i="10"/>
  <c r="I276" i="10"/>
  <c r="I1256" i="10"/>
  <c r="J1675" i="10"/>
  <c r="H1675" i="10"/>
  <c r="J495" i="10"/>
  <c r="H495" i="10"/>
  <c r="I696" i="10"/>
  <c r="C837" i="10"/>
  <c r="C417" i="10"/>
  <c r="I417" i="10"/>
  <c r="J696" i="10"/>
  <c r="H696" i="10"/>
  <c r="J276" i="10"/>
  <c r="H276" i="10"/>
  <c r="J766" i="10"/>
  <c r="H766" i="10"/>
  <c r="J206" i="10"/>
  <c r="H206" i="10"/>
  <c r="J976" i="10"/>
  <c r="H976" i="10"/>
  <c r="C697" i="10"/>
  <c r="I569" i="10"/>
  <c r="C429" i="10"/>
  <c r="C359" i="10"/>
  <c r="C289" i="10"/>
  <c r="I219" i="10"/>
  <c r="C219" i="10"/>
  <c r="I907" i="10"/>
  <c r="C347" i="10"/>
  <c r="I359" i="10"/>
  <c r="H836" i="10"/>
  <c r="J836" i="10"/>
  <c r="J346" i="10"/>
  <c r="H346" i="10"/>
  <c r="H486" i="10"/>
  <c r="J486" i="10"/>
  <c r="J218" i="10"/>
  <c r="H218" i="10"/>
  <c r="J78" i="10"/>
  <c r="H78" i="10"/>
  <c r="C1047" i="10"/>
  <c r="I67" i="10"/>
  <c r="I9" i="10"/>
  <c r="J148" i="10"/>
  <c r="H148" i="10"/>
  <c r="J1046" i="10"/>
  <c r="H1046" i="10"/>
  <c r="J66" i="10"/>
  <c r="H66" i="10"/>
  <c r="J428" i="10"/>
  <c r="H428" i="10"/>
  <c r="C149" i="10"/>
  <c r="I277" i="10"/>
  <c r="C79" i="10"/>
  <c r="I79" i="10"/>
  <c r="C627" i="10"/>
  <c r="J906" i="10"/>
  <c r="H906" i="10"/>
  <c r="J8" i="10"/>
  <c r="H8" i="10"/>
  <c r="H556" i="10"/>
  <c r="J556" i="10"/>
  <c r="C137" i="10"/>
  <c r="I767" i="10"/>
  <c r="C767" i="10"/>
  <c r="I1117" i="10"/>
  <c r="C1117" i="10"/>
  <c r="J1116" i="10"/>
  <c r="H1116" i="10"/>
  <c r="I977" i="10"/>
  <c r="J288" i="10"/>
  <c r="H288" i="10"/>
  <c r="J568" i="10"/>
  <c r="H568" i="10"/>
  <c r="C499" i="10"/>
  <c r="I487" i="10"/>
  <c r="C487" i="10"/>
  <c r="I207" i="10"/>
  <c r="C207" i="10"/>
  <c r="C894" i="10"/>
  <c r="J894" i="10" s="1"/>
  <c r="H1497" i="10"/>
  <c r="H1382" i="10"/>
  <c r="H1111" i="10"/>
  <c r="H736" i="10"/>
  <c r="H1054" i="10"/>
  <c r="H1248" i="10"/>
  <c r="H609" i="10"/>
  <c r="H818" i="10"/>
  <c r="H861" i="10"/>
  <c r="G1005" i="10"/>
  <c r="G1032" i="10"/>
  <c r="D1278" i="10"/>
  <c r="F1251" i="10"/>
  <c r="D1127" i="10"/>
  <c r="D1032" i="10"/>
  <c r="F884" i="10"/>
  <c r="G1278" i="10"/>
  <c r="G1127" i="10"/>
  <c r="D878" i="10"/>
  <c r="F1625" i="10"/>
  <c r="G764" i="10"/>
  <c r="D935" i="10"/>
  <c r="G958" i="10"/>
  <c r="G601" i="10"/>
  <c r="F1034" i="10"/>
  <c r="G744" i="10"/>
  <c r="G769" i="10"/>
  <c r="D1040" i="10"/>
  <c r="F1748" i="10"/>
  <c r="D1043" i="10"/>
  <c r="D915" i="10"/>
  <c r="D1123" i="10"/>
  <c r="F506" i="10"/>
  <c r="G1353" i="10"/>
  <c r="F735" i="10"/>
  <c r="F1368" i="10"/>
  <c r="E1522" i="10"/>
  <c r="I1522" i="10" s="1"/>
  <c r="G582" i="10"/>
  <c r="E1568" i="10"/>
  <c r="D1468" i="10"/>
  <c r="D1404" i="10"/>
  <c r="F1490" i="10"/>
  <c r="D1392" i="10"/>
  <c r="E884" i="10"/>
  <c r="I884" i="10" s="1"/>
  <c r="F1586" i="10"/>
  <c r="D1384" i="10"/>
  <c r="G755" i="10"/>
  <c r="G878" i="10"/>
  <c r="D1111" i="10"/>
  <c r="D764" i="10"/>
  <c r="F601" i="10"/>
  <c r="D744" i="10"/>
  <c r="F769" i="10"/>
  <c r="G1064" i="10"/>
  <c r="D1400" i="10"/>
  <c r="D1663" i="10"/>
  <c r="F1388" i="10"/>
  <c r="G1123" i="10"/>
  <c r="E506" i="10"/>
  <c r="F1353" i="10"/>
  <c r="D645" i="10"/>
  <c r="D1448" i="10"/>
  <c r="D1436" i="10"/>
  <c r="E1368" i="10"/>
  <c r="I1368" i="10" s="1"/>
  <c r="D1091" i="10"/>
  <c r="E1319" i="10"/>
  <c r="E1182" i="10"/>
  <c r="E1516" i="10"/>
  <c r="C1516" i="10" s="1"/>
  <c r="J1516" i="10" s="1"/>
  <c r="D1203" i="10"/>
  <c r="G1033" i="10"/>
  <c r="F1253" i="10"/>
  <c r="F1636" i="10"/>
  <c r="F755" i="10"/>
  <c r="G1194" i="10"/>
  <c r="G1079" i="10"/>
  <c r="F1005" i="10"/>
  <c r="G1585" i="10"/>
  <c r="G1092" i="10"/>
  <c r="D631" i="10"/>
  <c r="G840" i="10"/>
  <c r="D1655" i="10"/>
  <c r="F1661" i="10"/>
  <c r="G740" i="10"/>
  <c r="D1396" i="10"/>
  <c r="G1306" i="10"/>
  <c r="G506" i="10"/>
  <c r="D1294" i="10"/>
  <c r="G645" i="10"/>
  <c r="G695" i="10"/>
  <c r="E848" i="10"/>
  <c r="F582" i="10"/>
  <c r="D687" i="10"/>
  <c r="E437" i="10"/>
  <c r="E1499" i="10"/>
  <c r="D931" i="10"/>
  <c r="G1490" i="10"/>
  <c r="G749" i="10"/>
  <c r="D961" i="10"/>
  <c r="F1033" i="10"/>
  <c r="F1396" i="10"/>
  <c r="E755" i="10"/>
  <c r="F1194" i="10"/>
  <c r="D710" i="10"/>
  <c r="E1005" i="10"/>
  <c r="F1585" i="10"/>
  <c r="G631" i="10"/>
  <c r="D1064" i="10"/>
  <c r="D1428" i="10"/>
  <c r="E1388" i="10"/>
  <c r="D1306" i="10"/>
  <c r="E1354" i="10"/>
  <c r="I1354" i="10" s="1"/>
  <c r="D1338" i="10"/>
  <c r="G876" i="10"/>
  <c r="G848" i="10"/>
  <c r="E582" i="10"/>
  <c r="E1644" i="10"/>
  <c r="E680" i="10"/>
  <c r="E1033" i="10"/>
  <c r="F1677" i="10"/>
  <c r="E1194" i="10"/>
  <c r="G710" i="10"/>
  <c r="D1079" i="10"/>
  <c r="E1637" i="10"/>
  <c r="E1585" i="10"/>
  <c r="D1092" i="10"/>
  <c r="G739" i="10"/>
  <c r="D1476" i="10"/>
  <c r="G1361" i="10"/>
  <c r="G1428" i="10"/>
  <c r="D740" i="10"/>
  <c r="F547" i="10"/>
  <c r="D1416" i="10"/>
  <c r="G1294" i="10"/>
  <c r="G872" i="10"/>
  <c r="D1039" i="10"/>
  <c r="F876" i="10"/>
  <c r="D695" i="10"/>
  <c r="F848" i="10"/>
  <c r="G852" i="10"/>
  <c r="F1713" i="10"/>
  <c r="E1113" i="10"/>
  <c r="E686" i="10"/>
  <c r="F1475" i="10"/>
  <c r="G1468" i="10"/>
  <c r="F749" i="10"/>
  <c r="G961" i="10"/>
  <c r="G1036" i="10"/>
  <c r="E1396" i="10"/>
  <c r="G927" i="10"/>
  <c r="G1108" i="10"/>
  <c r="D796" i="10"/>
  <c r="E958" i="10"/>
  <c r="I958" i="10" s="1"/>
  <c r="E739" i="10"/>
  <c r="I739" i="10" s="1"/>
  <c r="G1476" i="10"/>
  <c r="F1361" i="10"/>
  <c r="F1669" i="10"/>
  <c r="E547" i="10"/>
  <c r="I547" i="10" s="1"/>
  <c r="G1354" i="10"/>
  <c r="D1290" i="10"/>
  <c r="D1187" i="10"/>
  <c r="G1269" i="10"/>
  <c r="F872" i="10"/>
  <c r="G1039" i="10"/>
  <c r="E876" i="10"/>
  <c r="I876" i="10" s="1"/>
  <c r="F852" i="10"/>
  <c r="D1424" i="10"/>
  <c r="E964" i="10"/>
  <c r="I964" i="10" s="1"/>
  <c r="E513" i="10"/>
  <c r="E611" i="10"/>
  <c r="E1447" i="10"/>
  <c r="E936" i="10"/>
  <c r="E1251" i="10"/>
  <c r="D872" i="10"/>
  <c r="D1659" i="10"/>
  <c r="F643" i="10"/>
  <c r="D1412" i="10"/>
  <c r="G1396" i="10"/>
  <c r="D927" i="10"/>
  <c r="G1637" i="10"/>
  <c r="G796" i="10"/>
  <c r="E601" i="10"/>
  <c r="I601" i="10" s="1"/>
  <c r="F1001" i="10"/>
  <c r="F739" i="10"/>
  <c r="G1040" i="10"/>
  <c r="G547" i="10"/>
  <c r="D1420" i="10"/>
  <c r="D1119" i="10"/>
  <c r="F1354" i="10"/>
  <c r="E872" i="10"/>
  <c r="I872" i="10" s="1"/>
  <c r="G735" i="10"/>
  <c r="F1462" i="10"/>
  <c r="F1522" i="10"/>
  <c r="E1713" i="10"/>
  <c r="F880" i="10"/>
  <c r="E1125" i="10"/>
  <c r="E1327" i="10"/>
  <c r="E1250" i="10"/>
  <c r="E1490" i="10"/>
  <c r="I1490" i="10" s="1"/>
  <c r="E749" i="10"/>
  <c r="G643" i="10"/>
  <c r="D1036" i="10"/>
  <c r="G1111" i="10"/>
  <c r="E1625" i="10"/>
  <c r="I1625" i="10" s="1"/>
  <c r="D1108" i="10"/>
  <c r="F1637" i="10"/>
  <c r="F958" i="10"/>
  <c r="G1034" i="10"/>
  <c r="E1001" i="10"/>
  <c r="I1001" i="10" s="1"/>
  <c r="E1361" i="10"/>
  <c r="I1361" i="10" s="1"/>
  <c r="F840" i="10"/>
  <c r="G1043" i="10"/>
  <c r="G915" i="10"/>
  <c r="G1290" i="10"/>
  <c r="G1187" i="10"/>
  <c r="F1269" i="10"/>
  <c r="E735" i="10"/>
  <c r="I735" i="10" s="1"/>
  <c r="G1713" i="10"/>
  <c r="E880" i="10"/>
  <c r="I880" i="10" s="1"/>
  <c r="D1175" i="10"/>
  <c r="E779" i="10"/>
  <c r="B1024" i="10"/>
  <c r="A1267" i="10"/>
  <c r="A1544" i="10"/>
  <c r="A1532" i="10"/>
  <c r="A1524" i="10"/>
  <c r="B895" i="10"/>
  <c r="A1251" i="10"/>
  <c r="B1145" i="10"/>
  <c r="A1540" i="10"/>
  <c r="A785" i="10"/>
  <c r="H1573" i="10"/>
  <c r="A1231" i="10"/>
  <c r="I367" i="10"/>
  <c r="C367" i="10"/>
  <c r="J367" i="10" s="1"/>
  <c r="C685" i="10"/>
  <c r="J685" i="10" s="1"/>
  <c r="C1124" i="10"/>
  <c r="J1124" i="10" s="1"/>
  <c r="I1567" i="10"/>
  <c r="H1599" i="10"/>
  <c r="I443" i="10"/>
  <c r="C443" i="10"/>
  <c r="J443" i="10" s="1"/>
  <c r="C810" i="10"/>
  <c r="J810" i="10" s="1"/>
  <c r="C802" i="10"/>
  <c r="J802" i="10" s="1"/>
  <c r="H802" i="10"/>
  <c r="C778" i="10"/>
  <c r="J778" i="10" s="1"/>
  <c r="A1608" i="10"/>
  <c r="A1172" i="10"/>
  <c r="A1418" i="10"/>
  <c r="B1726" i="10"/>
  <c r="A1343" i="10"/>
  <c r="B1173" i="10"/>
  <c r="B1393" i="10"/>
  <c r="B1725" i="10"/>
  <c r="A771" i="10"/>
  <c r="B980" i="10"/>
  <c r="A1183" i="10"/>
  <c r="A1536" i="10"/>
  <c r="B988" i="10"/>
  <c r="B722" i="10"/>
  <c r="I866" i="10"/>
  <c r="C866" i="10"/>
  <c r="J866" i="10" s="1"/>
  <c r="I1318" i="10"/>
  <c r="I1181" i="10"/>
  <c r="H1392" i="10"/>
  <c r="C1452" i="10"/>
  <c r="J1452" i="10" s="1"/>
  <c r="I1515" i="10"/>
  <c r="A1071" i="10"/>
  <c r="B1615" i="10"/>
  <c r="B1630" i="10"/>
  <c r="B889" i="10"/>
  <c r="A850" i="10"/>
  <c r="A904" i="10"/>
  <c r="A884" i="10"/>
  <c r="A1204" i="10"/>
  <c r="A1568" i="10"/>
  <c r="B1528" i="10"/>
  <c r="A1588" i="10"/>
  <c r="A1576" i="10"/>
  <c r="B1016" i="10"/>
  <c r="I1257" i="10"/>
  <c r="C1257" i="10"/>
  <c r="I436" i="10"/>
  <c r="I1498" i="10"/>
  <c r="C1498" i="10"/>
  <c r="J1498" i="10" s="1"/>
  <c r="H964" i="10"/>
  <c r="C1318" i="10"/>
  <c r="J1318" i="10" s="1"/>
  <c r="H1445" i="10"/>
  <c r="A1012" i="10"/>
  <c r="H1256" i="10"/>
  <c r="H708" i="10"/>
  <c r="A1219" i="10"/>
  <c r="A1232" i="10"/>
  <c r="B879" i="10"/>
  <c r="A1616" i="10"/>
  <c r="A880" i="10"/>
  <c r="B687" i="10"/>
  <c r="A1556" i="10"/>
  <c r="A1434" i="10"/>
  <c r="B1012" i="10"/>
  <c r="J985" i="10"/>
  <c r="H985" i="10"/>
  <c r="A1179" i="10"/>
  <c r="A835" i="10"/>
  <c r="B992" i="10"/>
  <c r="H615" i="10"/>
  <c r="A827" i="10"/>
  <c r="H1566" i="10"/>
  <c r="I1643" i="10"/>
  <c r="I1180" i="10"/>
  <c r="C1180" i="10"/>
  <c r="J1180" i="10" s="1"/>
  <c r="H1591" i="10"/>
  <c r="C1420" i="10"/>
  <c r="J1420" i="10" s="1"/>
  <c r="H1420" i="10"/>
  <c r="I1043" i="10"/>
  <c r="C1043" i="10"/>
  <c r="J1043" i="10" s="1"/>
  <c r="C477" i="10"/>
  <c r="J477" i="10" s="1"/>
  <c r="H477" i="10"/>
  <c r="I541" i="10"/>
  <c r="C541" i="10"/>
  <c r="J541" i="10" s="1"/>
  <c r="C931" i="10"/>
  <c r="J931" i="10" s="1"/>
  <c r="I616" i="10"/>
  <c r="C616" i="10"/>
  <c r="J616" i="10" s="1"/>
  <c r="I679" i="10"/>
  <c r="A1101" i="10"/>
  <c r="B1536" i="10"/>
  <c r="A1067" i="10"/>
  <c r="A936" i="10"/>
  <c r="B1141" i="10"/>
  <c r="A1446" i="10"/>
  <c r="B1494" i="10"/>
  <c r="A1478" i="10"/>
  <c r="A1564" i="10"/>
  <c r="B1020" i="10"/>
  <c r="H1516" i="10"/>
  <c r="C935" i="10"/>
  <c r="J935" i="10" s="1"/>
  <c r="H935" i="10"/>
  <c r="I1112" i="10"/>
  <c r="C1112" i="10"/>
  <c r="J1112" i="10" s="1"/>
  <c r="C531" i="10"/>
  <c r="J531" i="10" s="1"/>
  <c r="I1377" i="10"/>
  <c r="C1377" i="10"/>
  <c r="J1377" i="10" s="1"/>
  <c r="C963" i="10"/>
  <c r="J963" i="10" s="1"/>
  <c r="H963" i="10"/>
  <c r="C1326" i="10"/>
  <c r="J1326" i="10" s="1"/>
  <c r="C512" i="10"/>
  <c r="J512" i="10" s="1"/>
  <c r="H512" i="10"/>
  <c r="I685" i="10"/>
  <c r="C679" i="10"/>
  <c r="J679" i="10" s="1"/>
  <c r="H1485" i="10"/>
  <c r="B1391" i="10"/>
  <c r="B783" i="10"/>
  <c r="A1552" i="10"/>
  <c r="B1334" i="10"/>
  <c r="B1174" i="10"/>
  <c r="H1214" i="10"/>
  <c r="A1560" i="10"/>
  <c r="A1259" i="10"/>
  <c r="H461" i="10"/>
  <c r="H1647" i="10"/>
  <c r="H740" i="10"/>
  <c r="B875" i="10"/>
  <c r="I963" i="10"/>
  <c r="C1643" i="10"/>
  <c r="J1643" i="10" s="1"/>
  <c r="H669" i="10"/>
  <c r="C669" i="10"/>
  <c r="J669" i="10" s="1"/>
  <c r="I1429" i="10"/>
  <c r="C1429" i="10"/>
  <c r="J1429" i="10" s="1"/>
  <c r="I512" i="10"/>
  <c r="C1298" i="10"/>
  <c r="J1298" i="10" s="1"/>
  <c r="H1298" i="10"/>
  <c r="I610" i="10"/>
  <c r="C610" i="10"/>
  <c r="J610" i="10" s="1"/>
  <c r="H1183" i="10"/>
  <c r="I1446" i="10"/>
  <c r="I935" i="10"/>
  <c r="C1515" i="10"/>
  <c r="J1515" i="10" s="1"/>
  <c r="A1176" i="10"/>
  <c r="A1248" i="10"/>
  <c r="B1098" i="10"/>
  <c r="B1501" i="10"/>
  <c r="A1055" i="10"/>
  <c r="A1430" i="10"/>
  <c r="A1327" i="10"/>
  <c r="B1409" i="10"/>
  <c r="B1508" i="10"/>
  <c r="A1315" i="10"/>
  <c r="I1124" i="10"/>
  <c r="C1291" i="10"/>
  <c r="J1291" i="10" s="1"/>
  <c r="H1291" i="10"/>
  <c r="C1717" i="10"/>
  <c r="J1717" i="10" s="1"/>
  <c r="I1326" i="10"/>
  <c r="I1249" i="10"/>
  <c r="C1249" i="10"/>
  <c r="J1249" i="10" s="1"/>
  <c r="C806" i="10"/>
  <c r="J806" i="10" s="1"/>
  <c r="C814" i="10"/>
  <c r="J814" i="10" s="1"/>
  <c r="H814" i="10"/>
  <c r="A1018" i="10"/>
  <c r="A1075" i="10"/>
  <c r="B741" i="10"/>
  <c r="B909" i="10"/>
  <c r="A1180" i="10"/>
  <c r="A1263" i="10"/>
  <c r="B646" i="10"/>
  <c r="B1493" i="10"/>
  <c r="B1602" i="10"/>
  <c r="B1662" i="10"/>
  <c r="I1574" i="10"/>
  <c r="C1574" i="10"/>
  <c r="J1574" i="10" s="1"/>
  <c r="C888" i="10"/>
  <c r="J888" i="10" s="1"/>
  <c r="C1181" i="10"/>
  <c r="J1181" i="10" s="1"/>
  <c r="H1283" i="10"/>
  <c r="I1055" i="10"/>
  <c r="C1055" i="10"/>
  <c r="I709" i="10"/>
  <c r="C709" i="10"/>
  <c r="H665" i="10"/>
  <c r="C665" i="10"/>
  <c r="J665" i="10" s="1"/>
  <c r="C436" i="10"/>
  <c r="J436" i="10" s="1"/>
  <c r="H436" i="10"/>
  <c r="I778" i="10"/>
  <c r="C1284" i="10"/>
  <c r="J1284" i="10" s="1"/>
  <c r="C1555" i="10"/>
  <c r="J1555" i="10" s="1"/>
  <c r="C1567" i="10"/>
  <c r="J1567" i="10" s="1"/>
  <c r="E710" i="10" a="1"/>
  <c r="E68" i="10" a="1"/>
  <c r="E208" i="10" a="1"/>
  <c r="E583" i="10" a="1"/>
  <c r="E1183" i="10" a="1"/>
  <c r="G1197" i="10" a="1"/>
  <c r="D1518" i="10" a="1"/>
  <c r="E1264" i="10" a="1"/>
  <c r="F839" i="10" a="1"/>
  <c r="F1731" i="10" a="1"/>
  <c r="G805" i="10" a="1"/>
  <c r="E1517" i="10" a="1"/>
  <c r="D1348" i="10" a="1"/>
  <c r="D1506" i="10" a="1"/>
  <c r="G948" i="10" a="1"/>
  <c r="G1532" i="10" a="1"/>
  <c r="D1257" i="10" a="1"/>
  <c r="G834" i="10" a="1"/>
  <c r="D985" i="10" a="1"/>
  <c r="D1498" i="10" a="1"/>
  <c r="G1162" i="10" a="1"/>
  <c r="G713" i="10" a="1"/>
  <c r="G765" i="10" a="1"/>
  <c r="D1474" i="10" a="1"/>
  <c r="E652" i="10" a="1"/>
  <c r="F1655" i="10" a="1"/>
  <c r="F1545" i="10" a="1"/>
  <c r="F1458" i="10" a="1"/>
  <c r="E942" i="10" a="1"/>
  <c r="G1655" i="10" a="1"/>
  <c r="D1109" i="10" a="1"/>
  <c r="D1193" i="10" a="1"/>
  <c r="E138" i="10" a="1"/>
  <c r="E1118" i="10" a="1"/>
  <c r="E150" i="10" a="1"/>
  <c r="F918" i="10" a="1"/>
  <c r="G1102" i="10" a="1"/>
  <c r="E1714" i="10" a="1"/>
  <c r="G1498" i="10" a="1"/>
  <c r="E507" i="10" a="1"/>
  <c r="G1134" i="10" a="1"/>
  <c r="F1532" i="10" a="1"/>
  <c r="D1031" i="10" a="1"/>
  <c r="G1257" i="10" a="1"/>
  <c r="D1486" i="10" a="1"/>
  <c r="F950" i="10" a="1"/>
  <c r="E1458" i="10" a="1"/>
  <c r="F1264" i="10" a="1"/>
  <c r="E756" i="10" a="1"/>
  <c r="D1102" i="10" a="1"/>
  <c r="G1031" i="10" a="1"/>
  <c r="E1048" i="10" a="1"/>
  <c r="E80" i="10" a="1"/>
  <c r="E10" i="10" a="1"/>
  <c r="G910" i="10" a="1"/>
  <c r="E780" i="10" a="1"/>
  <c r="E1586" i="10" a="1"/>
  <c r="E805" i="10" a="1"/>
  <c r="E1258" i="10" a="1"/>
  <c r="E838" i="10" a="1"/>
  <c r="E278" i="10" a="1"/>
  <c r="E1592" i="10" a="1"/>
  <c r="D1161" i="10" a="1"/>
  <c r="G1028" i="10" a="1"/>
  <c r="D1408" i="10" a="1"/>
  <c r="E819" i="10" a="1"/>
  <c r="G1181" i="10" a="1"/>
  <c r="F942" i="10" a="1"/>
  <c r="G1264" i="10" a="1"/>
  <c r="G1075" i="10" a="1"/>
  <c r="G1110" i="10" a="1"/>
  <c r="D1360" i="10" a="1"/>
  <c r="G1103" i="10" a="1"/>
  <c r="F809" i="10" a="1"/>
  <c r="G1423" i="10" a="1"/>
  <c r="G1466" i="10" a="1"/>
  <c r="F1656" i="10" a="1"/>
  <c r="E671" i="10" a="1"/>
  <c r="E908" i="10" a="1"/>
  <c r="E768" i="10" a="1"/>
  <c r="E698" i="10" a="1"/>
  <c r="E430" i="10" a="1"/>
  <c r="E558" i="10" a="1"/>
  <c r="E360" i="10" a="1"/>
  <c r="E220" i="10" a="1"/>
  <c r="D1470" i="10" a="1"/>
  <c r="F922" i="10" a="1"/>
  <c r="D1729" i="10" a="1"/>
  <c r="D1110" i="10" a="1"/>
  <c r="F819" i="10" a="1"/>
  <c r="F1321" i="10" a="1"/>
  <c r="D1005" i="10" a="1"/>
  <c r="D1197" i="10" a="1"/>
  <c r="G809" i="10" a="1"/>
  <c r="G671" i="10" a="1"/>
  <c r="E576" i="10" a="1"/>
  <c r="D1134" i="10" a="1"/>
  <c r="G1193" i="10" a="1"/>
  <c r="E617" i="10" a="1"/>
  <c r="D1149" i="10" a="1"/>
  <c r="F1466" i="10" a="1"/>
  <c r="D1245" i="10" a="1"/>
  <c r="E954" i="10" a="1"/>
  <c r="D810" i="10" a="1"/>
  <c r="F1706" i="10" a="1"/>
  <c r="D1181" i="10" a="1"/>
  <c r="G576" i="10" a="1"/>
  <c r="F1103" i="10" a="1"/>
  <c r="D1162" i="10" a="1"/>
  <c r="F1560" i="10" a="1"/>
  <c r="E1707" i="10" a="1"/>
  <c r="F910" i="10" a="1"/>
  <c r="D701" i="10" a="1"/>
  <c r="G1707" i="10" a="1"/>
  <c r="E1569" i="10" a="1"/>
  <c r="E1252" i="10" a="1"/>
  <c r="D1546" i="10" a="1"/>
  <c r="G1546" i="10" a="1"/>
  <c r="E950" i="10" a="1"/>
  <c r="E1071" i="10" a="1"/>
  <c r="E1034" i="10" a="1"/>
  <c r="G617" i="10" a="1"/>
  <c r="G1538" i="10" a="1"/>
  <c r="D948" i="10" a="1"/>
  <c r="G1424" i="10" a="1"/>
  <c r="E1431" i="10" a="1"/>
  <c r="F671" i="10" a="1"/>
  <c r="D1482" i="10" a="1"/>
  <c r="E488" i="10" a="1"/>
  <c r="E628" i="10" a="1"/>
  <c r="G715" i="10" a="1"/>
  <c r="D765" i="10" a="1"/>
  <c r="G1376" i="10" a="1"/>
  <c r="G652" i="10" a="1"/>
  <c r="D1364" i="10" a="1"/>
  <c r="G814" i="10" a="1"/>
  <c r="D834" i="10" a="1"/>
  <c r="G918" i="10" a="1"/>
  <c r="F1592" i="10" a="1"/>
  <c r="D1733" i="10" a="1"/>
  <c r="D1106" i="10" a="1"/>
  <c r="F946" i="10" a="1"/>
  <c r="G819" i="10" a="1"/>
  <c r="G997" i="10" a="1"/>
  <c r="D1273" i="10" a="1"/>
  <c r="E825" i="10" a="1"/>
  <c r="E348" i="10" a="1"/>
  <c r="E1188" i="10" a="1"/>
  <c r="D1189" i="10" a="1"/>
  <c r="G825" i="10" a="1"/>
  <c r="G1109" i="10" a="1"/>
  <c r="E1320" i="10" a="1"/>
  <c r="G946" i="10" a="1"/>
  <c r="D1113" i="10" a="1"/>
  <c r="F1438" i="10" a="1"/>
  <c r="F1707" i="10" a="1"/>
  <c r="E1195" i="10" a="1"/>
  <c r="F805" i="10" a="1"/>
  <c r="E1655" i="10" a="1"/>
  <c r="D757" i="10" a="1"/>
  <c r="E849" i="10" a="1"/>
  <c r="E1466" i="10" a="1"/>
  <c r="E1424" i="10" a="1"/>
  <c r="G839" i="10" a="1"/>
  <c r="E290" i="10" a="1"/>
  <c r="E570" i="10" a="1"/>
  <c r="E1321" i="10" a="1"/>
  <c r="D814" i="10" a="1"/>
  <c r="G942" i="10" a="1"/>
  <c r="E1638" i="10" a="1"/>
  <c r="G866" i="10" a="1"/>
  <c r="D1001" i="10" a="1"/>
  <c r="F825" i="10" a="1"/>
  <c r="E978" i="10" a="1"/>
  <c r="E500" i="10" a="1"/>
  <c r="E1438" i="10" a="1"/>
  <c r="D780" i="10" a="1"/>
  <c r="D942" i="10" a="1"/>
  <c r="F1028" i="10" a="1"/>
  <c r="D1494" i="10" a="1"/>
  <c r="G985" i="10" a="1"/>
  <c r="F1104" i="10" a="1"/>
  <c r="G1360" i="10" a="1"/>
  <c r="D1462" i="10" a="1"/>
  <c r="F954" i="10" a="1"/>
  <c r="D1490" i="10" a="1"/>
  <c r="E1028" i="10" a="1"/>
  <c r="F1075" i="10" a="1"/>
  <c r="D997" i="10" a="1"/>
  <c r="E1695" i="10" a="1"/>
  <c r="G1104" i="10" a="1"/>
  <c r="E418" i="10" a="1"/>
  <c r="E640" i="10" a="1"/>
  <c r="G1001" i="10" a="1"/>
  <c r="F1739" i="10" a="1"/>
  <c r="G1462" i="10" a="1"/>
  <c r="D1454" i="10" a="1"/>
  <c r="F1747" i="10" a="1"/>
  <c r="F1695" i="10" a="1"/>
  <c r="E681" i="10" a="1"/>
  <c r="F1323" i="10" a="1"/>
  <c r="D1466" i="10" a="1"/>
  <c r="G701" i="10" a="1"/>
  <c r="G1431" i="10" a="1"/>
  <c r="G810" i="10" a="1"/>
  <c r="F617" i="10" a="1"/>
  <c r="D866" i="10" a="1"/>
  <c r="E946" i="10" a="1"/>
  <c r="E1328" i="10" a="1"/>
  <c r="F713" i="10" a="1"/>
  <c r="G1364" i="10" a="1"/>
  <c r="G922" i="10" a="1"/>
  <c r="G1348" i="10" a="1"/>
  <c r="G1149" i="10" a="1"/>
  <c r="F652" i="10" a="1"/>
  <c r="E1389" i="10" a="1"/>
  <c r="D1538" i="10" a="1"/>
  <c r="G1339" i="10" a="1"/>
  <c r="E1006" i="10" a="1"/>
  <c r="E1397" i="10" a="1"/>
  <c r="D1376" i="10" a="1"/>
  <c r="D715" i="10" a="1"/>
  <c r="G780" i="10" a="1"/>
  <c r="F1423" i="10" a="1"/>
  <c r="F1071" i="10" a="1"/>
  <c r="E918" i="10" a="1"/>
  <c r="G1178" i="10" a="1"/>
  <c r="E750" i="10" a="1"/>
  <c r="E1103" i="10" a="1"/>
  <c r="E1075" i="10" a="1"/>
  <c r="F1424" i="10" a="1"/>
  <c r="F576" i="10" a="1"/>
  <c r="G1113" i="10" a="1"/>
  <c r="D1178" i="10" a="1"/>
  <c r="E809" i="10" a="1"/>
  <c r="E1560" i="10" a="1"/>
  <c r="G1071" i="10" a="1"/>
  <c r="F1431" i="10" a="1"/>
  <c r="F1339" i="10" a="1"/>
  <c r="D1725" i="10" a="1"/>
  <c r="G1106" i="10" a="1"/>
  <c r="E640" i="10" l="1"/>
  <c r="I640" i="10" s="1"/>
  <c r="E418" i="10"/>
  <c r="E500" i="10"/>
  <c r="E978" i="10"/>
  <c r="I978" i="10" s="1"/>
  <c r="E570" i="10"/>
  <c r="E290" i="10"/>
  <c r="E1188" i="10"/>
  <c r="E348" i="10"/>
  <c r="E628" i="10"/>
  <c r="E488" i="10"/>
  <c r="E220" i="10"/>
  <c r="E360" i="10"/>
  <c r="E558" i="10"/>
  <c r="C558" i="10" s="1"/>
  <c r="E430" i="10"/>
  <c r="E698" i="10"/>
  <c r="E768" i="10"/>
  <c r="E908" i="10"/>
  <c r="I908" i="10" s="1"/>
  <c r="E278" i="10"/>
  <c r="E838" i="10"/>
  <c r="E1258" i="10"/>
  <c r="E10" i="10"/>
  <c r="C10" i="10" s="1"/>
  <c r="E80" i="10"/>
  <c r="E1048" i="10"/>
  <c r="I1048" i="10" s="1"/>
  <c r="E150" i="10"/>
  <c r="E1118" i="10"/>
  <c r="E138" i="10"/>
  <c r="C138" i="10" s="1"/>
  <c r="E208" i="10"/>
  <c r="I208" i="10" s="1"/>
  <c r="E68" i="10"/>
  <c r="I68" i="10" s="1"/>
  <c r="E710" i="10"/>
  <c r="I639" i="10"/>
  <c r="C639" i="10"/>
  <c r="I499" i="10"/>
  <c r="C977" i="10"/>
  <c r="I289" i="10"/>
  <c r="J498" i="10"/>
  <c r="H498" i="10"/>
  <c r="J1186" i="10"/>
  <c r="H1186" i="10"/>
  <c r="I1187" i="10"/>
  <c r="C1187" i="10"/>
  <c r="I347" i="10"/>
  <c r="J638" i="10"/>
  <c r="H638" i="10"/>
  <c r="J626" i="10"/>
  <c r="H626" i="10"/>
  <c r="I627" i="10"/>
  <c r="C569" i="10"/>
  <c r="J358" i="10"/>
  <c r="H358" i="10"/>
  <c r="J136" i="10"/>
  <c r="H136" i="10"/>
  <c r="C557" i="10"/>
  <c r="I429" i="10"/>
  <c r="I697" i="10"/>
  <c r="C907" i="10"/>
  <c r="J416" i="10"/>
  <c r="H416" i="10"/>
  <c r="C277" i="10"/>
  <c r="C9" i="10"/>
  <c r="I1047" i="10"/>
  <c r="I149" i="10"/>
  <c r="I137" i="10"/>
  <c r="C67" i="10"/>
  <c r="C1048" i="10"/>
  <c r="H1048" i="10" s="1"/>
  <c r="I838" i="10"/>
  <c r="C290" i="10"/>
  <c r="J1047" i="10"/>
  <c r="H1047" i="10"/>
  <c r="J289" i="10"/>
  <c r="H289" i="10"/>
  <c r="I1118" i="10"/>
  <c r="C1118" i="10"/>
  <c r="C150" i="10"/>
  <c r="C360" i="10"/>
  <c r="J207" i="10"/>
  <c r="H207" i="10"/>
  <c r="H137" i="10"/>
  <c r="J137" i="10"/>
  <c r="J627" i="10"/>
  <c r="H627" i="10"/>
  <c r="H359" i="10"/>
  <c r="J359" i="10"/>
  <c r="J417" i="10"/>
  <c r="H417" i="10"/>
  <c r="C768" i="10"/>
  <c r="I768" i="10"/>
  <c r="J219" i="10"/>
  <c r="H219" i="10"/>
  <c r="H429" i="10"/>
  <c r="J429" i="10"/>
  <c r="J837" i="10"/>
  <c r="H837" i="10"/>
  <c r="I570" i="10"/>
  <c r="C570" i="10"/>
  <c r="C500" i="10"/>
  <c r="I290" i="10"/>
  <c r="H487" i="10"/>
  <c r="J487" i="10"/>
  <c r="J79" i="10"/>
  <c r="H79" i="10"/>
  <c r="C698" i="10"/>
  <c r="I220" i="10"/>
  <c r="C220" i="10"/>
  <c r="H767" i="10"/>
  <c r="J767" i="10"/>
  <c r="C278" i="10"/>
  <c r="J347" i="10"/>
  <c r="H347" i="10"/>
  <c r="H569" i="10"/>
  <c r="J569" i="10"/>
  <c r="C628" i="10"/>
  <c r="C348" i="10"/>
  <c r="C418" i="10"/>
  <c r="J499" i="10"/>
  <c r="H499" i="10"/>
  <c r="J1117" i="10"/>
  <c r="H1117" i="10"/>
  <c r="J149" i="10"/>
  <c r="H149" i="10"/>
  <c r="J697" i="10"/>
  <c r="H697" i="10"/>
  <c r="C488" i="10"/>
  <c r="I488" i="10"/>
  <c r="C80" i="10"/>
  <c r="J1048" i="10"/>
  <c r="H1515" i="10"/>
  <c r="C964" i="10"/>
  <c r="J964" i="10" s="1"/>
  <c r="H1284" i="10"/>
  <c r="H1643" i="10"/>
  <c r="H931" i="10"/>
  <c r="H810" i="10"/>
  <c r="H1555" i="10"/>
  <c r="H888" i="10"/>
  <c r="H679" i="10"/>
  <c r="H531" i="10"/>
  <c r="H1452" i="10"/>
  <c r="H1326" i="10"/>
  <c r="H778" i="10"/>
  <c r="H1567" i="10"/>
  <c r="G1075" i="10"/>
  <c r="G1071" i="10"/>
  <c r="F1423" i="10"/>
  <c r="D948" i="10"/>
  <c r="D1178" i="10"/>
  <c r="G576" i="10"/>
  <c r="F671" i="10"/>
  <c r="G985" i="10"/>
  <c r="F1431" i="10"/>
  <c r="E805" i="10"/>
  <c r="I805" i="10" s="1"/>
  <c r="F576" i="10"/>
  <c r="D1110" i="10"/>
  <c r="E671" i="10"/>
  <c r="I671" i="10" s="1"/>
  <c r="D1490" i="10"/>
  <c r="G1001" i="10"/>
  <c r="F1707" i="10"/>
  <c r="E1321" i="10"/>
  <c r="E950" i="10"/>
  <c r="I950" i="10" s="1"/>
  <c r="G1466" i="10"/>
  <c r="D1486" i="10"/>
  <c r="D810" i="10"/>
  <c r="G1546" i="10"/>
  <c r="D1733" i="10"/>
  <c r="E819" i="10"/>
  <c r="G652" i="10"/>
  <c r="F1655" i="10"/>
  <c r="D1273" i="10"/>
  <c r="G1102" i="10"/>
  <c r="D1161" i="10"/>
  <c r="F825" i="10"/>
  <c r="E1586" i="10"/>
  <c r="C1586" i="10" s="1"/>
  <c r="J1586" i="10" s="1"/>
  <c r="E1183" i="10"/>
  <c r="D1193" i="10"/>
  <c r="F839" i="10"/>
  <c r="F1339" i="10"/>
  <c r="D1245" i="10"/>
  <c r="G1532" i="10"/>
  <c r="G1110" i="10"/>
  <c r="G1257" i="10"/>
  <c r="D1106" i="10"/>
  <c r="F1592" i="10"/>
  <c r="E576" i="10"/>
  <c r="G671" i="10"/>
  <c r="D1257" i="10"/>
  <c r="F1739" i="10"/>
  <c r="G1028" i="10"/>
  <c r="G1106" i="10"/>
  <c r="G805" i="10"/>
  <c r="E1264" i="10"/>
  <c r="F950" i="10"/>
  <c r="E1424" i="10"/>
  <c r="I1424" i="10" s="1"/>
  <c r="D866" i="10"/>
  <c r="E1466" i="10"/>
  <c r="D757" i="10"/>
  <c r="G765" i="10"/>
  <c r="G1149" i="10"/>
  <c r="F946" i="10"/>
  <c r="F1458" i="10"/>
  <c r="G1498" i="10"/>
  <c r="D814" i="10"/>
  <c r="G1113" i="10"/>
  <c r="G910" i="10"/>
  <c r="D1102" i="10"/>
  <c r="E1075" i="10"/>
  <c r="D1474" i="10"/>
  <c r="E1638" i="10"/>
  <c r="E583" i="10"/>
  <c r="E1320" i="10"/>
  <c r="E1569" i="10"/>
  <c r="E1592" i="10"/>
  <c r="I1592" i="10" s="1"/>
  <c r="G1193" i="10"/>
  <c r="D1005" i="10"/>
  <c r="E1438" i="10"/>
  <c r="I1438" i="10" s="1"/>
  <c r="F1028" i="10"/>
  <c r="F805" i="10"/>
  <c r="G1104" i="10"/>
  <c r="E1707" i="10"/>
  <c r="G1264" i="10"/>
  <c r="D1729" i="10"/>
  <c r="F1321" i="10"/>
  <c r="G1424" i="10"/>
  <c r="F1071" i="10"/>
  <c r="G866" i="10"/>
  <c r="D1109" i="10"/>
  <c r="G942" i="10"/>
  <c r="F617" i="10"/>
  <c r="F1731" i="10"/>
  <c r="G809" i="10"/>
  <c r="E946" i="10"/>
  <c r="I946" i="10" s="1"/>
  <c r="D1498" i="10"/>
  <c r="D834" i="10"/>
  <c r="G819" i="10"/>
  <c r="F1545" i="10"/>
  <c r="F652" i="10"/>
  <c r="D1113" i="10"/>
  <c r="E1655" i="10"/>
  <c r="E1103" i="10"/>
  <c r="D1470" i="10"/>
  <c r="G1181" i="10"/>
  <c r="F1706" i="10"/>
  <c r="F954" i="10"/>
  <c r="E1252" i="10"/>
  <c r="G1360" i="10"/>
  <c r="E1028" i="10"/>
  <c r="I1028" i="10" s="1"/>
  <c r="F1104" i="10"/>
  <c r="D1494" i="10"/>
  <c r="G1376" i="10"/>
  <c r="E1071" i="10"/>
  <c r="I1071" i="10" s="1"/>
  <c r="D997" i="10"/>
  <c r="F942" i="10"/>
  <c r="D1149" i="10"/>
  <c r="F819" i="10"/>
  <c r="D701" i="10"/>
  <c r="G1103" i="10"/>
  <c r="F1656" i="10"/>
  <c r="G1538" i="10"/>
  <c r="E954" i="10"/>
  <c r="I954" i="10" s="1"/>
  <c r="E750" i="10"/>
  <c r="E507" i="10"/>
  <c r="G1423" i="10"/>
  <c r="G839" i="10"/>
  <c r="G948" i="10"/>
  <c r="G1339" i="10"/>
  <c r="D1360" i="10"/>
  <c r="E1431" i="10"/>
  <c r="I1431" i="10" s="1"/>
  <c r="G1178" i="10"/>
  <c r="F1695" i="10"/>
  <c r="G922" i="10"/>
  <c r="G1109" i="10"/>
  <c r="E942" i="10"/>
  <c r="I942" i="10" s="1"/>
  <c r="E617" i="10"/>
  <c r="I617" i="10" s="1"/>
  <c r="E809" i="10"/>
  <c r="I809" i="10" s="1"/>
  <c r="G946" i="10"/>
  <c r="E1458" i="10"/>
  <c r="D1134" i="10"/>
  <c r="G834" i="10"/>
  <c r="F1560" i="10"/>
  <c r="D1001" i="10"/>
  <c r="G918" i="10"/>
  <c r="G701" i="10"/>
  <c r="F1103" i="10"/>
  <c r="D1538" i="10"/>
  <c r="G1462" i="10"/>
  <c r="D1181" i="10"/>
  <c r="E1195" i="10"/>
  <c r="E1006" i="10"/>
  <c r="F1532" i="10"/>
  <c r="D985" i="10"/>
  <c r="F1747" i="10"/>
  <c r="G713" i="10"/>
  <c r="D1376" i="10"/>
  <c r="G997" i="10"/>
  <c r="F922" i="10"/>
  <c r="G1364" i="10"/>
  <c r="G617" i="10"/>
  <c r="F809" i="10"/>
  <c r="D1506" i="10"/>
  <c r="G1134" i="10"/>
  <c r="F918" i="10"/>
  <c r="D1725" i="10"/>
  <c r="G715" i="10"/>
  <c r="D1454" i="10"/>
  <c r="G1197" i="10"/>
  <c r="E780" i="10"/>
  <c r="E1714" i="10"/>
  <c r="G1431" i="10"/>
  <c r="D1189" i="10"/>
  <c r="E1695" i="10"/>
  <c r="I1695" i="10" s="1"/>
  <c r="F713" i="10"/>
  <c r="D1408" i="10"/>
  <c r="F1466" i="10"/>
  <c r="D1031" i="10"/>
  <c r="G810" i="10"/>
  <c r="D1162" i="10"/>
  <c r="D780" i="10"/>
  <c r="E1560" i="10"/>
  <c r="I1560" i="10" s="1"/>
  <c r="E918" i="10"/>
  <c r="G1348" i="10"/>
  <c r="G825" i="10"/>
  <c r="D1197" i="10"/>
  <c r="E1397" i="10"/>
  <c r="E1034" i="10"/>
  <c r="I1034" i="10" s="1"/>
  <c r="F1438" i="10"/>
  <c r="G1707" i="10"/>
  <c r="F1264" i="10"/>
  <c r="D1482" i="10"/>
  <c r="F1424" i="10"/>
  <c r="G1031" i="10"/>
  <c r="D765" i="10"/>
  <c r="D1364" i="10"/>
  <c r="D1546" i="10"/>
  <c r="G1162" i="10"/>
  <c r="D942" i="10"/>
  <c r="D1518" i="10"/>
  <c r="G814" i="10"/>
  <c r="G780" i="10"/>
  <c r="E652" i="10"/>
  <c r="D1466" i="10"/>
  <c r="F910" i="10"/>
  <c r="G1655" i="10"/>
  <c r="F1323" i="10"/>
  <c r="D1348" i="10"/>
  <c r="D715" i="10"/>
  <c r="F1075" i="10"/>
  <c r="E825" i="10"/>
  <c r="D1462" i="10"/>
  <c r="E1328" i="10"/>
  <c r="E681" i="10"/>
  <c r="E1389" i="10"/>
  <c r="E756" i="10"/>
  <c r="E849" i="10"/>
  <c r="E1517" i="10"/>
  <c r="B979" i="10"/>
  <c r="B811" i="10"/>
  <c r="J709" i="10"/>
  <c r="H709" i="10"/>
  <c r="H1181" i="10"/>
  <c r="B1732" i="10"/>
  <c r="B1578" i="10"/>
  <c r="A1397" i="10"/>
  <c r="B1168" i="10"/>
  <c r="A1246" i="10"/>
  <c r="B945" i="10"/>
  <c r="B1404" i="10"/>
  <c r="A1622" i="10"/>
  <c r="B1564" i="10"/>
  <c r="B1211" i="10"/>
  <c r="A1006" i="10"/>
  <c r="A897" i="10"/>
  <c r="A905" i="10"/>
  <c r="A1302" i="10"/>
  <c r="A1658" i="10"/>
  <c r="A954" i="10"/>
  <c r="B1685" i="10"/>
  <c r="A1606" i="10"/>
  <c r="A1602" i="10"/>
  <c r="B1094" i="10"/>
  <c r="C1001" i="10"/>
  <c r="J1001" i="10" s="1"/>
  <c r="C872" i="10"/>
  <c r="J872" i="10" s="1"/>
  <c r="H872" i="10"/>
  <c r="C1713" i="10"/>
  <c r="J1713" i="10" s="1"/>
  <c r="I1585" i="10"/>
  <c r="I1644" i="10"/>
  <c r="C1644" i="10"/>
  <c r="J1644" i="10" s="1"/>
  <c r="I1499" i="10"/>
  <c r="C1499" i="10"/>
  <c r="J1499" i="10" s="1"/>
  <c r="I1182" i="10"/>
  <c r="C1182" i="10"/>
  <c r="J1182" i="10" s="1"/>
  <c r="C884" i="10"/>
  <c r="J884" i="10" s="1"/>
  <c r="H884" i="10"/>
  <c r="B1672" i="10"/>
  <c r="B716" i="10"/>
  <c r="A1088" i="10"/>
  <c r="A1125" i="10"/>
  <c r="A1250" i="10"/>
  <c r="H806" i="10"/>
  <c r="A1630" i="10"/>
  <c r="B1244" i="10"/>
  <c r="B1461" i="10"/>
  <c r="B1082" i="10"/>
  <c r="A1626" i="10"/>
  <c r="A1686" i="10"/>
  <c r="B959" i="10"/>
  <c r="B792" i="10"/>
  <c r="B1243" i="10"/>
  <c r="H1124" i="10"/>
  <c r="C749" i="10"/>
  <c r="J749" i="10" s="1"/>
  <c r="C547" i="10"/>
  <c r="J547" i="10" s="1"/>
  <c r="H547" i="10"/>
  <c r="I1637" i="10"/>
  <c r="I582" i="10"/>
  <c r="C1396" i="10"/>
  <c r="J1396" i="10" s="1"/>
  <c r="I437" i="10"/>
  <c r="C437" i="10"/>
  <c r="J437" i="10" s="1"/>
  <c r="C755" i="10"/>
  <c r="J755" i="10" s="1"/>
  <c r="I1319" i="10"/>
  <c r="C1319" i="10"/>
  <c r="J1319" i="10" s="1"/>
  <c r="I1568" i="10"/>
  <c r="C1568" i="10"/>
  <c r="J1568" i="10" s="1"/>
  <c r="H1717" i="10"/>
  <c r="A1500" i="10"/>
  <c r="A1289" i="10"/>
  <c r="B1598" i="10"/>
  <c r="A841" i="10"/>
  <c r="A1242" i="10"/>
  <c r="A1614" i="10"/>
  <c r="I1125" i="10"/>
  <c r="C1125" i="10"/>
  <c r="C1354" i="10"/>
  <c r="J1354" i="10" s="1"/>
  <c r="I1251" i="10"/>
  <c r="C848" i="10"/>
  <c r="J848" i="10" s="1"/>
  <c r="H1033" i="10"/>
  <c r="C1033" i="10"/>
  <c r="J1033" i="10" s="1"/>
  <c r="H1353" i="10"/>
  <c r="H1586" i="10"/>
  <c r="J1055" i="10"/>
  <c r="H1055" i="10"/>
  <c r="B1563" i="10"/>
  <c r="A1145" i="10"/>
  <c r="B1479" i="10"/>
  <c r="B853" i="10"/>
  <c r="B1062" i="10"/>
  <c r="A1249" i="10"/>
  <c r="B757" i="10"/>
  <c r="B949" i="10"/>
  <c r="H1318" i="10"/>
  <c r="B1086" i="10"/>
  <c r="A1638" i="10"/>
  <c r="A974" i="10"/>
  <c r="B1058" i="10"/>
  <c r="A1253" i="10"/>
  <c r="H685" i="10"/>
  <c r="A1610" i="10"/>
  <c r="A1321" i="10"/>
  <c r="I749" i="10"/>
  <c r="I936" i="10"/>
  <c r="C936" i="10"/>
  <c r="J936" i="10" s="1"/>
  <c r="C1585" i="10"/>
  <c r="J1585" i="10" s="1"/>
  <c r="I1258" i="10"/>
  <c r="C1258" i="10"/>
  <c r="H1636" i="10"/>
  <c r="I506" i="10"/>
  <c r="C601" i="10"/>
  <c r="J601" i="10" s="1"/>
  <c r="A1333" i="10"/>
  <c r="A1634" i="10"/>
  <c r="A1516" i="10"/>
  <c r="A1137" i="10"/>
  <c r="C958" i="10"/>
  <c r="J958" i="10" s="1"/>
  <c r="C880" i="10"/>
  <c r="J880" i="10" s="1"/>
  <c r="I1447" i="10"/>
  <c r="C1447" i="10"/>
  <c r="J1447" i="10" s="1"/>
  <c r="I686" i="10"/>
  <c r="C686" i="10"/>
  <c r="J686" i="10" s="1"/>
  <c r="C876" i="10"/>
  <c r="J876" i="10" s="1"/>
  <c r="I1194" i="10"/>
  <c r="I1005" i="10"/>
  <c r="H1253" i="10"/>
  <c r="H1368" i="10"/>
  <c r="C1368" i="10"/>
  <c r="J1368" i="10" s="1"/>
  <c r="C1625" i="10"/>
  <c r="J1625" i="10" s="1"/>
  <c r="C1251" i="10"/>
  <c r="J1251" i="10" s="1"/>
  <c r="A1385" i="10"/>
  <c r="B1571" i="10"/>
  <c r="A1318" i="10"/>
  <c r="A1548" i="10"/>
  <c r="A1171" i="10"/>
  <c r="A920" i="10"/>
  <c r="B1700" i="10"/>
  <c r="A1141" i="10"/>
  <c r="A1488" i="10"/>
  <c r="A1678" i="10"/>
  <c r="B965" i="10"/>
  <c r="I779" i="10"/>
  <c r="C779" i="10"/>
  <c r="C1637" i="10"/>
  <c r="J1637" i="10" s="1"/>
  <c r="I1250" i="10"/>
  <c r="C1250" i="10"/>
  <c r="J1250" i="10" s="1"/>
  <c r="I1713" i="10"/>
  <c r="I611" i="10"/>
  <c r="C611" i="10"/>
  <c r="J611" i="10" s="1"/>
  <c r="C1388" i="10"/>
  <c r="J1388" i="10" s="1"/>
  <c r="H1490" i="10"/>
  <c r="C1490" i="10"/>
  <c r="J1490" i="10" s="1"/>
  <c r="C735" i="10"/>
  <c r="J735" i="10" s="1"/>
  <c r="H735" i="10"/>
  <c r="A1504" i="10"/>
  <c r="A1082" i="10"/>
  <c r="J1257" i="10"/>
  <c r="H1257" i="10"/>
  <c r="A1646" i="10"/>
  <c r="A1274" i="10"/>
  <c r="B1050" i="10"/>
  <c r="B1463" i="10"/>
  <c r="A855" i="10"/>
  <c r="B1215" i="10"/>
  <c r="A1594" i="10"/>
  <c r="I710" i="10"/>
  <c r="C710" i="10"/>
  <c r="C1522" i="10"/>
  <c r="J1522" i="10" s="1"/>
  <c r="H1669" i="10"/>
  <c r="I1396" i="10"/>
  <c r="I1033" i="10"/>
  <c r="C1194" i="10"/>
  <c r="J1194" i="10" s="1"/>
  <c r="C582" i="10"/>
  <c r="J582" i="10" s="1"/>
  <c r="H582" i="10"/>
  <c r="C1005" i="10"/>
  <c r="J1005" i="10" s="1"/>
  <c r="H1005" i="10"/>
  <c r="A1329" i="10"/>
  <c r="B1090" i="10"/>
  <c r="B1606" i="10"/>
  <c r="A950" i="10"/>
  <c r="A1413" i="10"/>
  <c r="A1301" i="10"/>
  <c r="A1337" i="10"/>
  <c r="I1327" i="10"/>
  <c r="C1327" i="10"/>
  <c r="H1462" i="10"/>
  <c r="C739" i="10"/>
  <c r="J739" i="10" s="1"/>
  <c r="H739" i="10"/>
  <c r="I513" i="10"/>
  <c r="C513" i="10"/>
  <c r="J513" i="10" s="1"/>
  <c r="C1361" i="10"/>
  <c r="J1361" i="10" s="1"/>
  <c r="H1361" i="10"/>
  <c r="I1113" i="10"/>
  <c r="C1113" i="10"/>
  <c r="J1113" i="10" s="1"/>
  <c r="I680" i="10"/>
  <c r="C680" i="10"/>
  <c r="J680" i="10" s="1"/>
  <c r="I1388" i="10"/>
  <c r="I755" i="10"/>
  <c r="I848" i="10"/>
  <c r="H1661" i="10"/>
  <c r="I1516" i="10"/>
  <c r="H506" i="10"/>
  <c r="C506" i="10"/>
  <c r="J506" i="10" s="1"/>
  <c r="H1034" i="10"/>
  <c r="E641" i="10" a="1"/>
  <c r="E559" i="10" a="1"/>
  <c r="D1248" i="10" a="1"/>
  <c r="D1560" i="10" a="1"/>
  <c r="D1564" i="10" a="1"/>
  <c r="D1259" i="10" a="1"/>
  <c r="F1393" i="10" a="1"/>
  <c r="D1075" i="10" a="1"/>
  <c r="F875" i="10" a="1"/>
  <c r="G850" i="10" a="1"/>
  <c r="G1409" i="10" a="1"/>
  <c r="F1493" i="10" a="1"/>
  <c r="G1560" i="10" a="1"/>
  <c r="E919" i="10" a="1"/>
  <c r="G1616" i="10" a="1"/>
  <c r="G1248" i="10" a="1"/>
  <c r="F1020" i="10" a="1"/>
  <c r="G884" i="10" a="1"/>
  <c r="D1576" i="10" a="1"/>
  <c r="E419" i="10" a="1"/>
  <c r="E431" i="10" a="1"/>
  <c r="E139" i="10" a="1"/>
  <c r="F1726" i="10" a="1"/>
  <c r="D1532" i="10" a="1"/>
  <c r="E1536" i="10" a="1"/>
  <c r="D1536" i="10" a="1"/>
  <c r="D1315" i="10" a="1"/>
  <c r="F895" i="10" a="1"/>
  <c r="G1263" i="10" a="1"/>
  <c r="E1398" i="10" a="1"/>
  <c r="F1501" i="10" a="1"/>
  <c r="G1568" i="10" a="1"/>
  <c r="G992" i="10" a="1"/>
  <c r="G771" i="10" a="1"/>
  <c r="E1334" i="10" a="1"/>
  <c r="F1536" i="10" a="1"/>
  <c r="G1016" i="10" a="1"/>
  <c r="G980" i="10" a="1"/>
  <c r="G1493" i="10" a="1"/>
  <c r="E501" i="10" a="1"/>
  <c r="E699" i="10" a="1"/>
  <c r="E209" i="10" a="1"/>
  <c r="D1608" i="10" a="1"/>
  <c r="D1204" i="10" a="1"/>
  <c r="G1055" i="10" a="1"/>
  <c r="D1012" i="10" a="1"/>
  <c r="E1104" i="10" a="1"/>
  <c r="E1173" i="10" a="1"/>
  <c r="G1494" i="10" a="1"/>
  <c r="D1055" i="10" a="1"/>
  <c r="E769" i="10" a="1"/>
  <c r="E69" i="10" a="1"/>
  <c r="G1176" i="10" a="1"/>
  <c r="G988" i="10" a="1"/>
  <c r="F741" i="10" a="1"/>
  <c r="F1615" i="10" a="1"/>
  <c r="E571" i="10" a="1"/>
  <c r="E711" i="10" a="1"/>
  <c r="E1459" i="10" a="1"/>
  <c r="E291" i="10" a="1"/>
  <c r="E279" i="10" a="1"/>
  <c r="F1174" i="10" a="1"/>
  <c r="E839" i="10" a="1"/>
  <c r="E741" i="10" a="1"/>
  <c r="F646" i="10" a="1"/>
  <c r="E1467" i="10" a="1"/>
  <c r="E1141" i="10" a="1"/>
  <c r="D1101" i="10" a="1"/>
  <c r="G1204" i="10" a="1"/>
  <c r="D1172" i="10" a="1"/>
  <c r="G1327" i="10" a="1"/>
  <c r="G1219" i="10" a="1"/>
  <c r="D850" i="10" a="1"/>
  <c r="D1067" i="10" a="1"/>
  <c r="D1556" i="10" a="1"/>
  <c r="G895" i="10" a="1"/>
  <c r="G1251" i="10" a="1"/>
  <c r="E1639" i="10" a="1"/>
  <c r="E879" i="10" a="1"/>
  <c r="G889" i="10" a="1"/>
  <c r="G904" i="10" a="1"/>
  <c r="E1020" i="10" a="1"/>
  <c r="E1390" i="10" a="1"/>
  <c r="G1630" i="10" a="1"/>
  <c r="D1231" i="10" a="1"/>
  <c r="E1528" i="10" a="1"/>
  <c r="G909" i="10" a="1"/>
  <c r="G1018" i="10" a="1"/>
  <c r="D1478" i="10" a="1"/>
  <c r="G1725" i="10" a="1"/>
  <c r="D1071" i="10" a="1"/>
  <c r="E889" i="10" a="1"/>
  <c r="D1179" i="10" a="1"/>
  <c r="G1145" i="10" a="1"/>
  <c r="F879" i="10" a="1"/>
  <c r="G1173" i="10" a="1"/>
  <c r="F1528" i="10" a="1"/>
  <c r="F1173" i="10" a="1"/>
  <c r="F1494" i="10" a="1"/>
  <c r="G785" i="10" a="1"/>
  <c r="E1725" i="10" a="1"/>
  <c r="G1012" i="10" a="1"/>
  <c r="F1016" i="10" a="1"/>
  <c r="G1101" i="10" a="1"/>
  <c r="G1434" i="10" a="1"/>
  <c r="G1608" i="10" a="1"/>
  <c r="G1172" i="10" a="1"/>
  <c r="D884" i="10" a="1"/>
  <c r="G1536" i="10" a="1"/>
  <c r="G1232" i="10" a="1"/>
  <c r="E895" i="10" a="1"/>
  <c r="G646" i="10" a="1"/>
  <c r="E349" i="10" a="1"/>
  <c r="G1602" i="10" a="1"/>
  <c r="E909" i="10" a="1"/>
  <c r="D1267" i="10" a="1"/>
  <c r="E1024" i="10" a="1"/>
  <c r="D1180" i="10" a="1"/>
  <c r="G1183" i="10" a="1"/>
  <c r="E988" i="10" a="1"/>
  <c r="E722" i="10" a="1"/>
  <c r="F1012" i="10" a="1"/>
  <c r="E1076" i="10" a="1"/>
  <c r="G1430" i="10" a="1"/>
  <c r="D1183" i="10" a="1"/>
  <c r="E646" i="10" a="1"/>
  <c r="D1524" i="10" a="1"/>
  <c r="D785" i="10" a="1"/>
  <c r="E1501" i="10" a="1"/>
  <c r="D1343" i="10" a="1"/>
  <c r="G1501" i="10" a="1"/>
  <c r="F1662" i="10" a="1"/>
  <c r="G1418" i="10" a="1"/>
  <c r="F1391" i="10" a="1"/>
  <c r="D771" i="10" a="1"/>
  <c r="E629" i="10" a="1"/>
  <c r="E11" i="10" a="1"/>
  <c r="G1267" i="10" a="1"/>
  <c r="D1251" i="10" a="1"/>
  <c r="G1446" i="10" a="1"/>
  <c r="G1174" i="10" a="1"/>
  <c r="D880" i="10" a="1"/>
  <c r="F980" i="10" a="1"/>
  <c r="E826" i="10" a="1"/>
  <c r="D1327" i="10" a="1"/>
  <c r="F1145" i="10" a="1"/>
  <c r="F1098" i="10" a="1"/>
  <c r="G880" i="10" a="1"/>
  <c r="D1616" i="10" a="1"/>
  <c r="F783" i="10" a="1"/>
  <c r="D827" i="10" a="1"/>
  <c r="E489" i="10" a="1"/>
  <c r="E81" i="10" a="1"/>
  <c r="E577" i="10" a="1"/>
  <c r="E1012" i="10" a="1"/>
  <c r="D1544" i="10" a="1"/>
  <c r="G1067" i="10" a="1"/>
  <c r="E875" i="10" a="1"/>
  <c r="G875" i="10" a="1"/>
  <c r="G783" i="10" a="1"/>
  <c r="E1630" i="10" a="1"/>
  <c r="G741" i="10" a="1"/>
  <c r="E751" i="10" a="1"/>
  <c r="F988" i="10" a="1"/>
  <c r="D1446" i="10" a="1"/>
  <c r="D1552" i="10" a="1"/>
  <c r="E221" i="10" a="1"/>
  <c r="F992" i="10" a="1"/>
  <c r="F722" i="10" a="1"/>
  <c r="F1024" i="10" a="1"/>
  <c r="E1098" i="10" a="1"/>
  <c r="D1434" i="10" a="1"/>
  <c r="F889" i="10" a="1"/>
  <c r="E361" i="10" a="1"/>
  <c r="E151" i="10" a="1"/>
  <c r="F1409" i="10" a="1"/>
  <c r="G1098" i="10" a="1"/>
  <c r="E687" i="10" a="1"/>
  <c r="F1508" i="10" a="1"/>
  <c r="D1176" i="10" a="1"/>
  <c r="E820" i="10" a="1"/>
  <c r="D1430" i="10" a="1"/>
  <c r="D1018" i="10" a="1"/>
  <c r="F1602" i="10" a="1"/>
  <c r="E1708" i="10" a="1"/>
  <c r="D1418" i="10" a="1"/>
  <c r="E1322" i="10" a="1"/>
  <c r="E1265" i="10" a="1"/>
  <c r="E850" i="10" a="1"/>
  <c r="D1568" i="10" a="1"/>
  <c r="G1334" i="10" a="1"/>
  <c r="D1232" i="10" a="1"/>
  <c r="F1630" i="10" a="1"/>
  <c r="G1179" i="10" a="1"/>
  <c r="D936" i="10" a="1"/>
  <c r="E653" i="10" a="1"/>
  <c r="E1662" i="10" a="1"/>
  <c r="F909" i="10" a="1"/>
  <c r="F1334" i="10" a="1"/>
  <c r="G835" i="10" a="1"/>
  <c r="E1587" i="10" a="1"/>
  <c r="E781" i="10" a="1"/>
  <c r="E1145" i="10" a="1"/>
  <c r="G879" i="10" a="1"/>
  <c r="D904" i="10" a="1"/>
  <c r="F687" i="10" a="1"/>
  <c r="D1540" i="10" a="1"/>
  <c r="D835" i="10" a="1"/>
  <c r="G936" i="10" a="1"/>
  <c r="E1656" i="10" a="1"/>
  <c r="D1219" i="10" a="1"/>
  <c r="F1725" i="10" a="1"/>
  <c r="D1263" i="10" a="1"/>
  <c r="D1588" i="10" a="1"/>
  <c r="E1016" i="10" a="1"/>
  <c r="G687" i="10" a="1"/>
  <c r="G722" i="10" a="1"/>
  <c r="F1141" i="10" a="1"/>
  <c r="E1494" i="10" a="1"/>
  <c r="E1508" i="10" a="1"/>
  <c r="E1253" i="10" a="1"/>
  <c r="E1391" i="10" a="1"/>
  <c r="G1180" i="10" a="1"/>
  <c r="E151" i="10" l="1"/>
  <c r="I151" i="10" s="1"/>
  <c r="E361" i="10"/>
  <c r="E221" i="10"/>
  <c r="E81" i="10"/>
  <c r="I81" i="10" s="1"/>
  <c r="E489" i="10"/>
  <c r="C489" i="10" s="1"/>
  <c r="E11" i="10"/>
  <c r="E629" i="10"/>
  <c r="E349" i="10"/>
  <c r="E839" i="10"/>
  <c r="E279" i="10"/>
  <c r="E291" i="10"/>
  <c r="E711" i="10"/>
  <c r="E571" i="10"/>
  <c r="I571" i="10" s="1"/>
  <c r="E69" i="10"/>
  <c r="E769" i="10"/>
  <c r="E209" i="10"/>
  <c r="E699" i="10"/>
  <c r="C699" i="10" s="1"/>
  <c r="E501" i="10"/>
  <c r="C501" i="10" s="1"/>
  <c r="E139" i="10"/>
  <c r="E431" i="10"/>
  <c r="E419" i="10"/>
  <c r="E559" i="10"/>
  <c r="E641" i="10"/>
  <c r="C908" i="10"/>
  <c r="C978" i="10"/>
  <c r="I150" i="10"/>
  <c r="I360" i="10"/>
  <c r="H9" i="10"/>
  <c r="J9" i="10"/>
  <c r="J277" i="10"/>
  <c r="H277" i="10"/>
  <c r="I80" i="10"/>
  <c r="J977" i="10"/>
  <c r="H977" i="10"/>
  <c r="I10" i="10"/>
  <c r="I628" i="10"/>
  <c r="C208" i="10"/>
  <c r="J208" i="10" s="1"/>
  <c r="I348" i="10"/>
  <c r="J907" i="10"/>
  <c r="H907" i="10"/>
  <c r="J639" i="10"/>
  <c r="H639" i="10"/>
  <c r="C838" i="10"/>
  <c r="I1188" i="10"/>
  <c r="C1188" i="10"/>
  <c r="I278" i="10"/>
  <c r="J557" i="10"/>
  <c r="H557" i="10"/>
  <c r="J1187" i="10"/>
  <c r="H1187" i="10"/>
  <c r="C68" i="10"/>
  <c r="H67" i="10"/>
  <c r="J67" i="10"/>
  <c r="I698" i="10"/>
  <c r="I500" i="10"/>
  <c r="I138" i="10"/>
  <c r="I430" i="10"/>
  <c r="I418" i="10"/>
  <c r="C430" i="10"/>
  <c r="I558" i="10"/>
  <c r="C640" i="10"/>
  <c r="C571" i="10"/>
  <c r="H138" i="10"/>
  <c r="J138" i="10"/>
  <c r="H978" i="10"/>
  <c r="J978" i="10"/>
  <c r="C209" i="10"/>
  <c r="C69" i="10"/>
  <c r="J698" i="10"/>
  <c r="H698" i="10"/>
  <c r="C629" i="10"/>
  <c r="I629" i="10"/>
  <c r="J418" i="10"/>
  <c r="H418" i="10"/>
  <c r="J558" i="10"/>
  <c r="H558" i="10"/>
  <c r="J500" i="10"/>
  <c r="H500" i="10"/>
  <c r="J360" i="10"/>
  <c r="H360" i="10"/>
  <c r="J290" i="10"/>
  <c r="H290" i="10"/>
  <c r="C279" i="10"/>
  <c r="C431" i="10"/>
  <c r="H348" i="10"/>
  <c r="J348" i="10"/>
  <c r="J278" i="10"/>
  <c r="H278" i="10"/>
  <c r="H570" i="10"/>
  <c r="J570" i="10"/>
  <c r="J150" i="10"/>
  <c r="H150" i="10"/>
  <c r="I221" i="10"/>
  <c r="C221" i="10"/>
  <c r="I11" i="10"/>
  <c r="J628" i="10"/>
  <c r="H628" i="10"/>
  <c r="J430" i="10"/>
  <c r="H430" i="10"/>
  <c r="J1118" i="10"/>
  <c r="H1118" i="10"/>
  <c r="I489" i="10"/>
  <c r="I699" i="10"/>
  <c r="H908" i="10"/>
  <c r="J908" i="10"/>
  <c r="H208" i="10"/>
  <c r="H10" i="10"/>
  <c r="J10" i="10"/>
  <c r="I139" i="10"/>
  <c r="C361" i="10"/>
  <c r="J80" i="10"/>
  <c r="H80" i="10"/>
  <c r="J220" i="10"/>
  <c r="H220" i="10"/>
  <c r="C419" i="10"/>
  <c r="C559" i="10"/>
  <c r="H488" i="10"/>
  <c r="J488" i="10"/>
  <c r="J768" i="10"/>
  <c r="H768" i="10"/>
  <c r="C349" i="10"/>
  <c r="I501" i="10"/>
  <c r="C1034" i="10"/>
  <c r="J1034" i="10" s="1"/>
  <c r="H958" i="10"/>
  <c r="H1194" i="10"/>
  <c r="H1396" i="10"/>
  <c r="H1713" i="10"/>
  <c r="H876" i="10"/>
  <c r="H1354" i="10"/>
  <c r="H1585" i="10"/>
  <c r="H1522" i="10"/>
  <c r="H1625" i="10"/>
  <c r="H749" i="10"/>
  <c r="H1388" i="10"/>
  <c r="E895" i="10"/>
  <c r="D1071" i="10"/>
  <c r="F1536" i="10"/>
  <c r="G785" i="10"/>
  <c r="G980" i="10"/>
  <c r="G1608" i="10"/>
  <c r="G1630" i="10"/>
  <c r="G1501" i="10"/>
  <c r="D1564" i="10"/>
  <c r="G1183" i="10"/>
  <c r="G1016" i="10"/>
  <c r="G783" i="10"/>
  <c r="G1409" i="10"/>
  <c r="D1172" i="10"/>
  <c r="G1430" i="10"/>
  <c r="E722" i="10"/>
  <c r="E1012" i="10"/>
  <c r="I1012" i="10" s="1"/>
  <c r="D1018" i="10"/>
  <c r="D884" i="10"/>
  <c r="G835" i="10"/>
  <c r="F1141" i="10"/>
  <c r="F1334" i="10"/>
  <c r="D1176" i="10"/>
  <c r="E1662" i="10"/>
  <c r="I1662" i="10" s="1"/>
  <c r="E741" i="10"/>
  <c r="I741" i="10" s="1"/>
  <c r="E850" i="10"/>
  <c r="E919" i="10"/>
  <c r="E1656" i="10"/>
  <c r="C1656" i="10" s="1"/>
  <c r="J1656" i="10" s="1"/>
  <c r="D1343" i="10"/>
  <c r="F980" i="10"/>
  <c r="F1630" i="10"/>
  <c r="F1501" i="10"/>
  <c r="G1067" i="10"/>
  <c r="F1016" i="10"/>
  <c r="G1179" i="10"/>
  <c r="F1409" i="10"/>
  <c r="G1493" i="10"/>
  <c r="G1219" i="10"/>
  <c r="G1173" i="10"/>
  <c r="G722" i="10"/>
  <c r="D1616" i="10"/>
  <c r="G1174" i="10"/>
  <c r="D1536" i="10"/>
  <c r="E1141" i="10"/>
  <c r="I1141" i="10" s="1"/>
  <c r="D1327" i="10"/>
  <c r="G741" i="10"/>
  <c r="E1398" i="10"/>
  <c r="E1536" i="10"/>
  <c r="D785" i="10"/>
  <c r="D1608" i="10"/>
  <c r="D1101" i="10"/>
  <c r="E1501" i="10"/>
  <c r="I1501" i="10" s="1"/>
  <c r="G1251" i="10"/>
  <c r="D1183" i="10"/>
  <c r="D904" i="10"/>
  <c r="E1016" i="10"/>
  <c r="I1016" i="10" s="1"/>
  <c r="F1493" i="10"/>
  <c r="G771" i="10"/>
  <c r="F1725" i="10"/>
  <c r="G1616" i="10"/>
  <c r="E1391" i="10"/>
  <c r="F1174" i="10"/>
  <c r="G646" i="10"/>
  <c r="D1588" i="10"/>
  <c r="D827" i="10"/>
  <c r="F1494" i="10"/>
  <c r="E1334" i="10"/>
  <c r="G1176" i="10"/>
  <c r="F1508" i="10"/>
  <c r="F741" i="10"/>
  <c r="E1459" i="10"/>
  <c r="E1253" i="10"/>
  <c r="E577" i="10"/>
  <c r="G1536" i="10"/>
  <c r="D1259" i="10"/>
  <c r="E1630" i="10"/>
  <c r="I1630" i="10" s="1"/>
  <c r="G1101" i="10"/>
  <c r="D1067" i="10"/>
  <c r="G988" i="10"/>
  <c r="G904" i="10"/>
  <c r="G992" i="10"/>
  <c r="F783" i="10"/>
  <c r="D771" i="10"/>
  <c r="D1219" i="10"/>
  <c r="G1055" i="10"/>
  <c r="E646" i="10"/>
  <c r="G1232" i="10"/>
  <c r="G936" i="10"/>
  <c r="G1334" i="10"/>
  <c r="G1098" i="10"/>
  <c r="E1390" i="10"/>
  <c r="E1708" i="10"/>
  <c r="E1076" i="10"/>
  <c r="E1265" i="10"/>
  <c r="D1524" i="10"/>
  <c r="D1012" i="10"/>
  <c r="D1418" i="10"/>
  <c r="D1267" i="10"/>
  <c r="G1560" i="10"/>
  <c r="G1204" i="10"/>
  <c r="D1434" i="10"/>
  <c r="G1418" i="10"/>
  <c r="G850" i="10"/>
  <c r="D1478" i="10"/>
  <c r="G1248" i="10"/>
  <c r="D1315" i="10"/>
  <c r="G1446" i="10"/>
  <c r="D1251" i="10"/>
  <c r="E687" i="10"/>
  <c r="I687" i="10" s="1"/>
  <c r="F992" i="10"/>
  <c r="D1544" i="10"/>
  <c r="F1726" i="10"/>
  <c r="E1725" i="10"/>
  <c r="D1556" i="10"/>
  <c r="F1391" i="10"/>
  <c r="D1180" i="10"/>
  <c r="F646" i="10"/>
  <c r="F1024" i="10"/>
  <c r="D1232" i="10"/>
  <c r="G1494" i="10"/>
  <c r="F1098" i="10"/>
  <c r="E1508" i="10"/>
  <c r="I1508" i="10" s="1"/>
  <c r="E909" i="10"/>
  <c r="G1267" i="10"/>
  <c r="G880" i="10"/>
  <c r="G1145" i="10"/>
  <c r="F1393" i="10"/>
  <c r="D1204" i="10"/>
  <c r="G1434" i="10"/>
  <c r="G895" i="10"/>
  <c r="D1446" i="10"/>
  <c r="F988" i="10"/>
  <c r="D1568" i="10"/>
  <c r="G879" i="10"/>
  <c r="G687" i="10"/>
  <c r="F1528" i="10"/>
  <c r="G1725" i="10"/>
  <c r="E889" i="10"/>
  <c r="G1012" i="10"/>
  <c r="D1055" i="10"/>
  <c r="F1602" i="10"/>
  <c r="E1024" i="10"/>
  <c r="I1024" i="10" s="1"/>
  <c r="F1615" i="10"/>
  <c r="D936" i="10"/>
  <c r="E1494" i="10"/>
  <c r="I1494" i="10" s="1"/>
  <c r="G875" i="10"/>
  <c r="E1098" i="10"/>
  <c r="I1098" i="10" s="1"/>
  <c r="G909" i="10"/>
  <c r="E751" i="10"/>
  <c r="D1231" i="10"/>
  <c r="F1020" i="10"/>
  <c r="F1145" i="10"/>
  <c r="F895" i="10"/>
  <c r="D850" i="10"/>
  <c r="D1248" i="10"/>
  <c r="D1263" i="10"/>
  <c r="D1540" i="10"/>
  <c r="E988" i="10"/>
  <c r="G1568" i="10"/>
  <c r="F879" i="10"/>
  <c r="F687" i="10"/>
  <c r="D1075" i="10"/>
  <c r="E1173" i="10"/>
  <c r="F722" i="10"/>
  <c r="G889" i="10"/>
  <c r="D1560" i="10"/>
  <c r="G1180" i="10"/>
  <c r="G1018" i="10"/>
  <c r="G884" i="10"/>
  <c r="D835" i="10"/>
  <c r="F875" i="10"/>
  <c r="F909" i="10"/>
  <c r="E781" i="10"/>
  <c r="E1467" i="10"/>
  <c r="E1587" i="10"/>
  <c r="E1322" i="10"/>
  <c r="D880" i="10"/>
  <c r="E1020" i="10"/>
  <c r="I1020" i="10" s="1"/>
  <c r="E1145" i="10"/>
  <c r="D1576" i="10"/>
  <c r="G1263" i="10"/>
  <c r="E879" i="10"/>
  <c r="I879" i="10" s="1"/>
  <c r="D1179" i="10"/>
  <c r="G1172" i="10"/>
  <c r="E1528" i="10"/>
  <c r="D1430" i="10"/>
  <c r="F1173" i="10"/>
  <c r="F889" i="10"/>
  <c r="F1012" i="10"/>
  <c r="G1602" i="10"/>
  <c r="D1532" i="10"/>
  <c r="D1552" i="10"/>
  <c r="E875" i="10"/>
  <c r="I875" i="10" s="1"/>
  <c r="G1327" i="10"/>
  <c r="F1662" i="10"/>
  <c r="E826" i="10"/>
  <c r="E653" i="10"/>
  <c r="E1104" i="10"/>
  <c r="I1104" i="10" s="1"/>
  <c r="E1639" i="10"/>
  <c r="E820" i="10"/>
  <c r="B1641" i="10"/>
  <c r="A1483" i="10"/>
  <c r="J710" i="10"/>
  <c r="H710" i="10"/>
  <c r="H1637" i="10"/>
  <c r="A1319" i="10"/>
  <c r="B1633" i="10"/>
  <c r="B1313" i="10"/>
  <c r="A1676" i="10"/>
  <c r="A1467" i="10"/>
  <c r="I849" i="10"/>
  <c r="C849" i="10"/>
  <c r="C1075" i="10"/>
  <c r="J1075" i="10" s="1"/>
  <c r="H1075" i="10"/>
  <c r="I918" i="10"/>
  <c r="H1656" i="10"/>
  <c r="I1655" i="10"/>
  <c r="C1321" i="10"/>
  <c r="J1321" i="10" s="1"/>
  <c r="C671" i="10"/>
  <c r="J671" i="10" s="1"/>
  <c r="J1327" i="10"/>
  <c r="H1327" i="10"/>
  <c r="B1676" i="10"/>
  <c r="A925" i="10"/>
  <c r="A1748" i="10"/>
  <c r="A1241" i="10"/>
  <c r="H880" i="10"/>
  <c r="J1258" i="10"/>
  <c r="H1258" i="10"/>
  <c r="A1323" i="10"/>
  <c r="A1044" i="10"/>
  <c r="B923" i="10"/>
  <c r="J1125" i="10"/>
  <c r="H1125" i="10"/>
  <c r="A1312" i="10"/>
  <c r="A1570" i="10"/>
  <c r="H755" i="10"/>
  <c r="B1531" i="10"/>
  <c r="B786" i="10"/>
  <c r="A1728" i="10"/>
  <c r="A967" i="10"/>
  <c r="B1474" i="10"/>
  <c r="A1316" i="10"/>
  <c r="I1397" i="10"/>
  <c r="C1397" i="10"/>
  <c r="H1532" i="10"/>
  <c r="C1695" i="10"/>
  <c r="J1695" i="10" s="1"/>
  <c r="H1731" i="10"/>
  <c r="I839" i="10"/>
  <c r="C1458" i="10"/>
  <c r="J1458" i="10" s="1"/>
  <c r="C950" i="10"/>
  <c r="J950" i="10" s="1"/>
  <c r="C825" i="10"/>
  <c r="J825" i="10" s="1"/>
  <c r="A1399" i="10"/>
  <c r="A1664" i="10"/>
  <c r="A1152" i="10"/>
  <c r="J779" i="10"/>
  <c r="H779" i="10"/>
  <c r="A1207" i="10"/>
  <c r="H601" i="10"/>
  <c r="B1132" i="10"/>
  <c r="A1359" i="10"/>
  <c r="I756" i="10"/>
  <c r="C756" i="10"/>
  <c r="J756" i="10" s="1"/>
  <c r="C1424" i="10"/>
  <c r="J1424" i="10" s="1"/>
  <c r="C1103" i="10"/>
  <c r="J1103" i="10" s="1"/>
  <c r="H1103" i="10"/>
  <c r="I1458" i="10"/>
  <c r="I507" i="10"/>
  <c r="C507" i="10"/>
  <c r="J507" i="10" s="1"/>
  <c r="I1252" i="10"/>
  <c r="C1252" i="10"/>
  <c r="J1252" i="10" s="1"/>
  <c r="H652" i="10"/>
  <c r="C652" i="10"/>
  <c r="J652" i="10" s="1"/>
  <c r="H617" i="10"/>
  <c r="C617" i="10"/>
  <c r="J617" i="10" s="1"/>
  <c r="C946" i="10"/>
  <c r="J946" i="10" s="1"/>
  <c r="I576" i="10"/>
  <c r="C839" i="10"/>
  <c r="J839" i="10" s="1"/>
  <c r="B1533" i="10"/>
  <c r="A1344" i="10"/>
  <c r="A1455" i="10"/>
  <c r="A1391" i="10"/>
  <c r="B827" i="10"/>
  <c r="H848" i="10"/>
  <c r="A1684" i="10"/>
  <c r="A1696" i="10"/>
  <c r="B1314" i="10"/>
  <c r="B1164" i="10"/>
  <c r="B1634" i="10"/>
  <c r="B1648" i="10"/>
  <c r="B1049" i="10"/>
  <c r="I1389" i="10"/>
  <c r="C1389" i="10"/>
  <c r="J1389" i="10" s="1"/>
  <c r="H1323" i="10"/>
  <c r="C918" i="10"/>
  <c r="J918" i="10" s="1"/>
  <c r="C819" i="10"/>
  <c r="J819" i="10" s="1"/>
  <c r="H1104" i="10"/>
  <c r="C954" i="10"/>
  <c r="J954" i="10" s="1"/>
  <c r="H954" i="10"/>
  <c r="I1707" i="10"/>
  <c r="I1075" i="10"/>
  <c r="I1264" i="10"/>
  <c r="C1592" i="10"/>
  <c r="J1592" i="10" s="1"/>
  <c r="A1407" i="10"/>
  <c r="B1285" i="10"/>
  <c r="B1035" i="10"/>
  <c r="B1128" i="10"/>
  <c r="A1708" i="10"/>
  <c r="B1019" i="10"/>
  <c r="A911" i="10"/>
  <c r="B1029" i="10"/>
  <c r="A1195" i="10"/>
  <c r="H1001" i="10"/>
  <c r="A1076" i="10"/>
  <c r="B1015" i="10"/>
  <c r="I681" i="10"/>
  <c r="C681" i="10"/>
  <c r="J681" i="10" s="1"/>
  <c r="C1264" i="10"/>
  <c r="J1264" i="10" s="1"/>
  <c r="I711" i="10"/>
  <c r="C711" i="10"/>
  <c r="I1006" i="10"/>
  <c r="C1006" i="10"/>
  <c r="J1006" i="10" s="1"/>
  <c r="H1706" i="10"/>
  <c r="I1569" i="10"/>
  <c r="C1569" i="10"/>
  <c r="J1569" i="10" s="1"/>
  <c r="C576" i="10"/>
  <c r="J576" i="10" s="1"/>
  <c r="H576" i="10"/>
  <c r="B1160" i="10"/>
  <c r="A1558" i="10"/>
  <c r="A990" i="10"/>
  <c r="A1618" i="10"/>
  <c r="A1388" i="10"/>
  <c r="H1251" i="10"/>
  <c r="A1403" i="10"/>
  <c r="A1680" i="10"/>
  <c r="A1215" i="10"/>
  <c r="A1700" i="10"/>
  <c r="A1320" i="10"/>
  <c r="A1372" i="10"/>
  <c r="I1328" i="10"/>
  <c r="C1328" i="10"/>
  <c r="I1714" i="10"/>
  <c r="C1714" i="10"/>
  <c r="J1714" i="10" s="1"/>
  <c r="I1195" i="10"/>
  <c r="C1195" i="10"/>
  <c r="I750" i="10"/>
  <c r="C750" i="10"/>
  <c r="J750" i="10" s="1"/>
  <c r="C942" i="10"/>
  <c r="J942" i="10" s="1"/>
  <c r="H942" i="10"/>
  <c r="H805" i="10"/>
  <c r="C805" i="10"/>
  <c r="J805" i="10" s="1"/>
  <c r="I1320" i="10"/>
  <c r="C1320" i="10"/>
  <c r="J1320" i="10" s="1"/>
  <c r="I1183" i="10"/>
  <c r="C1183" i="10"/>
  <c r="J1183" i="10" s="1"/>
  <c r="C1655" i="10"/>
  <c r="J1655" i="10" s="1"/>
  <c r="H1423" i="10"/>
  <c r="A1020" i="10"/>
  <c r="A1716" i="10"/>
  <c r="A1574" i="10"/>
  <c r="A1211" i="10"/>
  <c r="A1586" i="10"/>
  <c r="B1668" i="10"/>
  <c r="B1152" i="10"/>
  <c r="B1742" i="10"/>
  <c r="A1672" i="10"/>
  <c r="A1692" i="10"/>
  <c r="B1238" i="10"/>
  <c r="H1438" i="10"/>
  <c r="C1438" i="10"/>
  <c r="J1438" i="10" s="1"/>
  <c r="C1466" i="10"/>
  <c r="J1466" i="10" s="1"/>
  <c r="I780" i="10"/>
  <c r="C780" i="10"/>
  <c r="H809" i="10"/>
  <c r="C809" i="10"/>
  <c r="J809" i="10" s="1"/>
  <c r="C1071" i="10"/>
  <c r="J1071" i="10" s="1"/>
  <c r="C1028" i="10"/>
  <c r="J1028" i="10" s="1"/>
  <c r="I583" i="10"/>
  <c r="C583" i="10"/>
  <c r="J583" i="10" s="1"/>
  <c r="I1466" i="10"/>
  <c r="I1586" i="10"/>
  <c r="I1321" i="10"/>
  <c r="C1431" i="10"/>
  <c r="J1431" i="10" s="1"/>
  <c r="H1431" i="10"/>
  <c r="A1371" i="10"/>
  <c r="B1120" i="10"/>
  <c r="A1704" i="10"/>
  <c r="B1156" i="10"/>
  <c r="B1549" i="10"/>
  <c r="B862" i="10"/>
  <c r="A1158" i="10"/>
  <c r="A1024" i="10"/>
  <c r="A975" i="10"/>
  <c r="B1281" i="10"/>
  <c r="B881" i="10"/>
  <c r="I1517" i="10"/>
  <c r="C1517" i="10"/>
  <c r="J1517" i="10" s="1"/>
  <c r="I825" i="10"/>
  <c r="I652" i="10"/>
  <c r="C1560" i="10"/>
  <c r="J1560" i="10" s="1"/>
  <c r="H1560" i="10"/>
  <c r="I1103" i="10"/>
  <c r="I1638" i="10"/>
  <c r="C1638" i="10"/>
  <c r="J1638" i="10" s="1"/>
  <c r="H1739" i="10"/>
  <c r="I819" i="10"/>
  <c r="C1707" i="10"/>
  <c r="J1707" i="10" s="1"/>
  <c r="E152" i="10" a="1"/>
  <c r="E572" i="10" a="1"/>
  <c r="F1598" i="10" a="1"/>
  <c r="D1253" i="10" a="1"/>
  <c r="E1082" i="10" a="1"/>
  <c r="G1678" i="10" a="1"/>
  <c r="G1606" i="10" a="1"/>
  <c r="D1249" i="10" a="1"/>
  <c r="G1062" i="10" a="1"/>
  <c r="F1672" i="10" a="1"/>
  <c r="E782" i="10" a="1"/>
  <c r="G1302" i="10" a="1"/>
  <c r="D1250" i="10" a="1"/>
  <c r="F1090" i="10" a="1"/>
  <c r="E1529" i="10" a="1"/>
  <c r="D1302" i="10" a="1"/>
  <c r="G920" i="10" a="1"/>
  <c r="D1634" i="10" a="1"/>
  <c r="F1404" i="10" a="1"/>
  <c r="E1460" i="10" a="1"/>
  <c r="E1598" i="10" a="1"/>
  <c r="G1321" i="10" a="1"/>
  <c r="E362" i="10" a="1"/>
  <c r="E70" i="10" a="1"/>
  <c r="G1333" i="10" a="1"/>
  <c r="D1504" i="10" a="1"/>
  <c r="E716" i="10" a="1"/>
  <c r="F1050" i="10" a="1"/>
  <c r="G1488" i="10" a="1"/>
  <c r="F1463" i="10" a="1"/>
  <c r="E949" i="10" a="1"/>
  <c r="G792" i="10" a="1"/>
  <c r="G855" i="10" a="1"/>
  <c r="D1626" i="10" a="1"/>
  <c r="E757" i="10" a="1"/>
  <c r="E1732" i="10" a="1"/>
  <c r="D1610" i="10" a="1"/>
  <c r="D905" i="10" a="1"/>
  <c r="E1058" i="10" a="1"/>
  <c r="G1050" i="10" a="1"/>
  <c r="E222" i="10" a="1"/>
  <c r="E770" i="10" a="1"/>
  <c r="D1333" i="10" a="1"/>
  <c r="G1088" i="10" a="1"/>
  <c r="F1700" i="10" a="1"/>
  <c r="D1630" i="10" a="1"/>
  <c r="G1337" i="10" a="1"/>
  <c r="F1211" i="10" a="1"/>
  <c r="G853" i="10" a="1"/>
  <c r="F1479" i="10" a="1"/>
  <c r="D1638" i="10" a="1"/>
  <c r="E82" i="10" a="1"/>
  <c r="E210" i="10" a="1"/>
  <c r="E1243" i="10" a="1"/>
  <c r="E1174" i="10" a="1"/>
  <c r="G1638" i="10" a="1"/>
  <c r="E490" i="10" a="1"/>
  <c r="E700" i="10" a="1"/>
  <c r="E821" i="10" a="1"/>
  <c r="G1479" i="10" a="1"/>
  <c r="F1062" i="10" a="1"/>
  <c r="E1094" i="10" a="1"/>
  <c r="G716" i="10" a="1"/>
  <c r="G1289" i="10" a="1"/>
  <c r="G1274" i="10" a="1"/>
  <c r="F1215" i="10" a="1"/>
  <c r="D1548" i="10" a="1"/>
  <c r="E965" i="10" a="1"/>
  <c r="G1137" i="10" a="1"/>
  <c r="E12" i="10" a="1"/>
  <c r="E502" i="10" a="1"/>
  <c r="D974" i="10" a="1"/>
  <c r="E1709" i="10" a="1"/>
  <c r="G1504" i="10" a="1"/>
  <c r="G1006" i="10" a="1"/>
  <c r="G1082" i="10" a="1"/>
  <c r="E1564" i="10" a="1"/>
  <c r="G1253" i="10" a="1"/>
  <c r="F1571" i="10" a="1"/>
  <c r="D1318" i="10" a="1"/>
  <c r="F1243" i="10" a="1"/>
  <c r="E630" i="10" a="1"/>
  <c r="E140" i="10" a="1"/>
  <c r="E1086" i="10" a="1"/>
  <c r="G1516" i="10" a="1"/>
  <c r="G950" i="10" a="1"/>
  <c r="F1564" i="10" a="1"/>
  <c r="E1700" i="10" a="1"/>
  <c r="F1086" i="10" a="1"/>
  <c r="G757" i="10" a="1"/>
  <c r="G811" i="10" a="1"/>
  <c r="E989" i="10" a="1"/>
  <c r="E1726" i="10" a="1"/>
  <c r="G1563" i="10" a="1"/>
  <c r="E920" i="10" a="1"/>
  <c r="D1488" i="10" a="1"/>
  <c r="G1571" i="10" a="1"/>
  <c r="D1137" i="10" a="1"/>
  <c r="E1537" i="10" a="1"/>
  <c r="E1168" i="10" a="1"/>
  <c r="G965" i="10" a="1"/>
  <c r="F792" i="10" a="1"/>
  <c r="E1090" i="10" a="1"/>
  <c r="E1657" i="10" a="1"/>
  <c r="E811" i="10" a="1"/>
  <c r="F1732" i="10" a="1"/>
  <c r="F1578" i="10" a="1"/>
  <c r="D950" i="10" a="1"/>
  <c r="E1571" i="10" a="1"/>
  <c r="E851" i="10" a="1"/>
  <c r="G954" i="10" a="1"/>
  <c r="E647" i="10" a="1"/>
  <c r="D1301" i="10" a="1"/>
  <c r="F945" i="10" a="1"/>
  <c r="F965" i="10" a="1"/>
  <c r="D1321" i="10" a="1"/>
  <c r="D1614" i="10" a="1"/>
  <c r="E910" i="10" a="1"/>
  <c r="G1141" i="10" a="1"/>
  <c r="D954" i="10" a="1"/>
  <c r="G979" i="10" a="1"/>
  <c r="D1141" i="10" a="1"/>
  <c r="F811" i="10" a="1"/>
  <c r="E350" i="10" a="1"/>
  <c r="E432" i="10" a="1"/>
  <c r="D1006" i="10" a="1"/>
  <c r="D1397" i="10" a="1"/>
  <c r="G1086" i="10" a="1"/>
  <c r="D1337" i="10" a="1"/>
  <c r="E896" i="10" a="1"/>
  <c r="G1242" i="10" a="1"/>
  <c r="E1146" i="10" a="1"/>
  <c r="D1658" i="10" a="1"/>
  <c r="G1404" i="10" a="1"/>
  <c r="F757" i="10" a="1"/>
  <c r="D1646" i="10" a="1"/>
  <c r="D920" i="10" a="1"/>
  <c r="E1215" i="10" a="1"/>
  <c r="E1335" i="10" a="1"/>
  <c r="E945" i="10" a="1"/>
  <c r="G1244" i="10" a="1"/>
  <c r="F853" i="10" a="1"/>
  <c r="G1249" i="10" a="1"/>
  <c r="D1516" i="10" a="1"/>
  <c r="G1058" i="10" a="1"/>
  <c r="F1461" i="10" a="1"/>
  <c r="F1094" i="10" a="1"/>
  <c r="D1686" i="10" a="1"/>
  <c r="E1606" i="10" a="1"/>
  <c r="E840" i="10" a="1"/>
  <c r="E420" i="10" a="1"/>
  <c r="F979" i="10" a="1"/>
  <c r="F716" i="10" a="1"/>
  <c r="D1594" i="10" a="1"/>
  <c r="F1685" i="10" a="1"/>
  <c r="G1686" i="10" a="1"/>
  <c r="G905" i="10" a="1"/>
  <c r="F959" i="10" a="1"/>
  <c r="D1088" i="10" a="1"/>
  <c r="E1211" i="10" a="1"/>
  <c r="D841" i="10" a="1"/>
  <c r="G949" i="10" a="1"/>
  <c r="G974" i="10" a="1"/>
  <c r="E1468" i="10" a="1"/>
  <c r="F1606" i="10" a="1"/>
  <c r="D1385" i="10" a="1"/>
  <c r="D1678" i="10" a="1"/>
  <c r="D1082" i="10" a="1"/>
  <c r="D1274" i="10" a="1"/>
  <c r="F949" i="10" a="1"/>
  <c r="D1246" i="10" a="1"/>
  <c r="E280" i="10" a="1"/>
  <c r="E560" i="10" a="1"/>
  <c r="E979" i="10" a="1"/>
  <c r="E1323" i="10" a="1"/>
  <c r="G1318" i="10" a="1"/>
  <c r="D1500" i="10" a="1"/>
  <c r="G1246" i="10" a="1"/>
  <c r="E723" i="10" a="1"/>
  <c r="G1250" i="10" a="1"/>
  <c r="D897" i="10" a="1"/>
  <c r="E292" i="10" a="1"/>
  <c r="E642" i="10" a="1"/>
  <c r="E712" i="10" a="1"/>
  <c r="D855" i="10" a="1"/>
  <c r="D1602" i="10" a="1"/>
  <c r="F1563" i="10" a="1"/>
  <c r="E1578" i="10" a="1"/>
  <c r="D1242" i="10" a="1"/>
  <c r="D1606" i="10" a="1"/>
  <c r="F1244" i="10" a="1"/>
  <c r="E1461" i="10" a="1"/>
  <c r="G1211" i="10" a="1"/>
  <c r="D1289" i="10" a="1"/>
  <c r="G959" i="10" a="1"/>
  <c r="E1392" i="10" a="1"/>
  <c r="E890" i="10" a="1"/>
  <c r="G1500" i="10" a="1"/>
  <c r="D1171" i="10" a="1"/>
  <c r="D1622" i="10" a="1"/>
  <c r="G841" i="10" a="1"/>
  <c r="F1082" i="10" a="1"/>
  <c r="F1058" i="10" a="1"/>
  <c r="D1413" i="10" a="1"/>
  <c r="D1145" i="10" a="1"/>
  <c r="E959" i="10" a="1"/>
  <c r="G1564" i="10" a="1"/>
  <c r="G1125" i="10" a="1"/>
  <c r="E792" i="10" a="1"/>
  <c r="G945" i="10" a="1"/>
  <c r="F1168" i="10" a="1"/>
  <c r="G1397" i="10" a="1"/>
  <c r="D1125" i="10" a="1"/>
  <c r="D1329" i="10" a="1"/>
  <c r="G1243" i="10" a="1"/>
  <c r="G1168" i="10" a="1"/>
  <c r="E1404" i="10" a="1"/>
  <c r="G1171" i="10" a="1"/>
  <c r="E712" i="10" l="1"/>
  <c r="E642" i="10"/>
  <c r="E292" i="10"/>
  <c r="E560" i="10"/>
  <c r="E280" i="10"/>
  <c r="E420" i="10"/>
  <c r="I420" i="10" s="1"/>
  <c r="E840" i="10"/>
  <c r="E432" i="10"/>
  <c r="E350" i="10"/>
  <c r="E140" i="10"/>
  <c r="E630" i="10"/>
  <c r="E502" i="10"/>
  <c r="E12" i="10"/>
  <c r="E700" i="10"/>
  <c r="I700" i="10" s="1"/>
  <c r="E490" i="10"/>
  <c r="C490" i="10" s="1"/>
  <c r="E210" i="10"/>
  <c r="E82" i="10"/>
  <c r="I82" i="10" s="1"/>
  <c r="E770" i="10"/>
  <c r="E222" i="10"/>
  <c r="E70" i="10"/>
  <c r="E362" i="10"/>
  <c r="E572" i="10"/>
  <c r="E152" i="10"/>
  <c r="C641" i="10"/>
  <c r="I641" i="10"/>
  <c r="I291" i="10"/>
  <c r="I559" i="10"/>
  <c r="I279" i="10"/>
  <c r="J1188" i="10"/>
  <c r="H1188" i="10"/>
  <c r="I419" i="10"/>
  <c r="C291" i="10"/>
  <c r="I431" i="10"/>
  <c r="I349" i="10"/>
  <c r="H838" i="10"/>
  <c r="J838" i="10"/>
  <c r="C139" i="10"/>
  <c r="C11" i="10"/>
  <c r="I209" i="10"/>
  <c r="C81" i="10"/>
  <c r="J68" i="10"/>
  <c r="H68" i="10"/>
  <c r="C769" i="10"/>
  <c r="I769" i="10"/>
  <c r="I69" i="10"/>
  <c r="I361" i="10"/>
  <c r="H640" i="10"/>
  <c r="J640" i="10"/>
  <c r="C151" i="10"/>
  <c r="H69" i="10"/>
  <c r="J69" i="10"/>
  <c r="J361" i="10"/>
  <c r="H361" i="10"/>
  <c r="J209" i="10"/>
  <c r="H209" i="10"/>
  <c r="C502" i="10"/>
  <c r="I502" i="10"/>
  <c r="C630" i="10"/>
  <c r="C140" i="10"/>
  <c r="H279" i="10"/>
  <c r="J279" i="10"/>
  <c r="C280" i="10"/>
  <c r="J291" i="10"/>
  <c r="H291" i="10"/>
  <c r="J699" i="10"/>
  <c r="H699" i="10"/>
  <c r="I70" i="10"/>
  <c r="I222" i="10"/>
  <c r="C82" i="10"/>
  <c r="J431" i="10"/>
  <c r="H431" i="10"/>
  <c r="C432" i="10"/>
  <c r="C292" i="10"/>
  <c r="H501" i="10"/>
  <c r="J501" i="10"/>
  <c r="J559" i="10"/>
  <c r="H559" i="10"/>
  <c r="J489" i="10"/>
  <c r="H489" i="10"/>
  <c r="I490" i="10"/>
  <c r="C210" i="10"/>
  <c r="J349" i="10"/>
  <c r="H349" i="10"/>
  <c r="J629" i="10"/>
  <c r="H629" i="10"/>
  <c r="H571" i="10"/>
  <c r="J571" i="10"/>
  <c r="C642" i="10"/>
  <c r="J642" i="10" s="1"/>
  <c r="I152" i="10"/>
  <c r="J419" i="10"/>
  <c r="H419" i="10"/>
  <c r="J221" i="10"/>
  <c r="H221" i="10"/>
  <c r="I560" i="10"/>
  <c r="I12" i="10"/>
  <c r="I572" i="10"/>
  <c r="C1104" i="10"/>
  <c r="J1104" i="10" s="1"/>
  <c r="H918" i="10"/>
  <c r="H1592" i="10"/>
  <c r="H1655" i="10"/>
  <c r="H946" i="10"/>
  <c r="H1466" i="10"/>
  <c r="H1695" i="10"/>
  <c r="H671" i="10"/>
  <c r="H1707" i="10"/>
  <c r="G1088" i="10"/>
  <c r="E1086" i="10"/>
  <c r="I1086" i="10" s="1"/>
  <c r="D1602" i="10"/>
  <c r="D1088" i="10"/>
  <c r="D1634" i="10"/>
  <c r="F1168" i="10"/>
  <c r="E811" i="10"/>
  <c r="I811" i="10" s="1"/>
  <c r="G905" i="10"/>
  <c r="F792" i="10"/>
  <c r="F1479" i="10"/>
  <c r="D1301" i="10"/>
  <c r="E1168" i="10"/>
  <c r="I1168" i="10" s="1"/>
  <c r="G1082" i="10"/>
  <c r="D920" i="10"/>
  <c r="F1090" i="10"/>
  <c r="G945" i="10"/>
  <c r="F959" i="10"/>
  <c r="G949" i="10"/>
  <c r="E1058" i="10"/>
  <c r="F1215" i="10"/>
  <c r="E979" i="10"/>
  <c r="E1564" i="10"/>
  <c r="I1564" i="10" s="1"/>
  <c r="F1244" i="10"/>
  <c r="D1289" i="10"/>
  <c r="D1137" i="10"/>
  <c r="D1082" i="10"/>
  <c r="G716" i="10"/>
  <c r="D1500" i="10"/>
  <c r="F853" i="10"/>
  <c r="F1606" i="10"/>
  <c r="E989" i="10"/>
  <c r="E1392" i="10"/>
  <c r="D1646" i="10"/>
  <c r="D905" i="10"/>
  <c r="D1516" i="10"/>
  <c r="F811" i="10"/>
  <c r="G954" i="10"/>
  <c r="E792" i="10"/>
  <c r="G1086" i="10"/>
  <c r="G1168" i="10"/>
  <c r="F1082" i="10"/>
  <c r="D1141" i="10"/>
  <c r="G950" i="10"/>
  <c r="G1250" i="10"/>
  <c r="D1610" i="10"/>
  <c r="G920" i="10"/>
  <c r="E1090" i="10"/>
  <c r="I1090" i="10" s="1"/>
  <c r="E945" i="10"/>
  <c r="I945" i="10" s="1"/>
  <c r="E959" i="10"/>
  <c r="E949" i="10"/>
  <c r="I949" i="10" s="1"/>
  <c r="E1215" i="10"/>
  <c r="G979" i="10"/>
  <c r="G1564" i="10"/>
  <c r="G1062" i="10"/>
  <c r="D1594" i="10"/>
  <c r="E1732" i="10"/>
  <c r="I1732" i="10" s="1"/>
  <c r="E1404" i="10"/>
  <c r="F716" i="10"/>
  <c r="D1253" i="10"/>
  <c r="D1171" i="10"/>
  <c r="G1686" i="10"/>
  <c r="G1571" i="10"/>
  <c r="E782" i="10"/>
  <c r="E1657" i="10"/>
  <c r="F1211" i="10"/>
  <c r="D1622" i="10"/>
  <c r="E1082" i="10"/>
  <c r="I1082" i="10" s="1"/>
  <c r="G1504" i="10"/>
  <c r="G1318" i="10"/>
  <c r="G841" i="10"/>
  <c r="G965" i="10"/>
  <c r="G1337" i="10"/>
  <c r="G757" i="10"/>
  <c r="F1463" i="10"/>
  <c r="F1062" i="10"/>
  <c r="E1700" i="10"/>
  <c r="I1700" i="10" s="1"/>
  <c r="G1404" i="10"/>
  <c r="E716" i="10"/>
  <c r="G1500" i="10"/>
  <c r="G1678" i="10"/>
  <c r="G1606" i="10"/>
  <c r="G1563" i="10"/>
  <c r="F1571" i="10"/>
  <c r="E1146" i="10"/>
  <c r="E1335" i="10"/>
  <c r="E1211" i="10"/>
  <c r="I1211" i="10" s="1"/>
  <c r="F1050" i="10"/>
  <c r="G1516" i="10"/>
  <c r="G792" i="10"/>
  <c r="G1211" i="10"/>
  <c r="D954" i="10"/>
  <c r="F1086" i="10"/>
  <c r="G1050" i="10"/>
  <c r="D950" i="10"/>
  <c r="D1630" i="10"/>
  <c r="D1318" i="10"/>
  <c r="D1488" i="10"/>
  <c r="G1125" i="10"/>
  <c r="G1638" i="10"/>
  <c r="F965" i="10"/>
  <c r="G1244" i="10"/>
  <c r="F757" i="10"/>
  <c r="D1385" i="10"/>
  <c r="F1732" i="10"/>
  <c r="E1461" i="10"/>
  <c r="G1242" i="10"/>
  <c r="G853" i="10"/>
  <c r="E1606" i="10"/>
  <c r="D1686" i="10"/>
  <c r="F1563" i="10"/>
  <c r="E821" i="10"/>
  <c r="E1174" i="10"/>
  <c r="I1174" i="10" s="1"/>
  <c r="E920" i="10"/>
  <c r="G1141" i="10"/>
  <c r="F1672" i="10"/>
  <c r="F1598" i="10"/>
  <c r="D1504" i="10"/>
  <c r="D1302" i="10"/>
  <c r="G1333" i="10"/>
  <c r="G1488" i="10"/>
  <c r="D1006" i="10"/>
  <c r="D841" i="10"/>
  <c r="D1638" i="10"/>
  <c r="D1337" i="10"/>
  <c r="F1578" i="10"/>
  <c r="F1094" i="10"/>
  <c r="D1626" i="10"/>
  <c r="E757" i="10"/>
  <c r="I757" i="10" s="1"/>
  <c r="D1274" i="10"/>
  <c r="F1700" i="10"/>
  <c r="D1246" i="10"/>
  <c r="D897" i="10"/>
  <c r="D1242" i="10"/>
  <c r="D1678" i="10"/>
  <c r="G1397" i="10"/>
  <c r="E1243" i="10"/>
  <c r="G1249" i="10"/>
  <c r="E1529" i="10"/>
  <c r="E851" i="10"/>
  <c r="D1333" i="10"/>
  <c r="G1006" i="10"/>
  <c r="D1125" i="10"/>
  <c r="E965" i="10"/>
  <c r="E1578" i="10"/>
  <c r="I1578" i="10" s="1"/>
  <c r="E1094" i="10"/>
  <c r="I1094" i="10" s="1"/>
  <c r="D1614" i="10"/>
  <c r="G1321" i="10"/>
  <c r="D1329" i="10"/>
  <c r="D1658" i="10"/>
  <c r="D974" i="10"/>
  <c r="G855" i="10"/>
  <c r="E1323" i="10"/>
  <c r="E890" i="10"/>
  <c r="E910" i="10"/>
  <c r="E647" i="10"/>
  <c r="E1460" i="10"/>
  <c r="G1479" i="10"/>
  <c r="G1302" i="10"/>
  <c r="D1548" i="10"/>
  <c r="F1685" i="10"/>
  <c r="G1058" i="10"/>
  <c r="F979" i="10"/>
  <c r="D1321" i="10"/>
  <c r="G1274" i="10"/>
  <c r="G1289" i="10"/>
  <c r="G1137" i="10"/>
  <c r="G1246" i="10"/>
  <c r="F1461" i="10"/>
  <c r="G974" i="10"/>
  <c r="D1397" i="10"/>
  <c r="G1243" i="10"/>
  <c r="D1249" i="10"/>
  <c r="D1413" i="10"/>
  <c r="E1709" i="10"/>
  <c r="E1537" i="10"/>
  <c r="G811" i="10"/>
  <c r="E1598" i="10"/>
  <c r="D1250" i="10"/>
  <c r="D1145" i="10"/>
  <c r="F945" i="10"/>
  <c r="G959" i="10"/>
  <c r="F949" i="10"/>
  <c r="F1058" i="10"/>
  <c r="F1564" i="10"/>
  <c r="F1404" i="10"/>
  <c r="G1253" i="10"/>
  <c r="G1171" i="10"/>
  <c r="D855" i="10"/>
  <c r="D1606" i="10"/>
  <c r="F1243" i="10"/>
  <c r="E1571" i="10"/>
  <c r="I1571" i="10" s="1"/>
  <c r="E1468" i="10"/>
  <c r="E1726" i="10"/>
  <c r="C1726" i="10" s="1"/>
  <c r="J1726" i="10" s="1"/>
  <c r="E723" i="10"/>
  <c r="E896" i="10"/>
  <c r="A1742" i="10"/>
  <c r="J780" i="10"/>
  <c r="H780" i="10"/>
  <c r="A1281" i="10"/>
  <c r="A1390" i="10"/>
  <c r="A1750" i="10"/>
  <c r="H819" i="10"/>
  <c r="H1424" i="10"/>
  <c r="H825" i="10"/>
  <c r="B1544" i="10"/>
  <c r="A1393" i="10"/>
  <c r="A1311" i="10"/>
  <c r="A1746" i="10"/>
  <c r="B1711" i="10"/>
  <c r="I826" i="10"/>
  <c r="C826" i="10"/>
  <c r="J826" i="10" s="1"/>
  <c r="H1012" i="10"/>
  <c r="C1012" i="10"/>
  <c r="J1012" i="10" s="1"/>
  <c r="I988" i="10"/>
  <c r="H1393" i="10"/>
  <c r="H1726" i="10"/>
  <c r="I1390" i="10"/>
  <c r="C1390" i="10"/>
  <c r="J1390" i="10" s="1"/>
  <c r="C1508" i="10"/>
  <c r="J1508" i="10" s="1"/>
  <c r="H1508" i="10"/>
  <c r="I1391" i="10"/>
  <c r="I840" i="10"/>
  <c r="C840" i="10"/>
  <c r="C1334" i="10"/>
  <c r="J1334" i="10" s="1"/>
  <c r="A1228" i="10"/>
  <c r="A1442" i="10"/>
  <c r="B951" i="10"/>
  <c r="A1045" i="10"/>
  <c r="B932" i="10"/>
  <c r="J711" i="10"/>
  <c r="H711" i="10"/>
  <c r="B1198" i="10"/>
  <c r="B1384" i="10"/>
  <c r="B897" i="10"/>
  <c r="A1640" i="10"/>
  <c r="B993" i="10"/>
  <c r="B1746" i="10"/>
  <c r="B1703" i="10"/>
  <c r="C1662" i="10"/>
  <c r="J1662" i="10" s="1"/>
  <c r="C889" i="10"/>
  <c r="J889" i="10" s="1"/>
  <c r="I781" i="10"/>
  <c r="C781" i="10"/>
  <c r="I751" i="10"/>
  <c r="C751" i="10"/>
  <c r="J751" i="10" s="1"/>
  <c r="H1602" i="10"/>
  <c r="I1398" i="10"/>
  <c r="C1398" i="10"/>
  <c r="I1656" i="10"/>
  <c r="C1141" i="10"/>
  <c r="J1141" i="10" s="1"/>
  <c r="B1619" i="10"/>
  <c r="B1351" i="10"/>
  <c r="A1094" i="10"/>
  <c r="B1226" i="10"/>
  <c r="A1090" i="10"/>
  <c r="J1195" i="10"/>
  <c r="H1195" i="10"/>
  <c r="J1328" i="10"/>
  <c r="H1328" i="10"/>
  <c r="A1628" i="10"/>
  <c r="B1230" i="10"/>
  <c r="B1085" i="10"/>
  <c r="B1089" i="10"/>
  <c r="B1718" i="10"/>
  <c r="A1525" i="10"/>
  <c r="A1734" i="10"/>
  <c r="J849" i="10"/>
  <c r="H849" i="10"/>
  <c r="C1173" i="10"/>
  <c r="J1173" i="10" s="1"/>
  <c r="H1173" i="10"/>
  <c r="I1145" i="10"/>
  <c r="C909" i="10"/>
  <c r="J909" i="10" s="1"/>
  <c r="C722" i="10"/>
  <c r="J722" i="10" s="1"/>
  <c r="H722" i="10"/>
  <c r="H1024" i="10"/>
  <c r="C1024" i="10"/>
  <c r="J1024" i="10" s="1"/>
  <c r="I1334" i="10"/>
  <c r="C1725" i="10"/>
  <c r="J1725" i="10" s="1"/>
  <c r="C1501" i="10"/>
  <c r="J1501" i="10" s="1"/>
  <c r="H1501" i="10"/>
  <c r="B1190" i="10"/>
  <c r="H1028" i="10"/>
  <c r="B1222" i="10"/>
  <c r="A1644" i="10"/>
  <c r="H1264" i="10"/>
  <c r="A1146" i="10"/>
  <c r="A981" i="10"/>
  <c r="A1477" i="10"/>
  <c r="B1234" i="10"/>
  <c r="H950" i="10"/>
  <c r="A1037" i="10"/>
  <c r="I820" i="10"/>
  <c r="C820" i="10"/>
  <c r="J820" i="10" s="1"/>
  <c r="H875" i="10"/>
  <c r="C875" i="10"/>
  <c r="J875" i="10" s="1"/>
  <c r="I1173" i="10"/>
  <c r="C988" i="10"/>
  <c r="J988" i="10" s="1"/>
  <c r="H646" i="10"/>
  <c r="C646" i="10"/>
  <c r="J646" i="10" s="1"/>
  <c r="I577" i="10"/>
  <c r="C577" i="10"/>
  <c r="J577" i="10" s="1"/>
  <c r="C1494" i="10"/>
  <c r="J1494" i="10" s="1"/>
  <c r="I919" i="10"/>
  <c r="C919" i="10"/>
  <c r="H1071" i="10"/>
  <c r="A1458" i="10"/>
  <c r="A1265" i="10"/>
  <c r="B1105" i="10"/>
  <c r="H839" i="10"/>
  <c r="B1202" i="10"/>
  <c r="J1397" i="10"/>
  <c r="H1397" i="10"/>
  <c r="B1601" i="10"/>
  <c r="A1114" i="10"/>
  <c r="H1321" i="10"/>
  <c r="I1639" i="10"/>
  <c r="C1639" i="10"/>
  <c r="J1639" i="10" s="1"/>
  <c r="I1528" i="10"/>
  <c r="I712" i="10"/>
  <c r="C712" i="10"/>
  <c r="I1265" i="10"/>
  <c r="C1265" i="10"/>
  <c r="I1253" i="10"/>
  <c r="C1253" i="10"/>
  <c r="J1253" i="10" s="1"/>
  <c r="H1493" i="10"/>
  <c r="C1630" i="10"/>
  <c r="J1630" i="10" s="1"/>
  <c r="H1630" i="10"/>
  <c r="I850" i="10"/>
  <c r="C850" i="10"/>
  <c r="B1738" i="10"/>
  <c r="A1688" i="10"/>
  <c r="A1414" i="10"/>
  <c r="A1386" i="10"/>
  <c r="A1382" i="10"/>
  <c r="A1537" i="10"/>
  <c r="B1383" i="10"/>
  <c r="A1389" i="10"/>
  <c r="A1553" i="10"/>
  <c r="I1322" i="10"/>
  <c r="C1322" i="10"/>
  <c r="J1322" i="10" s="1"/>
  <c r="C687" i="10"/>
  <c r="J687" i="10" s="1"/>
  <c r="H687" i="10"/>
  <c r="C895" i="10"/>
  <c r="J895" i="10" s="1"/>
  <c r="I889" i="10"/>
  <c r="I909" i="10"/>
  <c r="C1391" i="10"/>
  <c r="J1391" i="10" s="1"/>
  <c r="I1076" i="10"/>
  <c r="C1076" i="10"/>
  <c r="J1076" i="10" s="1"/>
  <c r="I646" i="10"/>
  <c r="I1459" i="10"/>
  <c r="C1459" i="10"/>
  <c r="J1459" i="10" s="1"/>
  <c r="C1536" i="10"/>
  <c r="J1536" i="10" s="1"/>
  <c r="A1285" i="10"/>
  <c r="A1473" i="10"/>
  <c r="B1099" i="10"/>
  <c r="B1355" i="10"/>
  <c r="B1704" i="10"/>
  <c r="A1469" i="10"/>
  <c r="H1458" i="10"/>
  <c r="A995" i="10"/>
  <c r="I1587" i="10"/>
  <c r="C1587" i="10"/>
  <c r="J1587" i="10" s="1"/>
  <c r="H879" i="10"/>
  <c r="C879" i="10"/>
  <c r="J879" i="10" s="1"/>
  <c r="C1145" i="10"/>
  <c r="J1145" i="10" s="1"/>
  <c r="H1145" i="10"/>
  <c r="I1708" i="10"/>
  <c r="C1708" i="10"/>
  <c r="J1708" i="10" s="1"/>
  <c r="I1536" i="10"/>
  <c r="B1308" i="10"/>
  <c r="A1656" i="10"/>
  <c r="A1441" i="10"/>
  <c r="A1060" i="10"/>
  <c r="B1119" i="10"/>
  <c r="A1461" i="10"/>
  <c r="B1603" i="10"/>
  <c r="A1429" i="10"/>
  <c r="A1277" i="10"/>
  <c r="A1222" i="10"/>
  <c r="B856" i="10"/>
  <c r="H642" i="10"/>
  <c r="I653" i="10"/>
  <c r="C653" i="10"/>
  <c r="J653" i="10" s="1"/>
  <c r="I1467" i="10"/>
  <c r="C1467" i="10"/>
  <c r="C1020" i="10"/>
  <c r="J1020" i="10" s="1"/>
  <c r="C1528" i="10"/>
  <c r="J1528" i="10" s="1"/>
  <c r="C1098" i="10"/>
  <c r="J1098" i="10" s="1"/>
  <c r="I1725" i="10"/>
  <c r="C741" i="10"/>
  <c r="J741" i="10" s="1"/>
  <c r="H1174" i="10"/>
  <c r="C1016" i="10"/>
  <c r="J1016" i="10" s="1"/>
  <c r="I722" i="10"/>
  <c r="I895" i="10"/>
  <c r="E713" i="10" a="1"/>
  <c r="E13" i="10" a="1"/>
  <c r="F923" i="10" a="1"/>
  <c r="F1156" i="10" a="1"/>
  <c r="D1676" i="10" a="1"/>
  <c r="F1549" i="10" a="1"/>
  <c r="E1164" i="10" a="1"/>
  <c r="G1120" i="10" a="1"/>
  <c r="D925" i="10" a="1"/>
  <c r="E1648" i="10" a="1"/>
  <c r="F1160" i="10" a="1"/>
  <c r="D1316" i="10" a="1"/>
  <c r="F1049" i="10" a="1"/>
  <c r="G1049" i="10" a="1"/>
  <c r="F1742" i="10" a="1"/>
  <c r="G1195" i="10" a="1"/>
  <c r="G1316" i="10" a="1"/>
  <c r="E1285" i="10" a="1"/>
  <c r="F1634" i="10" a="1"/>
  <c r="D1558" i="10" a="1"/>
  <c r="G1641" i="10" a="1"/>
  <c r="D967" i="10" a="1"/>
  <c r="D1241" i="10" a="1"/>
  <c r="F1676" i="10" a="1"/>
  <c r="E643" i="10" a="1"/>
  <c r="E701" i="10" a="1"/>
  <c r="G1748" i="10" a="1"/>
  <c r="G1313" i="10" a="1"/>
  <c r="G1467" i="10" a="1"/>
  <c r="F1281" i="10" a="1"/>
  <c r="D1455" i="10" a="1"/>
  <c r="E960" i="10" a="1"/>
  <c r="E1634" i="10" a="1"/>
  <c r="G1241" i="10" a="1"/>
  <c r="F881" i="10" a="1"/>
  <c r="F1531" i="10" a="1"/>
  <c r="D1672" i="10" a="1"/>
  <c r="G1158" i="10" a="1"/>
  <c r="E1641" i="10" a="1"/>
  <c r="G1128" i="10" a="1"/>
  <c r="G1019" i="10" a="1"/>
  <c r="E966" i="10" a="1"/>
  <c r="D1704" i="10" a="1"/>
  <c r="G1672" i="10" a="1"/>
  <c r="D1388" i="10" a="1"/>
  <c r="G1156" i="10" a="1"/>
  <c r="E293" i="10" a="1"/>
  <c r="E491" i="10" a="1"/>
  <c r="G1676" i="10" a="1"/>
  <c r="G1020" i="10" a="1"/>
  <c r="D1323" i="10" a="1"/>
  <c r="G786" i="10" a="1"/>
  <c r="D1020" i="10" a="1"/>
  <c r="G1314" i="10" a="1"/>
  <c r="E783" i="10" a="1"/>
  <c r="E1405" i="10" a="1"/>
  <c r="E561" i="10" a="1"/>
  <c r="E211" i="10" a="1"/>
  <c r="D1076" i="10" a="1"/>
  <c r="D1680" i="10" a="1"/>
  <c r="D1215" i="10" a="1"/>
  <c r="G827" i="10" a="1"/>
  <c r="E1029" i="10" a="1"/>
  <c r="E281" i="10" a="1"/>
  <c r="E83" i="10" a="1"/>
  <c r="G1323" i="10" a="1"/>
  <c r="E421" i="10" a="1"/>
  <c r="E771" i="10" a="1"/>
  <c r="E841" i="10" a="1"/>
  <c r="E223" i="10" a="1"/>
  <c r="E1668" i="10" a="1"/>
  <c r="F1164" i="10" a="1"/>
  <c r="G1403" i="10" a="1"/>
  <c r="G1570" i="10" a="1"/>
  <c r="E717" i="10" a="1"/>
  <c r="D911" i="10" a="1"/>
  <c r="E1676" i="10" a="1"/>
  <c r="E980" i="10" a="1"/>
  <c r="D1483" i="10" a="1"/>
  <c r="E1530" i="10" a="1"/>
  <c r="F1474" i="10" a="1"/>
  <c r="G881" i="10" a="1"/>
  <c r="G1076" i="10" a="1"/>
  <c r="G1044" i="10" a="1"/>
  <c r="D1467" i="10" a="1"/>
  <c r="E990" i="10" a="1"/>
  <c r="G1207" i="10" a="1"/>
  <c r="E1216" i="10" a="1"/>
  <c r="D1728" i="10" a="1"/>
  <c r="E921" i="10" a="1"/>
  <c r="F827" i="10" a="1"/>
  <c r="E786" i="10" a="1"/>
  <c r="E1015" i="10" a="1"/>
  <c r="E1238" i="10" a="1"/>
  <c r="D1403" i="10" a="1"/>
  <c r="E827" i="10" a="1"/>
  <c r="D1371" i="10" a="1"/>
  <c r="G911" i="10" a="1"/>
  <c r="G1372" i="10" a="1"/>
  <c r="E1531" i="10" a="1"/>
  <c r="E911" i="10" a="1"/>
  <c r="G1319" i="10" a="1"/>
  <c r="G1574" i="10" a="1"/>
  <c r="F1015" i="10" a="1"/>
  <c r="D1211" i="10" a="1"/>
  <c r="D1359" i="10" a="1"/>
  <c r="E1313" i="10" a="1"/>
  <c r="G1474" i="10" a="1"/>
  <c r="F1152" i="10" a="1"/>
  <c r="G1391" i="10" a="1"/>
  <c r="D1158" i="10" a="1"/>
  <c r="G1708" i="10" a="1"/>
  <c r="D1312" i="10" a="1"/>
  <c r="E1607" i="10" a="1"/>
  <c r="E433" i="10" a="1"/>
  <c r="E71" i="10" a="1"/>
  <c r="E1128" i="10" a="1"/>
  <c r="G1281" i="10" a="1"/>
  <c r="G1035" i="10" a="1"/>
  <c r="D1320" i="10" a="1"/>
  <c r="G1024" i="10" a="1"/>
  <c r="F1285" i="10" a="1"/>
  <c r="F1238" i="10" a="1"/>
  <c r="E1474" i="10" a="1"/>
  <c r="E1049" i="10" a="1"/>
  <c r="E1244" i="10" a="1"/>
  <c r="G925" i="10" a="1"/>
  <c r="D1574" i="10" a="1"/>
  <c r="F1128" i="10" a="1"/>
  <c r="E1035" i="10" a="1"/>
  <c r="G1132" i="10" a="1"/>
  <c r="F1120" i="10" a="1"/>
  <c r="E1393" i="10" a="1"/>
  <c r="D1696" i="10" a="1"/>
  <c r="D1391" i="10" a="1"/>
  <c r="D1344" i="10" a="1"/>
  <c r="G1558" i="10" a="1"/>
  <c r="E351" i="10" a="1"/>
  <c r="E363" i="10" a="1"/>
  <c r="F1314" i="10" a="1"/>
  <c r="D1716" i="10" a="1"/>
  <c r="G975" i="10" a="1"/>
  <c r="D1700" i="10" a="1"/>
  <c r="G1312" i="10" a="1"/>
  <c r="D1618" i="10" a="1"/>
  <c r="F1019" i="10" a="1"/>
  <c r="E1538" i="10" a="1"/>
  <c r="G1015" i="10" a="1"/>
  <c r="G1344" i="10" a="1"/>
  <c r="E1160" i="10" a="1"/>
  <c r="E881" i="10" a="1"/>
  <c r="E1462" i="10" a="1"/>
  <c r="G1238" i="10" a="1"/>
  <c r="F1633" i="10" a="1"/>
  <c r="G923" i="10" a="1"/>
  <c r="F1132" i="10" a="1"/>
  <c r="G1634" i="10" a="1"/>
  <c r="G862" i="10" a="1"/>
  <c r="D1024" i="10" a="1"/>
  <c r="E141" i="10" a="1"/>
  <c r="E573" i="10" a="1"/>
  <c r="G1633" i="10" a="1"/>
  <c r="F1648" i="10" a="1"/>
  <c r="D1372" i="10" a="1"/>
  <c r="D1399" i="10" a="1"/>
  <c r="D1692" i="10" a="1"/>
  <c r="G1388" i="10" a="1"/>
  <c r="D1748" i="10" a="1"/>
  <c r="E631" i="10" a="1"/>
  <c r="E153" i="10" a="1"/>
  <c r="F786" i="10" a="1"/>
  <c r="G1215" i="10" a="1"/>
  <c r="D1152" i="10" a="1"/>
  <c r="G1742" i="10" a="1"/>
  <c r="E1059" i="10" a="1"/>
  <c r="D1664" i="10" a="1"/>
  <c r="E503" i="10" a="1"/>
  <c r="G990" i="10" a="1"/>
  <c r="G1285" i="10" a="1"/>
  <c r="D1195" i="10" a="1"/>
  <c r="E1281" i="10" a="1"/>
  <c r="E1019" i="10" a="1"/>
  <c r="G1152" i="10" a="1"/>
  <c r="D1044" i="10" a="1"/>
  <c r="D990" i="10" a="1"/>
  <c r="D1207" i="10" a="1"/>
  <c r="F1313" i="10" a="1"/>
  <c r="D1708" i="10" a="1"/>
  <c r="E793" i="10" a="1"/>
  <c r="D1407" i="10" a="1"/>
  <c r="F862" i="10" a="1"/>
  <c r="E891" i="10" a="1"/>
  <c r="E1156" i="10" a="1"/>
  <c r="G1549" i="10" a="1"/>
  <c r="F1668" i="10" a="1"/>
  <c r="D1684" i="10" a="1"/>
  <c r="G1586" i="10" a="1"/>
  <c r="F1029" i="10" a="1"/>
  <c r="G1359" i="10" a="1"/>
  <c r="D1570" i="10" a="1"/>
  <c r="F1641" i="10" a="1"/>
  <c r="D1586" i="10" a="1"/>
  <c r="E1152" i="10" a="1"/>
  <c r="G1407" i="10" a="1"/>
  <c r="E852" i="10" a="1"/>
  <c r="E1599" i="10" a="1"/>
  <c r="F1533" i="10" a="1"/>
  <c r="G1029" i="10" a="1"/>
  <c r="G1320" i="10" a="1"/>
  <c r="D1319" i="10" a="1"/>
  <c r="F1035" i="10" a="1"/>
  <c r="D975" i="10" a="1"/>
  <c r="E1727" i="10" a="1"/>
  <c r="G1700" i="10" a="1"/>
  <c r="E862" i="10" a="1"/>
  <c r="E503" i="10" l="1"/>
  <c r="E153" i="10"/>
  <c r="E631" i="10"/>
  <c r="E573" i="10"/>
  <c r="E141" i="10"/>
  <c r="C141" i="10" s="1"/>
  <c r="E363" i="10"/>
  <c r="E351" i="10"/>
  <c r="E71" i="10"/>
  <c r="E433" i="10"/>
  <c r="E223" i="10"/>
  <c r="I223" i="10" s="1"/>
  <c r="E841" i="10"/>
  <c r="E771" i="10"/>
  <c r="E421" i="10"/>
  <c r="E83" i="10"/>
  <c r="I83" i="10" s="1"/>
  <c r="E281" i="10"/>
  <c r="I281" i="10" s="1"/>
  <c r="E211" i="10"/>
  <c r="I211" i="10" s="1"/>
  <c r="E561" i="10"/>
  <c r="E491" i="10"/>
  <c r="I491" i="10" s="1"/>
  <c r="E293" i="10"/>
  <c r="E701" i="10"/>
  <c r="E643" i="10"/>
  <c r="E13" i="10"/>
  <c r="E713" i="10"/>
  <c r="H641" i="10"/>
  <c r="J641" i="10"/>
  <c r="C152" i="10"/>
  <c r="I630" i="10"/>
  <c r="I140" i="10"/>
  <c r="I362" i="10"/>
  <c r="C362" i="10"/>
  <c r="C350" i="10"/>
  <c r="I350" i="10"/>
  <c r="C700" i="10"/>
  <c r="C70" i="10"/>
  <c r="I432" i="10"/>
  <c r="C572" i="10"/>
  <c r="J769" i="10"/>
  <c r="H769" i="10"/>
  <c r="C222" i="10"/>
  <c r="I770" i="10"/>
  <c r="C770" i="10"/>
  <c r="I280" i="10"/>
  <c r="J81" i="10"/>
  <c r="H81" i="10"/>
  <c r="C560" i="10"/>
  <c r="I292" i="10"/>
  <c r="J11" i="10"/>
  <c r="H11" i="10"/>
  <c r="I642" i="10"/>
  <c r="I210" i="10"/>
  <c r="C420" i="10"/>
  <c r="J151" i="10"/>
  <c r="H151" i="10"/>
  <c r="J139" i="10"/>
  <c r="H139" i="10"/>
  <c r="C12" i="10"/>
  <c r="C503" i="10"/>
  <c r="J503" i="10" s="1"/>
  <c r="I293" i="10"/>
  <c r="C211" i="10"/>
  <c r="J502" i="10"/>
  <c r="H502" i="10"/>
  <c r="C351" i="10"/>
  <c r="J420" i="10"/>
  <c r="H420" i="10"/>
  <c r="I701" i="10"/>
  <c r="C701" i="10"/>
  <c r="J572" i="10"/>
  <c r="H572" i="10"/>
  <c r="J82" i="10"/>
  <c r="H82" i="10"/>
  <c r="C153" i="10"/>
  <c r="J210" i="10"/>
  <c r="H210" i="10"/>
  <c r="J280" i="10"/>
  <c r="H280" i="10"/>
  <c r="I573" i="10"/>
  <c r="C573" i="10"/>
  <c r="C433" i="10"/>
  <c r="C631" i="10"/>
  <c r="J490" i="10"/>
  <c r="H490" i="10"/>
  <c r="J292" i="10"/>
  <c r="H292" i="10"/>
  <c r="J700" i="10"/>
  <c r="H700" i="10"/>
  <c r="C561" i="10"/>
  <c r="C83" i="10"/>
  <c r="J432" i="10"/>
  <c r="H432" i="10"/>
  <c r="J140" i="10"/>
  <c r="H140" i="10"/>
  <c r="J630" i="10"/>
  <c r="H630" i="10"/>
  <c r="C363" i="10"/>
  <c r="C71" i="10"/>
  <c r="I421" i="10"/>
  <c r="C1174" i="10"/>
  <c r="J1174" i="10" s="1"/>
  <c r="H1391" i="10"/>
  <c r="H1528" i="10"/>
  <c r="H1536" i="10"/>
  <c r="H1662" i="10"/>
  <c r="H895" i="10"/>
  <c r="H1725" i="10"/>
  <c r="H1494" i="10"/>
  <c r="G1281" i="10"/>
  <c r="F1049" i="10"/>
  <c r="D1586" i="10"/>
  <c r="E1049" i="10"/>
  <c r="F786" i="10"/>
  <c r="G1207" i="10"/>
  <c r="F1533" i="10"/>
  <c r="G1049" i="10"/>
  <c r="G1238" i="10"/>
  <c r="E1285" i="10"/>
  <c r="D1312" i="10"/>
  <c r="D1618" i="10"/>
  <c r="D1388" i="10"/>
  <c r="F1164" i="10"/>
  <c r="G1076" i="10"/>
  <c r="E1015" i="10"/>
  <c r="I1015" i="10" s="1"/>
  <c r="G1024" i="10"/>
  <c r="D1704" i="10"/>
  <c r="G923" i="10"/>
  <c r="G862" i="10"/>
  <c r="G1372" i="10"/>
  <c r="G1641" i="10"/>
  <c r="G1241" i="10"/>
  <c r="G1474" i="10"/>
  <c r="D1211" i="10"/>
  <c r="E1727" i="10"/>
  <c r="E1216" i="10"/>
  <c r="G1215" i="10"/>
  <c r="D990" i="10"/>
  <c r="F1238" i="10"/>
  <c r="D1728" i="10"/>
  <c r="D1215" i="10"/>
  <c r="G1313" i="10"/>
  <c r="D1696" i="10"/>
  <c r="G1044" i="10"/>
  <c r="E1035" i="10"/>
  <c r="D1748" i="10"/>
  <c r="D1076" i="10"/>
  <c r="F1152" i="10"/>
  <c r="D1664" i="10"/>
  <c r="G1015" i="10"/>
  <c r="D1020" i="10"/>
  <c r="G1633" i="10"/>
  <c r="F1314" i="10"/>
  <c r="G1742" i="10"/>
  <c r="E1474" i="10"/>
  <c r="D1399" i="10"/>
  <c r="G786" i="10"/>
  <c r="D1207" i="10"/>
  <c r="G1391" i="10"/>
  <c r="G990" i="10"/>
  <c r="G1634" i="10"/>
  <c r="G1029" i="10"/>
  <c r="E1313" i="10"/>
  <c r="E1668" i="10"/>
  <c r="D1044" i="10"/>
  <c r="G1035" i="10"/>
  <c r="F1120" i="10"/>
  <c r="F1019" i="10"/>
  <c r="D1700" i="10"/>
  <c r="D1024" i="10"/>
  <c r="G1549" i="10"/>
  <c r="F1633" i="10"/>
  <c r="G1314" i="10"/>
  <c r="D975" i="10"/>
  <c r="D1372" i="10"/>
  <c r="F1641" i="10"/>
  <c r="D1241" i="10"/>
  <c r="E1599" i="10"/>
  <c r="E1405" i="10"/>
  <c r="E960" i="10"/>
  <c r="E980" i="10"/>
  <c r="E786" i="10"/>
  <c r="E1238" i="10"/>
  <c r="I1238" i="10" s="1"/>
  <c r="F1634" i="10"/>
  <c r="F1029" i="10"/>
  <c r="D1716" i="10"/>
  <c r="F1313" i="10"/>
  <c r="G1316" i="10"/>
  <c r="D1708" i="10"/>
  <c r="G1195" i="10"/>
  <c r="D967" i="10"/>
  <c r="D1407" i="10"/>
  <c r="E1152" i="10"/>
  <c r="I1152" i="10" s="1"/>
  <c r="D1455" i="10"/>
  <c r="F1160" i="10"/>
  <c r="F1549" i="10"/>
  <c r="F923" i="10"/>
  <c r="E827" i="10"/>
  <c r="I827" i="10" s="1"/>
  <c r="F1128" i="10"/>
  <c r="F1742" i="10"/>
  <c r="G975" i="10"/>
  <c r="G1158" i="10"/>
  <c r="E1641" i="10"/>
  <c r="I1641" i="10" s="1"/>
  <c r="G1323" i="10"/>
  <c r="D1680" i="10"/>
  <c r="E852" i="10"/>
  <c r="E1607" i="10"/>
  <c r="E783" i="10"/>
  <c r="G1285" i="10"/>
  <c r="G1359" i="10"/>
  <c r="D1391" i="10"/>
  <c r="D1371" i="10"/>
  <c r="E1634" i="10"/>
  <c r="I1634" i="10" s="1"/>
  <c r="E1029" i="10"/>
  <c r="D1483" i="10"/>
  <c r="G1467" i="10"/>
  <c r="D1316" i="10"/>
  <c r="G1708" i="10"/>
  <c r="F1668" i="10"/>
  <c r="E1531" i="10"/>
  <c r="F1132" i="10"/>
  <c r="D1684" i="10"/>
  <c r="D1195" i="10"/>
  <c r="G1407" i="10"/>
  <c r="G1152" i="10"/>
  <c r="G1120" i="10"/>
  <c r="F1648" i="10"/>
  <c r="E1019" i="10"/>
  <c r="I1019" i="10" s="1"/>
  <c r="E1160" i="10"/>
  <c r="I1160" i="10" s="1"/>
  <c r="F1156" i="10"/>
  <c r="E1676" i="10"/>
  <c r="D1570" i="10"/>
  <c r="D1158" i="10"/>
  <c r="G1320" i="10"/>
  <c r="E1538" i="10"/>
  <c r="E911" i="10"/>
  <c r="E717" i="10"/>
  <c r="E1059" i="10"/>
  <c r="D1359" i="10"/>
  <c r="G1586" i="10"/>
  <c r="G925" i="10"/>
  <c r="G1319" i="10"/>
  <c r="G1344" i="10"/>
  <c r="G1700" i="10"/>
  <c r="G1672" i="10"/>
  <c r="G1019" i="10"/>
  <c r="F1281" i="10"/>
  <c r="G1570" i="10"/>
  <c r="G827" i="10"/>
  <c r="E1128" i="10"/>
  <c r="E881" i="10"/>
  <c r="I881" i="10" s="1"/>
  <c r="D1676" i="10"/>
  <c r="D1323" i="10"/>
  <c r="D1320" i="10"/>
  <c r="D1672" i="10"/>
  <c r="E891" i="10"/>
  <c r="E1530" i="10"/>
  <c r="E793" i="10"/>
  <c r="E1393" i="10"/>
  <c r="D1403" i="10"/>
  <c r="D1467" i="10"/>
  <c r="D1344" i="10"/>
  <c r="G1388" i="10"/>
  <c r="E1164" i="10"/>
  <c r="I1164" i="10" s="1"/>
  <c r="G911" i="10"/>
  <c r="D1574" i="10"/>
  <c r="E1648" i="10"/>
  <c r="I1648" i="10" s="1"/>
  <c r="F1015" i="10"/>
  <c r="D1558" i="10"/>
  <c r="E1156" i="10"/>
  <c r="I1156" i="10" s="1"/>
  <c r="E1281" i="10"/>
  <c r="I1281" i="10" s="1"/>
  <c r="G1676" i="10"/>
  <c r="F827" i="10"/>
  <c r="G1128" i="10"/>
  <c r="F862" i="10"/>
  <c r="G881" i="10"/>
  <c r="F1474" i="10"/>
  <c r="E921" i="10"/>
  <c r="E1462" i="10"/>
  <c r="E990" i="10"/>
  <c r="D1152" i="10"/>
  <c r="D925" i="10"/>
  <c r="F1285" i="10"/>
  <c r="G1403" i="10"/>
  <c r="D1319" i="10"/>
  <c r="G1312" i="10"/>
  <c r="F1531" i="10"/>
  <c r="G1132" i="10"/>
  <c r="F1035" i="10"/>
  <c r="G1748" i="10"/>
  <c r="D911" i="10"/>
  <c r="G1574" i="10"/>
  <c r="D1692" i="10"/>
  <c r="G1558" i="10"/>
  <c r="G1020" i="10"/>
  <c r="G1156" i="10"/>
  <c r="F1676" i="10"/>
  <c r="E862" i="10"/>
  <c r="F881" i="10"/>
  <c r="E966" i="10"/>
  <c r="E1244" i="10"/>
  <c r="I1244" i="10" s="1"/>
  <c r="A1065" i="10"/>
  <c r="H1016" i="10"/>
  <c r="H1020" i="10"/>
  <c r="A1130" i="10"/>
  <c r="A1355" i="10"/>
  <c r="B1453" i="10"/>
  <c r="B1175" i="10"/>
  <c r="A1714" i="10"/>
  <c r="A1698" i="10"/>
  <c r="A1160" i="10"/>
  <c r="J1398" i="10"/>
  <c r="H1398" i="10"/>
  <c r="B1454" i="10"/>
  <c r="H1334" i="10"/>
  <c r="I1726" i="10"/>
  <c r="I821" i="10"/>
  <c r="C821" i="10"/>
  <c r="J821" i="10" s="1"/>
  <c r="H1463" i="10"/>
  <c r="I1215" i="10"/>
  <c r="C1606" i="10"/>
  <c r="J1606" i="10" s="1"/>
  <c r="H1244" i="10"/>
  <c r="C1090" i="10"/>
  <c r="J1090" i="10" s="1"/>
  <c r="J1467" i="10"/>
  <c r="H1467" i="10"/>
  <c r="B926" i="10"/>
  <c r="A1347" i="10"/>
  <c r="B1169" i="10"/>
  <c r="A1452" i="10"/>
  <c r="B1260" i="10"/>
  <c r="A1164" i="10"/>
  <c r="B1689" i="10"/>
  <c r="A1115" i="10"/>
  <c r="A1512" i="10"/>
  <c r="A1381" i="10"/>
  <c r="I1468" i="10"/>
  <c r="C1468" i="10"/>
  <c r="C1404" i="10"/>
  <c r="J1404" i="10" s="1"/>
  <c r="H1094" i="10"/>
  <c r="C1094" i="10"/>
  <c r="J1094" i="10" s="1"/>
  <c r="H1563" i="10"/>
  <c r="C757" i="10"/>
  <c r="J757" i="10" s="1"/>
  <c r="H757" i="10"/>
  <c r="C1211" i="10"/>
  <c r="J1211" i="10" s="1"/>
  <c r="H716" i="10"/>
  <c r="C716" i="10"/>
  <c r="J716" i="10" s="1"/>
  <c r="B1189" i="10"/>
  <c r="A1292" i="10"/>
  <c r="H1098" i="10"/>
  <c r="B1378" i="10"/>
  <c r="A1456" i="10"/>
  <c r="J919" i="10"/>
  <c r="H919" i="10"/>
  <c r="A1107" i="10"/>
  <c r="A1547" i="10"/>
  <c r="A1216" i="10"/>
  <c r="B1292" i="10"/>
  <c r="A1595" i="10"/>
  <c r="B1300" i="10"/>
  <c r="J781" i="10"/>
  <c r="H781" i="10"/>
  <c r="B1063" i="10"/>
  <c r="I1598" i="10"/>
  <c r="I1460" i="10"/>
  <c r="C1460" i="10"/>
  <c r="J1460" i="10" s="1"/>
  <c r="C1578" i="10"/>
  <c r="J1578" i="10" s="1"/>
  <c r="H1578" i="10"/>
  <c r="I1657" i="10"/>
  <c r="C1657" i="10"/>
  <c r="J1657" i="10" s="1"/>
  <c r="I1404" i="10"/>
  <c r="I959" i="10"/>
  <c r="H1082" i="10"/>
  <c r="C1082" i="10"/>
  <c r="J1082" i="10" s="1"/>
  <c r="I979" i="10"/>
  <c r="C1168" i="10"/>
  <c r="J1168" i="10" s="1"/>
  <c r="A1531" i="10"/>
  <c r="A1511" i="10"/>
  <c r="A1623" i="10"/>
  <c r="J712" i="10"/>
  <c r="H712" i="10"/>
  <c r="A1184" i="10"/>
  <c r="B1159" i="10"/>
  <c r="B1421" i="10"/>
  <c r="C1564" i="10"/>
  <c r="J1564" i="10" s="1"/>
  <c r="C979" i="10"/>
  <c r="J979" i="10" s="1"/>
  <c r="I647" i="10"/>
  <c r="C647" i="10"/>
  <c r="J647" i="10" s="1"/>
  <c r="I851" i="10"/>
  <c r="C851" i="10"/>
  <c r="C1598" i="10"/>
  <c r="J1598" i="10" s="1"/>
  <c r="I1606" i="10"/>
  <c r="I782" i="10"/>
  <c r="C782" i="10"/>
  <c r="C1215" i="10"/>
  <c r="J1215" i="10" s="1"/>
  <c r="H1215" i="10"/>
  <c r="A1499" i="10"/>
  <c r="H741" i="10"/>
  <c r="H909" i="10"/>
  <c r="H889" i="10"/>
  <c r="B967" i="10"/>
  <c r="B1268" i="10"/>
  <c r="B1021" i="10"/>
  <c r="A1463" i="10"/>
  <c r="C1243" i="10"/>
  <c r="J1243" i="10" s="1"/>
  <c r="H1243" i="10"/>
  <c r="C1058" i="10"/>
  <c r="J1058" i="10" s="1"/>
  <c r="I1537" i="10"/>
  <c r="C1537" i="10"/>
  <c r="C1461" i="10"/>
  <c r="J1461" i="10" s="1"/>
  <c r="I910" i="10"/>
  <c r="C910" i="10"/>
  <c r="I713" i="10"/>
  <c r="C713" i="10"/>
  <c r="H1672" i="10"/>
  <c r="C965" i="10"/>
  <c r="J965" i="10" s="1"/>
  <c r="I716" i="10"/>
  <c r="C841" i="10"/>
  <c r="I1058" i="10"/>
  <c r="A1539" i="10"/>
  <c r="B1425" i="10"/>
  <c r="A1543" i="10"/>
  <c r="A1607" i="10"/>
  <c r="B1671" i="10"/>
  <c r="B1272" i="10"/>
  <c r="A1335" i="10"/>
  <c r="A1051" i="10"/>
  <c r="B1296" i="10"/>
  <c r="H1141" i="10"/>
  <c r="B1002" i="10"/>
  <c r="A1298" i="10"/>
  <c r="H949" i="10"/>
  <c r="C949" i="10"/>
  <c r="J949" i="10" s="1"/>
  <c r="I1709" i="10"/>
  <c r="C1709" i="10"/>
  <c r="J1709" i="10" s="1"/>
  <c r="I890" i="10"/>
  <c r="C890" i="10"/>
  <c r="J890" i="10" s="1"/>
  <c r="I1529" i="10"/>
  <c r="C1529" i="10"/>
  <c r="J1529" i="10" s="1"/>
  <c r="C1700" i="10"/>
  <c r="J1700" i="10" s="1"/>
  <c r="H1700" i="10"/>
  <c r="C1086" i="10"/>
  <c r="J1086" i="10" s="1"/>
  <c r="I1335" i="10"/>
  <c r="C1335" i="10"/>
  <c r="I792" i="10"/>
  <c r="I1392" i="10"/>
  <c r="C1392" i="10"/>
  <c r="J1392" i="10" s="1"/>
  <c r="A1459" i="10"/>
  <c r="A1710" i="10"/>
  <c r="J840" i="10"/>
  <c r="H840" i="10"/>
  <c r="A1460" i="10"/>
  <c r="I896" i="10"/>
  <c r="C896" i="10"/>
  <c r="J896" i="10" s="1"/>
  <c r="I1323" i="10"/>
  <c r="C1323" i="10"/>
  <c r="J1323" i="10" s="1"/>
  <c r="I920" i="10"/>
  <c r="C920" i="10"/>
  <c r="I1461" i="10"/>
  <c r="I1146" i="10"/>
  <c r="C1146" i="10"/>
  <c r="J1146" i="10" s="1"/>
  <c r="I989" i="10"/>
  <c r="C989" i="10"/>
  <c r="C959" i="10"/>
  <c r="J959" i="10" s="1"/>
  <c r="C792" i="10"/>
  <c r="J792" i="10" s="1"/>
  <c r="H792" i="10"/>
  <c r="B1673" i="10"/>
  <c r="A1726" i="10"/>
  <c r="A1484" i="10"/>
  <c r="J850" i="10"/>
  <c r="H850" i="10"/>
  <c r="J1265" i="10"/>
  <c r="H1265" i="10"/>
  <c r="A1528" i="10"/>
  <c r="H988" i="10"/>
  <c r="B1304" i="10"/>
  <c r="B1155" i="10"/>
  <c r="B1614" i="10"/>
  <c r="A1351" i="10"/>
  <c r="I723" i="10"/>
  <c r="C723" i="10"/>
  <c r="J723" i="10" s="1"/>
  <c r="C945" i="10"/>
  <c r="J945" i="10" s="1"/>
  <c r="H945" i="10"/>
  <c r="I965" i="10"/>
  <c r="I1243" i="10"/>
  <c r="C1732" i="10"/>
  <c r="J1732" i="10" s="1"/>
  <c r="C1571" i="10"/>
  <c r="J1571" i="10" s="1"/>
  <c r="H1571" i="10"/>
  <c r="C811" i="10"/>
  <c r="J811" i="10" s="1"/>
  <c r="E504" i="10" a="1"/>
  <c r="E422" i="10" a="1"/>
  <c r="G1105" i="10" a="1"/>
  <c r="D1442" i="10" a="1"/>
  <c r="F1619" i="10" a="1"/>
  <c r="D995" i="10" a="1"/>
  <c r="F1603" i="10" a="1"/>
  <c r="D1389" i="10" a="1"/>
  <c r="F1099" i="10" a="1"/>
  <c r="G1711" i="10" a="1"/>
  <c r="F1544" i="10" a="1"/>
  <c r="E1105" i="10" a="1"/>
  <c r="E1222" i="10" a="1"/>
  <c r="D1060" i="10" a="1"/>
  <c r="F1119" i="10" a="1"/>
  <c r="D1441" i="10" a="1"/>
  <c r="D1628" i="10" a="1"/>
  <c r="G1060" i="10" a="1"/>
  <c r="G1619" i="10" a="1"/>
  <c r="G897" i="10" a="1"/>
  <c r="G1119" i="10" a="1"/>
  <c r="F1704" i="10" a="1"/>
  <c r="E897" i="10" a="1"/>
  <c r="D1640" i="10" a="1"/>
  <c r="F1738" i="10" a="1"/>
  <c r="E1089" i="10" a="1"/>
  <c r="D1094" i="10" a="1"/>
  <c r="E1099" i="10" a="1"/>
  <c r="E981" i="10" a="1"/>
  <c r="D1553" i="10" a="1"/>
  <c r="E154" i="10" a="1"/>
  <c r="E84" i="10" a="1"/>
  <c r="D1644" i="10" a="1"/>
  <c r="G1198" i="10" a="1"/>
  <c r="D1458" i="10" a="1"/>
  <c r="D1386" i="10" a="1"/>
  <c r="E912" i="10" a="1"/>
  <c r="E1286" i="10" a="1"/>
  <c r="G856" i="10" a="1"/>
  <c r="E856" i="10" a="1"/>
  <c r="D1469" i="10" a="1"/>
  <c r="G1386" i="10" a="1"/>
  <c r="D1390" i="10" a="1"/>
  <c r="E991" i="10" a="1"/>
  <c r="E632" i="10" a="1"/>
  <c r="E282" i="10" a="1"/>
  <c r="E1608" i="10" a="1"/>
  <c r="D1734" i="10" a="1"/>
  <c r="G995" i="10" a="1"/>
  <c r="G1228" i="10" a="1"/>
  <c r="G1390" i="10" a="1"/>
  <c r="D1742" i="10" a="1"/>
  <c r="D1037" i="10" a="1"/>
  <c r="G1114" i="10" a="1"/>
  <c r="E1600" i="10" a="1"/>
  <c r="D1090" i="10" a="1"/>
  <c r="D1750" i="10" a="1"/>
  <c r="E1036" i="10" a="1"/>
  <c r="E574" i="10" a="1"/>
  <c r="E212" i="10" a="1"/>
  <c r="D1656" i="10" a="1"/>
  <c r="D1228" i="10" a="1"/>
  <c r="F1383" i="10" a="1"/>
  <c r="E142" i="10" a="1"/>
  <c r="E562" i="10" a="1"/>
  <c r="D1473" i="10" a="1"/>
  <c r="E364" i="10" a="1"/>
  <c r="E492" i="10" a="1"/>
  <c r="F1234" i="10" a="1"/>
  <c r="E352" i="10" a="1"/>
  <c r="E294" i="10" a="1"/>
  <c r="E787" i="10" a="1"/>
  <c r="G1355" i="10" a="1"/>
  <c r="D1382" i="10" a="1"/>
  <c r="G951" i="10" a="1"/>
  <c r="G1089" i="10" a="1"/>
  <c r="G1085" i="10" a="1"/>
  <c r="G1146" i="10" a="1"/>
  <c r="E784" i="10" a="1"/>
  <c r="E1030" i="10" a="1"/>
  <c r="F1105" i="10" a="1"/>
  <c r="E1544" i="10" a="1"/>
  <c r="E1704" i="10" a="1"/>
  <c r="E922" i="10" a="1"/>
  <c r="E1085" i="10" a="1"/>
  <c r="G1226" i="10" a="1"/>
  <c r="G1640" i="10" a="1"/>
  <c r="G1644" i="10" a="1"/>
  <c r="F1202" i="10" a="1"/>
  <c r="D1414" i="10" a="1"/>
  <c r="F1085" i="10" a="1"/>
  <c r="E1355" i="10" a="1"/>
  <c r="G1222" i="10" a="1"/>
  <c r="G1190" i="10" a="1"/>
  <c r="F1089" i="10" a="1"/>
  <c r="G1477" i="10" a="1"/>
  <c r="F932" i="10" a="1"/>
  <c r="G1703" i="10" a="1"/>
  <c r="D1114" i="10" a="1"/>
  <c r="E1129" i="10" a="1"/>
  <c r="G1099" i="10" a="1"/>
  <c r="E1198" i="10" a="1"/>
  <c r="D1311" i="10" a="1"/>
  <c r="E1050" i="10" a="1"/>
  <c r="E1314" i="10" a="1"/>
  <c r="G1090" i="10" a="1"/>
  <c r="G1537" i="10" a="1"/>
  <c r="D1461" i="10" a="1"/>
  <c r="E1230" i="10" a="1"/>
  <c r="G1461" i="10" a="1"/>
  <c r="F993" i="10" a="1"/>
  <c r="G981" i="10" a="1"/>
  <c r="D981" i="10" a="1"/>
  <c r="E72" i="10" a="1"/>
  <c r="E702" i="10" a="1"/>
  <c r="G1202" i="10" a="1"/>
  <c r="F1711" i="10" a="1"/>
  <c r="G1094" i="10" a="1"/>
  <c r="E1738" i="10" a="1"/>
  <c r="D1746" i="10" a="1"/>
  <c r="D1265" i="10" a="1"/>
  <c r="F1355" i="10" a="1"/>
  <c r="G1429" i="10" a="1"/>
  <c r="F1230" i="10" a="1"/>
  <c r="D1537" i="10" a="1"/>
  <c r="D1222" i="10" a="1"/>
  <c r="E951" i="10" a="1"/>
  <c r="D1146" i="10" a="1"/>
  <c r="D1281" i="10" a="1"/>
  <c r="F1190" i="10" a="1"/>
  <c r="G1544" i="10" a="1"/>
  <c r="E1060" i="10" a="1"/>
  <c r="E1475" i="10" a="1"/>
  <c r="F1746" i="10" a="1"/>
  <c r="G1308" i="10" a="1"/>
  <c r="G1746" i="10" a="1"/>
  <c r="F1198" i="10" a="1"/>
  <c r="E932" i="10" a="1"/>
  <c r="E1711" i="10" a="1"/>
  <c r="E434" i="10" a="1"/>
  <c r="E644" i="10" a="1"/>
  <c r="D1045" i="10" a="1"/>
  <c r="F1601" i="10" a="1"/>
  <c r="G1473" i="10" a="1"/>
  <c r="D1285" i="10" a="1"/>
  <c r="G1389" i="10" a="1"/>
  <c r="E224" i="10" a="1"/>
  <c r="E14" i="10" a="1"/>
  <c r="E853" i="10" a="1"/>
  <c r="F1222" i="10" a="1"/>
  <c r="D1429" i="10" a="1"/>
  <c r="E1234" i="10" a="1"/>
  <c r="D1525" i="10" a="1"/>
  <c r="E1532" i="10" a="1"/>
  <c r="E1226" i="10" a="1"/>
  <c r="E1308" i="10" a="1"/>
  <c r="G1458" i="10" a="1"/>
  <c r="G1414" i="10" a="1"/>
  <c r="G932" i="10" a="1"/>
  <c r="E842" i="10" a="1"/>
  <c r="E714" i="10" a="1"/>
  <c r="G1383" i="10" a="1"/>
  <c r="E1718" i="10" a="1"/>
  <c r="E1383" i="10" a="1"/>
  <c r="E772" i="10" a="1"/>
  <c r="E1669" i="10" a="1"/>
  <c r="D1477" i="10" a="1"/>
  <c r="G1265" i="10" a="1"/>
  <c r="E1119" i="10" a="1"/>
  <c r="G1277" i="10" a="1"/>
  <c r="G1628" i="10" a="1"/>
  <c r="E1677" i="10" a="1"/>
  <c r="G1045" i="10" a="1"/>
  <c r="E863" i="10" a="1"/>
  <c r="F1351" i="10" a="1"/>
  <c r="G1382" i="10" a="1"/>
  <c r="F1384" i="10" a="1"/>
  <c r="G1704" i="10" a="1"/>
  <c r="G1311" i="10" a="1"/>
  <c r="E1601" i="10" a="1"/>
  <c r="F897" i="10" a="1"/>
  <c r="D1393" i="10" a="1"/>
  <c r="G1384" i="10" a="1"/>
  <c r="D1277" i="10" a="1"/>
  <c r="F951" i="10" a="1"/>
  <c r="F856" i="10" a="1"/>
  <c r="G1656" i="10" a="1"/>
  <c r="D1688" i="10" a="1"/>
  <c r="F1226" i="10" a="1"/>
  <c r="E1746" i="10" a="1"/>
  <c r="E961" i="10" a="1"/>
  <c r="F1308" i="10" a="1"/>
  <c r="E1351" i="10" a="1"/>
  <c r="F1718" i="10" a="1"/>
  <c r="G993" i="10" a="1"/>
  <c r="F1703" i="10" a="1"/>
  <c r="E1463" i="10" a="1"/>
  <c r="G1393" i="10" a="1"/>
  <c r="G1442" i="10" a="1"/>
  <c r="E772" i="10" l="1"/>
  <c r="E714" i="10"/>
  <c r="E842" i="10"/>
  <c r="C842" i="10" s="1"/>
  <c r="E14" i="10"/>
  <c r="I14" i="10" s="1"/>
  <c r="E224" i="10"/>
  <c r="E644" i="10"/>
  <c r="I644" i="10" s="1"/>
  <c r="E434" i="10"/>
  <c r="I434" i="10" s="1"/>
  <c r="E702" i="10"/>
  <c r="C702" i="10" s="1"/>
  <c r="E72" i="10"/>
  <c r="I72" i="10" s="1"/>
  <c r="E294" i="10"/>
  <c r="I294" i="10" s="1"/>
  <c r="E352" i="10"/>
  <c r="E492" i="10"/>
  <c r="I492" i="10" s="1"/>
  <c r="E364" i="10"/>
  <c r="C364" i="10" s="1"/>
  <c r="J364" i="10" s="1"/>
  <c r="E562" i="10"/>
  <c r="C562" i="10" s="1"/>
  <c r="E142" i="10"/>
  <c r="I142" i="10" s="1"/>
  <c r="E212" i="10"/>
  <c r="C212" i="10" s="1"/>
  <c r="E574" i="10"/>
  <c r="E282" i="10"/>
  <c r="I282" i="10" s="1"/>
  <c r="E632" i="10"/>
  <c r="I632" i="10" s="1"/>
  <c r="E84" i="10"/>
  <c r="E154" i="10"/>
  <c r="E422" i="10"/>
  <c r="C422" i="10" s="1"/>
  <c r="E504" i="10"/>
  <c r="I504" i="10" s="1"/>
  <c r="I771" i="10"/>
  <c r="C771" i="10"/>
  <c r="J70" i="10"/>
  <c r="H70" i="10"/>
  <c r="I13" i="10"/>
  <c r="J560" i="10"/>
  <c r="H560" i="10"/>
  <c r="I643" i="10"/>
  <c r="C643" i="10"/>
  <c r="I433" i="10"/>
  <c r="I841" i="10"/>
  <c r="C13" i="10"/>
  <c r="H13" i="10" s="1"/>
  <c r="J12" i="10"/>
  <c r="H12" i="10"/>
  <c r="I71" i="10"/>
  <c r="J350" i="10"/>
  <c r="H350" i="10"/>
  <c r="C293" i="10"/>
  <c r="I351" i="10"/>
  <c r="J362" i="10"/>
  <c r="H362" i="10"/>
  <c r="I363" i="10"/>
  <c r="J770" i="10"/>
  <c r="H770" i="10"/>
  <c r="I561" i="10"/>
  <c r="I141" i="10"/>
  <c r="J222" i="10"/>
  <c r="H222" i="10"/>
  <c r="C281" i="10"/>
  <c r="I631" i="10"/>
  <c r="J152" i="10"/>
  <c r="H152" i="10"/>
  <c r="I153" i="10"/>
  <c r="C223" i="10"/>
  <c r="J223" i="10" s="1"/>
  <c r="C491" i="10"/>
  <c r="C421" i="10"/>
  <c r="I503" i="10"/>
  <c r="I364" i="10"/>
  <c r="H503" i="10"/>
  <c r="H364" i="10"/>
  <c r="C434" i="10"/>
  <c r="J434" i="10" s="1"/>
  <c r="C14" i="10"/>
  <c r="H14" i="10" s="1"/>
  <c r="C72" i="10"/>
  <c r="J72" i="10" s="1"/>
  <c r="C492" i="10"/>
  <c r="C632" i="10"/>
  <c r="C282" i="10"/>
  <c r="H282" i="10" s="1"/>
  <c r="J83" i="10"/>
  <c r="H83" i="10"/>
  <c r="J561" i="10"/>
  <c r="H561" i="10"/>
  <c r="J433" i="10"/>
  <c r="H433" i="10"/>
  <c r="J211" i="10"/>
  <c r="H211" i="10"/>
  <c r="C574" i="10"/>
  <c r="I574" i="10"/>
  <c r="C644" i="10"/>
  <c r="H644" i="10" s="1"/>
  <c r="I84" i="10"/>
  <c r="C84" i="10"/>
  <c r="J631" i="10"/>
  <c r="H631" i="10"/>
  <c r="J701" i="10"/>
  <c r="H701" i="10"/>
  <c r="J141" i="10"/>
  <c r="H141" i="10"/>
  <c r="H153" i="10"/>
  <c r="J153" i="10"/>
  <c r="J562" i="10"/>
  <c r="H562" i="10"/>
  <c r="I154" i="10"/>
  <c r="C154" i="10"/>
  <c r="C294" i="10"/>
  <c r="H573" i="10"/>
  <c r="J573" i="10"/>
  <c r="J351" i="10"/>
  <c r="H351" i="10"/>
  <c r="I702" i="10"/>
  <c r="J71" i="10"/>
  <c r="H71" i="10"/>
  <c r="H491" i="10"/>
  <c r="J491" i="10"/>
  <c r="J363" i="10"/>
  <c r="H363" i="10"/>
  <c r="I224" i="10"/>
  <c r="C224" i="10"/>
  <c r="C142" i="10"/>
  <c r="I212" i="10"/>
  <c r="H434" i="10"/>
  <c r="H1168" i="10"/>
  <c r="H1090" i="10"/>
  <c r="H965" i="10"/>
  <c r="H1564" i="10"/>
  <c r="H811" i="10"/>
  <c r="H1598" i="10"/>
  <c r="H1461" i="10"/>
  <c r="F1603" i="10"/>
  <c r="G1640" i="10"/>
  <c r="E932" i="10"/>
  <c r="E1718" i="10"/>
  <c r="I1718" i="10" s="1"/>
  <c r="E1355" i="10"/>
  <c r="E1234" i="10"/>
  <c r="I1234" i="10" s="1"/>
  <c r="G1656" i="10"/>
  <c r="D1390" i="10"/>
  <c r="F932" i="10"/>
  <c r="G1226" i="10"/>
  <c r="G1202" i="10"/>
  <c r="G1537" i="10"/>
  <c r="F1355" i="10"/>
  <c r="D1746" i="10"/>
  <c r="G1089" i="10"/>
  <c r="F993" i="10"/>
  <c r="D1146" i="10"/>
  <c r="F1308" i="10"/>
  <c r="D1222" i="10"/>
  <c r="G1711" i="10"/>
  <c r="D1094" i="10"/>
  <c r="G856" i="10"/>
  <c r="E1105" i="10"/>
  <c r="D1285" i="10"/>
  <c r="E1532" i="10"/>
  <c r="F1544" i="10"/>
  <c r="D1281" i="10"/>
  <c r="E1085" i="10"/>
  <c r="I1085" i="10" s="1"/>
  <c r="D1656" i="10"/>
  <c r="G1390" i="10"/>
  <c r="F1226" i="10"/>
  <c r="F1202" i="10"/>
  <c r="G1355" i="10"/>
  <c r="D1553" i="10"/>
  <c r="D1525" i="10"/>
  <c r="G1146" i="10"/>
  <c r="E1308" i="10"/>
  <c r="I1308" i="10" s="1"/>
  <c r="E1119" i="10"/>
  <c r="F1711" i="10"/>
  <c r="G1045" i="10"/>
  <c r="G1099" i="10"/>
  <c r="G1703" i="10"/>
  <c r="D1090" i="10"/>
  <c r="D1644" i="10"/>
  <c r="G1060" i="10"/>
  <c r="D995" i="10"/>
  <c r="E991" i="10"/>
  <c r="E787" i="10"/>
  <c r="G932" i="10"/>
  <c r="E1226" i="10"/>
  <c r="I1226" i="10" s="1"/>
  <c r="D981" i="10"/>
  <c r="D1537" i="10"/>
  <c r="G951" i="10"/>
  <c r="E897" i="10"/>
  <c r="I897" i="10" s="1"/>
  <c r="G1308" i="10"/>
  <c r="G1619" i="10"/>
  <c r="F1099" i="10"/>
  <c r="G1277" i="10"/>
  <c r="F1384" i="10"/>
  <c r="F1703" i="10"/>
  <c r="G1628" i="10"/>
  <c r="D1060" i="10"/>
  <c r="G995" i="10"/>
  <c r="E1463" i="10"/>
  <c r="E981" i="10"/>
  <c r="D1458" i="10"/>
  <c r="D1414" i="10"/>
  <c r="G1746" i="10"/>
  <c r="G1473" i="10"/>
  <c r="D1469" i="10"/>
  <c r="D1742" i="10"/>
  <c r="F951" i="10"/>
  <c r="G897" i="10"/>
  <c r="G1429" i="10"/>
  <c r="F1351" i="10"/>
  <c r="G1114" i="10"/>
  <c r="D1441" i="10"/>
  <c r="G1477" i="10"/>
  <c r="G1119" i="10"/>
  <c r="E1711" i="10"/>
  <c r="I1711" i="10" s="1"/>
  <c r="F1738" i="10"/>
  <c r="E1099" i="10"/>
  <c r="E922" i="10"/>
  <c r="E1060" i="10"/>
  <c r="E961" i="10"/>
  <c r="E1036" i="10"/>
  <c r="F1085" i="10"/>
  <c r="E1544" i="10"/>
  <c r="G1085" i="10"/>
  <c r="G1414" i="10"/>
  <c r="D1389" i="10"/>
  <c r="G1228" i="10"/>
  <c r="G981" i="10"/>
  <c r="G1393" i="10"/>
  <c r="E951" i="10"/>
  <c r="I951" i="10" s="1"/>
  <c r="F897" i="10"/>
  <c r="E1351" i="10"/>
  <c r="I1351" i="10" s="1"/>
  <c r="G1461" i="10"/>
  <c r="G1222" i="10"/>
  <c r="D1386" i="10"/>
  <c r="F1119" i="10"/>
  <c r="D1442" i="10"/>
  <c r="E1738" i="10"/>
  <c r="D1277" i="10"/>
  <c r="D1628" i="10"/>
  <c r="G1383" i="10"/>
  <c r="E1050" i="10"/>
  <c r="G1544" i="10"/>
  <c r="F1746" i="10"/>
  <c r="G1265" i="10"/>
  <c r="D1473" i="10"/>
  <c r="F1198" i="10"/>
  <c r="D1429" i="10"/>
  <c r="F1089" i="10"/>
  <c r="D1114" i="10"/>
  <c r="F1230" i="10"/>
  <c r="F1222" i="10"/>
  <c r="D1477" i="10"/>
  <c r="G1386" i="10"/>
  <c r="G1311" i="10"/>
  <c r="G1442" i="10"/>
  <c r="F1619" i="10"/>
  <c r="G1190" i="10"/>
  <c r="G1382" i="10"/>
  <c r="E1704" i="10"/>
  <c r="I1704" i="10" s="1"/>
  <c r="F856" i="10"/>
  <c r="G1384" i="10"/>
  <c r="F1383" i="10"/>
  <c r="E1677" i="10"/>
  <c r="E784" i="10"/>
  <c r="E1600" i="10"/>
  <c r="E1669" i="10"/>
  <c r="E1286" i="10"/>
  <c r="G1458" i="10"/>
  <c r="D1228" i="10"/>
  <c r="E1746" i="10"/>
  <c r="F1718" i="10"/>
  <c r="E1601" i="10"/>
  <c r="D1393" i="10"/>
  <c r="G1198" i="10"/>
  <c r="D1461" i="10"/>
  <c r="D1750" i="10"/>
  <c r="E1222" i="10"/>
  <c r="I1222" i="10" s="1"/>
  <c r="D1037" i="10"/>
  <c r="G1094" i="10"/>
  <c r="F1190" i="10"/>
  <c r="D1382" i="10"/>
  <c r="G1704" i="10"/>
  <c r="D1734" i="10"/>
  <c r="G1105" i="10"/>
  <c r="E1383" i="10"/>
  <c r="E1030" i="10"/>
  <c r="E1608" i="10"/>
  <c r="E1314" i="10"/>
  <c r="I1314" i="10" s="1"/>
  <c r="D1688" i="10"/>
  <c r="G1389" i="10"/>
  <c r="F1234" i="10"/>
  <c r="D1640" i="10"/>
  <c r="D1265" i="10"/>
  <c r="F1601" i="10"/>
  <c r="E1198" i="10"/>
  <c r="E1089" i="10"/>
  <c r="I1089" i="10" s="1"/>
  <c r="G993" i="10"/>
  <c r="E1230" i="10"/>
  <c r="I1230" i="10" s="1"/>
  <c r="D1311" i="10"/>
  <c r="D1045" i="10"/>
  <c r="F1704" i="10"/>
  <c r="E856" i="10"/>
  <c r="G1090" i="10"/>
  <c r="G1644" i="10"/>
  <c r="F1105" i="10"/>
  <c r="E863" i="10"/>
  <c r="E1129" i="10"/>
  <c r="E912" i="10"/>
  <c r="E853" i="10"/>
  <c r="E1475" i="10"/>
  <c r="H1732" i="10"/>
  <c r="A1421" i="10"/>
  <c r="J920" i="10"/>
  <c r="H920" i="10"/>
  <c r="J910" i="10"/>
  <c r="H910" i="10"/>
  <c r="B1338" i="10"/>
  <c r="A1693" i="10"/>
  <c r="A1665" i="10"/>
  <c r="A1185" i="10"/>
  <c r="B1330" i="10"/>
  <c r="B1239" i="10"/>
  <c r="C1244" i="10"/>
  <c r="J1244" i="10" s="1"/>
  <c r="A1230" i="10"/>
  <c r="A1135" i="10"/>
  <c r="C1676" i="10"/>
  <c r="J1676" i="10" s="1"/>
  <c r="C1035" i="10"/>
  <c r="J1035" i="10" s="1"/>
  <c r="C827" i="10"/>
  <c r="J827" i="10" s="1"/>
  <c r="H827" i="10"/>
  <c r="I1530" i="10"/>
  <c r="C1530" i="10"/>
  <c r="J1530" i="10" s="1"/>
  <c r="I1538" i="10"/>
  <c r="C1538" i="10"/>
  <c r="I1531" i="10"/>
  <c r="C1641" i="10"/>
  <c r="J1641" i="10" s="1"/>
  <c r="H1641" i="10"/>
  <c r="C1152" i="10"/>
  <c r="J1152" i="10" s="1"/>
  <c r="H1152" i="10"/>
  <c r="B1374" i="10"/>
  <c r="H959" i="10"/>
  <c r="B1072" i="10"/>
  <c r="A1677" i="10"/>
  <c r="B1091" i="10"/>
  <c r="B1037" i="10"/>
  <c r="J851" i="10"/>
  <c r="H851" i="10"/>
  <c r="B1491" i="10"/>
  <c r="H1211" i="10"/>
  <c r="H1404" i="10"/>
  <c r="H1606" i="10"/>
  <c r="I990" i="10"/>
  <c r="C990" i="10"/>
  <c r="I891" i="10"/>
  <c r="C891" i="10"/>
  <c r="J891" i="10" s="1"/>
  <c r="C1648" i="10"/>
  <c r="J1648" i="10" s="1"/>
  <c r="H1648" i="10"/>
  <c r="C1668" i="10"/>
  <c r="J1668" i="10" s="1"/>
  <c r="I786" i="10"/>
  <c r="C1019" i="10"/>
  <c r="J1019" i="10" s="1"/>
  <c r="H1019" i="10"/>
  <c r="H1314" i="10"/>
  <c r="C1238" i="10"/>
  <c r="J1238" i="10" s="1"/>
  <c r="C1164" i="10"/>
  <c r="J1164" i="10" s="1"/>
  <c r="H1164" i="10"/>
  <c r="H1533" i="10"/>
  <c r="A1530" i="10"/>
  <c r="A1609" i="10"/>
  <c r="J782" i="10"/>
  <c r="H782" i="10"/>
  <c r="A1581" i="10"/>
  <c r="A1286" i="10"/>
  <c r="B1259" i="10"/>
  <c r="C1531" i="10"/>
  <c r="J1531" i="10" s="1"/>
  <c r="I1462" i="10"/>
  <c r="C1462" i="10"/>
  <c r="J1462" i="10" s="1"/>
  <c r="C1281" i="10"/>
  <c r="J1281" i="10" s="1"/>
  <c r="I980" i="10"/>
  <c r="C980" i="10"/>
  <c r="B1743" i="10"/>
  <c r="A1529" i="10"/>
  <c r="B1366" i="10"/>
  <c r="A1121" i="10"/>
  <c r="B1342" i="10"/>
  <c r="J1468" i="10"/>
  <c r="H1468" i="10"/>
  <c r="A1417" i="10"/>
  <c r="B1524" i="10"/>
  <c r="B1523" i="10"/>
  <c r="A1200" i="10"/>
  <c r="I921" i="10"/>
  <c r="C921" i="10"/>
  <c r="I1059" i="10"/>
  <c r="C1059" i="10"/>
  <c r="C1160" i="10"/>
  <c r="J1160" i="10" s="1"/>
  <c r="I960" i="10"/>
  <c r="C960" i="10"/>
  <c r="J960" i="10" s="1"/>
  <c r="I1035" i="10"/>
  <c r="C786" i="10"/>
  <c r="J786" i="10" s="1"/>
  <c r="H786" i="10"/>
  <c r="J989" i="10"/>
  <c r="H989" i="10"/>
  <c r="A1598" i="10"/>
  <c r="J1335" i="10"/>
  <c r="H1335" i="10"/>
  <c r="B1741" i="10"/>
  <c r="A1613" i="10"/>
  <c r="J1537" i="10"/>
  <c r="H1537" i="10"/>
  <c r="A1569" i="10"/>
  <c r="A1254" i="10"/>
  <c r="A1617" i="10"/>
  <c r="C1474" i="10"/>
  <c r="J1474" i="10" s="1"/>
  <c r="I842" i="10"/>
  <c r="H1313" i="10"/>
  <c r="C1313" i="10"/>
  <c r="J1313" i="10" s="1"/>
  <c r="I1405" i="10"/>
  <c r="C1405" i="10"/>
  <c r="I1216" i="10"/>
  <c r="C1216" i="10"/>
  <c r="J1216" i="10" s="1"/>
  <c r="I1049" i="10"/>
  <c r="B1225" i="10"/>
  <c r="A1554" i="10"/>
  <c r="A1368" i="10"/>
  <c r="J841" i="10"/>
  <c r="H841" i="10"/>
  <c r="A1533" i="10"/>
  <c r="H979" i="10"/>
  <c r="A1601" i="10"/>
  <c r="B1245" i="10"/>
  <c r="I966" i="10"/>
  <c r="C966" i="10"/>
  <c r="J966" i="10" s="1"/>
  <c r="C1015" i="10"/>
  <c r="J1015" i="10" s="1"/>
  <c r="H1015" i="10"/>
  <c r="I717" i="10"/>
  <c r="C717" i="10"/>
  <c r="J717" i="10" s="1"/>
  <c r="I1676" i="10"/>
  <c r="I783" i="10"/>
  <c r="C783" i="10"/>
  <c r="I1599" i="10"/>
  <c r="C1599" i="10"/>
  <c r="J1599" i="10" s="1"/>
  <c r="H1633" i="10"/>
  <c r="I1668" i="10"/>
  <c r="I1727" i="10"/>
  <c r="C1727" i="10"/>
  <c r="J1727" i="10" s="1"/>
  <c r="I1285" i="10"/>
  <c r="A1405" i="10"/>
  <c r="B1495" i="10"/>
  <c r="J713" i="10"/>
  <c r="H713" i="10"/>
  <c r="B1229" i="10"/>
  <c r="B1133" i="10"/>
  <c r="B1370" i="10"/>
  <c r="A1526" i="10"/>
  <c r="A1451" i="10"/>
  <c r="A1582" i="10"/>
  <c r="B996" i="10"/>
  <c r="C881" i="10"/>
  <c r="J881" i="10" s="1"/>
  <c r="H1285" i="10"/>
  <c r="C1285" i="10"/>
  <c r="J1285" i="10" s="1"/>
  <c r="C862" i="10"/>
  <c r="J862" i="10" s="1"/>
  <c r="H862" i="10"/>
  <c r="I1393" i="10"/>
  <c r="C1393" i="10"/>
  <c r="J1393" i="10" s="1"/>
  <c r="I714" i="10"/>
  <c r="C714" i="10"/>
  <c r="C1156" i="10"/>
  <c r="J1156" i="10" s="1"/>
  <c r="I1029" i="10"/>
  <c r="I1607" i="10"/>
  <c r="C1607" i="10"/>
  <c r="H1742" i="10"/>
  <c r="C1029" i="10"/>
  <c r="J1029" i="10" s="1"/>
  <c r="I1313" i="10"/>
  <c r="C1049" i="10"/>
  <c r="J1049" i="10" s="1"/>
  <c r="B1684" i="10"/>
  <c r="H1086" i="10"/>
  <c r="H1058" i="10"/>
  <c r="B1362" i="10"/>
  <c r="A1177" i="10"/>
  <c r="B1448" i="10"/>
  <c r="A1362" i="10"/>
  <c r="A1234" i="10"/>
  <c r="A1522" i="10"/>
  <c r="A1425" i="10"/>
  <c r="I862" i="10"/>
  <c r="I793" i="10"/>
  <c r="C793" i="10"/>
  <c r="J793" i="10" s="1"/>
  <c r="I1128" i="10"/>
  <c r="I911" i="10"/>
  <c r="C911" i="10"/>
  <c r="I852" i="10"/>
  <c r="C852" i="10"/>
  <c r="C1128" i="10"/>
  <c r="J1128" i="10" s="1"/>
  <c r="C1634" i="10"/>
  <c r="J1634" i="10" s="1"/>
  <c r="I1474" i="10"/>
  <c r="G1063" i="10" a="1"/>
  <c r="E1169" i="10" a="1"/>
  <c r="F1002" i="10" a="1"/>
  <c r="D1216" i="10" a="1"/>
  <c r="G1714" i="10" a="1"/>
  <c r="G1189" i="10" a="1"/>
  <c r="G1159" i="10" a="1"/>
  <c r="G1425" i="10" a="1"/>
  <c r="G1175" i="10" a="1"/>
  <c r="E1304" i="10" a="1"/>
  <c r="E982" i="10" a="1"/>
  <c r="D1531" i="10" a="1"/>
  <c r="D1607" i="10" a="1"/>
  <c r="G1543" i="10" a="1"/>
  <c r="D1335" i="10" a="1"/>
  <c r="D1051" i="10" a="1"/>
  <c r="D1298" i="10" a="1"/>
  <c r="F1673" i="10" a="1"/>
  <c r="G1512" i="10" a="1"/>
  <c r="G1051" i="10" a="1"/>
  <c r="D1698" i="10" a="1"/>
  <c r="G1528" i="10" a="1"/>
  <c r="G1272" i="10" a="1"/>
  <c r="D1381" i="10" a="1"/>
  <c r="E854" i="10" a="1"/>
  <c r="G1216" i="10" a="1"/>
  <c r="E1614" i="10" a="1"/>
  <c r="G1698" i="10" a="1"/>
  <c r="D1499" i="10" a="1"/>
  <c r="G1463" i="10" a="1"/>
  <c r="E1378" i="10" a="1"/>
  <c r="G967" i="10" a="1"/>
  <c r="G1351" i="10" a="1"/>
  <c r="F1425" i="10" a="1"/>
  <c r="F1159" i="10" a="1"/>
  <c r="G1268" i="10" a="1"/>
  <c r="D1595" i="10" a="1"/>
  <c r="G1381" i="10" a="1"/>
  <c r="G1453" i="10" a="1"/>
  <c r="G1460" i="10" a="1"/>
  <c r="G1484" i="10" a="1"/>
  <c r="D1452" i="10" a="1"/>
  <c r="E992" i="10" a="1"/>
  <c r="G1115" i="10" a="1"/>
  <c r="D1184" i="10" a="1"/>
  <c r="F1169" i="10" a="1"/>
  <c r="E1678" i="10" a="1"/>
  <c r="E1384" i="10" a="1"/>
  <c r="E1300" i="10" a="1"/>
  <c r="D1460" i="10" a="1"/>
  <c r="D1623" i="10" a="1"/>
  <c r="E1292" i="10" a="1"/>
  <c r="G1547" i="10" a="1"/>
  <c r="D1107" i="10" a="1"/>
  <c r="D1463" i="10" a="1"/>
  <c r="D1459" i="10" a="1"/>
  <c r="E1356" i="10" a="1"/>
  <c r="F1378" i="10" a="1"/>
  <c r="E1189" i="10" a="1"/>
  <c r="G1456" i="10" a="1"/>
  <c r="F1272" i="10" a="1"/>
  <c r="G1335" i="10" a="1"/>
  <c r="D1115" i="10" a="1"/>
  <c r="D1456" i="10" a="1"/>
  <c r="E1120" i="10" a="1"/>
  <c r="E1051" i="10" a="1"/>
  <c r="G1021" i="10" a="1"/>
  <c r="E1061" i="10" a="1"/>
  <c r="G1002" i="10" a="1"/>
  <c r="G1689" i="10" a="1"/>
  <c r="D1539" i="10" a="1"/>
  <c r="F1021" i="10" a="1"/>
  <c r="G1726" i="10" a="1"/>
  <c r="E1421" i="10" a="1"/>
  <c r="E1425" i="10" a="1"/>
  <c r="D1726" i="10" a="1"/>
  <c r="F1453" i="10" a="1"/>
  <c r="E1296" i="10" a="1"/>
  <c r="F1296" i="10" a="1"/>
  <c r="G1130" i="10" a="1"/>
  <c r="E1268" i="10" a="1"/>
  <c r="E1100" i="10" a="1"/>
  <c r="F1671" i="10" a="1"/>
  <c r="G1421" i="10" a="1"/>
  <c r="G1459" i="10" a="1"/>
  <c r="D1347" i="10" a="1"/>
  <c r="D1484" i="10" a="1"/>
  <c r="G1452" i="10" a="1"/>
  <c r="E1747" i="10" a="1"/>
  <c r="G1710" i="10" a="1"/>
  <c r="E967" i="10" a="1"/>
  <c r="F1268" i="10" a="1"/>
  <c r="D1543" i="10" a="1"/>
  <c r="G1614" i="10" a="1"/>
  <c r="F1292" i="10" a="1"/>
  <c r="E1021" i="10" a="1"/>
  <c r="F1421" i="10" a="1"/>
  <c r="F967" i="10" a="1"/>
  <c r="D1292" i="10" a="1"/>
  <c r="E1671" i="10" a="1"/>
  <c r="E1533" i="10" a="1"/>
  <c r="G926" i="10" a="1"/>
  <c r="E1545" i="10" a="1"/>
  <c r="E933" i="10" a="1"/>
  <c r="F926" i="10" a="1"/>
  <c r="G1184" i="10" a="1"/>
  <c r="D1547" i="10" a="1"/>
  <c r="G1296" i="10" a="1"/>
  <c r="F1304" i="10" a="1"/>
  <c r="F1063" i="10" a="1"/>
  <c r="D1512" i="10" a="1"/>
  <c r="E1670" i="10" a="1"/>
  <c r="D1511" i="10" a="1"/>
  <c r="F1300" i="10" a="1"/>
  <c r="G1155" i="10" a="1"/>
  <c r="F1454" i="10" a="1"/>
  <c r="F1189" i="10" a="1"/>
  <c r="E1106" i="10" a="1"/>
  <c r="G1378" i="10" a="1"/>
  <c r="D1710" i="10" a="1"/>
  <c r="E1155" i="10" a="1"/>
  <c r="E923" i="10" a="1"/>
  <c r="E1739" i="10" a="1"/>
  <c r="G1292" i="10" a="1"/>
  <c r="D1065" i="10" a="1"/>
  <c r="E1002" i="10" a="1"/>
  <c r="D1714" i="10" a="1"/>
  <c r="D1355" i="10" a="1"/>
  <c r="F1689" i="10" a="1"/>
  <c r="F1175" i="10" a="1"/>
  <c r="F1614" i="10" a="1"/>
  <c r="G1347" i="10" a="1"/>
  <c r="E1159" i="10" a="1"/>
  <c r="E1199" i="10" a="1"/>
  <c r="E1602" i="10" a="1"/>
  <c r="G1298" i="10" a="1"/>
  <c r="G1531" i="10" a="1"/>
  <c r="D1351" i="10" a="1"/>
  <c r="G1260" i="10" a="1"/>
  <c r="F1260" i="10" a="1"/>
  <c r="G1160" i="10" a="1"/>
  <c r="E1031" i="10" a="1"/>
  <c r="E1453" i="10" a="1"/>
  <c r="G1169" i="10" a="1"/>
  <c r="G1499" i="10" a="1"/>
  <c r="E1130" i="10" a="1"/>
  <c r="E926" i="10" a="1"/>
  <c r="E1175" i="10" a="1"/>
  <c r="G1607" i="10" a="1"/>
  <c r="D1130" i="10" a="1"/>
  <c r="E857" i="10" a="1"/>
  <c r="G1065" i="10" a="1"/>
  <c r="D1160" i="10" a="1"/>
  <c r="G1164" i="10" a="1"/>
  <c r="D1528" i="10" a="1"/>
  <c r="D1164" i="10" a="1"/>
  <c r="G1454" i="10" a="1"/>
  <c r="F1155" i="10" a="1"/>
  <c r="J644" i="10" l="1"/>
  <c r="I422" i="10"/>
  <c r="J13" i="10"/>
  <c r="H421" i="10"/>
  <c r="J421" i="10"/>
  <c r="I352" i="10"/>
  <c r="C352" i="10"/>
  <c r="C504" i="10"/>
  <c r="J504" i="10" s="1"/>
  <c r="J643" i="10"/>
  <c r="H643" i="10"/>
  <c r="I562" i="10"/>
  <c r="J293" i="10"/>
  <c r="H293" i="10"/>
  <c r="H281" i="10"/>
  <c r="J281" i="10"/>
  <c r="H223" i="10"/>
  <c r="J771" i="10"/>
  <c r="H771" i="10"/>
  <c r="I772" i="10"/>
  <c r="C772" i="10"/>
  <c r="H72" i="10"/>
  <c r="J14" i="10"/>
  <c r="H492" i="10"/>
  <c r="J492" i="10"/>
  <c r="J632" i="10"/>
  <c r="H632" i="10"/>
  <c r="J282" i="10"/>
  <c r="J154" i="10"/>
  <c r="H154" i="10"/>
  <c r="H504" i="10"/>
  <c r="J702" i="10"/>
  <c r="H702" i="10"/>
  <c r="J294" i="10"/>
  <c r="H294" i="10"/>
  <c r="H212" i="10"/>
  <c r="J212" i="10"/>
  <c r="H422" i="10"/>
  <c r="J422" i="10"/>
  <c r="J574" i="10"/>
  <c r="H574" i="10"/>
  <c r="H224" i="10"/>
  <c r="J224" i="10"/>
  <c r="J142" i="10"/>
  <c r="H142" i="10"/>
  <c r="H84" i="10"/>
  <c r="J84" i="10"/>
  <c r="H1668" i="10"/>
  <c r="H881" i="10"/>
  <c r="C1314" i="10"/>
  <c r="J1314" i="10" s="1"/>
  <c r="H1474" i="10"/>
  <c r="H1029" i="10"/>
  <c r="H1634" i="10"/>
  <c r="H1531" i="10"/>
  <c r="H1160" i="10"/>
  <c r="G1421" i="10"/>
  <c r="G1425" i="10"/>
  <c r="E1159" i="10"/>
  <c r="I1159" i="10" s="1"/>
  <c r="D1292" i="10"/>
  <c r="E1300" i="10"/>
  <c r="I1300" i="10" s="1"/>
  <c r="G1335" i="10"/>
  <c r="G1378" i="10"/>
  <c r="D1381" i="10"/>
  <c r="F1159" i="10"/>
  <c r="G1272" i="10"/>
  <c r="D1452" i="10"/>
  <c r="F1378" i="10"/>
  <c r="G1292" i="10"/>
  <c r="G926" i="10"/>
  <c r="D1335" i="10"/>
  <c r="D1531" i="10"/>
  <c r="D1298" i="10"/>
  <c r="E1155" i="10"/>
  <c r="I1155" i="10" s="1"/>
  <c r="D1547" i="10"/>
  <c r="G1499" i="10"/>
  <c r="G1347" i="10"/>
  <c r="G1051" i="10"/>
  <c r="G1216" i="10"/>
  <c r="G967" i="10"/>
  <c r="F1304" i="10"/>
  <c r="G1714" i="10"/>
  <c r="F1268" i="10"/>
  <c r="E1130" i="10"/>
  <c r="E1031" i="10"/>
  <c r="E1678" i="10"/>
  <c r="E982" i="10"/>
  <c r="D1107" i="10"/>
  <c r="F1425" i="10"/>
  <c r="G1614" i="10"/>
  <c r="F1175" i="10"/>
  <c r="D1355" i="10"/>
  <c r="F1292" i="10"/>
  <c r="E1614" i="10"/>
  <c r="G1381" i="10"/>
  <c r="G1159" i="10"/>
  <c r="G1531" i="10"/>
  <c r="D1484" i="10"/>
  <c r="G1452" i="10"/>
  <c r="E1292" i="10"/>
  <c r="I1292" i="10" s="1"/>
  <c r="G1298" i="10"/>
  <c r="G1484" i="10"/>
  <c r="D1499" i="10"/>
  <c r="F1671" i="10"/>
  <c r="G1459" i="10"/>
  <c r="F926" i="10"/>
  <c r="G1063" i="10"/>
  <c r="G1547" i="10"/>
  <c r="E1671" i="10"/>
  <c r="G1453" i="10"/>
  <c r="D1347" i="10"/>
  <c r="D1459" i="10"/>
  <c r="D1216" i="10"/>
  <c r="D1539" i="10"/>
  <c r="F1421" i="10"/>
  <c r="E1002" i="10"/>
  <c r="E1304" i="10"/>
  <c r="I1304" i="10" s="1"/>
  <c r="G1169" i="10"/>
  <c r="D1115" i="10"/>
  <c r="E1384" i="10"/>
  <c r="I1384" i="10" s="1"/>
  <c r="E1747" i="10"/>
  <c r="E1051" i="10"/>
  <c r="E1061" i="10"/>
  <c r="E992" i="10"/>
  <c r="E1378" i="10"/>
  <c r="I1378" i="10" s="1"/>
  <c r="G1463" i="10"/>
  <c r="G1155" i="10"/>
  <c r="E1453" i="10"/>
  <c r="D1051" i="10"/>
  <c r="F1673" i="10"/>
  <c r="E1421" i="10"/>
  <c r="I1421" i="10" s="1"/>
  <c r="G1021" i="10"/>
  <c r="G1002" i="10"/>
  <c r="D1714" i="10"/>
  <c r="F1169" i="10"/>
  <c r="E1268" i="10"/>
  <c r="E923" i="10"/>
  <c r="G1164" i="10"/>
  <c r="E926" i="10"/>
  <c r="D1456" i="10"/>
  <c r="F1063" i="10"/>
  <c r="G1710" i="10"/>
  <c r="D1512" i="10"/>
  <c r="G1456" i="10"/>
  <c r="G1175" i="10"/>
  <c r="F1155" i="10"/>
  <c r="F1689" i="10"/>
  <c r="F1453" i="10"/>
  <c r="D1460" i="10"/>
  <c r="F1021" i="10"/>
  <c r="F1002" i="10"/>
  <c r="G1726" i="10"/>
  <c r="G1160" i="10"/>
  <c r="F1260" i="10"/>
  <c r="D1595" i="10"/>
  <c r="G1268" i="10"/>
  <c r="D1351" i="10"/>
  <c r="E1356" i="10"/>
  <c r="F1614" i="10"/>
  <c r="E1175" i="10"/>
  <c r="D1463" i="10"/>
  <c r="D1710" i="10"/>
  <c r="D1184" i="10"/>
  <c r="D1543" i="10"/>
  <c r="G1528" i="10"/>
  <c r="G1698" i="10"/>
  <c r="F1454" i="10"/>
  <c r="F1296" i="10"/>
  <c r="F1189" i="10"/>
  <c r="D1511" i="10"/>
  <c r="G1460" i="10"/>
  <c r="E1021" i="10"/>
  <c r="I1021" i="10" s="1"/>
  <c r="E1120" i="10"/>
  <c r="E1533" i="10"/>
  <c r="G1184" i="10"/>
  <c r="G1543" i="10"/>
  <c r="D1130" i="10"/>
  <c r="G1454" i="10"/>
  <c r="F1272" i="10"/>
  <c r="E1296" i="10"/>
  <c r="I1296" i="10" s="1"/>
  <c r="G1189" i="10"/>
  <c r="G1351" i="10"/>
  <c r="F967" i="10"/>
  <c r="G1607" i="10"/>
  <c r="D1726" i="10"/>
  <c r="D1065" i="10"/>
  <c r="D1160" i="10"/>
  <c r="E1199" i="10"/>
  <c r="E1670" i="10"/>
  <c r="E1739" i="10"/>
  <c r="E1545" i="10"/>
  <c r="E1100" i="10"/>
  <c r="E933" i="10"/>
  <c r="G1512" i="10"/>
  <c r="E1425" i="10"/>
  <c r="G1689" i="10"/>
  <c r="D1528" i="10"/>
  <c r="G1130" i="10"/>
  <c r="D1698" i="10"/>
  <c r="G1296" i="10"/>
  <c r="E1189" i="10"/>
  <c r="G1260" i="10"/>
  <c r="D1623" i="10"/>
  <c r="E854" i="10"/>
  <c r="E857" i="10"/>
  <c r="E1106" i="10"/>
  <c r="D1164" i="10"/>
  <c r="F1300" i="10"/>
  <c r="E967" i="10"/>
  <c r="I967" i="10" s="1"/>
  <c r="D1607" i="10"/>
  <c r="G1065" i="10"/>
  <c r="E1169" i="10"/>
  <c r="G1115" i="10"/>
  <c r="E1602" i="10"/>
  <c r="B1440" i="10"/>
  <c r="J911" i="10"/>
  <c r="H911" i="10"/>
  <c r="B1066" i="10"/>
  <c r="A1475" i="10"/>
  <c r="A1671" i="10"/>
  <c r="J1405" i="10"/>
  <c r="H1405" i="10"/>
  <c r="A1687" i="10"/>
  <c r="A1270" i="10"/>
  <c r="H1049" i="10"/>
  <c r="J1607" i="10"/>
  <c r="H1607" i="10"/>
  <c r="A1521" i="10"/>
  <c r="B1203" i="10"/>
  <c r="J1059" i="10"/>
  <c r="H1059" i="10"/>
  <c r="B1593" i="10"/>
  <c r="A1599" i="10"/>
  <c r="A1679" i="10"/>
  <c r="B1142" i="10"/>
  <c r="B1309" i="10"/>
  <c r="A1255" i="10"/>
  <c r="I1129" i="10"/>
  <c r="C1129" i="10"/>
  <c r="I1030" i="10"/>
  <c r="C1030" i="10"/>
  <c r="J1030" i="10" s="1"/>
  <c r="C1718" i="10"/>
  <c r="J1718" i="10" s="1"/>
  <c r="H1718" i="10"/>
  <c r="I1677" i="10"/>
  <c r="C1677" i="10"/>
  <c r="I961" i="10"/>
  <c r="C961" i="10"/>
  <c r="J961" i="10" s="1"/>
  <c r="I981" i="10"/>
  <c r="C981" i="10"/>
  <c r="H1384" i="10"/>
  <c r="I787" i="10"/>
  <c r="C787" i="10"/>
  <c r="J787" i="10" s="1"/>
  <c r="A1652" i="10"/>
  <c r="H1128" i="10"/>
  <c r="A1592" i="10"/>
  <c r="B1518" i="10"/>
  <c r="A1596" i="10"/>
  <c r="J783" i="10"/>
  <c r="H783" i="10"/>
  <c r="A1438" i="10"/>
  <c r="B1295" i="10"/>
  <c r="A1191" i="10"/>
  <c r="H1281" i="10"/>
  <c r="H1238" i="10"/>
  <c r="B1161" i="10"/>
  <c r="H1035" i="10"/>
  <c r="B1408" i="10"/>
  <c r="I863" i="10"/>
  <c r="C863" i="10"/>
  <c r="J863" i="10" s="1"/>
  <c r="I1383" i="10"/>
  <c r="I1746" i="10"/>
  <c r="C1383" i="10"/>
  <c r="J1383" i="10" s="1"/>
  <c r="H1383" i="10"/>
  <c r="I1050" i="10"/>
  <c r="C1050" i="10"/>
  <c r="I1060" i="10"/>
  <c r="C1060" i="10"/>
  <c r="C951" i="10"/>
  <c r="J951" i="10" s="1"/>
  <c r="I1463" i="10"/>
  <c r="C1463" i="10"/>
  <c r="J1463" i="10" s="1"/>
  <c r="I991" i="10"/>
  <c r="C991" i="10"/>
  <c r="C1355" i="10"/>
  <c r="J1355" i="10" s="1"/>
  <c r="H1355" i="10"/>
  <c r="B1315" i="10"/>
  <c r="J921" i="10"/>
  <c r="H921" i="10"/>
  <c r="J980" i="10"/>
  <c r="H980" i="10"/>
  <c r="A1356" i="10"/>
  <c r="A1600" i="10"/>
  <c r="J990" i="10"/>
  <c r="H990" i="10"/>
  <c r="A1735" i="10"/>
  <c r="A1491" i="10"/>
  <c r="C1105" i="10"/>
  <c r="J1105" i="10" s="1"/>
  <c r="C1234" i="10"/>
  <c r="J1234" i="10" s="1"/>
  <c r="H1234" i="10"/>
  <c r="C1089" i="10"/>
  <c r="J1089" i="10" s="1"/>
  <c r="H1089" i="10"/>
  <c r="I922" i="10"/>
  <c r="C922" i="10"/>
  <c r="C1099" i="10"/>
  <c r="J1099" i="10" s="1"/>
  <c r="J852" i="10"/>
  <c r="H852" i="10"/>
  <c r="A1304" i="10"/>
  <c r="A1247" i="10"/>
  <c r="H1156" i="10"/>
  <c r="B1565" i="10"/>
  <c r="A1603" i="10"/>
  <c r="J842" i="10"/>
  <c r="H842" i="10"/>
  <c r="A1324" i="10"/>
  <c r="A1683" i="10"/>
  <c r="B1594" i="10"/>
  <c r="B1436" i="10"/>
  <c r="A1651" i="10"/>
  <c r="J1538" i="10"/>
  <c r="H1538" i="10"/>
  <c r="H1676" i="10"/>
  <c r="C1711" i="10"/>
  <c r="J1711" i="10" s="1"/>
  <c r="H1711" i="10"/>
  <c r="C1544" i="10"/>
  <c r="J1544" i="10" s="1"/>
  <c r="I1355" i="10"/>
  <c r="B1412" i="10"/>
  <c r="A1300" i="10"/>
  <c r="B1400" i="10"/>
  <c r="I1286" i="10"/>
  <c r="C1286" i="10"/>
  <c r="J1286" i="10" s="1"/>
  <c r="H856" i="10"/>
  <c r="C856" i="10"/>
  <c r="J856" i="10" s="1"/>
  <c r="C1198" i="10"/>
  <c r="J1198" i="10" s="1"/>
  <c r="I1119" i="10"/>
  <c r="C1226" i="10"/>
  <c r="J1226" i="10" s="1"/>
  <c r="I1532" i="10"/>
  <c r="C1532" i="10"/>
  <c r="J1532" i="10" s="1"/>
  <c r="C1308" i="10"/>
  <c r="J1308" i="10" s="1"/>
  <c r="B1299" i="10"/>
  <c r="J714" i="10"/>
  <c r="H714" i="10"/>
  <c r="A1624" i="10"/>
  <c r="A1668" i="10"/>
  <c r="I1475" i="10"/>
  <c r="C1475" i="10"/>
  <c r="I1198" i="10"/>
  <c r="I1669" i="10"/>
  <c r="C1669" i="10"/>
  <c r="J1669" i="10" s="1"/>
  <c r="C1222" i="10"/>
  <c r="J1222" i="10" s="1"/>
  <c r="H1222" i="10"/>
  <c r="I1738" i="10"/>
  <c r="C897" i="10"/>
  <c r="J897" i="10" s="1"/>
  <c r="H897" i="10"/>
  <c r="I1544" i="10"/>
  <c r="I1099" i="10"/>
  <c r="C932" i="10"/>
  <c r="J932" i="10" s="1"/>
  <c r="H932" i="10"/>
  <c r="I932" i="10"/>
  <c r="A1495" i="10"/>
  <c r="A1432" i="10"/>
  <c r="B1432" i="10"/>
  <c r="A1639" i="10"/>
  <c r="B1107" i="10"/>
  <c r="A1747" i="10"/>
  <c r="A1205" i="10"/>
  <c r="I853" i="10"/>
  <c r="C853" i="10"/>
  <c r="I856" i="10"/>
  <c r="I1600" i="10"/>
  <c r="C1600" i="10"/>
  <c r="J1600" i="10" s="1"/>
  <c r="C1230" i="10"/>
  <c r="J1230" i="10" s="1"/>
  <c r="H1085" i="10"/>
  <c r="C1085" i="10"/>
  <c r="J1085" i="10" s="1"/>
  <c r="C1738" i="10"/>
  <c r="J1738" i="10" s="1"/>
  <c r="C1351" i="10"/>
  <c r="J1351" i="10" s="1"/>
  <c r="I1105" i="10"/>
  <c r="A1487" i="10"/>
  <c r="B1329" i="10"/>
  <c r="B1561" i="10"/>
  <c r="B1444" i="10"/>
  <c r="I912" i="10"/>
  <c r="C912" i="10"/>
  <c r="C1704" i="10"/>
  <c r="J1704" i="10" s="1"/>
  <c r="C1601" i="10"/>
  <c r="J1601" i="10" s="1"/>
  <c r="I1608" i="10"/>
  <c r="C1608" i="10"/>
  <c r="I1601" i="10"/>
  <c r="I784" i="10"/>
  <c r="C784" i="10"/>
  <c r="C1746" i="10"/>
  <c r="J1746" i="10" s="1"/>
  <c r="C1119" i="10"/>
  <c r="J1119" i="10" s="1"/>
  <c r="I1036" i="10"/>
  <c r="C1036" i="10"/>
  <c r="J1036" i="10" s="1"/>
  <c r="H1703" i="10"/>
  <c r="H1603" i="10"/>
  <c r="E1454" i="10" a="1"/>
  <c r="E1370" i="10" a="1"/>
  <c r="E993" i="10" a="1"/>
  <c r="E1131" i="10" a="1"/>
  <c r="E1741" i="10" a="1"/>
  <c r="F1684" i="10" a="1"/>
  <c r="D1693" i="10" a="1"/>
  <c r="E1259" i="10" a="1"/>
  <c r="G996" i="10" a="1"/>
  <c r="G1072" i="10" a="1"/>
  <c r="D1185" i="10" a="1"/>
  <c r="F1338" i="10" a="1"/>
  <c r="E1366" i="10" a="1"/>
  <c r="F1259" i="10" a="1"/>
  <c r="G1366" i="10" a="1"/>
  <c r="E1491" i="10" a="1"/>
  <c r="F1370" i="10" a="1"/>
  <c r="G1342" i="10" a="1"/>
  <c r="G1617" i="10" a="1"/>
  <c r="G1523" i="10" a="1"/>
  <c r="G1234" i="10" a="1"/>
  <c r="E996" i="10" a="1"/>
  <c r="G1554" i="10" a="1"/>
  <c r="G1121" i="10" a="1"/>
  <c r="G1133" i="10" a="1"/>
  <c r="G1684" i="10" a="1"/>
  <c r="D1451" i="10" a="1"/>
  <c r="G1185" i="10" a="1"/>
  <c r="D1425" i="10" a="1"/>
  <c r="D1598" i="10" a="1"/>
  <c r="G1677" i="10" a="1"/>
  <c r="G1338" i="10" a="1"/>
  <c r="D1135" i="10" a="1"/>
  <c r="F1524" i="10" a="1"/>
  <c r="E1225" i="10" a="1"/>
  <c r="F1366" i="10" a="1"/>
  <c r="D1617" i="10" a="1"/>
  <c r="F996" i="10" a="1"/>
  <c r="D1200" i="10" a="1"/>
  <c r="D1526" i="10" a="1"/>
  <c r="D1368" i="10" a="1"/>
  <c r="E1684" i="10" a="1"/>
  <c r="D1522" i="10" a="1"/>
  <c r="G1530" i="10" a="1"/>
  <c r="G1451" i="10" a="1"/>
  <c r="G1524" i="10" a="1"/>
  <c r="E1062" i="10" a="1"/>
  <c r="D1234" i="10" a="1"/>
  <c r="G1598" i="10" a="1"/>
  <c r="E1374" i="10" a="1"/>
  <c r="D1582" i="10" a="1"/>
  <c r="D1121" i="10" a="1"/>
  <c r="F1741" i="10" a="1"/>
  <c r="F1523" i="10" a="1"/>
  <c r="G1582" i="10" a="1"/>
  <c r="E1190" i="10" a="1"/>
  <c r="E1003" i="10" a="1"/>
  <c r="G1448" i="10" a="1"/>
  <c r="E927" i="10" a="1"/>
  <c r="D1581" i="10" a="1"/>
  <c r="E1245" i="10" a="1"/>
  <c r="G1330" i="10" a="1"/>
  <c r="D1665" i="10" a="1"/>
  <c r="G1239" i="10" a="1"/>
  <c r="F1245" i="10" a="1"/>
  <c r="G1091" i="10" a="1"/>
  <c r="E1052" i="10" a="1"/>
  <c r="D1230" i="10" a="1"/>
  <c r="F1239" i="10" a="1"/>
  <c r="F1743" i="10" a="1"/>
  <c r="F1229" i="10" a="1"/>
  <c r="F1133" i="10" a="1"/>
  <c r="F1448" i="10" a="1"/>
  <c r="G1229" i="10" a="1"/>
  <c r="G1526" i="10" a="1"/>
  <c r="G1286" i="10" a="1"/>
  <c r="E1495" i="10" a="1"/>
  <c r="E1362" i="10" a="1"/>
  <c r="F1491" i="10" a="1"/>
  <c r="G1254" i="10" a="1"/>
  <c r="G1601" i="10" a="1"/>
  <c r="G1037" i="10" a="1"/>
  <c r="G1417" i="10" a="1"/>
  <c r="D1362" i="10" a="1"/>
  <c r="F1342" i="10" a="1"/>
  <c r="D1530" i="10" a="1"/>
  <c r="D1421" i="10" a="1"/>
  <c r="E1448" i="10" a="1"/>
  <c r="G1230" i="10" a="1"/>
  <c r="D1417" i="10" a="1"/>
  <c r="E1101" i="10" a="1"/>
  <c r="G1135" i="10" a="1"/>
  <c r="G1522" i="10" a="1"/>
  <c r="E1176" i="10" a="1"/>
  <c r="E1229" i="10" a="1"/>
  <c r="F1362" i="10" a="1"/>
  <c r="E1603" i="10" a="1"/>
  <c r="D1601" i="10" a="1"/>
  <c r="G1491" i="10" a="1"/>
  <c r="F1037" i="10" a="1"/>
  <c r="G1225" i="10" a="1"/>
  <c r="E1748" i="10" a="1"/>
  <c r="G1245" i="10" a="1"/>
  <c r="E1200" i="10" a="1"/>
  <c r="G1569" i="10" a="1"/>
  <c r="E1672" i="10" a="1"/>
  <c r="D1529" i="10" a="1"/>
  <c r="E1037" i="10" a="1"/>
  <c r="F1072" i="10" a="1"/>
  <c r="D1177" i="10" a="1"/>
  <c r="E1269" i="10" a="1"/>
  <c r="F1374" i="10" a="1"/>
  <c r="E1523" i="10" a="1"/>
  <c r="D1613" i="10" a="1"/>
  <c r="D1286" i="10" a="1"/>
  <c r="D1609" i="10" a="1"/>
  <c r="E924" i="10" a="1"/>
  <c r="E1121" i="10" a="1"/>
  <c r="D1405" i="10" a="1"/>
  <c r="E1091" i="10" a="1"/>
  <c r="D1254" i="10" a="1"/>
  <c r="E1740" i="10" a="1"/>
  <c r="E1615" i="10" a="1"/>
  <c r="G1405" i="10" a="1"/>
  <c r="F1330" i="10" a="1"/>
  <c r="G1529" i="10" a="1"/>
  <c r="G1259" i="10" a="1"/>
  <c r="D1569" i="10" a="1"/>
  <c r="D1533" i="10" a="1"/>
  <c r="F1495" i="10" a="1"/>
  <c r="G1362" i="10" a="1"/>
  <c r="E1239" i="10" a="1"/>
  <c r="D1554" i="10" a="1"/>
  <c r="E1072" i="10" a="1"/>
  <c r="E1338" i="10" a="1"/>
  <c r="F1225" i="10" a="1"/>
  <c r="E1426" i="10" a="1"/>
  <c r="G1613" i="10" a="1"/>
  <c r="F1091" i="10" a="1"/>
  <c r="G1200" i="10" a="1"/>
  <c r="E1170" i="10" a="1"/>
  <c r="D1677" i="10" a="1"/>
  <c r="G1533" i="10" a="1"/>
  <c r="G1368" i="10" a="1"/>
  <c r="J772" i="10" l="1"/>
  <c r="H772" i="10"/>
  <c r="H352" i="10"/>
  <c r="J352" i="10"/>
  <c r="H1544" i="10"/>
  <c r="H1119" i="10"/>
  <c r="H1226" i="10"/>
  <c r="H1198" i="10"/>
  <c r="H1746" i="10"/>
  <c r="H1351" i="10"/>
  <c r="H1099" i="10"/>
  <c r="C1384" i="10"/>
  <c r="J1384" i="10" s="1"/>
  <c r="H1601" i="10"/>
  <c r="H1308" i="10"/>
  <c r="H951" i="10"/>
  <c r="G1677" i="10"/>
  <c r="F1259" i="10"/>
  <c r="E1491" i="10"/>
  <c r="I1491" i="10" s="1"/>
  <c r="G1330" i="10"/>
  <c r="F1491" i="10"/>
  <c r="G1230" i="10"/>
  <c r="G1366" i="10"/>
  <c r="D1234" i="10"/>
  <c r="E1374" i="10"/>
  <c r="I1374" i="10" s="1"/>
  <c r="D1135" i="10"/>
  <c r="E1037" i="10"/>
  <c r="I1037" i="10" s="1"/>
  <c r="D1362" i="10"/>
  <c r="D1613" i="10"/>
  <c r="G1533" i="10"/>
  <c r="E1684" i="10"/>
  <c r="D1665" i="10"/>
  <c r="E1245" i="10"/>
  <c r="G1121" i="10"/>
  <c r="F1448" i="10"/>
  <c r="G1582" i="10"/>
  <c r="D1185" i="10"/>
  <c r="F1072" i="10"/>
  <c r="F1133" i="10"/>
  <c r="G1200" i="10"/>
  <c r="G1601" i="10"/>
  <c r="F996" i="10"/>
  <c r="E1603" i="10"/>
  <c r="E1454" i="10"/>
  <c r="I1454" i="10" s="1"/>
  <c r="E1052" i="10"/>
  <c r="F1374" i="10"/>
  <c r="F1037" i="10"/>
  <c r="F1362" i="10"/>
  <c r="D1417" i="10"/>
  <c r="F1342" i="10"/>
  <c r="E1259" i="10"/>
  <c r="G1135" i="10"/>
  <c r="G1569" i="10"/>
  <c r="D1230" i="10"/>
  <c r="D1581" i="10"/>
  <c r="F1366" i="10"/>
  <c r="D1254" i="10"/>
  <c r="D1368" i="10"/>
  <c r="E1448" i="10"/>
  <c r="I1448" i="10" s="1"/>
  <c r="E1741" i="10"/>
  <c r="E996" i="10"/>
  <c r="E1101" i="10"/>
  <c r="E1748" i="10"/>
  <c r="E1615" i="10"/>
  <c r="G1598" i="10"/>
  <c r="F1524" i="10"/>
  <c r="D1533" i="10"/>
  <c r="G1684" i="10"/>
  <c r="D1121" i="10"/>
  <c r="G1448" i="10"/>
  <c r="E1239" i="10"/>
  <c r="D1609" i="10"/>
  <c r="G1523" i="10"/>
  <c r="G1451" i="10"/>
  <c r="D1200" i="10"/>
  <c r="D1601" i="10"/>
  <c r="E1170" i="10"/>
  <c r="G1259" i="10"/>
  <c r="D1598" i="10"/>
  <c r="G1229" i="10"/>
  <c r="F1330" i="10"/>
  <c r="F1743" i="10"/>
  <c r="G1254" i="10"/>
  <c r="F1684" i="10"/>
  <c r="D1530" i="10"/>
  <c r="G1338" i="10"/>
  <c r="G1091" i="10"/>
  <c r="G1225" i="10"/>
  <c r="G1522" i="10"/>
  <c r="G1239" i="10"/>
  <c r="G1529" i="10"/>
  <c r="F1523" i="10"/>
  <c r="G1617" i="10"/>
  <c r="G1405" i="10"/>
  <c r="E1740" i="10"/>
  <c r="E927" i="10"/>
  <c r="E1131" i="10"/>
  <c r="D1425" i="10"/>
  <c r="G1417" i="10"/>
  <c r="D1677" i="10"/>
  <c r="G1362" i="10"/>
  <c r="F1229" i="10"/>
  <c r="G1342" i="10"/>
  <c r="G1530" i="10"/>
  <c r="F1338" i="10"/>
  <c r="F1091" i="10"/>
  <c r="F1225" i="10"/>
  <c r="D1526" i="10"/>
  <c r="F1239" i="10"/>
  <c r="E1523" i="10"/>
  <c r="D1451" i="10"/>
  <c r="E1176" i="10"/>
  <c r="D1554" i="10"/>
  <c r="E1229" i="10"/>
  <c r="I1229" i="10" s="1"/>
  <c r="G1524" i="10"/>
  <c r="E1495" i="10"/>
  <c r="D1177" i="10"/>
  <c r="G1245" i="10"/>
  <c r="E1338" i="10"/>
  <c r="E1091" i="10"/>
  <c r="I1091" i="10" s="1"/>
  <c r="E1225" i="10"/>
  <c r="I1225" i="10" s="1"/>
  <c r="G1526" i="10"/>
  <c r="D1522" i="10"/>
  <c r="G1072" i="10"/>
  <c r="D1529" i="10"/>
  <c r="D1617" i="10"/>
  <c r="D1405" i="10"/>
  <c r="F1370" i="10"/>
  <c r="E1200" i="10"/>
  <c r="E924" i="10"/>
  <c r="D1569" i="10"/>
  <c r="G1491" i="10"/>
  <c r="E1362" i="10"/>
  <c r="I1362" i="10" s="1"/>
  <c r="D1693" i="10"/>
  <c r="E1366" i="10"/>
  <c r="I1366" i="10" s="1"/>
  <c r="G1613" i="10"/>
  <c r="F1495" i="10"/>
  <c r="G1234" i="10"/>
  <c r="D1421" i="10"/>
  <c r="G1286" i="10"/>
  <c r="G1185" i="10"/>
  <c r="G1133" i="10"/>
  <c r="E1370" i="10"/>
  <c r="I1370" i="10" s="1"/>
  <c r="E1426" i="10"/>
  <c r="E1121" i="10"/>
  <c r="E1269" i="10"/>
  <c r="E993" i="10"/>
  <c r="E1003" i="10"/>
  <c r="E1672" i="10"/>
  <c r="G1554" i="10"/>
  <c r="G1037" i="10"/>
  <c r="D1286" i="10"/>
  <c r="F1245" i="10"/>
  <c r="G1368" i="10"/>
  <c r="D1582" i="10"/>
  <c r="E1072" i="10"/>
  <c r="F1741" i="10"/>
  <c r="G996" i="10"/>
  <c r="E1190" i="10"/>
  <c r="E1062" i="10"/>
  <c r="B1514" i="10"/>
  <c r="A1709" i="10"/>
  <c r="A1565" i="10"/>
  <c r="A1275" i="10"/>
  <c r="A1753" i="10"/>
  <c r="J1608" i="10"/>
  <c r="H1608" i="10"/>
  <c r="B1399" i="10"/>
  <c r="H1230" i="10"/>
  <c r="A1370" i="10"/>
  <c r="A1721" i="10"/>
  <c r="B1506" i="10"/>
  <c r="A1374" i="10"/>
  <c r="A1426" i="10"/>
  <c r="A1508" i="10"/>
  <c r="I1602" i="10"/>
  <c r="C1602" i="10"/>
  <c r="J1602" i="10" s="1"/>
  <c r="I933" i="10"/>
  <c r="C933" i="10"/>
  <c r="J933" i="10" s="1"/>
  <c r="I1453" i="10"/>
  <c r="I1051" i="10"/>
  <c r="C1051" i="10"/>
  <c r="I982" i="10"/>
  <c r="C982" i="10"/>
  <c r="J853" i="10"/>
  <c r="H853" i="10"/>
  <c r="J912" i="10"/>
  <c r="H912" i="10"/>
  <c r="B1177" i="10"/>
  <c r="A1502" i="10"/>
  <c r="A1673" i="10"/>
  <c r="J1060" i="10"/>
  <c r="H1060" i="10"/>
  <c r="A1261" i="10"/>
  <c r="A1722" i="10"/>
  <c r="B1379" i="10"/>
  <c r="A1749" i="10"/>
  <c r="B1663" i="10"/>
  <c r="A1340" i="10"/>
  <c r="A1741" i="10"/>
  <c r="I1106" i="10"/>
  <c r="C1106" i="10"/>
  <c r="J1106" i="10" s="1"/>
  <c r="I1100" i="10"/>
  <c r="C1100" i="10"/>
  <c r="J1100" i="10" s="1"/>
  <c r="C1453" i="10"/>
  <c r="J1453" i="10" s="1"/>
  <c r="H1453" i="10"/>
  <c r="I1747" i="10"/>
  <c r="C1747" i="10"/>
  <c r="I1614" i="10"/>
  <c r="I1678" i="10"/>
  <c r="C1678" i="10"/>
  <c r="B1369" i="10"/>
  <c r="A1394" i="10"/>
  <c r="B1231" i="10"/>
  <c r="I1169" i="10"/>
  <c r="I857" i="10"/>
  <c r="C857" i="10"/>
  <c r="J857" i="10" s="1"/>
  <c r="I1545" i="10"/>
  <c r="C1545" i="10"/>
  <c r="C1189" i="10"/>
  <c r="J1189" i="10" s="1"/>
  <c r="C926" i="10"/>
  <c r="J926" i="10" s="1"/>
  <c r="H926" i="10"/>
  <c r="C1292" i="10"/>
  <c r="J1292" i="10" s="1"/>
  <c r="H1292" i="10"/>
  <c r="I1031" i="10"/>
  <c r="C1031" i="10"/>
  <c r="J1031" i="10" s="1"/>
  <c r="J784" i="10"/>
  <c r="H784" i="10"/>
  <c r="J1475" i="10"/>
  <c r="H1475" i="10"/>
  <c r="B1664" i="10"/>
  <c r="B1635" i="10"/>
  <c r="J991" i="10"/>
  <c r="H991" i="10"/>
  <c r="J1050" i="10"/>
  <c r="H1050" i="10"/>
  <c r="A1591" i="10"/>
  <c r="I854" i="10"/>
  <c r="C854" i="10"/>
  <c r="I1739" i="10"/>
  <c r="C1739" i="10"/>
  <c r="J1739" i="10" s="1"/>
  <c r="C967" i="10"/>
  <c r="J967" i="10" s="1"/>
  <c r="H967" i="10"/>
  <c r="C1296" i="10"/>
  <c r="J1296" i="10" s="1"/>
  <c r="I926" i="10"/>
  <c r="I1130" i="10"/>
  <c r="C1130" i="10"/>
  <c r="H1704" i="10"/>
  <c r="B1631" i="10"/>
  <c r="H1738" i="10"/>
  <c r="A1738" i="10"/>
  <c r="A1317" i="10"/>
  <c r="H1105" i="10"/>
  <c r="A1662" i="10"/>
  <c r="J1129" i="10"/>
  <c r="H1129" i="10"/>
  <c r="A1669" i="10"/>
  <c r="A1545" i="10"/>
  <c r="I1670" i="10"/>
  <c r="C1670" i="10"/>
  <c r="J1670" i="10" s="1"/>
  <c r="H1454" i="10"/>
  <c r="I1175" i="10"/>
  <c r="C1155" i="10"/>
  <c r="J1155" i="10" s="1"/>
  <c r="H1155" i="10"/>
  <c r="C1175" i="10"/>
  <c r="J1175" i="10" s="1"/>
  <c r="C1268" i="10"/>
  <c r="J1268" i="10" s="1"/>
  <c r="C1378" i="10"/>
  <c r="J1378" i="10" s="1"/>
  <c r="B1470" i="10"/>
  <c r="B1482" i="10"/>
  <c r="J922" i="10"/>
  <c r="H922" i="10"/>
  <c r="A1561" i="10"/>
  <c r="A1670" i="10"/>
  <c r="I1199" i="10"/>
  <c r="C1199" i="10"/>
  <c r="I1533" i="10"/>
  <c r="C1533" i="10"/>
  <c r="J1533" i="10" s="1"/>
  <c r="C1614" i="10"/>
  <c r="J1614" i="10" s="1"/>
  <c r="C1002" i="10"/>
  <c r="J1002" i="10" s="1"/>
  <c r="H1002" i="10"/>
  <c r="I923" i="10"/>
  <c r="C923" i="10"/>
  <c r="H1673" i="10"/>
  <c r="A1557" i="10"/>
  <c r="B1385" i="10"/>
  <c r="B1478" i="10"/>
  <c r="B1365" i="10"/>
  <c r="A1666" i="10"/>
  <c r="J981" i="10"/>
  <c r="H981" i="10"/>
  <c r="J1677" i="10"/>
  <c r="H1677" i="10"/>
  <c r="B1212" i="10"/>
  <c r="B1136" i="10"/>
  <c r="I1425" i="10"/>
  <c r="I1120" i="10"/>
  <c r="C1120" i="10"/>
  <c r="I1356" i="10"/>
  <c r="C1356" i="10"/>
  <c r="J1356" i="10" s="1"/>
  <c r="C1021" i="10"/>
  <c r="J1021" i="10" s="1"/>
  <c r="I1268" i="10"/>
  <c r="I992" i="10"/>
  <c r="C992" i="10"/>
  <c r="I1002" i="10"/>
  <c r="I1671" i="10"/>
  <c r="C1671" i="10"/>
  <c r="J1671" i="10" s="1"/>
  <c r="C1425" i="10"/>
  <c r="J1425" i="10" s="1"/>
  <c r="H1425" i="10"/>
  <c r="C1304" i="10"/>
  <c r="J1304" i="10" s="1"/>
  <c r="H1304" i="10"/>
  <c r="B1502" i="10"/>
  <c r="A1694" i="10"/>
  <c r="B1588" i="10"/>
  <c r="A1325" i="10"/>
  <c r="B1273" i="10"/>
  <c r="B1510" i="10"/>
  <c r="C1300" i="10"/>
  <c r="J1300" i="10" s="1"/>
  <c r="I1189" i="10"/>
  <c r="C1169" i="10"/>
  <c r="J1169" i="10" s="1"/>
  <c r="I1061" i="10"/>
  <c r="C1061" i="10"/>
  <c r="C1421" i="10"/>
  <c r="J1421" i="10" s="1"/>
  <c r="C1159" i="10"/>
  <c r="J1159" i="10" s="1"/>
  <c r="H1159" i="10"/>
  <c r="G1475" i="10" a="1"/>
  <c r="G1270" i="10" a="1"/>
  <c r="G1107" i="10" a="1"/>
  <c r="D1304" i="10" a="1"/>
  <c r="F1142" i="10" a="1"/>
  <c r="G1521" i="10" a="1"/>
  <c r="E1673" i="10" a="1"/>
  <c r="E1565" i="10" a="1"/>
  <c r="D1639" i="10" a="1"/>
  <c r="D1603" i="10" a="1"/>
  <c r="D1679" i="10" a="1"/>
  <c r="E1122" i="10" a="1"/>
  <c r="D1600" i="10" a="1"/>
  <c r="F1561" i="10" a="1"/>
  <c r="D1487" i="10" a="1"/>
  <c r="D1356" i="10" a="1"/>
  <c r="D1491" i="10" a="1"/>
  <c r="E1299" i="10" a="1"/>
  <c r="D1624" i="10" a="1"/>
  <c r="F1295" i="10" a="1"/>
  <c r="E1408" i="10" a="1"/>
  <c r="G1565" i="10" a="1"/>
  <c r="G1300" i="10" a="1"/>
  <c r="E994" i="10" a="1"/>
  <c r="D1191" i="10" a="1"/>
  <c r="E1329" i="10" a="1"/>
  <c r="D1735" i="10" a="1"/>
  <c r="G1561" i="10" a="1"/>
  <c r="G1683" i="10" a="1"/>
  <c r="E1201" i="10" a="1"/>
  <c r="D1596" i="10" a="1"/>
  <c r="D1495" i="10" a="1"/>
  <c r="D1747" i="10" a="1"/>
  <c r="E1161" i="10" a="1"/>
  <c r="D1651" i="10" a="1"/>
  <c r="G1671" i="10" a="1"/>
  <c r="E1309" i="10" a="1"/>
  <c r="E1518" i="10" a="1"/>
  <c r="D1300" i="10" a="1"/>
  <c r="F1518" i="10" a="1"/>
  <c r="G1639" i="10" a="1"/>
  <c r="E1444" i="10" a="1"/>
  <c r="F1203" i="10" a="1"/>
  <c r="G1518" i="10" a="1"/>
  <c r="G1624" i="10" a="1"/>
  <c r="F1565" i="10" a="1"/>
  <c r="E1432" i="10" a="1"/>
  <c r="G1487" i="10" a="1"/>
  <c r="G1205" i="10" a="1"/>
  <c r="D1475" i="10" a="1"/>
  <c r="F1107" i="10" a="1"/>
  <c r="G1304" i="10" a="1"/>
  <c r="G1329" i="10" a="1"/>
  <c r="E1240" i="10" a="1"/>
  <c r="F1066" i="10" a="1"/>
  <c r="E1561" i="10" a="1"/>
  <c r="G1142" i="10" a="1"/>
  <c r="G1191" i="10" a="1"/>
  <c r="E997" i="10" a="1"/>
  <c r="G1593" i="10" a="1"/>
  <c r="F1315" i="10" a="1"/>
  <c r="G1436" i="10" a="1"/>
  <c r="E1496" i="10" a="1"/>
  <c r="E1066" i="10" a="1"/>
  <c r="G1255" i="10" a="1"/>
  <c r="G1295" i="10" a="1"/>
  <c r="F1412" i="10" a="1"/>
  <c r="F1594" i="10" a="1"/>
  <c r="G1412" i="10" a="1"/>
  <c r="E1107" i="10" a="1"/>
  <c r="E1063" i="10" a="1"/>
  <c r="D1521" i="10" a="1"/>
  <c r="E1191" i="10" a="1"/>
  <c r="G1299" i="10" a="1"/>
  <c r="F1329" i="10" a="1"/>
  <c r="F1408" i="10" a="1"/>
  <c r="D1592" i="10" a="1"/>
  <c r="F1309" i="10" a="1"/>
  <c r="G1203" i="10" a="1"/>
  <c r="G1592" i="10" a="1"/>
  <c r="E1524" i="10" a="1"/>
  <c r="G1408" i="10" a="1"/>
  <c r="E1685" i="10" a="1"/>
  <c r="E1593" i="10" a="1"/>
  <c r="E1270" i="10" a="1"/>
  <c r="E1073" i="10" a="1"/>
  <c r="G1668" i="10" a="1"/>
  <c r="D1683" i="10" a="1"/>
  <c r="D1652" i="10" a="1"/>
  <c r="F1432" i="10" a="1"/>
  <c r="E1246" i="10" a="1"/>
  <c r="G1309" i="10" a="1"/>
  <c r="E1171" i="10" a="1"/>
  <c r="E1742" i="10" a="1"/>
  <c r="G1356" i="10" a="1"/>
  <c r="D1599" i="10" a="1"/>
  <c r="G1066" i="10" a="1"/>
  <c r="E1339" i="10" a="1"/>
  <c r="G1438" i="10" a="1"/>
  <c r="G1315" i="10" a="1"/>
  <c r="D1438" i="10" a="1"/>
  <c r="E1260" i="10" a="1"/>
  <c r="D1247" i="10" a="1"/>
  <c r="G1324" i="10" a="1"/>
  <c r="D1671" i="10" a="1"/>
  <c r="G1599" i="10" a="1"/>
  <c r="G1432" i="10" a="1"/>
  <c r="F1161" i="10" a="1"/>
  <c r="F1440" i="10" a="1"/>
  <c r="G1161" i="10" a="1"/>
  <c r="G1652" i="10" a="1"/>
  <c r="G1400" i="10" a="1"/>
  <c r="G1600" i="10" a="1"/>
  <c r="F1593" i="10" a="1"/>
  <c r="D1668" i="10" a="1"/>
  <c r="D1270" i="10" a="1"/>
  <c r="D1205" i="10" a="1"/>
  <c r="E1142" i="10" a="1"/>
  <c r="E1315" i="10" a="1"/>
  <c r="G1594" i="10" a="1"/>
  <c r="D1432" i="10" a="1"/>
  <c r="G1747" i="10" a="1"/>
  <c r="E1295" i="10" a="1"/>
  <c r="G1687" i="10" a="1"/>
  <c r="G1596" i="10" a="1"/>
  <c r="D1687" i="10" a="1"/>
  <c r="E1132" i="10" a="1"/>
  <c r="E1440" i="10" a="1"/>
  <c r="F1436" i="10" a="1"/>
  <c r="G1495" i="10" a="1"/>
  <c r="F1299" i="10" a="1"/>
  <c r="D1255" i="10" a="1"/>
  <c r="F1400" i="10" a="1"/>
  <c r="E1436" i="10" a="1"/>
  <c r="G1603" i="10" a="1"/>
  <c r="F1444" i="10" a="1"/>
  <c r="D1324" i="10" a="1"/>
  <c r="H1300" i="10" l="1"/>
  <c r="H1614" i="10"/>
  <c r="H1421" i="10"/>
  <c r="H1169" i="10"/>
  <c r="H1268" i="10"/>
  <c r="C1454" i="10"/>
  <c r="J1454" i="10" s="1"/>
  <c r="G1565" i="10"/>
  <c r="D1624" i="10"/>
  <c r="F1142" i="10"/>
  <c r="G1600" i="10"/>
  <c r="G1495" i="10"/>
  <c r="D1475" i="10"/>
  <c r="F1440" i="10"/>
  <c r="D1255" i="10"/>
  <c r="G1624" i="10"/>
  <c r="F1066" i="10"/>
  <c r="E1295" i="10"/>
  <c r="I1295" i="10" s="1"/>
  <c r="D1491" i="10"/>
  <c r="D1687" i="10"/>
  <c r="G1592" i="10"/>
  <c r="F1561" i="10"/>
  <c r="G1521" i="10"/>
  <c r="G1161" i="10"/>
  <c r="F1309" i="10"/>
  <c r="G1438" i="10"/>
  <c r="E1329" i="10"/>
  <c r="D1683" i="10"/>
  <c r="G1639" i="10"/>
  <c r="E1191" i="10"/>
  <c r="E1270" i="10"/>
  <c r="E1742" i="10"/>
  <c r="E1685" i="10"/>
  <c r="F1203" i="10"/>
  <c r="G1596" i="10"/>
  <c r="E1440" i="10"/>
  <c r="I1440" i="10" s="1"/>
  <c r="G1255" i="10"/>
  <c r="E1066" i="10"/>
  <c r="G1295" i="10"/>
  <c r="F1315" i="10"/>
  <c r="G1687" i="10"/>
  <c r="E1561" i="10"/>
  <c r="I1561" i="10" s="1"/>
  <c r="D1521" i="10"/>
  <c r="F1565" i="10"/>
  <c r="G1747" i="10"/>
  <c r="F1161" i="10"/>
  <c r="F1299" i="10"/>
  <c r="G1671" i="10"/>
  <c r="F1593" i="10"/>
  <c r="D1432" i="10"/>
  <c r="D1438" i="10"/>
  <c r="F1436" i="10"/>
  <c r="G1329" i="10"/>
  <c r="G1683" i="10"/>
  <c r="D1639" i="10"/>
  <c r="E1122" i="10"/>
  <c r="G1518" i="10"/>
  <c r="F1432" i="10"/>
  <c r="F1295" i="10"/>
  <c r="E1315" i="10"/>
  <c r="G1400" i="10"/>
  <c r="D1592" i="10"/>
  <c r="G1668" i="10"/>
  <c r="E1565" i="10"/>
  <c r="D1747" i="10"/>
  <c r="E1161" i="10"/>
  <c r="I1161" i="10" s="1"/>
  <c r="D1671" i="10"/>
  <c r="E1593" i="10"/>
  <c r="G1652" i="10"/>
  <c r="G1300" i="10"/>
  <c r="E1496" i="10"/>
  <c r="E1524" i="10"/>
  <c r="I1524" i="10" s="1"/>
  <c r="F1518" i="10"/>
  <c r="E1432" i="10"/>
  <c r="I1432" i="10" s="1"/>
  <c r="G1066" i="10"/>
  <c r="F1408" i="10"/>
  <c r="G1487" i="10"/>
  <c r="F1412" i="10"/>
  <c r="G1599" i="10"/>
  <c r="G1324" i="10"/>
  <c r="D1679" i="10"/>
  <c r="D1652" i="10"/>
  <c r="G1107" i="10"/>
  <c r="G1356" i="10"/>
  <c r="E1436" i="10"/>
  <c r="I1436" i="10" s="1"/>
  <c r="D1300" i="10"/>
  <c r="F1329" i="10"/>
  <c r="G1205" i="10"/>
  <c r="E1240" i="10"/>
  <c r="E1260" i="10"/>
  <c r="G1203" i="10"/>
  <c r="E1518" i="10"/>
  <c r="I1518" i="10" s="1"/>
  <c r="G1432" i="10"/>
  <c r="D1668" i="10"/>
  <c r="G1594" i="10"/>
  <c r="D1270" i="10"/>
  <c r="G1191" i="10"/>
  <c r="F1107" i="10"/>
  <c r="G1436" i="10"/>
  <c r="D1205" i="10"/>
  <c r="F1444" i="10"/>
  <c r="E1073" i="10"/>
  <c r="E1201" i="10"/>
  <c r="G1142" i="10"/>
  <c r="D1596" i="10"/>
  <c r="E1408" i="10"/>
  <c r="D1487" i="10"/>
  <c r="D1600" i="10"/>
  <c r="G1475" i="10"/>
  <c r="D1599" i="10"/>
  <c r="D1247" i="10"/>
  <c r="F1594" i="10"/>
  <c r="D1324" i="10"/>
  <c r="G1309" i="10"/>
  <c r="G1603" i="10"/>
  <c r="E1107" i="10"/>
  <c r="I1107" i="10" s="1"/>
  <c r="D1356" i="10"/>
  <c r="D1651" i="10"/>
  <c r="E1444" i="10"/>
  <c r="I1444" i="10" s="1"/>
  <c r="E1673" i="10"/>
  <c r="E1171" i="10"/>
  <c r="G1408" i="10"/>
  <c r="G1299" i="10"/>
  <c r="G1270" i="10"/>
  <c r="E1309" i="10"/>
  <c r="D1191" i="10"/>
  <c r="G1304" i="10"/>
  <c r="D1735" i="10"/>
  <c r="E1246" i="10"/>
  <c r="G1412" i="10"/>
  <c r="G1561" i="10"/>
  <c r="E1142" i="10"/>
  <c r="G1315" i="10"/>
  <c r="F1400" i="10"/>
  <c r="E1299" i="10"/>
  <c r="I1299" i="10" s="1"/>
  <c r="G1593" i="10"/>
  <c r="D1603" i="10"/>
  <c r="D1304" i="10"/>
  <c r="D1495" i="10"/>
  <c r="E1063" i="10"/>
  <c r="E994" i="10"/>
  <c r="E1339" i="10"/>
  <c r="E1132" i="10"/>
  <c r="E997" i="10"/>
  <c r="B1658" i="10"/>
  <c r="A1395" i="10"/>
  <c r="B1701" i="10"/>
  <c r="B1705" i="10"/>
  <c r="B1455" i="10"/>
  <c r="B1540" i="10"/>
  <c r="H1296" i="10"/>
  <c r="H1189" i="10"/>
  <c r="B1439" i="10"/>
  <c r="B1733" i="10"/>
  <c r="A1572" i="10"/>
  <c r="A1444" i="10"/>
  <c r="I1190" i="10"/>
  <c r="C1190" i="10"/>
  <c r="C1245" i="10"/>
  <c r="J1245" i="10" s="1"/>
  <c r="I1269" i="10"/>
  <c r="C1269" i="10"/>
  <c r="I927" i="10"/>
  <c r="C927" i="10"/>
  <c r="J927" i="10" s="1"/>
  <c r="H1524" i="10"/>
  <c r="I1741" i="10"/>
  <c r="C1374" i="10"/>
  <c r="J1374" i="10" s="1"/>
  <c r="H1374" i="10"/>
  <c r="C1072" i="10"/>
  <c r="J1072" i="10" s="1"/>
  <c r="H1072" i="10"/>
  <c r="I1684" i="10"/>
  <c r="B1580" i="10"/>
  <c r="A1631" i="10"/>
  <c r="B1572" i="10"/>
  <c r="H1671" i="10"/>
  <c r="H1021" i="10"/>
  <c r="H1175" i="10"/>
  <c r="A1732" i="10"/>
  <c r="I1121" i="10"/>
  <c r="C1121" i="10"/>
  <c r="I1740" i="10"/>
  <c r="C1740" i="10"/>
  <c r="J1740" i="10" s="1"/>
  <c r="I1052" i="10"/>
  <c r="C1052" i="10"/>
  <c r="B1206" i="10"/>
  <c r="J923" i="10"/>
  <c r="H923" i="10"/>
  <c r="J1199" i="10"/>
  <c r="H1199" i="10"/>
  <c r="A1661" i="10"/>
  <c r="J1545" i="10"/>
  <c r="H1545" i="10"/>
  <c r="B1247" i="10"/>
  <c r="J982" i="10"/>
  <c r="H982" i="10"/>
  <c r="A1578" i="10"/>
  <c r="B1576" i="10"/>
  <c r="B1469" i="10"/>
  <c r="C1741" i="10"/>
  <c r="J1741" i="10" s="1"/>
  <c r="I1426" i="10"/>
  <c r="C1426" i="10"/>
  <c r="J1426" i="10" s="1"/>
  <c r="I1495" i="10"/>
  <c r="I1523" i="10"/>
  <c r="C1229" i="10"/>
  <c r="J1229" i="10" s="1"/>
  <c r="H1229" i="10"/>
  <c r="B1343" i="10"/>
  <c r="J1130" i="10"/>
  <c r="H1130" i="10"/>
  <c r="B1734" i="10"/>
  <c r="B1584" i="10"/>
  <c r="C1495" i="10"/>
  <c r="J1495" i="10" s="1"/>
  <c r="H1495" i="10"/>
  <c r="I924" i="10"/>
  <c r="C924" i="10"/>
  <c r="C1239" i="10"/>
  <c r="J1239" i="10" s="1"/>
  <c r="I1239" i="10"/>
  <c r="I1259" i="10"/>
  <c r="I1603" i="10"/>
  <c r="C1603" i="10"/>
  <c r="J1603" i="10" s="1"/>
  <c r="C1448" i="10"/>
  <c r="J1448" i="10" s="1"/>
  <c r="C1491" i="10"/>
  <c r="J1491" i="10" s="1"/>
  <c r="J1061" i="10"/>
  <c r="H1061" i="10"/>
  <c r="J1120" i="10"/>
  <c r="H1120" i="10"/>
  <c r="B1282" i="10"/>
  <c r="A1736" i="10"/>
  <c r="B1548" i="10"/>
  <c r="A1627" i="10"/>
  <c r="A1740" i="10"/>
  <c r="B1552" i="10"/>
  <c r="A1739" i="10"/>
  <c r="A1387" i="10"/>
  <c r="A1464" i="10"/>
  <c r="J1678" i="10"/>
  <c r="H1678" i="10"/>
  <c r="A1496" i="10"/>
  <c r="A1440" i="10"/>
  <c r="I1072" i="10"/>
  <c r="I1200" i="10"/>
  <c r="C1200" i="10"/>
  <c r="I1615" i="10"/>
  <c r="C1615" i="10"/>
  <c r="C1366" i="10"/>
  <c r="J1366" i="10" s="1"/>
  <c r="H996" i="10"/>
  <c r="C996" i="10"/>
  <c r="J996" i="10" s="1"/>
  <c r="J992" i="10"/>
  <c r="H992" i="10"/>
  <c r="H1378" i="10"/>
  <c r="A1410" i="10"/>
  <c r="A1331" i="10"/>
  <c r="A1345" i="10"/>
  <c r="I1672" i="10"/>
  <c r="C1672" i="10"/>
  <c r="J1672" i="10" s="1"/>
  <c r="C1370" i="10"/>
  <c r="J1370" i="10" s="1"/>
  <c r="C1225" i="10"/>
  <c r="J1225" i="10" s="1"/>
  <c r="H1225" i="10"/>
  <c r="C1523" i="10"/>
  <c r="J1523" i="10" s="1"/>
  <c r="H1523" i="10"/>
  <c r="C1684" i="10"/>
  <c r="J1684" i="10" s="1"/>
  <c r="I1170" i="10"/>
  <c r="C1170" i="10"/>
  <c r="J1170" i="10" s="1"/>
  <c r="I1748" i="10"/>
  <c r="C1748" i="10"/>
  <c r="A1615" i="10"/>
  <c r="J854" i="10"/>
  <c r="H854" i="10"/>
  <c r="A1743" i="10"/>
  <c r="J1051" i="10"/>
  <c r="H1051" i="10"/>
  <c r="A1635" i="10"/>
  <c r="I1003" i="10"/>
  <c r="C1003" i="10"/>
  <c r="J1003" i="10" s="1"/>
  <c r="I1176" i="10"/>
  <c r="C1176" i="10"/>
  <c r="J1176" i="10" s="1"/>
  <c r="C1091" i="10"/>
  <c r="J1091" i="10" s="1"/>
  <c r="I1101" i="10"/>
  <c r="C1101" i="10"/>
  <c r="J1101" i="10" s="1"/>
  <c r="C1362" i="10"/>
  <c r="J1362" i="10" s="1"/>
  <c r="H1362" i="10"/>
  <c r="I1245" i="10"/>
  <c r="C1259" i="10"/>
  <c r="J1259" i="10" s="1"/>
  <c r="B1435" i="10"/>
  <c r="B1301" i="10"/>
  <c r="J1747" i="10"/>
  <c r="H1747" i="10"/>
  <c r="B1449" i="10"/>
  <c r="I1062" i="10"/>
  <c r="C1062" i="10"/>
  <c r="I993" i="10"/>
  <c r="C993" i="10"/>
  <c r="I1338" i="10"/>
  <c r="C1338" i="10"/>
  <c r="J1338" i="10" s="1"/>
  <c r="I1131" i="10"/>
  <c r="C1131" i="10"/>
  <c r="H1743" i="10"/>
  <c r="I996" i="10"/>
  <c r="H1037" i="10"/>
  <c r="C1037" i="10"/>
  <c r="J1037" i="10" s="1"/>
  <c r="F1482" i="10" a="1"/>
  <c r="E1594" i="10" a="1"/>
  <c r="E1136" i="10" a="1"/>
  <c r="E1514" i="10" a="1"/>
  <c r="G1666" i="10" a="1"/>
  <c r="G1177" i="10" a="1"/>
  <c r="E1133" i="10" a="1"/>
  <c r="E1143" i="10" a="1"/>
  <c r="D1749" i="10" a="1"/>
  <c r="G1664" i="10" a="1"/>
  <c r="G1557" i="10" a="1"/>
  <c r="G1369" i="10" a="1"/>
  <c r="F1231" i="10" a="1"/>
  <c r="D1565" i="10" a="1"/>
  <c r="G1508" i="10" a="1"/>
  <c r="G1722" i="10" a="1"/>
  <c r="G1212" i="10" a="1"/>
  <c r="E1588" i="10" a="1"/>
  <c r="E1635" i="10" a="1"/>
  <c r="G1753" i="10" a="1"/>
  <c r="D1426" i="10" a="1"/>
  <c r="G1275" i="10" a="1"/>
  <c r="E1506" i="10" a="1"/>
  <c r="F1273" i="10" a="1"/>
  <c r="G1631" i="10" a="1"/>
  <c r="D1669" i="10" a="1"/>
  <c r="E1330" i="10" a="1"/>
  <c r="E1212" i="10" a="1"/>
  <c r="G1694" i="10" a="1"/>
  <c r="G1588" i="10" a="1"/>
  <c r="D1741" i="10" a="1"/>
  <c r="D1709" i="10" a="1"/>
  <c r="D1545" i="10" a="1"/>
  <c r="D1557" i="10" a="1"/>
  <c r="G1506" i="10" a="1"/>
  <c r="E1231" i="10" a="1"/>
  <c r="G1662" i="10" a="1"/>
  <c r="F1478" i="10" a="1"/>
  <c r="D1561" i="10" a="1"/>
  <c r="D1670" i="10" a="1"/>
  <c r="D1721" i="10" a="1"/>
  <c r="E1340" i="10" a="1"/>
  <c r="E1379" i="10" a="1"/>
  <c r="G1502" i="10" a="1"/>
  <c r="E1261" i="10" a="1"/>
  <c r="G1709" i="10" a="1"/>
  <c r="F1379" i="10" a="1"/>
  <c r="E1271" i="10" a="1"/>
  <c r="D1502" i="10" a="1"/>
  <c r="G1340" i="10" a="1"/>
  <c r="F1136" i="10" a="1"/>
  <c r="E1409" i="10" a="1"/>
  <c r="G1478" i="10" a="1"/>
  <c r="F1663" i="10" a="1"/>
  <c r="F1470" i="10" a="1"/>
  <c r="E1067" i="10" a="1"/>
  <c r="E1631" i="10" a="1"/>
  <c r="D1694" i="10" a="1"/>
  <c r="G1669" i="10" a="1"/>
  <c r="D1261" i="10" a="1"/>
  <c r="E1385" i="10" a="1"/>
  <c r="F1385" i="10" a="1"/>
  <c r="E1064" i="10" a="1"/>
  <c r="E1202" i="10" a="1"/>
  <c r="E1663" i="10" a="1"/>
  <c r="E1241" i="10" a="1"/>
  <c r="D1753" i="10" a="1"/>
  <c r="F1399" i="10" a="1"/>
  <c r="D1325" i="10" a="1"/>
  <c r="G1673" i="10" a="1"/>
  <c r="D1340" i="10" a="1"/>
  <c r="G1399" i="10" a="1"/>
  <c r="F1212" i="10" a="1"/>
  <c r="F1365" i="10" a="1"/>
  <c r="E1316" i="10" a="1"/>
  <c r="F1588" i="10" a="1"/>
  <c r="G1231" i="10" a="1"/>
  <c r="D1394" i="10" a="1"/>
  <c r="D1317" i="10" a="1"/>
  <c r="F1631" i="10" a="1"/>
  <c r="G1741" i="10" a="1"/>
  <c r="F1506" i="10" a="1"/>
  <c r="F1664" i="10" a="1"/>
  <c r="D1662" i="10" a="1"/>
  <c r="E1177" i="10" a="1"/>
  <c r="F1510" i="10" a="1"/>
  <c r="D1275" i="10" a="1"/>
  <c r="E1399" i="10" a="1"/>
  <c r="E1502" i="10" a="1"/>
  <c r="G1545" i="10" a="1"/>
  <c r="E1310" i="10" a="1"/>
  <c r="G1325" i="10" a="1"/>
  <c r="D1673" i="10" a="1"/>
  <c r="G1470" i="10" a="1"/>
  <c r="F1514" i="10" a="1"/>
  <c r="G1394" i="10" a="1"/>
  <c r="G1426" i="10" a="1"/>
  <c r="G1261" i="10" a="1"/>
  <c r="D1591" i="10" a="1"/>
  <c r="G1482" i="10" a="1"/>
  <c r="F1502" i="10" a="1"/>
  <c r="E1369" i="10" a="1"/>
  <c r="E1743" i="10" a="1"/>
  <c r="E1566" i="10" a="1"/>
  <c r="D1370" i="10" a="1"/>
  <c r="G1365" i="10" a="1"/>
  <c r="G1370" i="10" a="1"/>
  <c r="E1192" i="10" a="1"/>
  <c r="G1136" i="10" a="1"/>
  <c r="F1177" i="10" a="1"/>
  <c r="F1369" i="10" a="1"/>
  <c r="D1374" i="10" a="1"/>
  <c r="G1738" i="10" a="1"/>
  <c r="G1379" i="10" a="1"/>
  <c r="D1508" i="10" a="1"/>
  <c r="E1365" i="10" a="1"/>
  <c r="D1666" i="10" a="1"/>
  <c r="D1722" i="10" a="1"/>
  <c r="G1670" i="10" a="1"/>
  <c r="G1374" i="10" a="1"/>
  <c r="G1273" i="10" a="1"/>
  <c r="G1591" i="10" a="1"/>
  <c r="F1635" i="10" a="1"/>
  <c r="E1478" i="10" a="1"/>
  <c r="D1738" i="10" a="1"/>
  <c r="G1385" i="10" a="1"/>
  <c r="G1663" i="10" a="1"/>
  <c r="E1510" i="10" a="1"/>
  <c r="H1338" i="10" l="1"/>
  <c r="H1239" i="10"/>
  <c r="H1091" i="10"/>
  <c r="H1684" i="10"/>
  <c r="H1370" i="10"/>
  <c r="H1366" i="10"/>
  <c r="H1491" i="10"/>
  <c r="G1275" i="10"/>
  <c r="E1365" i="10"/>
  <c r="I1365" i="10" s="1"/>
  <c r="E1379" i="10"/>
  <c r="F1482" i="10"/>
  <c r="D1666" i="10"/>
  <c r="F1399" i="10"/>
  <c r="G1394" i="10"/>
  <c r="F1365" i="10"/>
  <c r="D1673" i="10"/>
  <c r="G1482" i="10"/>
  <c r="F1478" i="10"/>
  <c r="F1514" i="10"/>
  <c r="D1738" i="10"/>
  <c r="F1506" i="10"/>
  <c r="G1177" i="10"/>
  <c r="D1662" i="10"/>
  <c r="E1502" i="10"/>
  <c r="I1502" i="10" s="1"/>
  <c r="F1663" i="10"/>
  <c r="E1385" i="10"/>
  <c r="E1143" i="10"/>
  <c r="E1310" i="10"/>
  <c r="E1202" i="10"/>
  <c r="E1241" i="10"/>
  <c r="D1394" i="10"/>
  <c r="D1709" i="10"/>
  <c r="D1426" i="10"/>
  <c r="D1557" i="10"/>
  <c r="G1212" i="10"/>
  <c r="D1565" i="10"/>
  <c r="D1261" i="10"/>
  <c r="D1317" i="10"/>
  <c r="F1212" i="10"/>
  <c r="E1514" i="10"/>
  <c r="I1514" i="10" s="1"/>
  <c r="G1664" i="10"/>
  <c r="G1273" i="10"/>
  <c r="D1753" i="10"/>
  <c r="E1506" i="10"/>
  <c r="I1506" i="10" s="1"/>
  <c r="F1177" i="10"/>
  <c r="D1591" i="10"/>
  <c r="F1510" i="10"/>
  <c r="E1663" i="10"/>
  <c r="G1325" i="10"/>
  <c r="E1133" i="10"/>
  <c r="E1594" i="10"/>
  <c r="I1594" i="10" s="1"/>
  <c r="E1316" i="10"/>
  <c r="G1340" i="10"/>
  <c r="G1670" i="10"/>
  <c r="G1478" i="10"/>
  <c r="E1212" i="10"/>
  <c r="F1664" i="10"/>
  <c r="G1753" i="10"/>
  <c r="E1177" i="10"/>
  <c r="I1177" i="10" s="1"/>
  <c r="F1136" i="10"/>
  <c r="D1561" i="10"/>
  <c r="G1374" i="10"/>
  <c r="F1470" i="10"/>
  <c r="E1330" i="10"/>
  <c r="G1231" i="10"/>
  <c r="D1721" i="10"/>
  <c r="G1545" i="10"/>
  <c r="G1370" i="10"/>
  <c r="D1749" i="10"/>
  <c r="G1669" i="10"/>
  <c r="E1478" i="10"/>
  <c r="G1741" i="10"/>
  <c r="F1273" i="10"/>
  <c r="G1508" i="10"/>
  <c r="E1136" i="10"/>
  <c r="G1694" i="10"/>
  <c r="D1374" i="10"/>
  <c r="G1470" i="10"/>
  <c r="F1635" i="10"/>
  <c r="D1325" i="10"/>
  <c r="E1340" i="10"/>
  <c r="D1340" i="10"/>
  <c r="D1670" i="10"/>
  <c r="G1666" i="10"/>
  <c r="E1399" i="10"/>
  <c r="G1136" i="10"/>
  <c r="G1722" i="10"/>
  <c r="G1369" i="10"/>
  <c r="E1635" i="10"/>
  <c r="G1379" i="10"/>
  <c r="F1231" i="10"/>
  <c r="D1545" i="10"/>
  <c r="D1669" i="10"/>
  <c r="G1557" i="10"/>
  <c r="D1741" i="10"/>
  <c r="G1399" i="10"/>
  <c r="D1508" i="10"/>
  <c r="G1502" i="10"/>
  <c r="D1694" i="10"/>
  <c r="F1369" i="10"/>
  <c r="G1631" i="10"/>
  <c r="F1588" i="10"/>
  <c r="E1064" i="10"/>
  <c r="E1409" i="10"/>
  <c r="E1566" i="10"/>
  <c r="E1743" i="10"/>
  <c r="D1370" i="10"/>
  <c r="F1379" i="10"/>
  <c r="G1673" i="10"/>
  <c r="D1275" i="10"/>
  <c r="G1426" i="10"/>
  <c r="G1738" i="10"/>
  <c r="D1722" i="10"/>
  <c r="F1502" i="10"/>
  <c r="E1510" i="10"/>
  <c r="I1510" i="10" s="1"/>
  <c r="D1502" i="10"/>
  <c r="E1369" i="10"/>
  <c r="I1369" i="10" s="1"/>
  <c r="G1385" i="10"/>
  <c r="F1631" i="10"/>
  <c r="E1588" i="10"/>
  <c r="I1588" i="10" s="1"/>
  <c r="E1271" i="10"/>
  <c r="E1231" i="10"/>
  <c r="I1231" i="10" s="1"/>
  <c r="G1365" i="10"/>
  <c r="G1261" i="10"/>
  <c r="G1709" i="10"/>
  <c r="G1506" i="10"/>
  <c r="G1591" i="10"/>
  <c r="G1662" i="10"/>
  <c r="G1663" i="10"/>
  <c r="F1385" i="10"/>
  <c r="E1631" i="10"/>
  <c r="I1631" i="10" s="1"/>
  <c r="G1588" i="10"/>
  <c r="E1261" i="10"/>
  <c r="E1067" i="10"/>
  <c r="E1192" i="10"/>
  <c r="A1685" i="10"/>
  <c r="J1748" i="10"/>
  <c r="H1748" i="10"/>
  <c r="J1615" i="10"/>
  <c r="H1615" i="10"/>
  <c r="B1622" i="10"/>
  <c r="J1131" i="10"/>
  <c r="H1131" i="10"/>
  <c r="A1705" i="10"/>
  <c r="A1401" i="10"/>
  <c r="J1200" i="10"/>
  <c r="H1200" i="10"/>
  <c r="A1566" i="10"/>
  <c r="A1534" i="10"/>
  <c r="B1352" i="10"/>
  <c r="A1731" i="10"/>
  <c r="J1190" i="10"/>
  <c r="H1190" i="10"/>
  <c r="I997" i="10"/>
  <c r="C997" i="10"/>
  <c r="J997" i="10" s="1"/>
  <c r="I1142" i="10"/>
  <c r="I1309" i="10"/>
  <c r="I1201" i="10"/>
  <c r="C1201" i="10"/>
  <c r="I1240" i="10"/>
  <c r="C1240" i="10"/>
  <c r="J1240" i="10" s="1"/>
  <c r="C1408" i="10"/>
  <c r="J1408" i="10" s="1"/>
  <c r="C1561" i="10"/>
  <c r="J1561" i="10" s="1"/>
  <c r="C1440" i="10"/>
  <c r="J1440" i="10" s="1"/>
  <c r="A1697" i="10"/>
  <c r="J1062" i="10"/>
  <c r="H1062" i="10"/>
  <c r="B1371" i="10"/>
  <c r="H1259" i="10"/>
  <c r="B1618" i="10"/>
  <c r="H1448" i="10"/>
  <c r="J924" i="10"/>
  <c r="H924" i="10"/>
  <c r="B1276" i="10"/>
  <c r="A1701" i="10"/>
  <c r="C1524" i="10"/>
  <c r="J1524" i="10" s="1"/>
  <c r="B1610" i="10"/>
  <c r="I1132" i="10"/>
  <c r="C1132" i="10"/>
  <c r="I1073" i="10"/>
  <c r="C1073" i="10"/>
  <c r="J1073" i="10" s="1"/>
  <c r="I1593" i="10"/>
  <c r="I1315" i="10"/>
  <c r="C1436" i="10"/>
  <c r="J1436" i="10" s="1"/>
  <c r="C1565" i="10"/>
  <c r="J1565" i="10" s="1"/>
  <c r="H1565" i="10"/>
  <c r="A1457" i="10"/>
  <c r="B1654" i="10"/>
  <c r="B1413" i="10"/>
  <c r="B1646" i="10"/>
  <c r="A1465" i="10"/>
  <c r="C1444" i="10"/>
  <c r="J1444" i="10" s="1"/>
  <c r="H1444" i="10"/>
  <c r="C1295" i="10"/>
  <c r="J1295" i="10" s="1"/>
  <c r="H1295" i="10"/>
  <c r="I1329" i="10"/>
  <c r="A1480" i="10"/>
  <c r="H1741" i="10"/>
  <c r="B1539" i="10"/>
  <c r="B1317" i="10"/>
  <c r="B1509" i="10"/>
  <c r="I1339" i="10"/>
  <c r="C1339" i="10"/>
  <c r="I1246" i="10"/>
  <c r="C1246" i="10"/>
  <c r="J1246" i="10" s="1"/>
  <c r="C1329" i="10"/>
  <c r="J1329" i="10" s="1"/>
  <c r="C1518" i="10"/>
  <c r="J1518" i="10" s="1"/>
  <c r="C1432" i="10"/>
  <c r="J1432" i="10" s="1"/>
  <c r="H1432" i="10"/>
  <c r="A1648" i="10"/>
  <c r="J1269" i="10"/>
  <c r="H1269" i="10"/>
  <c r="A1514" i="10"/>
  <c r="B1728" i="10"/>
  <c r="I994" i="10"/>
  <c r="C994" i="10"/>
  <c r="I1171" i="10"/>
  <c r="C1171" i="10"/>
  <c r="J1171" i="10" s="1"/>
  <c r="C1593" i="10"/>
  <c r="J1593" i="10" s="1"/>
  <c r="H1593" i="10"/>
  <c r="I1685" i="10"/>
  <c r="C1685" i="10"/>
  <c r="J1052" i="10"/>
  <c r="H1052" i="10"/>
  <c r="A1642" i="10"/>
  <c r="B1525" i="10"/>
  <c r="I1063" i="10"/>
  <c r="C1063" i="10"/>
  <c r="I1673" i="10"/>
  <c r="C1673" i="10"/>
  <c r="J1673" i="10" s="1"/>
  <c r="I1408" i="10"/>
  <c r="C1107" i="10"/>
  <c r="J1107" i="10" s="1"/>
  <c r="H1107" i="10"/>
  <c r="I1496" i="10"/>
  <c r="C1496" i="10"/>
  <c r="J1496" i="10" s="1"/>
  <c r="I1565" i="10"/>
  <c r="I1122" i="10"/>
  <c r="C1122" i="10"/>
  <c r="C1315" i="10"/>
  <c r="J1315" i="10" s="1"/>
  <c r="I1742" i="10"/>
  <c r="C1742" i="10"/>
  <c r="J1742" i="10" s="1"/>
  <c r="C1309" i="10"/>
  <c r="J1309" i="10" s="1"/>
  <c r="H1066" i="10"/>
  <c r="C1066" i="10"/>
  <c r="J1066" i="10" s="1"/>
  <c r="C1142" i="10"/>
  <c r="J1142" i="10" s="1"/>
  <c r="H1142" i="10"/>
  <c r="B1519" i="10"/>
  <c r="C1299" i="10"/>
  <c r="J1299" i="10" s="1"/>
  <c r="H1299" i="10"/>
  <c r="I1270" i="10"/>
  <c r="C1270" i="10"/>
  <c r="A1415" i="10"/>
  <c r="A1510" i="10"/>
  <c r="B1505" i="10"/>
  <c r="J993" i="10"/>
  <c r="H993" i="10"/>
  <c r="J1121" i="10"/>
  <c r="H1121" i="10"/>
  <c r="B1642" i="10"/>
  <c r="B1650" i="10"/>
  <c r="H1245" i="10"/>
  <c r="H1594" i="10"/>
  <c r="I1260" i="10"/>
  <c r="C1260" i="10"/>
  <c r="C1161" i="10"/>
  <c r="J1161" i="10" s="1"/>
  <c r="I1066" i="10"/>
  <c r="I1191" i="10"/>
  <c r="C1191" i="10"/>
  <c r="G1455" i="10" a="1"/>
  <c r="G1395" i="10" a="1"/>
  <c r="E1134" i="10" a="1"/>
  <c r="D1635" i="10" a="1"/>
  <c r="G1247" i="10" a="1"/>
  <c r="D1661" i="10" a="1"/>
  <c r="E1449" i="10" a="1"/>
  <c r="G1701" i="10" a="1"/>
  <c r="D1627" i="10" a="1"/>
  <c r="F1247" i="10" a="1"/>
  <c r="E1469" i="10" a="1"/>
  <c r="E1137" i="10" a="1"/>
  <c r="E1341" i="10" a="1"/>
  <c r="G1733" i="10" a="1"/>
  <c r="E1386" i="10" a="1"/>
  <c r="E1584" i="10" a="1"/>
  <c r="D1496" i="10" a="1"/>
  <c r="G1343" i="10" a="1"/>
  <c r="F1449" i="10" a="1"/>
  <c r="F1540" i="10" a="1"/>
  <c r="G1576" i="10" a="1"/>
  <c r="G1658" i="10" a="1"/>
  <c r="E1479" i="10" a="1"/>
  <c r="F1734" i="10" a="1"/>
  <c r="D1387" i="10" a="1"/>
  <c r="G1578" i="10" a="1"/>
  <c r="G1572" i="10" a="1"/>
  <c r="D1732" i="10" a="1"/>
  <c r="G1496" i="10" a="1"/>
  <c r="G1661" i="10" a="1"/>
  <c r="G1345" i="10" a="1"/>
  <c r="G1331" i="10" a="1"/>
  <c r="F1576" i="10" a="1"/>
  <c r="E1572" i="10" a="1"/>
  <c r="G1469" i="10" a="1"/>
  <c r="D1572" i="10" a="1"/>
  <c r="E1701" i="10" a="1"/>
  <c r="F1705" i="10" a="1"/>
  <c r="G1739" i="10" a="1"/>
  <c r="F1572" i="10" a="1"/>
  <c r="D1444" i="10" a="1"/>
  <c r="G1705" i="10" a="1"/>
  <c r="G1439" i="10" a="1"/>
  <c r="E1664" i="10" a="1"/>
  <c r="E1576" i="10" a="1"/>
  <c r="F1301" i="10" a="1"/>
  <c r="G1435" i="10" a="1"/>
  <c r="D1739" i="10" a="1"/>
  <c r="G1410" i="10" a="1"/>
  <c r="F1282" i="10" a="1"/>
  <c r="F1733" i="10" a="1"/>
  <c r="G1736" i="10" a="1"/>
  <c r="F1435" i="10" a="1"/>
  <c r="E1272" i="10" a="1"/>
  <c r="G1734" i="10" a="1"/>
  <c r="E1636" i="10" a="1"/>
  <c r="E1203" i="10" a="1"/>
  <c r="G1635" i="10" a="1"/>
  <c r="F1455" i="10" a="1"/>
  <c r="E1658" i="10" a="1"/>
  <c r="D1464" i="10" a="1"/>
  <c r="E1380" i="10" a="1"/>
  <c r="E1733" i="10" a="1"/>
  <c r="E1247" i="10" a="1"/>
  <c r="E1439" i="10" a="1"/>
  <c r="F1469" i="10" a="1"/>
  <c r="G1743" i="10" a="1"/>
  <c r="E1213" i="10" a="1"/>
  <c r="F1206" i="10" a="1"/>
  <c r="G1732" i="10" a="1"/>
  <c r="E1435" i="10" a="1"/>
  <c r="D1345" i="10" a="1"/>
  <c r="E1548" i="10" a="1"/>
  <c r="F1343" i="10" a="1"/>
  <c r="D1743" i="10" a="1"/>
  <c r="G1615" i="10" a="1"/>
  <c r="G1740" i="10" a="1"/>
  <c r="F1658" i="10" a="1"/>
  <c r="F1439" i="10" a="1"/>
  <c r="E1262" i="10" a="1"/>
  <c r="G1206" i="10" a="1"/>
  <c r="F1584" i="10" a="1"/>
  <c r="G1540" i="10" a="1"/>
  <c r="E1400" i="10" a="1"/>
  <c r="F1548" i="10" a="1"/>
  <c r="E1282" i="10" a="1"/>
  <c r="E1705" i="10" a="1"/>
  <c r="G1548" i="10" a="1"/>
  <c r="G1301" i="10" a="1"/>
  <c r="D1736" i="10" a="1"/>
  <c r="E1580" i="10" a="1"/>
  <c r="F1701" i="10" a="1"/>
  <c r="D1440" i="10" a="1"/>
  <c r="D1395" i="10" a="1"/>
  <c r="E1331" i="10" a="1"/>
  <c r="G1444" i="10" a="1"/>
  <c r="D1410" i="10" a="1"/>
  <c r="F1580" i="10" a="1"/>
  <c r="G1552" i="10" a="1"/>
  <c r="E1455" i="10" a="1"/>
  <c r="E1206" i="10" a="1"/>
  <c r="G1464" i="10" a="1"/>
  <c r="G1449" i="10" a="1"/>
  <c r="G1282" i="10" a="1"/>
  <c r="E1410" i="10" a="1"/>
  <c r="D1615" i="10" a="1"/>
  <c r="D1331" i="10" a="1"/>
  <c r="E1311" i="10" a="1"/>
  <c r="D1631" i="10" a="1"/>
  <c r="F1552" i="10" a="1"/>
  <c r="D1578" i="10" a="1"/>
  <c r="D1740" i="10" a="1"/>
  <c r="G1627" i="10" a="1"/>
  <c r="E1301" i="10" a="1"/>
  <c r="G1440" i="10" a="1"/>
  <c r="C1594" i="10" l="1"/>
  <c r="J1594" i="10" s="1"/>
  <c r="H1436" i="10"/>
  <c r="H1408" i="10"/>
  <c r="H1440" i="10"/>
  <c r="H1315" i="10"/>
  <c r="H1518" i="10"/>
  <c r="G1701" i="10"/>
  <c r="E1449" i="10"/>
  <c r="E1658" i="10"/>
  <c r="I1658" i="10" s="1"/>
  <c r="F1580" i="10"/>
  <c r="G1345" i="10"/>
  <c r="E1455" i="10"/>
  <c r="G1658" i="10"/>
  <c r="D1739" i="10"/>
  <c r="G1439" i="10"/>
  <c r="G1469" i="10"/>
  <c r="G1410" i="10"/>
  <c r="F1705" i="10"/>
  <c r="G1343" i="10"/>
  <c r="D1732" i="10"/>
  <c r="F1548" i="10"/>
  <c r="F1301" i="10"/>
  <c r="E1701" i="10"/>
  <c r="I1701" i="10" s="1"/>
  <c r="E1282" i="10"/>
  <c r="F1552" i="10"/>
  <c r="G1615" i="10"/>
  <c r="D1743" i="10"/>
  <c r="E1572" i="10"/>
  <c r="I1572" i="10" s="1"/>
  <c r="D1440" i="10"/>
  <c r="G1572" i="10"/>
  <c r="F1247" i="10"/>
  <c r="E1435" i="10"/>
  <c r="I1435" i="10" s="1"/>
  <c r="D1345" i="10"/>
  <c r="F1455" i="10"/>
  <c r="F1658" i="10"/>
  <c r="E1439" i="10"/>
  <c r="I1439" i="10" s="1"/>
  <c r="D1410" i="10"/>
  <c r="F1343" i="10"/>
  <c r="E1206" i="10"/>
  <c r="D1464" i="10"/>
  <c r="G1331" i="10"/>
  <c r="G1444" i="10"/>
  <c r="G1578" i="10"/>
  <c r="E1469" i="10"/>
  <c r="E1705" i="10"/>
  <c r="F1576" i="10"/>
  <c r="G1540" i="10"/>
  <c r="G1206" i="10"/>
  <c r="E1548" i="10"/>
  <c r="G1734" i="10"/>
  <c r="D1615" i="10"/>
  <c r="E1400" i="10"/>
  <c r="E1479" i="10"/>
  <c r="E1331" i="10"/>
  <c r="E1203" i="10"/>
  <c r="G1435" i="10"/>
  <c r="D1572" i="10"/>
  <c r="G1736" i="10"/>
  <c r="D1444" i="10"/>
  <c r="D1578" i="10"/>
  <c r="F1439" i="10"/>
  <c r="F1469" i="10"/>
  <c r="G1705" i="10"/>
  <c r="F1584" i="10"/>
  <c r="G1548" i="10"/>
  <c r="G1627" i="10"/>
  <c r="F1734" i="10"/>
  <c r="G1464" i="10"/>
  <c r="D1331" i="10"/>
  <c r="G1552" i="10"/>
  <c r="E1134" i="10"/>
  <c r="E1311" i="10"/>
  <c r="F1572" i="10"/>
  <c r="G1449" i="10"/>
  <c r="F1733" i="10"/>
  <c r="E1576" i="10"/>
  <c r="I1576" i="10" s="1"/>
  <c r="E1584" i="10"/>
  <c r="I1584" i="10" s="1"/>
  <c r="D1631" i="10"/>
  <c r="F1206" i="10"/>
  <c r="D1627" i="10"/>
  <c r="G1661" i="10"/>
  <c r="G1496" i="10"/>
  <c r="D1635" i="10"/>
  <c r="E1272" i="10"/>
  <c r="E1213" i="10"/>
  <c r="G1743" i="10"/>
  <c r="D1736" i="10"/>
  <c r="E1247" i="10"/>
  <c r="I1247" i="10" s="1"/>
  <c r="G1740" i="10"/>
  <c r="G1576" i="10"/>
  <c r="G1301" i="10"/>
  <c r="D1496" i="10"/>
  <c r="E1636" i="10"/>
  <c r="E1137" i="10"/>
  <c r="E1664" i="10"/>
  <c r="I1664" i="10" s="1"/>
  <c r="E1386" i="10"/>
  <c r="E1380" i="10"/>
  <c r="G1440" i="10"/>
  <c r="G1247" i="10"/>
  <c r="D1395" i="10"/>
  <c r="E1733" i="10"/>
  <c r="G1635" i="10"/>
  <c r="G1732" i="10"/>
  <c r="E1301" i="10"/>
  <c r="I1301" i="10" s="1"/>
  <c r="F1701" i="10"/>
  <c r="D1661" i="10"/>
  <c r="G1282" i="10"/>
  <c r="E1410" i="10"/>
  <c r="E1341" i="10"/>
  <c r="E1580" i="10"/>
  <c r="I1580" i="10" s="1"/>
  <c r="F1435" i="10"/>
  <c r="F1449" i="10"/>
  <c r="G1455" i="10"/>
  <c r="G1739" i="10"/>
  <c r="D1740" i="10"/>
  <c r="G1395" i="10"/>
  <c r="G1733" i="10"/>
  <c r="D1387" i="10"/>
  <c r="F1540" i="10"/>
  <c r="F1282" i="10"/>
  <c r="E1262" i="10"/>
  <c r="B1575" i="10"/>
  <c r="B1712" i="10"/>
  <c r="B1595" i="10"/>
  <c r="B1680" i="10"/>
  <c r="H1561" i="10"/>
  <c r="J1201" i="10"/>
  <c r="H1201" i="10"/>
  <c r="C1588" i="10"/>
  <c r="J1588" i="10" s="1"/>
  <c r="C1635" i="10"/>
  <c r="J1635" i="10" s="1"/>
  <c r="H1635" i="10"/>
  <c r="C1136" i="10"/>
  <c r="J1136" i="10" s="1"/>
  <c r="H1136" i="10"/>
  <c r="C1365" i="10"/>
  <c r="J1365" i="10" s="1"/>
  <c r="H1365" i="10"/>
  <c r="H1309" i="10"/>
  <c r="J1191" i="10"/>
  <c r="H1191" i="10"/>
  <c r="B1589" i="10"/>
  <c r="J1685" i="10"/>
  <c r="H1685" i="10"/>
  <c r="H1161" i="10"/>
  <c r="B1720" i="10"/>
  <c r="B1609" i="10"/>
  <c r="B1688" i="10"/>
  <c r="B1692" i="10"/>
  <c r="I1316" i="10"/>
  <c r="C1316" i="10"/>
  <c r="J1316" i="10" s="1"/>
  <c r="C1177" i="10"/>
  <c r="J1177" i="10" s="1"/>
  <c r="H1177" i="10"/>
  <c r="I1241" i="10"/>
  <c r="C1241" i="10"/>
  <c r="J1241" i="10" s="1"/>
  <c r="J1122" i="10"/>
  <c r="H1122" i="10"/>
  <c r="A1712" i="10"/>
  <c r="H1329" i="10"/>
  <c r="B1579" i="10"/>
  <c r="A1550" i="10"/>
  <c r="B1724" i="10"/>
  <c r="A1604" i="10"/>
  <c r="A1471" i="10"/>
  <c r="C1385" i="10"/>
  <c r="J1385" i="10" s="1"/>
  <c r="C1379" i="10"/>
  <c r="J1379" i="10" s="1"/>
  <c r="C1369" i="10"/>
  <c r="J1369" i="10" s="1"/>
  <c r="H1369" i="10"/>
  <c r="I1399" i="10"/>
  <c r="I1478" i="10"/>
  <c r="I1330" i="10"/>
  <c r="C1330" i="10"/>
  <c r="I1202" i="10"/>
  <c r="C1202" i="10"/>
  <c r="C1506" i="10"/>
  <c r="J1506" i="10" s="1"/>
  <c r="C1399" i="10"/>
  <c r="J1399" i="10" s="1"/>
  <c r="J1270" i="10"/>
  <c r="H1270" i="10"/>
  <c r="B1716" i="10"/>
  <c r="B1346" i="10"/>
  <c r="C1231" i="10"/>
  <c r="J1231" i="10" s="1"/>
  <c r="H1664" i="10"/>
  <c r="I1133" i="10"/>
  <c r="C1133" i="10"/>
  <c r="I1310" i="10"/>
  <c r="C1310" i="10"/>
  <c r="J1310" i="10" s="1"/>
  <c r="J1260" i="10"/>
  <c r="H1260" i="10"/>
  <c r="J1063" i="10"/>
  <c r="H1063" i="10"/>
  <c r="J994" i="10"/>
  <c r="H994" i="10"/>
  <c r="A1584" i="10"/>
  <c r="A1718" i="10"/>
  <c r="B1387" i="10"/>
  <c r="J1132" i="10"/>
  <c r="H1132" i="10"/>
  <c r="I1271" i="10"/>
  <c r="C1271" i="10"/>
  <c r="H1502" i="10"/>
  <c r="C1502" i="10"/>
  <c r="J1502" i="10" s="1"/>
  <c r="I1743" i="10"/>
  <c r="C1743" i="10"/>
  <c r="J1743" i="10" s="1"/>
  <c r="I1212" i="10"/>
  <c r="I1143" i="10"/>
  <c r="C1143" i="10"/>
  <c r="J1143" i="10" s="1"/>
  <c r="C1514" i="10"/>
  <c r="J1514" i="10" s="1"/>
  <c r="H1514" i="10"/>
  <c r="A1535" i="10"/>
  <c r="B1422" i="10"/>
  <c r="I1192" i="10"/>
  <c r="C1192" i="10"/>
  <c r="I1566" i="10"/>
  <c r="C1566" i="10"/>
  <c r="J1566" i="10" s="1"/>
  <c r="I1635" i="10"/>
  <c r="I1136" i="10"/>
  <c r="I1663" i="10"/>
  <c r="I1385" i="10"/>
  <c r="C1478" i="10"/>
  <c r="J1478" i="10" s="1"/>
  <c r="I1379" i="10"/>
  <c r="J1339" i="10"/>
  <c r="H1339" i="10"/>
  <c r="B1483" i="10"/>
  <c r="A1527" i="10"/>
  <c r="A1636" i="10"/>
  <c r="I1067" i="10"/>
  <c r="C1067" i="10"/>
  <c r="J1067" i="10" s="1"/>
  <c r="I1409" i="10"/>
  <c r="C1409" i="10"/>
  <c r="I1340" i="10"/>
  <c r="C1340" i="10"/>
  <c r="C1510" i="10"/>
  <c r="J1510" i="10" s="1"/>
  <c r="C1663" i="10"/>
  <c r="J1663" i="10" s="1"/>
  <c r="H1663" i="10"/>
  <c r="A1485" i="10"/>
  <c r="A1580" i="10"/>
  <c r="B1441" i="10"/>
  <c r="I1261" i="10"/>
  <c r="C1261" i="10"/>
  <c r="C1631" i="10"/>
  <c r="J1631" i="10" s="1"/>
  <c r="I1064" i="10"/>
  <c r="C1064" i="10"/>
  <c r="C1212" i="10"/>
  <c r="J1212" i="10" s="1"/>
  <c r="H1212" i="10"/>
  <c r="G1618" i="10" a="1"/>
  <c r="E1352" i="10" a="1"/>
  <c r="G1317" i="10" a="1"/>
  <c r="G1697" i="10" a="1"/>
  <c r="F1654" i="10" a="1"/>
  <c r="G1534" i="10" a="1"/>
  <c r="E1470" i="10" a="1"/>
  <c r="E1207" i="10" a="1"/>
  <c r="D1415" i="10" a="1"/>
  <c r="E1650" i="10" a="1"/>
  <c r="E1401" i="10" a="1"/>
  <c r="F1539" i="10" a="1"/>
  <c r="E1480" i="10" a="1"/>
  <c r="E1646" i="10" a="1"/>
  <c r="E1283" i="10" a="1"/>
  <c r="F1352" i="10" a="1"/>
  <c r="F1371" i="10" a="1"/>
  <c r="G1514" i="10" a="1"/>
  <c r="G1510" i="10" a="1"/>
  <c r="F1519" i="10" a="1"/>
  <c r="D1510" i="10" a="1"/>
  <c r="G1646" i="10" a="1"/>
  <c r="E1456" i="10" a="1"/>
  <c r="F1505" i="10" a="1"/>
  <c r="F1646" i="10" a="1"/>
  <c r="E1342" i="10" a="1"/>
  <c r="G1622" i="10" a="1"/>
  <c r="D1731" i="10" a="1"/>
  <c r="E1539" i="10" a="1"/>
  <c r="E1654" i="10" a="1"/>
  <c r="D1701" i="10" a="1"/>
  <c r="E1549" i="10" a="1"/>
  <c r="D1480" i="10" a="1"/>
  <c r="E1618" i="10" a="1"/>
  <c r="G1276" i="10" a="1"/>
  <c r="E1509" i="10" a="1"/>
  <c r="D1705" i="10" a="1"/>
  <c r="G1413" i="10" a="1"/>
  <c r="D1465" i="10" a="1"/>
  <c r="D1534" i="10" a="1"/>
  <c r="F1509" i="10" a="1"/>
  <c r="F1610" i="10" a="1"/>
  <c r="E1273" i="10" a="1"/>
  <c r="E1276" i="10" a="1"/>
  <c r="F1276" i="10" a="1"/>
  <c r="D1697" i="10" a="1"/>
  <c r="G1566" i="10" a="1"/>
  <c r="F1413" i="10" a="1"/>
  <c r="F1728" i="10" a="1"/>
  <c r="G1465" i="10" a="1"/>
  <c r="G1509" i="10" a="1"/>
  <c r="G1352" i="10" a="1"/>
  <c r="G1415" i="10" a="1"/>
  <c r="E1519" i="10" a="1"/>
  <c r="G1371" i="10" a="1"/>
  <c r="D1457" i="10" a="1"/>
  <c r="F1642" i="10" a="1"/>
  <c r="D1566" i="10" a="1"/>
  <c r="D1685" i="10" a="1"/>
  <c r="E1642" i="10" a="1"/>
  <c r="D1401" i="10" a="1"/>
  <c r="F1618" i="10" a="1"/>
  <c r="E1728" i="10" a="1"/>
  <c r="G1728" i="10" a="1"/>
  <c r="E1317" i="10" a="1"/>
  <c r="G1642" i="10" a="1"/>
  <c r="F1317" i="10" a="1"/>
  <c r="E1411" i="10" a="1"/>
  <c r="F1650" i="10" a="1"/>
  <c r="E1706" i="10" a="1"/>
  <c r="G1731" i="10" a="1"/>
  <c r="F1525" i="10" a="1"/>
  <c r="E1381" i="10" a="1"/>
  <c r="F1622" i="10" a="1"/>
  <c r="G1525" i="10" a="1"/>
  <c r="G1685" i="10" a="1"/>
  <c r="D1648" i="10" a="1"/>
  <c r="E1204" i="10" a="1"/>
  <c r="E1371" i="10" a="1"/>
  <c r="E1505" i="10" a="1"/>
  <c r="E1332" i="10" a="1"/>
  <c r="G1401" i="10" a="1"/>
  <c r="E1734" i="10" a="1"/>
  <c r="E1525" i="10" a="1"/>
  <c r="G1610" i="10" a="1"/>
  <c r="D1642" i="10" a="1"/>
  <c r="G1539" i="10" a="1"/>
  <c r="G1648" i="10" a="1"/>
  <c r="G1505" i="10" a="1"/>
  <c r="E1450" i="10" a="1"/>
  <c r="G1519" i="10" a="1"/>
  <c r="D1514" i="10" a="1"/>
  <c r="G1480" i="10" a="1"/>
  <c r="C1664" i="10" l="1"/>
  <c r="J1664" i="10" s="1"/>
  <c r="H1631" i="10"/>
  <c r="H1379" i="10"/>
  <c r="H1231" i="10"/>
  <c r="D1701" i="10"/>
  <c r="G1514" i="10"/>
  <c r="G1510" i="10"/>
  <c r="G1731" i="10"/>
  <c r="G1317" i="10"/>
  <c r="G1371" i="10"/>
  <c r="G1415" i="10"/>
  <c r="D1705" i="10"/>
  <c r="G1465" i="10"/>
  <c r="F1317" i="10"/>
  <c r="E1646" i="10"/>
  <c r="I1646" i="10" s="1"/>
  <c r="D1534" i="10"/>
  <c r="D1480" i="10"/>
  <c r="D1642" i="10"/>
  <c r="G1728" i="10"/>
  <c r="F1525" i="10"/>
  <c r="E1642" i="10"/>
  <c r="I1642" i="10" s="1"/>
  <c r="E1273" i="10"/>
  <c r="E1332" i="10"/>
  <c r="E1207" i="10"/>
  <c r="E1352" i="10"/>
  <c r="D1731" i="10"/>
  <c r="G1646" i="10"/>
  <c r="F1646" i="10"/>
  <c r="F1371" i="10"/>
  <c r="D1457" i="10"/>
  <c r="D1697" i="10"/>
  <c r="G1648" i="10"/>
  <c r="F1276" i="10"/>
  <c r="G1534" i="10"/>
  <c r="G1685" i="10"/>
  <c r="F1728" i="10"/>
  <c r="F1610" i="10"/>
  <c r="G1505" i="10"/>
  <c r="E1480" i="10"/>
  <c r="E1706" i="10"/>
  <c r="D1415" i="10"/>
  <c r="G1352" i="10"/>
  <c r="G1697" i="10"/>
  <c r="D1465" i="10"/>
  <c r="F1509" i="10"/>
  <c r="F1650" i="10"/>
  <c r="G1610" i="10"/>
  <c r="E1525" i="10"/>
  <c r="F1505" i="10"/>
  <c r="E1342" i="10"/>
  <c r="E1734" i="10"/>
  <c r="I1734" i="10" s="1"/>
  <c r="E1401" i="10"/>
  <c r="E1470" i="10"/>
  <c r="E1456" i="10"/>
  <c r="G1413" i="10"/>
  <c r="F1352" i="10"/>
  <c r="D1648" i="10"/>
  <c r="E1276" i="10"/>
  <c r="E1509" i="10"/>
  <c r="I1509" i="10" s="1"/>
  <c r="D1685" i="10"/>
  <c r="E1650" i="10"/>
  <c r="I1650" i="10" s="1"/>
  <c r="E1411" i="10"/>
  <c r="E1371" i="10"/>
  <c r="I1371" i="10" s="1"/>
  <c r="F1413" i="10"/>
  <c r="G1276" i="10"/>
  <c r="F1618" i="10"/>
  <c r="E1539" i="10"/>
  <c r="F1519" i="10"/>
  <c r="E1505" i="10"/>
  <c r="I1505" i="10" s="1"/>
  <c r="E1283" i="10"/>
  <c r="E1317" i="10"/>
  <c r="I1317" i="10" s="1"/>
  <c r="D1514" i="10"/>
  <c r="G1401" i="10"/>
  <c r="F1654" i="10"/>
  <c r="G1509" i="10"/>
  <c r="F1622" i="10"/>
  <c r="G1618" i="10"/>
  <c r="G1539" i="10"/>
  <c r="G1642" i="10"/>
  <c r="E1549" i="10"/>
  <c r="E1654" i="10"/>
  <c r="I1654" i="10" s="1"/>
  <c r="G1622" i="10"/>
  <c r="E1618" i="10"/>
  <c r="F1539" i="10"/>
  <c r="E1728" i="10"/>
  <c r="I1728" i="10" s="1"/>
  <c r="E1519" i="10"/>
  <c r="F1642" i="10"/>
  <c r="E1450" i="10"/>
  <c r="G1566" i="10"/>
  <c r="D1510" i="10"/>
  <c r="D1566" i="10"/>
  <c r="D1401" i="10"/>
  <c r="G1480" i="10"/>
  <c r="G1519" i="10"/>
  <c r="G1525" i="10"/>
  <c r="E1381" i="10"/>
  <c r="E1204" i="10"/>
  <c r="H1510" i="10"/>
  <c r="J1340" i="10"/>
  <c r="H1340" i="10"/>
  <c r="A1706" i="10"/>
  <c r="A1597" i="10"/>
  <c r="H1506" i="10"/>
  <c r="B1750" i="10"/>
  <c r="C1435" i="10"/>
  <c r="J1435" i="10" s="1"/>
  <c r="H1435" i="10"/>
  <c r="I1386" i="10"/>
  <c r="C1386" i="10"/>
  <c r="J1386" i="10" s="1"/>
  <c r="I1272" i="10"/>
  <c r="C1272" i="10"/>
  <c r="C1469" i="10"/>
  <c r="J1469" i="10" s="1"/>
  <c r="I1331" i="10"/>
  <c r="C1331" i="10"/>
  <c r="C1576" i="10"/>
  <c r="J1576" i="10" s="1"/>
  <c r="I1206" i="10"/>
  <c r="C1455" i="10"/>
  <c r="J1455" i="10" s="1"/>
  <c r="C1548" i="10"/>
  <c r="J1548" i="10" s="1"/>
  <c r="J1064" i="10"/>
  <c r="H1064" i="10"/>
  <c r="J1192" i="10"/>
  <c r="H1192" i="10"/>
  <c r="B1457" i="10"/>
  <c r="A1654" i="10"/>
  <c r="B1511" i="10"/>
  <c r="A1650" i="10"/>
  <c r="J1261" i="10"/>
  <c r="H1261" i="10"/>
  <c r="A1555" i="10"/>
  <c r="J1409" i="10"/>
  <c r="H1409" i="10"/>
  <c r="B1492" i="10"/>
  <c r="A1605" i="10"/>
  <c r="J1271" i="10"/>
  <c r="H1271" i="10"/>
  <c r="J1133" i="10"/>
  <c r="H1133" i="10"/>
  <c r="J1202" i="10"/>
  <c r="H1202" i="10"/>
  <c r="A1620" i="10"/>
  <c r="B1665" i="10"/>
  <c r="C1733" i="10"/>
  <c r="J1733" i="10" s="1"/>
  <c r="H1733" i="10"/>
  <c r="C1439" i="10"/>
  <c r="J1439" i="10" s="1"/>
  <c r="H1439" i="10"/>
  <c r="I1479" i="10"/>
  <c r="C1479" i="10"/>
  <c r="I1705" i="10"/>
  <c r="B1553" i="10"/>
  <c r="B1416" i="10"/>
  <c r="A1674" i="10"/>
  <c r="I1341" i="10"/>
  <c r="C1341" i="10"/>
  <c r="I1733" i="10"/>
  <c r="I1137" i="10"/>
  <c r="C1137" i="10"/>
  <c r="J1137" i="10" s="1"/>
  <c r="I1400" i="10"/>
  <c r="C1400" i="10"/>
  <c r="I1469" i="10"/>
  <c r="I1455" i="10"/>
  <c r="H1478" i="10"/>
  <c r="J1330" i="10"/>
  <c r="H1330" i="10"/>
  <c r="H1385" i="10"/>
  <c r="B1679" i="10"/>
  <c r="H1588" i="10"/>
  <c r="B1645" i="10"/>
  <c r="I1410" i="10"/>
  <c r="C1410" i="10"/>
  <c r="I1636" i="10"/>
  <c r="C1636" i="10"/>
  <c r="J1636" i="10" s="1"/>
  <c r="C1734" i="10"/>
  <c r="J1734" i="10" s="1"/>
  <c r="H1734" i="10"/>
  <c r="C1247" i="10"/>
  <c r="J1247" i="10" s="1"/>
  <c r="H1247" i="10"/>
  <c r="B1649" i="10"/>
  <c r="C1572" i="10"/>
  <c r="J1572" i="10" s="1"/>
  <c r="H1572" i="10"/>
  <c r="I1282" i="10"/>
  <c r="C1705" i="10"/>
  <c r="J1705" i="10" s="1"/>
  <c r="H1705" i="10"/>
  <c r="C1580" i="10"/>
  <c r="J1580" i="10" s="1"/>
  <c r="H1399" i="10"/>
  <c r="B1659" i="10"/>
  <c r="I1262" i="10"/>
  <c r="C1262" i="10"/>
  <c r="C1206" i="10"/>
  <c r="J1206" i="10" s="1"/>
  <c r="H1206" i="10"/>
  <c r="I1311" i="10"/>
  <c r="C1311" i="10"/>
  <c r="J1311" i="10" s="1"/>
  <c r="I1548" i="10"/>
  <c r="A1541" i="10"/>
  <c r="C1282" i="10"/>
  <c r="J1282" i="10" s="1"/>
  <c r="H1282" i="10"/>
  <c r="C1701" i="10"/>
  <c r="J1701" i="10" s="1"/>
  <c r="I1213" i="10"/>
  <c r="C1213" i="10"/>
  <c r="J1213" i="10" s="1"/>
  <c r="I1134" i="10"/>
  <c r="C1134" i="10"/>
  <c r="C1584" i="10"/>
  <c r="J1584" i="10" s="1"/>
  <c r="H1584" i="10"/>
  <c r="C1658" i="10"/>
  <c r="J1658" i="10" s="1"/>
  <c r="I1449" i="10"/>
  <c r="C1449" i="10"/>
  <c r="J1449" i="10" s="1"/>
  <c r="I1380" i="10"/>
  <c r="C1380" i="10"/>
  <c r="J1380" i="10" s="1"/>
  <c r="I1203" i="10"/>
  <c r="C1203" i="10"/>
  <c r="C1301" i="10"/>
  <c r="J1301" i="10" s="1"/>
  <c r="F1441" i="10" a="1"/>
  <c r="E1422" i="10" a="1"/>
  <c r="E1724" i="10" a="1"/>
  <c r="E1619" i="10" a="1"/>
  <c r="G1346" i="10" a="1"/>
  <c r="G1589" i="10" a="1"/>
  <c r="E1595" i="10" a="1"/>
  <c r="D1550" i="10" a="1"/>
  <c r="G1692" i="10" a="1"/>
  <c r="E1441" i="10" a="1"/>
  <c r="E1343" i="10" a="1"/>
  <c r="E1720" i="10" a="1"/>
  <c r="G1580" i="10" a="1"/>
  <c r="D1718" i="10" a="1"/>
  <c r="E1412" i="10" a="1"/>
  <c r="G1471" i="10" a="1"/>
  <c r="D1604" i="10" a="1"/>
  <c r="D1712" i="10" a="1"/>
  <c r="G1609" i="10" a="1"/>
  <c r="E1526" i="10" a="1"/>
  <c r="G1604" i="10" a="1"/>
  <c r="E1353" i="10" a="1"/>
  <c r="F1579" i="10" a="1"/>
  <c r="E1277" i="10" a="1"/>
  <c r="F1589" i="10" a="1"/>
  <c r="F1724" i="10" a="1"/>
  <c r="E1550" i="10" a="1"/>
  <c r="D1527" i="10" a="1"/>
  <c r="G1712" i="10" a="1"/>
  <c r="F1712" i="10" a="1"/>
  <c r="G1718" i="10" a="1"/>
  <c r="G1535" i="10" a="1"/>
  <c r="D1636" i="10" a="1"/>
  <c r="F1595" i="10" a="1"/>
  <c r="F1720" i="10" a="1"/>
  <c r="E1520" i="10" a="1"/>
  <c r="E1451" i="10" a="1"/>
  <c r="E1402" i="10" a="1"/>
  <c r="F1387" i="10" a="1"/>
  <c r="F1716" i="10" a="1"/>
  <c r="D1535" i="10" a="1"/>
  <c r="F1575" i="10" a="1"/>
  <c r="G1716" i="10" a="1"/>
  <c r="E1471" i="10" a="1"/>
  <c r="G1595" i="10" a="1"/>
  <c r="F1422" i="10" a="1"/>
  <c r="F1609" i="10" a="1"/>
  <c r="G1441" i="10" a="1"/>
  <c r="E1346" i="10" a="1"/>
  <c r="F1680" i="10" a="1"/>
  <c r="E1387" i="10" a="1"/>
  <c r="E1712" i="10" a="1"/>
  <c r="G1688" i="10" a="1"/>
  <c r="E1579" i="10" a="1"/>
  <c r="E1589" i="10" a="1"/>
  <c r="D1471" i="10" a="1"/>
  <c r="G1680" i="10" a="1"/>
  <c r="G1483" i="10" a="1"/>
  <c r="F1346" i="10" a="1"/>
  <c r="G1485" i="10" a="1"/>
  <c r="E1575" i="10" a="1"/>
  <c r="F1483" i="10" a="1"/>
  <c r="D1485" i="10" a="1"/>
  <c r="D1580" i="10" a="1"/>
  <c r="E1481" i="10" a="1"/>
  <c r="E1274" i="10" a="1"/>
  <c r="G1579" i="10" a="1"/>
  <c r="G1575" i="10" a="1"/>
  <c r="E1688" i="10" a="1"/>
  <c r="E1609" i="10" a="1"/>
  <c r="F1688" i="10" a="1"/>
  <c r="G1387" i="10" a="1"/>
  <c r="E1540" i="10" a="1"/>
  <c r="D1584" i="10" a="1"/>
  <c r="G1584" i="10" a="1"/>
  <c r="G1422" i="10" a="1"/>
  <c r="G1636" i="10" a="1"/>
  <c r="G1550" i="10" a="1"/>
  <c r="F1692" i="10" a="1"/>
  <c r="E1716" i="10" a="1"/>
  <c r="H1548" i="10" l="1"/>
  <c r="H1658" i="10"/>
  <c r="H1701" i="10"/>
  <c r="H1576" i="10"/>
  <c r="H1449" i="10"/>
  <c r="H1580" i="10"/>
  <c r="D1471" i="10"/>
  <c r="E1579" i="10"/>
  <c r="I1579" i="10" s="1"/>
  <c r="F1589" i="10"/>
  <c r="E1589" i="10"/>
  <c r="F1720" i="10"/>
  <c r="F1579" i="10"/>
  <c r="E1575" i="10"/>
  <c r="I1575" i="10" s="1"/>
  <c r="E1688" i="10"/>
  <c r="E1346" i="10"/>
  <c r="F1483" i="10"/>
  <c r="D1535" i="10"/>
  <c r="G1485" i="10"/>
  <c r="E1441" i="10"/>
  <c r="I1441" i="10" s="1"/>
  <c r="E1387" i="10"/>
  <c r="I1387" i="10" s="1"/>
  <c r="G1712" i="10"/>
  <c r="F1716" i="10"/>
  <c r="G1579" i="10"/>
  <c r="F1609" i="10"/>
  <c r="F1346" i="10"/>
  <c r="G1483" i="10"/>
  <c r="E1712" i="10"/>
  <c r="I1712" i="10" s="1"/>
  <c r="E1724" i="10"/>
  <c r="I1724" i="10" s="1"/>
  <c r="G1575" i="10"/>
  <c r="G1535" i="10"/>
  <c r="G1387" i="10"/>
  <c r="D1636" i="10"/>
  <c r="E1451" i="10"/>
  <c r="E1540" i="10"/>
  <c r="E1716" i="10"/>
  <c r="I1716" i="10" s="1"/>
  <c r="F1575" i="10"/>
  <c r="G1688" i="10"/>
  <c r="G1718" i="10"/>
  <c r="G1422" i="10"/>
  <c r="D1485" i="10"/>
  <c r="G1441" i="10"/>
  <c r="F1387" i="10"/>
  <c r="E1550" i="10"/>
  <c r="E1471" i="10"/>
  <c r="E1274" i="10"/>
  <c r="G1692" i="10"/>
  <c r="F1688" i="10"/>
  <c r="E1595" i="10"/>
  <c r="F1422" i="10"/>
  <c r="F1441" i="10"/>
  <c r="E1402" i="10"/>
  <c r="E1481" i="10"/>
  <c r="F1724" i="10"/>
  <c r="G1609" i="10"/>
  <c r="D1604" i="10"/>
  <c r="D1718" i="10"/>
  <c r="G1595" i="10"/>
  <c r="G1584" i="10"/>
  <c r="G1680" i="10"/>
  <c r="D1527" i="10"/>
  <c r="E1520" i="10"/>
  <c r="E1277" i="10"/>
  <c r="F1712" i="10"/>
  <c r="G1716" i="10"/>
  <c r="E1609" i="10"/>
  <c r="G1604" i="10"/>
  <c r="F1595" i="10"/>
  <c r="E1422" i="10"/>
  <c r="G1580" i="10"/>
  <c r="F1680" i="10"/>
  <c r="E1343" i="10"/>
  <c r="F1692" i="10"/>
  <c r="G1589" i="10"/>
  <c r="E1720" i="10"/>
  <c r="I1720" i="10" s="1"/>
  <c r="G1346" i="10"/>
  <c r="G1550" i="10"/>
  <c r="D1584" i="10"/>
  <c r="D1712" i="10"/>
  <c r="G1471" i="10"/>
  <c r="D1550" i="10"/>
  <c r="D1580" i="10"/>
  <c r="G1636" i="10"/>
  <c r="E1619" i="10"/>
  <c r="E1412" i="10"/>
  <c r="E1526" i="10"/>
  <c r="E1353" i="10"/>
  <c r="A1611" i="10"/>
  <c r="B1729" i="10"/>
  <c r="A1690" i="10"/>
  <c r="H1469" i="10"/>
  <c r="C1519" i="10"/>
  <c r="J1519" i="10" s="1"/>
  <c r="C1371" i="10"/>
  <c r="J1371" i="10" s="1"/>
  <c r="I1207" i="10"/>
  <c r="C1207" i="10"/>
  <c r="J1207" i="10" s="1"/>
  <c r="B1715" i="10"/>
  <c r="J1400" i="10"/>
  <c r="H1400" i="10"/>
  <c r="B1486" i="10"/>
  <c r="A1625" i="10"/>
  <c r="B1581" i="10"/>
  <c r="H1455" i="10"/>
  <c r="I1450" i="10"/>
  <c r="C1450" i="10"/>
  <c r="J1450" i="10" s="1"/>
  <c r="C1654" i="10"/>
  <c r="J1654" i="10" s="1"/>
  <c r="H1654" i="10"/>
  <c r="I1539" i="10"/>
  <c r="I1456" i="10"/>
  <c r="C1456" i="10"/>
  <c r="J1456" i="10" s="1"/>
  <c r="C1650" i="10"/>
  <c r="J1650" i="10" s="1"/>
  <c r="C1646" i="10"/>
  <c r="J1646" i="10" s="1"/>
  <c r="I1332" i="10"/>
  <c r="C1332" i="10"/>
  <c r="B1735" i="10"/>
  <c r="J1272" i="10"/>
  <c r="H1272" i="10"/>
  <c r="C1642" i="10"/>
  <c r="J1642" i="10" s="1"/>
  <c r="H1642" i="10"/>
  <c r="I1549" i="10"/>
  <c r="C1549" i="10"/>
  <c r="C1618" i="10"/>
  <c r="J1618" i="10" s="1"/>
  <c r="I1470" i="10"/>
  <c r="C1470" i="10"/>
  <c r="I1706" i="10"/>
  <c r="C1706" i="10"/>
  <c r="J1706" i="10" s="1"/>
  <c r="I1273" i="10"/>
  <c r="C1273" i="10"/>
  <c r="J1134" i="10"/>
  <c r="H1134" i="10"/>
  <c r="A1744" i="10"/>
  <c r="A1667" i="10"/>
  <c r="I1401" i="10"/>
  <c r="C1401" i="10"/>
  <c r="I1480" i="10"/>
  <c r="C1480" i="10"/>
  <c r="C1276" i="10"/>
  <c r="J1276" i="10" s="1"/>
  <c r="H1276" i="10"/>
  <c r="C1317" i="10"/>
  <c r="J1317" i="10" s="1"/>
  <c r="H1317" i="10"/>
  <c r="J1479" i="10"/>
  <c r="H1479" i="10"/>
  <c r="B1562" i="10"/>
  <c r="I1519" i="10"/>
  <c r="I1276" i="10"/>
  <c r="C1509" i="10"/>
  <c r="J1509" i="10" s="1"/>
  <c r="H1509" i="10"/>
  <c r="C1525" i="10"/>
  <c r="J1525" i="10" s="1"/>
  <c r="J1410" i="10"/>
  <c r="H1410" i="10"/>
  <c r="B1623" i="10"/>
  <c r="A1724" i="10"/>
  <c r="I1204" i="10"/>
  <c r="C1204" i="10"/>
  <c r="I1283" i="10"/>
  <c r="C1283" i="10"/>
  <c r="J1283" i="10" s="1"/>
  <c r="I1342" i="10"/>
  <c r="C1342" i="10"/>
  <c r="J1262" i="10"/>
  <c r="H1262" i="10"/>
  <c r="J1203" i="10"/>
  <c r="H1203" i="10"/>
  <c r="B1749" i="10"/>
  <c r="J1341" i="10"/>
  <c r="H1341" i="10"/>
  <c r="A1720" i="10"/>
  <c r="J1331" i="10"/>
  <c r="H1331" i="10"/>
  <c r="I1381" i="10"/>
  <c r="C1381" i="10"/>
  <c r="J1381" i="10" s="1"/>
  <c r="C1539" i="10"/>
  <c r="J1539" i="10" s="1"/>
  <c r="C1352" i="10"/>
  <c r="J1352" i="10" s="1"/>
  <c r="H1352" i="10"/>
  <c r="C1505" i="10"/>
  <c r="J1505" i="10" s="1"/>
  <c r="H1505" i="10"/>
  <c r="C1728" i="10"/>
  <c r="J1728" i="10" s="1"/>
  <c r="H1301" i="10"/>
  <c r="B1719" i="10"/>
  <c r="A1675" i="10"/>
  <c r="B1527" i="10"/>
  <c r="I1618" i="10"/>
  <c r="I1411" i="10"/>
  <c r="C1411" i="10"/>
  <c r="I1525" i="10"/>
  <c r="I1352" i="10"/>
  <c r="E1620" i="10" a="1"/>
  <c r="D1650" i="10" a="1"/>
  <c r="G1659" i="10" a="1"/>
  <c r="F1492" i="10" a="1"/>
  <c r="E1416" i="10" a="1"/>
  <c r="F1665" i="10" a="1"/>
  <c r="E1423" i="10" a="1"/>
  <c r="F1649" i="10" a="1"/>
  <c r="D1654" i="10" a="1"/>
  <c r="F1553" i="10" a="1"/>
  <c r="G1665" i="10" a="1"/>
  <c r="E1492" i="10" a="1"/>
  <c r="E1551" i="10" a="1"/>
  <c r="E1413" i="10" a="1"/>
  <c r="E1659" i="10" a="1"/>
  <c r="F1511" i="10" a="1"/>
  <c r="E1645" i="10" a="1"/>
  <c r="G1674" i="10" a="1"/>
  <c r="E1590" i="10" a="1"/>
  <c r="G1649" i="10" a="1"/>
  <c r="E1457" i="10" a="1"/>
  <c r="G1457" i="10" a="1"/>
  <c r="G1492" i="10" a="1"/>
  <c r="E1472" i="10" a="1"/>
  <c r="F1679" i="10" a="1"/>
  <c r="F1659" i="10" a="1"/>
  <c r="G1620" i="10" a="1"/>
  <c r="F1645" i="10" a="1"/>
  <c r="E1679" i="10" a="1"/>
  <c r="G1511" i="10" a="1"/>
  <c r="F1750" i="10" a="1"/>
  <c r="D1620" i="10" a="1"/>
  <c r="E1610" i="10" a="1"/>
  <c r="E1347" i="10" a="1"/>
  <c r="G1679" i="10" a="1"/>
  <c r="F1416" i="10" a="1"/>
  <c r="E1596" i="10" a="1"/>
  <c r="G1555" i="10" a="1"/>
  <c r="E1482" i="10" a="1"/>
  <c r="G1650" i="10" a="1"/>
  <c r="G1541" i="10" a="1"/>
  <c r="E1521" i="10" a="1"/>
  <c r="G1750" i="10" a="1"/>
  <c r="G1416" i="10" a="1"/>
  <c r="G1605" i="10" a="1"/>
  <c r="E1511" i="10" a="1"/>
  <c r="D1597" i="10" a="1"/>
  <c r="F1457" i="10" a="1"/>
  <c r="E1649" i="10" a="1"/>
  <c r="D1555" i="10" a="1"/>
  <c r="E1665" i="10" a="1"/>
  <c r="G1706" i="10" a="1"/>
  <c r="E1541" i="10" a="1"/>
  <c r="E1689" i="10" a="1"/>
  <c r="D1541" i="10" a="1"/>
  <c r="G1645" i="10" a="1"/>
  <c r="E1344" i="10" a="1"/>
  <c r="D1605" i="10" a="1"/>
  <c r="G1654" i="10" a="1"/>
  <c r="G1553" i="10" a="1"/>
  <c r="D1674" i="10" a="1"/>
  <c r="D1706" i="10" a="1"/>
  <c r="H1539" i="10" l="1"/>
  <c r="H1728" i="10"/>
  <c r="H1646" i="10"/>
  <c r="H1650" i="10"/>
  <c r="H1371" i="10"/>
  <c r="D1605" i="10"/>
  <c r="G1750" i="10"/>
  <c r="F1649" i="10"/>
  <c r="G1679" i="10"/>
  <c r="G1654" i="10"/>
  <c r="F1750" i="10"/>
  <c r="G1555" i="10"/>
  <c r="G1706" i="10"/>
  <c r="D1541" i="10"/>
  <c r="E1472" i="10"/>
  <c r="E1590" i="10"/>
  <c r="G1457" i="10"/>
  <c r="D1674" i="10"/>
  <c r="E1649" i="10"/>
  <c r="I1649" i="10" s="1"/>
  <c r="F1679" i="10"/>
  <c r="E1423" i="10"/>
  <c r="E1551" i="10"/>
  <c r="E1347" i="10"/>
  <c r="D1555" i="10"/>
  <c r="G1645" i="10"/>
  <c r="D1706" i="10"/>
  <c r="F1659" i="10"/>
  <c r="E1457" i="10"/>
  <c r="I1457" i="10" s="1"/>
  <c r="G1649" i="10"/>
  <c r="G1650" i="10"/>
  <c r="E1679" i="10"/>
  <c r="G1553" i="10"/>
  <c r="F1492" i="10"/>
  <c r="F1416" i="10"/>
  <c r="F1645" i="10"/>
  <c r="E1659" i="10"/>
  <c r="E1413" i="10"/>
  <c r="E1521" i="10"/>
  <c r="E1596" i="10"/>
  <c r="E1541" i="10"/>
  <c r="D1654" i="10"/>
  <c r="F1457" i="10"/>
  <c r="D1650" i="10"/>
  <c r="E1492" i="10"/>
  <c r="G1674" i="10"/>
  <c r="G1665" i="10"/>
  <c r="E1645" i="10"/>
  <c r="I1645" i="10" s="1"/>
  <c r="G1620" i="10"/>
  <c r="E1620" i="10"/>
  <c r="E1689" i="10"/>
  <c r="D1597" i="10"/>
  <c r="F1665" i="10"/>
  <c r="G1511" i="10"/>
  <c r="E1416" i="10"/>
  <c r="D1620" i="10"/>
  <c r="G1659" i="10"/>
  <c r="E1344" i="10"/>
  <c r="E1610" i="10"/>
  <c r="F1553" i="10"/>
  <c r="G1492" i="10"/>
  <c r="E1665" i="10"/>
  <c r="F1511" i="10"/>
  <c r="G1416" i="10"/>
  <c r="G1541" i="10"/>
  <c r="G1605" i="10"/>
  <c r="E1511" i="10"/>
  <c r="I1511" i="10" s="1"/>
  <c r="E1482" i="10"/>
  <c r="J1342" i="10"/>
  <c r="H1342" i="10"/>
  <c r="B1693" i="10"/>
  <c r="J1480" i="10"/>
  <c r="H1480" i="10"/>
  <c r="I1402" i="10"/>
  <c r="C1402" i="10"/>
  <c r="I1471" i="10"/>
  <c r="C1471" i="10"/>
  <c r="I1589" i="10"/>
  <c r="J1411" i="10"/>
  <c r="H1411" i="10"/>
  <c r="B1597" i="10"/>
  <c r="H1525" i="10"/>
  <c r="J1470" i="10"/>
  <c r="H1470" i="10"/>
  <c r="A1695" i="10"/>
  <c r="I1353" i="10"/>
  <c r="C1353" i="10"/>
  <c r="J1353" i="10" s="1"/>
  <c r="I1422" i="10"/>
  <c r="C1712" i="10"/>
  <c r="J1712" i="10" s="1"/>
  <c r="H1712" i="10"/>
  <c r="C1441" i="10"/>
  <c r="J1441" i="10" s="1"/>
  <c r="I1550" i="10"/>
  <c r="C1550" i="10"/>
  <c r="C1575" i="10"/>
  <c r="J1575" i="10" s="1"/>
  <c r="H1575" i="10"/>
  <c r="C1716" i="10"/>
  <c r="J1716" i="10" s="1"/>
  <c r="I1346" i="10"/>
  <c r="B1632" i="10"/>
  <c r="J1401" i="10"/>
  <c r="H1401" i="10"/>
  <c r="I1526" i="10"/>
  <c r="C1526" i="10"/>
  <c r="J1526" i="10" s="1"/>
  <c r="C1595" i="10"/>
  <c r="J1595" i="10" s="1"/>
  <c r="I1277" i="10"/>
  <c r="C1277" i="10"/>
  <c r="J1277" i="10" s="1"/>
  <c r="C1422" i="10"/>
  <c r="J1422" i="10" s="1"/>
  <c r="H1422" i="10"/>
  <c r="C1589" i="10"/>
  <c r="J1589" i="10" s="1"/>
  <c r="H1618" i="10"/>
  <c r="I1412" i="10"/>
  <c r="C1412" i="10"/>
  <c r="I1520" i="10"/>
  <c r="C1520" i="10"/>
  <c r="J1520" i="10" s="1"/>
  <c r="I1595" i="10"/>
  <c r="C1387" i="10"/>
  <c r="J1387" i="10" s="1"/>
  <c r="H1387" i="10"/>
  <c r="I1540" i="10"/>
  <c r="C1540" i="10"/>
  <c r="A1737" i="10"/>
  <c r="J1273" i="10"/>
  <c r="H1273" i="10"/>
  <c r="J1332" i="10"/>
  <c r="H1332" i="10"/>
  <c r="B1651" i="10"/>
  <c r="B1556" i="10"/>
  <c r="H1519" i="10"/>
  <c r="I1619" i="10"/>
  <c r="C1619" i="10"/>
  <c r="C1688" i="10"/>
  <c r="J1688" i="10" s="1"/>
  <c r="I1451" i="10"/>
  <c r="C1451" i="10"/>
  <c r="J1451" i="10" s="1"/>
  <c r="I1688" i="10"/>
  <c r="J1549" i="10"/>
  <c r="H1549" i="10"/>
  <c r="I1343" i="10"/>
  <c r="C1343" i="10"/>
  <c r="I1609" i="10"/>
  <c r="C1724" i="10"/>
  <c r="J1724" i="10" s="1"/>
  <c r="H1724" i="10"/>
  <c r="A1745" i="10"/>
  <c r="J1204" i="10"/>
  <c r="H1204" i="10"/>
  <c r="I1274" i="10"/>
  <c r="C1274" i="10"/>
  <c r="C1346" i="10"/>
  <c r="J1346" i="10" s="1"/>
  <c r="H1346" i="10"/>
  <c r="C1579" i="10"/>
  <c r="J1579" i="10" s="1"/>
  <c r="H1579" i="10"/>
  <c r="A1681" i="10"/>
  <c r="I1481" i="10"/>
  <c r="C1481" i="10"/>
  <c r="C1609" i="10"/>
  <c r="J1609" i="10" s="1"/>
  <c r="C1720" i="10"/>
  <c r="J1720" i="10" s="1"/>
  <c r="G1611" i="10" a="1"/>
  <c r="F1527" i="10" a="1"/>
  <c r="E1611" i="10" a="1"/>
  <c r="F1719" i="10" a="1"/>
  <c r="E1729" i="10" a="1"/>
  <c r="F1562" i="10" a="1"/>
  <c r="E1486" i="10" a="1"/>
  <c r="G1675" i="10" a="1"/>
  <c r="G1729" i="10" a="1"/>
  <c r="G1724" i="10" a="1"/>
  <c r="E1719" i="10" a="1"/>
  <c r="D1690" i="10" a="1"/>
  <c r="F1486" i="10" a="1"/>
  <c r="G1625" i="10" a="1"/>
  <c r="F1623" i="10" a="1"/>
  <c r="E1666" i="10" a="1"/>
  <c r="F1729" i="10" a="1"/>
  <c r="E1660" i="10" a="1"/>
  <c r="G1720" i="10" a="1"/>
  <c r="G1719" i="10" a="1"/>
  <c r="D1720" i="10" a="1"/>
  <c r="G1690" i="10" a="1"/>
  <c r="E1552" i="10" a="1"/>
  <c r="E1417" i="10" a="1"/>
  <c r="D1675" i="10" a="1"/>
  <c r="E1542" i="10" a="1"/>
  <c r="G1486" i="10" a="1"/>
  <c r="E1621" i="10" a="1"/>
  <c r="D1667" i="10" a="1"/>
  <c r="G1735" i="10" a="1"/>
  <c r="E1562" i="10" a="1"/>
  <c r="E1414" i="10" a="1"/>
  <c r="F1749" i="10" a="1"/>
  <c r="G1581" i="10" a="1"/>
  <c r="E1749" i="10" a="1"/>
  <c r="D1744" i="10" a="1"/>
  <c r="D1625" i="10" a="1"/>
  <c r="F1581" i="10" a="1"/>
  <c r="D1724" i="10" a="1"/>
  <c r="E1581" i="10" a="1"/>
  <c r="E1715" i="10" a="1"/>
  <c r="E1591" i="10" a="1"/>
  <c r="E1680" i="10" a="1"/>
  <c r="G1562" i="10" a="1"/>
  <c r="F1735" i="10" a="1"/>
  <c r="E1493" i="10" a="1"/>
  <c r="E1690" i="10" a="1"/>
  <c r="G1527" i="10" a="1"/>
  <c r="G1623" i="10" a="1"/>
  <c r="E1527" i="10" a="1"/>
  <c r="G1715" i="10" a="1"/>
  <c r="G1749" i="10" a="1"/>
  <c r="G1744" i="10" a="1"/>
  <c r="E1735" i="10" a="1"/>
  <c r="F1715" i="10" a="1"/>
  <c r="E1483" i="10" a="1"/>
  <c r="D1611" i="10" a="1"/>
  <c r="H1720" i="10" l="1"/>
  <c r="H1688" i="10"/>
  <c r="H1595" i="10"/>
  <c r="H1716" i="10"/>
  <c r="D1611" i="10"/>
  <c r="G1581" i="10"/>
  <c r="G1735" i="10"/>
  <c r="F1715" i="10"/>
  <c r="G1611" i="10"/>
  <c r="D1744" i="10"/>
  <c r="E1581" i="10"/>
  <c r="I1581" i="10" s="1"/>
  <c r="F1719" i="10"/>
  <c r="F1735" i="10"/>
  <c r="F1749" i="10"/>
  <c r="G1690" i="10"/>
  <c r="F1562" i="10"/>
  <c r="G1729" i="10"/>
  <c r="G1719" i="10"/>
  <c r="G1675" i="10"/>
  <c r="E1749" i="10"/>
  <c r="E1715" i="10"/>
  <c r="I1715" i="10" s="1"/>
  <c r="G1724" i="10"/>
  <c r="F1623" i="10"/>
  <c r="E1493" i="10"/>
  <c r="E1414" i="10"/>
  <c r="E1591" i="10"/>
  <c r="F1486" i="10"/>
  <c r="E1719" i="10"/>
  <c r="I1719" i="10" s="1"/>
  <c r="E1735" i="10"/>
  <c r="G1749" i="10"/>
  <c r="G1625" i="10"/>
  <c r="E1611" i="10"/>
  <c r="E1690" i="10"/>
  <c r="E1660" i="10"/>
  <c r="E1680" i="10"/>
  <c r="G1720" i="10"/>
  <c r="G1486" i="10"/>
  <c r="D1724" i="10"/>
  <c r="E1621" i="10"/>
  <c r="F1729" i="10"/>
  <c r="E1486" i="10"/>
  <c r="G1562" i="10"/>
  <c r="D1625" i="10"/>
  <c r="E1527" i="10"/>
  <c r="I1527" i="10" s="1"/>
  <c r="E1483" i="10"/>
  <c r="E1552" i="10"/>
  <c r="D1675" i="10"/>
  <c r="D1720" i="10"/>
  <c r="D1667" i="10"/>
  <c r="G1744" i="10"/>
  <c r="E1729" i="10"/>
  <c r="E1562" i="10"/>
  <c r="G1715" i="10"/>
  <c r="G1527" i="10"/>
  <c r="G1623" i="10"/>
  <c r="E1417" i="10"/>
  <c r="E1542" i="10"/>
  <c r="D1690" i="10"/>
  <c r="F1581" i="10"/>
  <c r="F1527" i="10"/>
  <c r="E1666" i="10"/>
  <c r="H1609" i="10"/>
  <c r="C1665" i="10"/>
  <c r="J1665" i="10" s="1"/>
  <c r="I1521" i="10"/>
  <c r="C1521" i="10"/>
  <c r="J1521" i="10" s="1"/>
  <c r="C1492" i="10"/>
  <c r="J1492" i="10" s="1"/>
  <c r="H1492" i="10"/>
  <c r="J1481" i="10"/>
  <c r="H1481" i="10"/>
  <c r="A1751" i="10"/>
  <c r="B1626" i="10"/>
  <c r="I1492" i="10"/>
  <c r="I1413" i="10"/>
  <c r="C1413" i="10"/>
  <c r="I1590" i="10"/>
  <c r="C1590" i="10"/>
  <c r="J1590" i="10" s="1"/>
  <c r="J1619" i="10"/>
  <c r="H1619" i="10"/>
  <c r="J1550" i="10"/>
  <c r="H1550" i="10"/>
  <c r="I1610" i="10"/>
  <c r="C1610" i="10"/>
  <c r="I1689" i="10"/>
  <c r="C1689" i="10"/>
  <c r="I1659" i="10"/>
  <c r="I1679" i="10"/>
  <c r="I1472" i="10"/>
  <c r="C1472" i="10"/>
  <c r="B1702" i="10"/>
  <c r="I1344" i="10"/>
  <c r="C1344" i="10"/>
  <c r="I1620" i="10"/>
  <c r="C1620" i="10"/>
  <c r="C1457" i="10"/>
  <c r="J1457" i="10" s="1"/>
  <c r="H1457" i="10"/>
  <c r="C1645" i="10"/>
  <c r="J1645" i="10" s="1"/>
  <c r="H1645" i="10"/>
  <c r="J1540" i="10"/>
  <c r="H1540" i="10"/>
  <c r="H1589" i="10"/>
  <c r="H1441" i="10"/>
  <c r="I1482" i="10"/>
  <c r="C1482" i="10"/>
  <c r="I1347" i="10"/>
  <c r="C1347" i="10"/>
  <c r="J1347" i="10" s="1"/>
  <c r="C1679" i="10"/>
  <c r="J1679" i="10" s="1"/>
  <c r="C1649" i="10"/>
  <c r="J1649" i="10" s="1"/>
  <c r="H1649" i="10"/>
  <c r="J1274" i="10"/>
  <c r="H1274" i="10"/>
  <c r="B1667" i="10"/>
  <c r="J1471" i="10"/>
  <c r="H1471" i="10"/>
  <c r="C1416" i="10"/>
  <c r="J1416" i="10" s="1"/>
  <c r="H1416" i="10"/>
  <c r="I1551" i="10"/>
  <c r="C1551" i="10"/>
  <c r="C1511" i="10"/>
  <c r="J1511" i="10" s="1"/>
  <c r="I1416" i="10"/>
  <c r="I1541" i="10"/>
  <c r="C1541" i="10"/>
  <c r="C1659" i="10"/>
  <c r="J1659" i="10" s="1"/>
  <c r="I1423" i="10"/>
  <c r="C1423" i="10"/>
  <c r="J1423" i="10" s="1"/>
  <c r="B1721" i="10"/>
  <c r="J1412" i="10"/>
  <c r="H1412" i="10"/>
  <c r="J1343" i="10"/>
  <c r="H1343" i="10"/>
  <c r="J1402" i="10"/>
  <c r="H1402" i="10"/>
  <c r="I1665" i="10"/>
  <c r="I1596" i="10"/>
  <c r="C1596" i="10"/>
  <c r="J1596" i="10" s="1"/>
  <c r="E1681" i="10" a="1"/>
  <c r="F1597" i="10" a="1"/>
  <c r="F1693" i="10" a="1"/>
  <c r="E1563" i="10" a="1"/>
  <c r="G1745" i="10" a="1"/>
  <c r="E1553" i="10" a="1"/>
  <c r="E1736" i="10" a="1"/>
  <c r="D1745" i="10" a="1"/>
  <c r="E1730" i="10" a="1"/>
  <c r="F1651" i="10" a="1"/>
  <c r="E1556" i="10" a="1"/>
  <c r="E1612" i="10" a="1"/>
  <c r="G1597" i="10" a="1"/>
  <c r="F1556" i="10" a="1"/>
  <c r="E1632" i="10" a="1"/>
  <c r="G1693" i="10" a="1"/>
  <c r="G1681" i="10" a="1"/>
  <c r="E1750" i="10" a="1"/>
  <c r="F1632" i="10" a="1"/>
  <c r="E1487" i="10" a="1"/>
  <c r="G1651" i="10" a="1"/>
  <c r="G1695" i="10" a="1"/>
  <c r="E1651" i="10" a="1"/>
  <c r="E1622" i="10" a="1"/>
  <c r="E1691" i="10" a="1"/>
  <c r="G1632" i="10" a="1"/>
  <c r="G1556" i="10" a="1"/>
  <c r="E1597" i="10" a="1"/>
  <c r="D1737" i="10" a="1"/>
  <c r="D1681" i="10" a="1"/>
  <c r="E1484" i="10" a="1"/>
  <c r="E1661" i="10" a="1"/>
  <c r="D1695" i="10" a="1"/>
  <c r="H1679" i="10" l="1"/>
  <c r="H1511" i="10"/>
  <c r="H1659" i="10"/>
  <c r="F1632" i="10"/>
  <c r="E1487" i="10"/>
  <c r="F1597" i="10"/>
  <c r="G1695" i="10"/>
  <c r="E1563" i="10"/>
  <c r="E1612" i="10"/>
  <c r="G1693" i="10"/>
  <c r="E1681" i="10"/>
  <c r="G1651" i="10"/>
  <c r="F1651" i="10"/>
  <c r="E1651" i="10"/>
  <c r="I1651" i="10" s="1"/>
  <c r="E1597" i="10"/>
  <c r="I1597" i="10" s="1"/>
  <c r="D1695" i="10"/>
  <c r="D1745" i="10"/>
  <c r="F1556" i="10"/>
  <c r="E1484" i="10"/>
  <c r="E1556" i="10"/>
  <c r="F1693" i="10"/>
  <c r="E1730" i="10"/>
  <c r="D1737" i="10"/>
  <c r="G1556" i="10"/>
  <c r="G1632" i="10"/>
  <c r="E1736" i="10"/>
  <c r="E1661" i="10"/>
  <c r="E1750" i="10"/>
  <c r="G1681" i="10"/>
  <c r="G1597" i="10"/>
  <c r="E1632" i="10"/>
  <c r="G1745" i="10"/>
  <c r="D1681" i="10"/>
  <c r="E1553" i="10"/>
  <c r="E1622" i="10"/>
  <c r="E1691" i="10"/>
  <c r="I1666" i="10"/>
  <c r="C1666" i="10"/>
  <c r="J1666" i="10" s="1"/>
  <c r="I1486" i="10"/>
  <c r="J1610" i="10"/>
  <c r="H1610" i="10"/>
  <c r="B1696" i="10"/>
  <c r="H1665" i="10"/>
  <c r="C1581" i="10"/>
  <c r="J1581" i="10" s="1"/>
  <c r="I1562" i="10"/>
  <c r="I1611" i="10"/>
  <c r="C1611" i="10"/>
  <c r="I1414" i="10"/>
  <c r="C1414" i="10"/>
  <c r="C1719" i="10"/>
  <c r="J1719" i="10" s="1"/>
  <c r="H1719" i="10"/>
  <c r="I1680" i="10"/>
  <c r="C1680" i="10"/>
  <c r="J1344" i="10"/>
  <c r="H1344" i="10"/>
  <c r="J1689" i="10"/>
  <c r="H1689" i="10"/>
  <c r="B1737" i="10"/>
  <c r="J1541" i="10"/>
  <c r="H1541" i="10"/>
  <c r="I1483" i="10"/>
  <c r="C1483" i="10"/>
  <c r="I1493" i="10"/>
  <c r="C1493" i="10"/>
  <c r="J1493" i="10" s="1"/>
  <c r="J1472" i="10"/>
  <c r="H1472" i="10"/>
  <c r="I1542" i="10"/>
  <c r="C1542" i="10"/>
  <c r="I1729" i="10"/>
  <c r="C1562" i="10"/>
  <c r="J1562" i="10" s="1"/>
  <c r="H1562" i="10"/>
  <c r="J1620" i="10"/>
  <c r="H1620" i="10"/>
  <c r="J1413" i="10"/>
  <c r="H1413" i="10"/>
  <c r="I1417" i="10"/>
  <c r="C1417" i="10"/>
  <c r="J1417" i="10" s="1"/>
  <c r="I1735" i="10"/>
  <c r="C1715" i="10"/>
  <c r="J1715" i="10" s="1"/>
  <c r="H1715" i="10"/>
  <c r="C1749" i="10"/>
  <c r="J1749" i="10" s="1"/>
  <c r="C1527" i="10"/>
  <c r="J1527" i="10" s="1"/>
  <c r="H1527" i="10"/>
  <c r="C1729" i="10"/>
  <c r="J1729" i="10" s="1"/>
  <c r="I1660" i="10"/>
  <c r="C1660" i="10"/>
  <c r="J1660" i="10" s="1"/>
  <c r="H1486" i="10"/>
  <c r="C1486" i="10"/>
  <c r="J1486" i="10" s="1"/>
  <c r="I1749" i="10"/>
  <c r="J1551" i="10"/>
  <c r="H1551" i="10"/>
  <c r="J1482" i="10"/>
  <c r="H1482" i="10"/>
  <c r="I1552" i="10"/>
  <c r="C1552" i="10"/>
  <c r="I1621" i="10"/>
  <c r="C1621" i="10"/>
  <c r="I1690" i="10"/>
  <c r="C1690" i="10"/>
  <c r="I1591" i="10"/>
  <c r="C1591" i="10"/>
  <c r="J1591" i="10" s="1"/>
  <c r="C1735" i="10"/>
  <c r="J1735" i="10" s="1"/>
  <c r="F1626" i="10" a="1"/>
  <c r="E1623" i="10" a="1"/>
  <c r="G1702" i="10" a="1"/>
  <c r="D1751" i="10" a="1"/>
  <c r="E1667" i="10" a="1"/>
  <c r="E1626" i="10" a="1"/>
  <c r="E1682" i="10" a="1"/>
  <c r="G1751" i="10" a="1"/>
  <c r="E1554" i="10" a="1"/>
  <c r="E1731" i="10" a="1"/>
  <c r="F1667" i="10" a="1"/>
  <c r="E1557" i="10" a="1"/>
  <c r="E1633" i="10" a="1"/>
  <c r="G1626" i="10" a="1"/>
  <c r="E1751" i="10" a="1"/>
  <c r="E1721" i="10" a="1"/>
  <c r="E1702" i="10" a="1"/>
  <c r="F1702" i="10" a="1"/>
  <c r="G1667" i="10" a="1"/>
  <c r="E1692" i="10" a="1"/>
  <c r="G1721" i="10" a="1"/>
  <c r="F1721" i="10" a="1"/>
  <c r="H1581" i="10" l="1"/>
  <c r="H1735" i="10"/>
  <c r="G1751" i="10"/>
  <c r="D1751" i="10"/>
  <c r="E1721" i="10"/>
  <c r="I1721" i="10" s="1"/>
  <c r="E1751" i="10"/>
  <c r="E1702" i="10"/>
  <c r="G1721" i="10"/>
  <c r="G1626" i="10"/>
  <c r="E1557" i="10"/>
  <c r="G1702" i="10"/>
  <c r="F1626" i="10"/>
  <c r="F1702" i="10"/>
  <c r="E1626" i="10"/>
  <c r="E1692" i="10"/>
  <c r="E1682" i="10"/>
  <c r="G1667" i="10"/>
  <c r="E1623" i="10"/>
  <c r="E1633" i="10"/>
  <c r="E1554" i="10"/>
  <c r="F1667" i="10"/>
  <c r="F1721" i="10"/>
  <c r="E1667" i="10"/>
  <c r="I1667" i="10" s="1"/>
  <c r="E1731" i="10"/>
  <c r="J1483" i="10"/>
  <c r="H1483" i="10"/>
  <c r="J1414" i="10"/>
  <c r="H1414" i="10"/>
  <c r="I1750" i="10"/>
  <c r="C1750" i="10"/>
  <c r="I1563" i="10"/>
  <c r="C1563" i="10"/>
  <c r="J1563" i="10" s="1"/>
  <c r="J1552" i="10"/>
  <c r="H1552" i="10"/>
  <c r="J1690" i="10"/>
  <c r="H1690" i="10"/>
  <c r="I1661" i="10"/>
  <c r="C1661" i="10"/>
  <c r="J1661" i="10" s="1"/>
  <c r="I1556" i="10"/>
  <c r="H1749" i="10"/>
  <c r="J1611" i="10"/>
  <c r="H1611" i="10"/>
  <c r="J1621" i="10"/>
  <c r="H1621" i="10"/>
  <c r="H1729" i="10"/>
  <c r="I1691" i="10"/>
  <c r="C1691" i="10"/>
  <c r="I1736" i="10"/>
  <c r="C1736" i="10"/>
  <c r="J1736" i="10" s="1"/>
  <c r="I1681" i="10"/>
  <c r="C1681" i="10"/>
  <c r="J1680" i="10"/>
  <c r="H1680" i="10"/>
  <c r="I1622" i="10"/>
  <c r="C1622" i="10"/>
  <c r="I1632" i="10"/>
  <c r="I1484" i="10"/>
  <c r="C1484" i="10"/>
  <c r="J1542" i="10"/>
  <c r="H1542" i="10"/>
  <c r="I1553" i="10"/>
  <c r="C1553" i="10"/>
  <c r="C1597" i="10"/>
  <c r="J1597" i="10" s="1"/>
  <c r="H1597" i="10"/>
  <c r="I1730" i="10"/>
  <c r="C1730" i="10"/>
  <c r="J1730" i="10" s="1"/>
  <c r="C1556" i="10"/>
  <c r="J1556" i="10" s="1"/>
  <c r="H1556" i="10"/>
  <c r="I1487" i="10"/>
  <c r="C1487" i="10"/>
  <c r="J1487" i="10" s="1"/>
  <c r="C1651" i="10"/>
  <c r="J1651" i="10" s="1"/>
  <c r="I1612" i="10"/>
  <c r="C1612" i="10"/>
  <c r="C1632" i="10"/>
  <c r="J1632" i="10" s="1"/>
  <c r="H1632" i="10"/>
  <c r="E1627" i="10" a="1"/>
  <c r="F1737" i="10" a="1"/>
  <c r="E1752" i="10" a="1"/>
  <c r="E1703" i="10" a="1"/>
  <c r="G1696" i="10" a="1"/>
  <c r="G1737" i="10" a="1"/>
  <c r="E1737" i="10" a="1"/>
  <c r="E1696" i="10" a="1"/>
  <c r="E1624" i="10" a="1"/>
  <c r="E1693" i="10" a="1"/>
  <c r="F1696" i="10" a="1"/>
  <c r="H1651" i="10" l="1"/>
  <c r="F1737" i="10"/>
  <c r="F1696" i="10"/>
  <c r="E1627" i="10"/>
  <c r="E1703" i="10"/>
  <c r="G1737" i="10"/>
  <c r="E1624" i="10"/>
  <c r="E1752" i="10"/>
  <c r="E1696" i="10"/>
  <c r="E1737" i="10"/>
  <c r="I1737" i="10" s="1"/>
  <c r="G1696" i="10"/>
  <c r="E1693" i="10"/>
  <c r="J1484" i="10"/>
  <c r="H1484" i="10"/>
  <c r="J1691" i="10"/>
  <c r="H1691" i="10"/>
  <c r="J1612" i="10"/>
  <c r="H1612" i="10"/>
  <c r="I1731" i="10"/>
  <c r="C1731" i="10"/>
  <c r="J1731" i="10" s="1"/>
  <c r="I1554" i="10"/>
  <c r="C1554" i="10"/>
  <c r="I1626" i="10"/>
  <c r="J1553" i="10"/>
  <c r="H1553" i="10"/>
  <c r="J1622" i="10"/>
  <c r="H1622" i="10"/>
  <c r="J1681" i="10"/>
  <c r="H1681" i="10"/>
  <c r="I1633" i="10"/>
  <c r="C1633" i="10"/>
  <c r="J1633" i="10" s="1"/>
  <c r="C1702" i="10"/>
  <c r="J1702" i="10" s="1"/>
  <c r="H1702" i="10"/>
  <c r="I1702" i="10"/>
  <c r="J1750" i="10"/>
  <c r="H1750" i="10"/>
  <c r="I1623" i="10"/>
  <c r="C1623" i="10"/>
  <c r="I1751" i="10"/>
  <c r="C1751" i="10"/>
  <c r="C1626" i="10"/>
  <c r="J1626" i="10" s="1"/>
  <c r="H1626" i="10"/>
  <c r="C1721" i="10"/>
  <c r="J1721" i="10" s="1"/>
  <c r="I1682" i="10"/>
  <c r="C1682" i="10"/>
  <c r="I1557" i="10"/>
  <c r="C1557" i="10"/>
  <c r="J1557" i="10" s="1"/>
  <c r="C1667" i="10"/>
  <c r="J1667" i="10" s="1"/>
  <c r="H1667" i="10"/>
  <c r="I1692" i="10"/>
  <c r="C1692" i="10"/>
  <c r="E1697" i="10" a="1"/>
  <c r="E1694" i="10" a="1"/>
  <c r="H1721" i="10" l="1"/>
  <c r="E1697" i="10"/>
  <c r="E1694" i="10"/>
  <c r="I1752" i="10"/>
  <c r="C1752" i="10"/>
  <c r="C1737" i="10"/>
  <c r="J1737" i="10" s="1"/>
  <c r="H1737" i="10"/>
  <c r="I1624" i="10"/>
  <c r="C1624" i="10"/>
  <c r="J1623" i="10"/>
  <c r="H1623" i="10"/>
  <c r="J1682" i="10"/>
  <c r="H1682" i="10"/>
  <c r="J1751" i="10"/>
  <c r="H1751" i="10"/>
  <c r="J1554" i="10"/>
  <c r="H1554" i="10"/>
  <c r="I1703" i="10"/>
  <c r="C1703" i="10"/>
  <c r="J1703" i="10" s="1"/>
  <c r="I1627" i="10"/>
  <c r="C1627" i="10"/>
  <c r="J1627" i="10" s="1"/>
  <c r="I1696" i="10"/>
  <c r="C1696" i="10"/>
  <c r="J1696" i="10" s="1"/>
  <c r="H1696" i="10"/>
  <c r="I1693" i="10"/>
  <c r="C1693" i="10"/>
  <c r="J1692" i="10"/>
  <c r="H1692" i="10"/>
  <c r="J1752" i="10" l="1"/>
  <c r="H1752" i="10"/>
  <c r="I1697" i="10"/>
  <c r="C1697" i="10"/>
  <c r="J1697" i="10" s="1"/>
  <c r="J1624" i="10"/>
  <c r="H1624" i="10"/>
  <c r="J1693" i="10"/>
  <c r="H1693" i="10"/>
  <c r="I1694" i="10"/>
  <c r="C1694" i="10"/>
  <c r="J1694" i="10" l="1"/>
  <c r="H1694" i="10"/>
</calcChain>
</file>

<file path=xl/comments1.xml><?xml version="1.0" encoding="utf-8"?>
<comments xmlns="http://schemas.openxmlformats.org/spreadsheetml/2006/main">
  <authors>
    <author>tc={5E54EBC5-9918-4EBC-83E9-772151804FD8}</author>
  </authors>
  <commentList>
    <comment ref="H66" authorId="0" shapeId="0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seems very high?</t>
        </r>
      </text>
    </comment>
  </commentList>
</comments>
</file>

<file path=xl/connections.xml><?xml version="1.0" encoding="utf-8"?>
<connections xmlns="http://schemas.openxmlformats.org/spreadsheetml/2006/main">
  <connection id="1" keepAlive="1" name="ThisWorkbookDataModel" description="Data Model" type="5" refreshedVersion="7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2" name="WorksheetConnection_All_city_list!$C$3:$J$100000" type="102" refreshedVersion="7" minRefreshableVersion="5">
    <extLst>
      <ext xmlns:x15="http://schemas.microsoft.com/office/spreadsheetml/2010/11/main" uri="{DE250136-89BD-433C-8126-D09CA5730AF9}">
        <x15:connection id="Range" autoDelete="1">
          <x15:rangePr sourceName="_xlcn.WorksheetConnection_All_city_listC3J100000"/>
        </x15:connection>
      </ext>
    </extLst>
  </connection>
</connections>
</file>

<file path=xl/metadata.xml><?xml version="1.0" encoding="utf-8"?>
<metadata xmlns="http://schemas.openxmlformats.org/spreadsheetml/2006/main">
  <metadataTypes count="2">
    <metadataType name="XLDAPR" minSupportedVersion="120000" copy="1" pasteAll="1" pasteValues="1" merge="1" splitFirst="1" rowColShift="1" clearFormats="1" clearComments="1" assign="1" coerce="1" cellMeta="1"/>
    <metadataType name="XLMDX" minSupportedVersion="120000" copy="1" pasteAll="1" pasteValues="1" merge="1" splitFirst="1" rowColShift="1" clearFormats="1" clearComments="1" assign="1" coerce="1"/>
  </metadataTypes>
  <metadataStrings count="6">
    <s v="ThisWorkbookDataModel"/>
    <s v="{[Range].[Classification].&amp;[Pollution values]}"/>
    <s v="{[Range].[Classification].&amp;[Travel values]}"/>
    <s v="{[Range].[Classification].&amp;[Health values]}"/>
    <s v="{[Range].[Classification].&amp;[Injury values]}"/>
    <s v="{[Range].[Classification].&amp;[PA values]}"/>
  </metadataStrings>
  <mdxMetadata count="5">
    <mdx n="0" f="s">
      <ms ns="1" c="0"/>
    </mdx>
    <mdx n="0" f="s">
      <ms ns="2" c="0"/>
    </mdx>
    <mdx n="0" f="s">
      <ms ns="3" c="0"/>
    </mdx>
    <mdx n="0" f="s">
      <ms ns="4" c="0"/>
    </mdx>
    <mdx n="0" f="s">
      <ms ns="5" c="0"/>
    </mdx>
  </mdxMetadata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  <valueMetadata count="5">
    <bk>
      <rc t="2" v="0"/>
    </bk>
    <bk>
      <rc t="2" v="1"/>
    </bk>
    <bk>
      <rc t="2" v="2"/>
    </bk>
    <bk>
      <rc t="2" v="3"/>
    </bk>
    <bk>
      <rc t="2" v="4"/>
    </bk>
  </valueMetadata>
</metadata>
</file>

<file path=xl/sharedStrings.xml><?xml version="1.0" encoding="utf-8"?>
<sst xmlns="http://schemas.openxmlformats.org/spreadsheetml/2006/main" count="2106" uniqueCount="462">
  <si>
    <t xml:space="preserve">DAY_TO_WEEK_TRAVEL_SCALAR </t>
  </si>
  <si>
    <t>Parameter</t>
  </si>
  <si>
    <t>Defined in</t>
  </si>
  <si>
    <t>main script</t>
  </si>
  <si>
    <t>Type</t>
  </si>
  <si>
    <t>Logical</t>
  </si>
  <si>
    <t>Description</t>
  </si>
  <si>
    <t>Global</t>
  </si>
  <si>
    <t>Comments</t>
  </si>
  <si>
    <t>Global / city specific</t>
  </si>
  <si>
    <t>categorical</t>
  </si>
  <si>
    <t>originally defined in all_city_parameter_inputs.csv but redefined in main script as constant value required</t>
  </si>
  <si>
    <t xml:space="preserve">BUS_WALK_TIME </t>
  </si>
  <si>
    <t>RAIL_WALK_TIME</t>
  </si>
  <si>
    <t>ADD_WALK_TO_BUS_TRIPS</t>
  </si>
  <si>
    <t>AGE_RANGE</t>
  </si>
  <si>
    <t>ADD_TRUCK_DRIVERS</t>
  </si>
  <si>
    <t>ADD_BUS_DRIVERS</t>
  </si>
  <si>
    <t>ADD_MOTORCYCLE_FLEET</t>
  </si>
  <si>
    <t>speeds</t>
  </si>
  <si>
    <t xml:space="preserve">DIST_CAT </t>
  </si>
  <si>
    <t xml:space="preserve">distance categories </t>
  </si>
  <si>
    <t>FLEET_TO_MOTORCYCLE_RATIO</t>
  </si>
  <si>
    <t>INJURY_REPORTING_RATE</t>
  </si>
  <si>
    <t>PM_CONC_BASE</t>
  </si>
  <si>
    <t>PM_TRANS_SHARE</t>
  </si>
  <si>
    <t>CHRONIC_DISEASE_SCALAR</t>
  </si>
  <si>
    <t>BACKGROUND_PA_SCALAR</t>
  </si>
  <si>
    <t>MMET_CYCLING</t>
  </si>
  <si>
    <t>MMET_WALKING</t>
  </si>
  <si>
    <t>SIN_EXPONENT_SUM</t>
  </si>
  <si>
    <t>CASUALTY_EXPONENT_FRACTION</t>
  </si>
  <si>
    <t>logical</t>
  </si>
  <si>
    <t>PA_DOSE_RESPONSE_QUANTILE</t>
  </si>
  <si>
    <t>AP_DOSE_RESPONSE_QUANTILE</t>
  </si>
  <si>
    <t>Character</t>
  </si>
  <si>
    <t>REFERENCE_SCENARIO</t>
  </si>
  <si>
    <t>MAX_MODE_SHARE_SCENARIO</t>
  </si>
  <si>
    <t>BUS_TO_PASSENGER_RATIO</t>
  </si>
  <si>
    <t>TRUCK_TO_CAR_RATIO</t>
  </si>
  <si>
    <t>DISTANCE_SCALAR_CAR_TAXI</t>
  </si>
  <si>
    <t>DISTANCE_SCALAR_WALKING</t>
  </si>
  <si>
    <t>DISTANCE_SCALAR_PT</t>
  </si>
  <si>
    <t>DISTANCE_SCALAR_CYCLING</t>
  </si>
  <si>
    <t>DISTANCE_SCALAR_MOTORCYCLE</t>
  </si>
  <si>
    <t>BACKGROUND_PA_CONFIDENCE</t>
  </si>
  <si>
    <t>PM_EMISSION_INVENTORY_CONFIDENCE</t>
  </si>
  <si>
    <t>TEST_WALK_SCENARIO</t>
  </si>
  <si>
    <t>TEST_CYCLE_SCENARIO</t>
  </si>
  <si>
    <t>Scalar</t>
  </si>
  <si>
    <t>Scalar / beta distribution</t>
  </si>
  <si>
    <t>Value</t>
  </si>
  <si>
    <t>City specific</t>
  </si>
  <si>
    <t>background PM2.5 concentration</t>
  </si>
  <si>
    <t>proportion of background PM2.5 attributable to transport</t>
  </si>
  <si>
    <t>Scalar between 0 and 1</t>
  </si>
  <si>
    <t>scalar for physical activity</t>
  </si>
  <si>
    <t>how confident we are about the PA survey (in terms of number of people who report zero PA)</t>
  </si>
  <si>
    <t>mMET value associated with cycling</t>
  </si>
  <si>
    <t>mMET value associated with walking</t>
  </si>
  <si>
    <t>how daily travel scales to a week</t>
  </si>
  <si>
    <t>number of buses per passenger</t>
  </si>
  <si>
    <t>scalar for car/taxi distance</t>
  </si>
  <si>
    <t>scalar for walking distance</t>
  </si>
  <si>
    <t>scalar for cycling distance</t>
  </si>
  <si>
    <t>scalar for motorcycle distance</t>
  </si>
  <si>
    <t>scalar for PT distance</t>
  </si>
  <si>
    <t>whether or not to sample from dose response curves</t>
  </si>
  <si>
    <t>time taken to walk to train station</t>
  </si>
  <si>
    <t>time taken to walk to bus stop</t>
  </si>
  <si>
    <t>scalar for GBD data</t>
  </si>
  <si>
    <t>linearity of injuries with respect to two modes. SIN_EXPONENT_SUM=2 means no safety in numbers</t>
  </si>
  <si>
    <t>rate at which injuries are reported</t>
  </si>
  <si>
    <t>number of trucks per car</t>
  </si>
  <si>
    <t>ratio of fleet vehicles to motorcycles</t>
  </si>
  <si>
    <t>fraction of SIN_EXPONENT_SUM attributed to casualy mode</t>
  </si>
  <si>
    <t>scalar / lognormal</t>
  </si>
  <si>
    <t>how confident we are about the PM emissions inventory</t>
  </si>
  <si>
    <t>Pollution values</t>
  </si>
  <si>
    <t>PA values</t>
  </si>
  <si>
    <t>Travel values</t>
  </si>
  <si>
    <t>Health values</t>
  </si>
  <si>
    <t>Injury values</t>
  </si>
  <si>
    <t>Scenario parameters</t>
  </si>
  <si>
    <t>Classification</t>
  </si>
  <si>
    <t>CO2_emission_inventory bus driver</t>
  </si>
  <si>
    <t>CO2_emission_inventory big_truck</t>
  </si>
  <si>
    <t>CO2_emission_inventory truck</t>
  </si>
  <si>
    <t>CO2_emission_inventory other</t>
  </si>
  <si>
    <t>CO2_emission_inventory motorcycle</t>
  </si>
  <si>
    <t>CO2_emission_inventory car</t>
  </si>
  <si>
    <t>Location</t>
  </si>
  <si>
    <t>CO2_emission_inventory van</t>
  </si>
  <si>
    <t>CO2_emission_inventory taxi</t>
  </si>
  <si>
    <t>CO2_emission_inventory auto_rickshaw</t>
  </si>
  <si>
    <t>PM_emission_inventory motorcycle</t>
  </si>
  <si>
    <t>PM_emission_inventory car</t>
  </si>
  <si>
    <t>PM_emission_inventory bus driver</t>
  </si>
  <si>
    <t>PM_emission_inventory big_truck</t>
  </si>
  <si>
    <t>PM_emission_inventory truck</t>
  </si>
  <si>
    <t>PM_emission_inventory van</t>
  </si>
  <si>
    <t>PM_emission_inventory other</t>
  </si>
  <si>
    <t>PM_emission_inventory taxi</t>
  </si>
  <si>
    <t>PM_emission_inventory auto_rickshaw</t>
  </si>
  <si>
    <t>Default parameter values</t>
  </si>
  <si>
    <t xml:space="preserve">City specific </t>
  </si>
  <si>
    <t>all_city_parameter_inputs.csv / ithim_setup_parameters.R</t>
  </si>
  <si>
    <t>F</t>
  </si>
  <si>
    <t>Default Value</t>
  </si>
  <si>
    <t>age range considered</t>
  </si>
  <si>
    <t>age range</t>
  </si>
  <si>
    <t>Global values defined for all cities</t>
  </si>
  <si>
    <t>c(15,69)</t>
  </si>
  <si>
    <t>c("0-2 km", "2-6 km", "6+ km")</t>
  </si>
  <si>
    <t>c("0-6 km", "7-9 km", "10+ km")</t>
  </si>
  <si>
    <t>c(0,150)</t>
  </si>
  <si>
    <t>distance categories for trip lengths</t>
  </si>
  <si>
    <t>speeds bus</t>
  </si>
  <si>
    <t>speeds bus_driver</t>
  </si>
  <si>
    <t>speeds minibus</t>
  </si>
  <si>
    <t>speeds minibus_driver</t>
  </si>
  <si>
    <t>speeds car</t>
  </si>
  <si>
    <t>speeds taxi</t>
  </si>
  <si>
    <t>speeds pedestrian</t>
  </si>
  <si>
    <t>speeds walk_to_pt</t>
  </si>
  <si>
    <t>speeds cycle</t>
  </si>
  <si>
    <t>speeds motorcycle</t>
  </si>
  <si>
    <t>speeds truck</t>
  </si>
  <si>
    <t>speeds van</t>
  </si>
  <si>
    <t>speeds subway</t>
  </si>
  <si>
    <t>speeds rail</t>
  </si>
  <si>
    <t>speeds auto_rickshaw</t>
  </si>
  <si>
    <t>speeds shared_auto</t>
  </si>
  <si>
    <t>speeds shared_taxi</t>
  </si>
  <si>
    <t>speeds cylce_rickshaw</t>
  </si>
  <si>
    <t>speeds other</t>
  </si>
  <si>
    <t>- Speeds in km/h used for different vehicle categories
- It is used in "add_ghost_trips" to add new trips taken by no one.
- It is used to complete trip distance and duration (function "complete_trip_distance_duration").
- It us used to recompute distances when reassigning new trips for scenarios (function "create_cycle_scenarios", "create_max_mode_share_scenarios", "create_scenario")</t>
  </si>
  <si>
    <t>Location of data (e.g. in v-drive, web link)</t>
  </si>
  <si>
    <t>Source of data</t>
  </si>
  <si>
    <t>PA</t>
  </si>
  <si>
    <t>Travel</t>
  </si>
  <si>
    <t>AP</t>
  </si>
  <si>
    <t>Injury</t>
  </si>
  <si>
    <t>Scenario</t>
  </si>
  <si>
    <t>Miscellaneous</t>
  </si>
  <si>
    <t>lognormal</t>
  </si>
  <si>
    <t>beta</t>
  </si>
  <si>
    <t>alpha = 15, beta = 15</t>
  </si>
  <si>
    <t>mean = 4.63, sd = 1.2</t>
  </si>
  <si>
    <t>mean = 2.53, sd = 1.1</t>
  </si>
  <si>
    <t>mean = 1.7, sd = 1.03</t>
  </si>
  <si>
    <t>c(T, F, F,….,F)</t>
  </si>
  <si>
    <t>Set to 1 for first city and then reuse values for other cities</t>
  </si>
  <si>
    <t>Baseline'</t>
  </si>
  <si>
    <t>T</t>
  </si>
  <si>
    <t>parameter</t>
  </si>
  <si>
    <t>detail</t>
  </si>
  <si>
    <t>accra</t>
  </si>
  <si>
    <t>sao_paulo</t>
  </si>
  <si>
    <t>delhi</t>
  </si>
  <si>
    <t>bangalore</t>
  </si>
  <si>
    <t>vizag</t>
  </si>
  <si>
    <t>belo_horizonte</t>
  </si>
  <si>
    <t>bogota</t>
  </si>
  <si>
    <t>santiago</t>
  </si>
  <si>
    <t>mexico_city</t>
  </si>
  <si>
    <t>buenos_aires</t>
  </si>
  <si>
    <t>cape_town</t>
  </si>
  <si>
    <t>subway</t>
  </si>
  <si>
    <t>cycle</t>
  </si>
  <si>
    <t>PM_emission_inventories</t>
  </si>
  <si>
    <t>motorcycle</t>
  </si>
  <si>
    <t>car</t>
  </si>
  <si>
    <t>bus_driver</t>
  </si>
  <si>
    <t>big_truck</t>
  </si>
  <si>
    <t>truck</t>
  </si>
  <si>
    <t>van</t>
  </si>
  <si>
    <t>other</t>
  </si>
  <si>
    <t>taxi</t>
  </si>
  <si>
    <t>auto_rickshaw</t>
  </si>
  <si>
    <t>injury_reporting_rate</t>
  </si>
  <si>
    <t>constant</t>
  </si>
  <si>
    <t>alpha</t>
  </si>
  <si>
    <t>chronic_disease_scalar</t>
  </si>
  <si>
    <t>mean</t>
  </si>
  <si>
    <t>sd</t>
  </si>
  <si>
    <t>pm_conc_base</t>
  </si>
  <si>
    <t>pm_trans_share</t>
  </si>
  <si>
    <t>background_pa_scalar</t>
  </si>
  <si>
    <t>bus_walk_time</t>
  </si>
  <si>
    <t>rail_walk_time</t>
  </si>
  <si>
    <t>add_motorcycle_fleet</t>
  </si>
  <si>
    <t>fleet_to_motorcycle_ratio</t>
  </si>
  <si>
    <t>background_pa_confidence</t>
  </si>
  <si>
    <t>add_walk_to_bus_trips</t>
  </si>
  <si>
    <t>bus_to_passenger_ratio</t>
  </si>
  <si>
    <t>truck_to_car_ratio</t>
  </si>
  <si>
    <t>PM_emission_confidence</t>
  </si>
  <si>
    <t>distance_scalar_car_taxi</t>
  </si>
  <si>
    <t>distance_scalar_motorcycle</t>
  </si>
  <si>
    <t>distance_scalar_pt</t>
  </si>
  <si>
    <t>distance_scalar_walking</t>
  </si>
  <si>
    <t>distance_scalar_cycling</t>
  </si>
  <si>
    <t>CO2_emission_inventories</t>
  </si>
  <si>
    <t>Detail</t>
  </si>
  <si>
    <t>Location column</t>
  </si>
  <si>
    <t>Row location</t>
  </si>
  <si>
    <t>Lookup tables</t>
  </si>
  <si>
    <t>PM_emission_inventory</t>
  </si>
  <si>
    <t>CO2_emission_inventory</t>
  </si>
  <si>
    <t>List of parameters found in all_city_parameter_inputs</t>
  </si>
  <si>
    <t>Row Labels</t>
  </si>
  <si>
    <t/>
  </si>
  <si>
    <t>--</t>
  </si>
  <si>
    <t>8793.438016</t>
  </si>
  <si>
    <t>492281.5002</t>
  </si>
  <si>
    <t>111787.2126</t>
  </si>
  <si>
    <t>259655.3245</t>
  </si>
  <si>
    <t>307758.0931</t>
  </si>
  <si>
    <t>232148.8391</t>
  </si>
  <si>
    <t>371436.5932</t>
  </si>
  <si>
    <t>389290.5322</t>
  </si>
  <si>
    <t>72102.9879</t>
  </si>
  <si>
    <t>533124.1921</t>
  </si>
  <si>
    <t>80144.06484</t>
  </si>
  <si>
    <t>23321.72691</t>
  </si>
  <si>
    <t>123625.1031</t>
  </si>
  <si>
    <t>59032.34015</t>
  </si>
  <si>
    <t>100429.7216</t>
  </si>
  <si>
    <t>91744.43654</t>
  </si>
  <si>
    <t>116154.4157</t>
  </si>
  <si>
    <t>133293.5391</t>
  </si>
  <si>
    <t>159589.0861</t>
  </si>
  <si>
    <t>7600.9628</t>
  </si>
  <si>
    <t>288646.6602</t>
  </si>
  <si>
    <t>14399.7202</t>
  </si>
  <si>
    <t>79164.83736</t>
  </si>
  <si>
    <t>547912.7966</t>
  </si>
  <si>
    <t>254418.5212</t>
  </si>
  <si>
    <t>1033377.341</t>
  </si>
  <si>
    <t>2160443.404</t>
  </si>
  <si>
    <t>906676.4101</t>
  </si>
  <si>
    <t>562828.5648</t>
  </si>
  <si>
    <t>2385489.582</t>
  </si>
  <si>
    <t>167773.2068</t>
  </si>
  <si>
    <t>1163589.266</t>
  </si>
  <si>
    <t>37193.74733</t>
  </si>
  <si>
    <t>38112.86314</t>
  </si>
  <si>
    <t>305734.3895</t>
  </si>
  <si>
    <t>114080.9027</t>
  </si>
  <si>
    <t>30033.57181</t>
  </si>
  <si>
    <t>59219.65302</t>
  </si>
  <si>
    <t>39998.07703</t>
  </si>
  <si>
    <t>313943.3527</t>
  </si>
  <si>
    <t>40731.94248</t>
  </si>
  <si>
    <t>13545.84991</t>
  </si>
  <si>
    <t>521589.579</t>
  </si>
  <si>
    <t>20753.51379</t>
  </si>
  <si>
    <t>74744.22314</t>
  </si>
  <si>
    <t>31857.2381</t>
  </si>
  <si>
    <t>14848.62544</t>
  </si>
  <si>
    <t>1906.893448</t>
  </si>
  <si>
    <t>241174.3382</t>
  </si>
  <si>
    <t>3999.807703</t>
  </si>
  <si>
    <t>41153.05635</t>
  </si>
  <si>
    <t>7345.104381</t>
  </si>
  <si>
    <t>2802.589636</t>
  </si>
  <si>
    <t>64706.36633</t>
  </si>
  <si>
    <t>3682.877747</t>
  </si>
  <si>
    <t>14791.13623</t>
  </si>
  <si>
    <t>83684.68516</t>
  </si>
  <si>
    <t>49495.41812</t>
  </si>
  <si>
    <t>163516.1132</t>
  </si>
  <si>
    <t>208035.8795</t>
  </si>
  <si>
    <t>300945.5316</t>
  </si>
  <si>
    <t>90173.60877</t>
  </si>
  <si>
    <t>356571.4309</t>
  </si>
  <si>
    <t>160766.7327</t>
  </si>
  <si>
    <t>241664.2116</t>
  </si>
  <si>
    <t>9738.059628</t>
  </si>
  <si>
    <t>47.4</t>
  </si>
  <si>
    <t>1.3</t>
  </si>
  <si>
    <t>1.17</t>
  </si>
  <si>
    <t>1.045</t>
  </si>
  <si>
    <t>1.051</t>
  </si>
  <si>
    <t>0.5</t>
  </si>
  <si>
    <t>0.9</t>
  </si>
  <si>
    <t>0.8</t>
  </si>
  <si>
    <t>0.7</t>
  </si>
  <si>
    <t>24.43</t>
  </si>
  <si>
    <t>62.87</t>
  </si>
  <si>
    <t>0.103</t>
  </si>
  <si>
    <t>0.129</t>
  </si>
  <si>
    <t>0.0454</t>
  </si>
  <si>
    <t>0.0263</t>
  </si>
  <si>
    <t>0.36</t>
  </si>
  <si>
    <t>34.17</t>
  </si>
  <si>
    <t>65.18</t>
  </si>
  <si>
    <t>0.081</t>
  </si>
  <si>
    <t>0.209</t>
  </si>
  <si>
    <t>0.0596</t>
  </si>
  <si>
    <t>0.0728</t>
  </si>
  <si>
    <t>0.2</t>
  </si>
  <si>
    <t>5.06</t>
  </si>
  <si>
    <t>267.38</t>
  </si>
  <si>
    <t>0.66</t>
  </si>
  <si>
    <t>0.0885</t>
  </si>
  <si>
    <t>0.861</t>
  </si>
  <si>
    <t>0.708</t>
  </si>
  <si>
    <t>0.014</t>
  </si>
  <si>
    <t>30.6</t>
  </si>
  <si>
    <t>6.67</t>
  </si>
  <si>
    <t>0.017</t>
  </si>
  <si>
    <t>0.0491</t>
  </si>
  <si>
    <t>0.00282</t>
  </si>
  <si>
    <t>0.00565</t>
  </si>
  <si>
    <t>0.087</t>
  </si>
  <si>
    <t>0.0884</t>
  </si>
  <si>
    <t>0.18</t>
  </si>
  <si>
    <t>60.48</t>
  </si>
  <si>
    <t>87.7</t>
  </si>
  <si>
    <t>0.138</t>
  </si>
  <si>
    <t>0.436</t>
  </si>
  <si>
    <t>0.0312</t>
  </si>
  <si>
    <t>0.187</t>
  </si>
  <si>
    <t>0.16</t>
  </si>
  <si>
    <t>1.5</t>
  </si>
  <si>
    <t>5.65</t>
  </si>
  <si>
    <t>11.5</t>
  </si>
  <si>
    <t>3.601968</t>
  </si>
  <si>
    <t>8.95</t>
  </si>
  <si>
    <t>15.75</t>
  </si>
  <si>
    <t>15.06108</t>
  </si>
  <si>
    <t>0.2616</t>
  </si>
  <si>
    <t>0.281</t>
  </si>
  <si>
    <t>0.3834</t>
  </si>
  <si>
    <t>0.417</t>
  </si>
  <si>
    <t>0.32</t>
  </si>
  <si>
    <t>0.3111</t>
  </si>
  <si>
    <t>0.225</t>
  </si>
  <si>
    <t>0.42</t>
  </si>
  <si>
    <t>0.2774</t>
  </si>
  <si>
    <t>0.193</t>
  </si>
  <si>
    <t>Value (text)</t>
  </si>
  <si>
    <t>0.032258065</t>
  </si>
  <si>
    <t>10.55</t>
  </si>
  <si>
    <t>1.2</t>
  </si>
  <si>
    <t>11.723875</t>
  </si>
  <si>
    <t>245.8</t>
  </si>
  <si>
    <t>182.72</t>
  </si>
  <si>
    <t>176.48</t>
  </si>
  <si>
    <t>10.2825</t>
  </si>
  <si>
    <t>311.08</t>
  </si>
  <si>
    <t>112.51</t>
  </si>
  <si>
    <t>155.08</t>
  </si>
  <si>
    <t>0.532749033</t>
  </si>
  <si>
    <t>0.441176471</t>
  </si>
  <si>
    <t>0.61971831</t>
  </si>
  <si>
    <t>0.532467532</t>
  </si>
  <si>
    <t>0.230769231</t>
  </si>
  <si>
    <t>0.3</t>
  </si>
  <si>
    <t>NEEDS filling in!!!!!!!</t>
  </si>
  <si>
    <t>Tab name</t>
  </si>
  <si>
    <t>all_city_parameter_inputs</t>
  </si>
  <si>
    <t>Table detailing all the city specific parameters based on the csv file with the same name and used as input into R</t>
  </si>
  <si>
    <t>All_city_list</t>
  </si>
  <si>
    <t>Default</t>
  </si>
  <si>
    <t>Spreadsheet giving details about the various input parameters used in the Value of Information script of ITHIM Global</t>
  </si>
  <si>
    <t>Details the values of the global Value of information parameters, i.e. the values that are not city specific.</t>
  </si>
  <si>
    <t>Default value</t>
  </si>
  <si>
    <t>PM_emission_inventories motorcycle</t>
  </si>
  <si>
    <t>PM_emission_inventories car</t>
  </si>
  <si>
    <t>PM_emission_inventories big_truck</t>
  </si>
  <si>
    <t>PM_emission_inventories truck</t>
  </si>
  <si>
    <t>PM_emission_inventories van</t>
  </si>
  <si>
    <t>PM_emission_inventories other</t>
  </si>
  <si>
    <t>PM_emission_inventories taxi</t>
  </si>
  <si>
    <t>PM_emission_inventories auto_rickshaw</t>
  </si>
  <si>
    <t>CO2_emission_inventories motorcycle</t>
  </si>
  <si>
    <t>CO2_emission_inventories car</t>
  </si>
  <si>
    <t>CO2_emission_inventories big_truck</t>
  </si>
  <si>
    <t>CO2_emission_inventories truck</t>
  </si>
  <si>
    <t>CO2_emission_inventories van</t>
  </si>
  <si>
    <t>CO2_emission_inventories other</t>
  </si>
  <si>
    <t>CO2_emission_inventories taxi</t>
  </si>
  <si>
    <t>CO2_emission_inventories auto_rickshaw</t>
  </si>
  <si>
    <t>PM_emission_inventories bus_driver</t>
  </si>
  <si>
    <t>CO2_emission_inventories bus_driver</t>
  </si>
  <si>
    <t xml:space="preserve">add_motorcycle_fleet </t>
  </si>
  <si>
    <t xml:space="preserve">add_walk_to_bus_trips </t>
  </si>
  <si>
    <t>Default lookup</t>
  </si>
  <si>
    <t>- Used to estimate the PM for scenarios (function "scenario_pm_calculations").
- Iused as reference to compute confidence around it (function "ithim_setup_parameters").
- used to create VEHICLE_INVENTORY, with speeds, PM and CO2 emissions (function "set_vehicle_inventory").</t>
  </si>
  <si>
    <t>- used to estimate the CO2 for scenarios (function "scenario_co2_calculations").
- used to create the VEHICLE_INVENTORY, with speeds, PM and CO2 emissions (function "set_vehicle_inventory").</t>
  </si>
  <si>
    <t>List of all city specific parameters including their source and and explanation of what the parameter does. Takes its values from all_city_parameter_inputs and Default tab. Parameter explanations and sources are added manually. 
To add a new city, add the city to the all_city_parameter_inputs tab and copy down the blue cells of the last populated row.
If the structure of all_city_parameter_inputs is changed, add or delete rows for all cities to ensure the parameter descriptions and references are still in line with the correct parameter. The input values from all_city_parameter_inputs are currently being read based on their row and column value.</t>
  </si>
  <si>
    <t>List default values for all parameters, parameter explanations added to this tab are used in All_city_list</t>
  </si>
  <si>
    <t>blue cells</t>
  </si>
  <si>
    <t>contain formula</t>
  </si>
  <si>
    <t>green cells</t>
  </si>
  <si>
    <t xml:space="preserve">need manual filling in </t>
  </si>
  <si>
    <t>City_xxx</t>
  </si>
  <si>
    <t xml:space="preserve">Lookup </t>
  </si>
  <si>
    <t>table linking different parameter names and classifications</t>
  </si>
  <si>
    <t xml:space="preserve">Pivot tables comparing parameter values for different cities for different parameter classifications
Pivot tables are set up to allow the inclusion of text values if needed (https://www.howtoexcel.org/pivot-tables/summarizing-text/) </t>
  </si>
  <si>
    <t>version</t>
  </si>
  <si>
    <t>Changes made</t>
  </si>
  <si>
    <t>Author</t>
  </si>
  <si>
    <t>Date</t>
  </si>
  <si>
    <t>AKS</t>
  </si>
  <si>
    <t>Initial set-up</t>
  </si>
  <si>
    <t>v1.0</t>
  </si>
  <si>
    <t>Document history</t>
  </si>
  <si>
    <t>Note that any values given in all_city_parameter_inputs overwrite the given default values</t>
  </si>
  <si>
    <t>all_city_parameter_inputs.csv / run_ithim_setup.R</t>
  </si>
  <si>
    <t>NOT defined</t>
  </si>
  <si>
    <t>main script / run_ithim_setup.R</t>
  </si>
  <si>
    <t>all_city_parameter_inputs.csv / main script / run_ithim_setup.R</t>
  </si>
  <si>
    <t>v1.1</t>
  </si>
  <si>
    <t>Added further info for default parameters</t>
  </si>
  <si>
    <t>medellin</t>
  </si>
  <si>
    <t>cali</t>
  </si>
  <si>
    <t>montevideo</t>
  </si>
  <si>
    <t>antofagasta</t>
  </si>
  <si>
    <t>arica</t>
  </si>
  <si>
    <t>copiapo</t>
  </si>
  <si>
    <t>coquimbo_laserena</t>
  </si>
  <si>
    <t>iquique_altohospicio</t>
  </si>
  <si>
    <t>osorno</t>
  </si>
  <si>
    <t>puerto_montt</t>
  </si>
  <si>
    <t>san_antonio</t>
  </si>
  <si>
    <t>temuco_padrelascasas</t>
  </si>
  <si>
    <t>valdivia</t>
  </si>
  <si>
    <t>gran_valparaiso</t>
  </si>
  <si>
    <t>v2.0</t>
  </si>
  <si>
    <t>Added parameters for Latam Cities
PM_emission_inventories values updated for Sao Paulo, Belo Horizonte, Bogota, Santiago, Mexico City, Buenos Aires
pm_conc_base updated for Sao Paulo, Bangalore, Vizaq, Santiago, Mexico City
pm_trans_share updated for Sao Paulo, Belo Horizonte, Bogota, Santiago</t>
  </si>
  <si>
    <t>CO2_emission_confidence</t>
  </si>
  <si>
    <t>CO2_EMISSION_INVENTORY_CONFIDENCE</t>
  </si>
  <si>
    <t>how confident we are about the CO2 emissions inventory</t>
  </si>
  <si>
    <t>global</t>
  </si>
  <si>
    <t>min_age</t>
  </si>
  <si>
    <t>max_age</t>
  </si>
  <si>
    <t>mmet_cycling</t>
  </si>
  <si>
    <t>mmet_walking</t>
  </si>
  <si>
    <t>sin_exponent_sum</t>
  </si>
  <si>
    <t>casualty_exponent_fraction</t>
  </si>
  <si>
    <t>day_to_week_scalar</t>
  </si>
  <si>
    <t>pa_dr_quantile_city1</t>
  </si>
  <si>
    <t>ap_dr_quantile_city1</t>
  </si>
  <si>
    <t>add_truck_drivers</t>
  </si>
  <si>
    <t>add_bus_drivers</t>
  </si>
  <si>
    <t>Added CO2_Emissions_inventory_confidence and global parameters tab</t>
  </si>
  <si>
    <t>update all_city_parameter_inputs.csv to xlsx</t>
  </si>
  <si>
    <t>Parameter in all_city_parameter_inputs or all_global_parameter_inputs</t>
  </si>
  <si>
    <t>day_to_week_travel_scalar</t>
  </si>
  <si>
    <t>Parameter name in all_xxx_parameter_inputs</t>
  </si>
  <si>
    <t>0-2 km,2-6 km,6+ km</t>
  </si>
  <si>
    <t>dist_cat</t>
  </si>
  <si>
    <t>outcome_age_min</t>
  </si>
  <si>
    <t>outcome_age_max</t>
  </si>
  <si>
    <t>15, 50</t>
  </si>
  <si>
    <t>outcome_age_groups</t>
  </si>
  <si>
    <t>15-49, 50-69</t>
  </si>
  <si>
    <t>49, 69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</si>
</sst>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 tint="-0.34998626667073579"/>
      <name val="Calibri"/>
      <family val="2"/>
      <scheme val="minor"/>
    </font>
    <font>
      <sz val="11"/>
      <name val="Calibri"/>
      <family val="2"/>
      <scheme val="minor"/>
    </font>
    <font>
      <sz val="11"/>
      <color theme="0" tint="-0.249977111117893"/>
      <name val="Calibri"/>
      <family val="2"/>
      <scheme val="minor"/>
    </font>
    <font>
      <b/>
      <sz val="11"/>
      <color theme="0" tint="-0.249977111117893"/>
      <name val="Calibri"/>
      <family val="2"/>
      <scheme val="minor"/>
    </font>
    <font>
      <sz val="11"/>
      <color rgb="FFFF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1">
    <xf numFmtId="0" fontId="0" fillId="0" borderId="0" xfId="0"/>
    <xf numFmtId="0" fontId="1" fillId="0" borderId="0" xfId="0" applyFont="1"/>
    <xf numFmtId="0" fontId="0" fillId="0" borderId="0" xfId="0" applyFill="1"/>
    <xf numFmtId="0" fontId="0" fillId="0" borderId="0" xfId="0" applyFill="1" applyAlignment="1">
      <alignment vertical="center"/>
    </xf>
    <xf numFmtId="0" fontId="0" fillId="0" borderId="0" xfId="0" quotePrefix="1" applyFill="1" applyAlignment="1">
      <alignment wrapText="1"/>
    </xf>
    <xf numFmtId="0" fontId="1" fillId="0" borderId="0" xfId="0" applyFont="1" applyFill="1" applyAlignment="1">
      <alignment vertical="center"/>
    </xf>
    <xf numFmtId="0" fontId="1" fillId="0" borderId="0" xfId="0" applyFont="1" applyFill="1"/>
    <xf numFmtId="0" fontId="0" fillId="0" borderId="0" xfId="0" applyFont="1"/>
    <xf numFmtId="0" fontId="0" fillId="0" borderId="0" xfId="0" applyFill="1" applyAlignment="1"/>
    <xf numFmtId="0" fontId="0" fillId="2" borderId="0" xfId="0" applyFill="1"/>
    <xf numFmtId="0" fontId="2" fillId="0" borderId="0" xfId="0" applyFont="1"/>
    <xf numFmtId="0" fontId="0" fillId="2" borderId="0" xfId="0" quotePrefix="1" applyFill="1"/>
    <xf numFmtId="0" fontId="0" fillId="0" borderId="0" xfId="0" quotePrefix="1"/>
    <xf numFmtId="0" fontId="0" fillId="0" borderId="0" xfId="0" applyFont="1" applyFill="1" applyAlignment="1">
      <alignment vertical="center" wrapText="1"/>
    </xf>
    <xf numFmtId="0" fontId="3" fillId="0" borderId="0" xfId="0" applyFont="1"/>
    <xf numFmtId="0" fontId="0" fillId="0" borderId="0" xfId="0" pivotButton="1"/>
    <xf numFmtId="0" fontId="0" fillId="0" borderId="0" xfId="0" applyNumberFormat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0" fontId="0" fillId="0" borderId="0" xfId="0" applyAlignment="1">
      <alignment horizontal="left" indent="2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vertic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2" borderId="0" xfId="0" applyFill="1" applyAlignment="1">
      <alignment horizontal="center"/>
    </xf>
    <xf numFmtId="0" fontId="4" fillId="0" borderId="0" xfId="0" applyFont="1" applyFill="1"/>
    <xf numFmtId="0" fontId="4" fillId="0" borderId="0" xfId="0" applyFont="1" applyFill="1" applyAlignment="1">
      <alignment vertical="center"/>
    </xf>
    <xf numFmtId="0" fontId="5" fillId="0" borderId="0" xfId="0" applyFont="1" applyFill="1"/>
    <xf numFmtId="0" fontId="0" fillId="3" borderId="0" xfId="0" applyFill="1"/>
    <xf numFmtId="0" fontId="1" fillId="3" borderId="0" xfId="0" applyFont="1" applyFill="1"/>
    <xf numFmtId="0" fontId="0" fillId="3" borderId="0" xfId="0" applyFill="1" applyAlignment="1">
      <alignment vertical="center"/>
    </xf>
    <xf numFmtId="0" fontId="1" fillId="2" borderId="0" xfId="0" applyFont="1" applyFill="1" applyAlignment="1">
      <alignment vertical="center" wrapText="1"/>
    </xf>
    <xf numFmtId="0" fontId="1" fillId="3" borderId="0" xfId="0" applyFont="1" applyFill="1" applyAlignment="1">
      <alignment vertical="center" wrapText="1"/>
    </xf>
    <xf numFmtId="0" fontId="1" fillId="4" borderId="0" xfId="0" applyFont="1" applyFill="1" applyAlignment="1">
      <alignment vertical="center" wrapText="1"/>
    </xf>
    <xf numFmtId="0" fontId="0" fillId="0" borderId="0" xfId="0" applyFill="1" applyAlignment="1">
      <alignment horizontal="left"/>
    </xf>
    <xf numFmtId="0" fontId="1" fillId="0" borderId="0" xfId="0" applyFont="1" applyFill="1" applyAlignment="1">
      <alignment horizontal="left"/>
    </xf>
    <xf numFmtId="0" fontId="0" fillId="0" borderId="0" xfId="0" applyFill="1" applyAlignment="1">
      <alignment horizontal="left" vertical="center"/>
    </xf>
    <xf numFmtId="0" fontId="0" fillId="0" borderId="0" xfId="0" applyFill="1" applyAlignment="1">
      <alignment horizontal="left" vertical="top" wrapText="1"/>
    </xf>
    <xf numFmtId="0" fontId="1" fillId="0" borderId="0" xfId="0" applyFont="1" applyFill="1" applyAlignment="1">
      <alignment horizontal="left" vertical="top" wrapText="1"/>
    </xf>
    <xf numFmtId="0" fontId="0" fillId="3" borderId="0" xfId="0" applyFill="1" applyAlignment="1">
      <alignment horizontal="left" vertical="top" wrapText="1"/>
    </xf>
    <xf numFmtId="0" fontId="0" fillId="0" borderId="0" xfId="0" applyFill="1" applyAlignment="1">
      <alignment horizontal="left" wrapText="1"/>
    </xf>
    <xf numFmtId="0" fontId="0" fillId="0" borderId="0" xfId="0" quotePrefix="1" applyFill="1" applyAlignment="1">
      <alignment horizontal="left"/>
    </xf>
    <xf numFmtId="0" fontId="1" fillId="5" borderId="0" xfId="0" applyFont="1" applyFill="1"/>
    <xf numFmtId="0" fontId="0" fillId="5" borderId="0" xfId="0" applyFill="1"/>
    <xf numFmtId="0" fontId="0" fillId="6" borderId="0" xfId="0" applyFill="1"/>
    <xf numFmtId="0" fontId="1" fillId="6" borderId="0" xfId="0" applyFont="1" applyFill="1" applyBorder="1" applyAlignment="1">
      <alignment vertical="center"/>
    </xf>
    <xf numFmtId="0" fontId="0" fillId="0" borderId="0" xfId="0" quotePrefix="1" applyFill="1"/>
    <xf numFmtId="14" fontId="0" fillId="0" borderId="0" xfId="0" applyNumberFormat="1"/>
    <xf numFmtId="0" fontId="6" fillId="2" borderId="0" xfId="0" applyFont="1" applyFill="1" applyAlignment="1">
      <alignment horizontal="center"/>
    </xf>
    <xf numFmtId="0" fontId="0" fillId="0" borderId="0" xfId="0" applyFill="1" applyAlignment="1">
      <alignment horizontal="left" vertical="top" wrapText="1"/>
    </xf>
    <xf numFmtId="0" fontId="3" fillId="2" borderId="0" xfId="0" applyFont="1" applyFill="1" applyAlignment="1">
      <alignment horizontal="center"/>
    </xf>
    <xf numFmtId="0" fontId="0" fillId="5" borderId="0" xfId="0" applyFill="1" applyAlignment="1">
      <alignment vertical="center" wrapText="1"/>
    </xf>
    <xf numFmtId="0" fontId="0" fillId="0" borderId="0" xfId="0" applyAlignment="1">
      <alignment vertical="center"/>
    </xf>
    <xf numFmtId="0" fontId="1" fillId="0" borderId="0" xfId="0" applyFont="1" applyAlignment="1">
      <alignment wrapText="1"/>
    </xf>
    <xf numFmtId="0" fontId="1" fillId="0" borderId="0" xfId="0" applyFont="1" applyFill="1" applyAlignment="1">
      <alignment horizontal="center" vertical="center" wrapText="1"/>
    </xf>
    <xf numFmtId="0" fontId="1" fillId="0" borderId="0" xfId="0" applyFont="1" applyFill="1" applyAlignment="1">
      <alignment horizontal="center" vertical="center"/>
    </xf>
    <xf numFmtId="0" fontId="0" fillId="0" borderId="0" xfId="0" quotePrefix="1" applyFill="1" applyAlignment="1">
      <alignment horizontal="left" vertical="top" wrapText="1"/>
    </xf>
    <xf numFmtId="0" fontId="0" fillId="0" borderId="0" xfId="0" applyFill="1" applyAlignment="1">
      <alignment horizontal="left" vertical="top" wrapText="1"/>
    </xf>
    <xf numFmtId="0" fontId="0" fillId="0" borderId="0" xfId="0" quotePrefix="1" applyFill="1" applyAlignment="1">
      <alignment horizontal="center" vertical="center"/>
    </xf>
    <xf numFmtId="0" fontId="0" fillId="0" borderId="0" xfId="0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pivotCacheDefinition" Target="pivotCache/pivotCacheDefinition1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pivotCacheDefinition" Target="pivotCache/pivotCacheDefinition5.xml"/><Relationship Id="rId25" Type="http://schemas.microsoft.com/office/2017/10/relationships/person" Target="persons/person.xml"/><Relationship Id="rId2" Type="http://schemas.openxmlformats.org/officeDocument/2006/relationships/worksheet" Target="worksheets/sheet2.xml"/><Relationship Id="rId16" Type="http://schemas.openxmlformats.org/officeDocument/2006/relationships/pivotCacheDefinition" Target="pivotCache/pivotCacheDefinition4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pivotCacheDefinition" Target="pivotCache/pivotCacheDefinition3.xml"/><Relationship Id="rId23" Type="http://schemas.openxmlformats.org/officeDocument/2006/relationships/powerPivotData" Target="model/item.data"/><Relationship Id="rId10" Type="http://schemas.openxmlformats.org/officeDocument/2006/relationships/worksheet" Target="worksheets/sheet10.xml"/><Relationship Id="rId19" Type="http://schemas.openxmlformats.org/officeDocument/2006/relationships/connections" Target="connection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pivotCacheDefinition" Target="pivotCache/pivotCacheDefinition2.xml"/><Relationship Id="rId22" Type="http://schemas.openxmlformats.org/officeDocument/2006/relationships/sheetMetadata" Target="metadata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Anna Schroeder" id="{4D0520EE-FCE9-4EEF-A992-90513A6A995F}" userId="Anna Schroeder" providerId="None"/>
</personList>
</file>

<file path=xl/pivotCache/pivotCacheDefinition1.xml><?xml version="1.0" encoding="utf-8"?>
<pivotCacheDefinition xmlns="http://schemas.openxmlformats.org/spreadsheetml/2006/main" xmlns:r="http://schemas.openxmlformats.org/officeDocument/2006/relationships" saveData="0" refreshedBy="Anna Schroeder" refreshedDate="44480.583313773146" backgroundQuery="1" createdVersion="7" refreshedVersion="7" minRefreshableVersion="3" recordCount="0" supportSubquery="1" supportAdvancedDrill="1">
  <cacheSource type="external" connectionId="1"/>
  <cacheFields count="5">
    <cacheField name="[Range].[Location].[Location]" caption="Location" numFmtId="0" level="1">
      <sharedItems count="11">
        <s v="accra"/>
        <s v="bangalore"/>
        <s v="belo_horizonte"/>
        <s v="bogota"/>
        <s v="buenos_aires"/>
        <s v="cape_town"/>
        <s v="delhi"/>
        <s v="mexico_city"/>
        <s v="santiago"/>
        <s v="sao_paulo"/>
        <s v="vizag"/>
      </sharedItems>
      <extLst>
        <ext xmlns:x15="http://schemas.microsoft.com/office/spreadsheetml/2010/11/main" uri="{4F2E5C28-24EA-4eb8-9CBF-B6C8F9C3D259}">
          <x15:cachedUniqueNames>
            <x15:cachedUniqueName index="0" name="[Range].[Location].&amp;[accra]"/>
            <x15:cachedUniqueName index="1" name="[Range].[Location].&amp;[bangalore]"/>
            <x15:cachedUniqueName index="2" name="[Range].[Location].&amp;[belo_horizonte]"/>
            <x15:cachedUniqueName index="3" name="[Range].[Location].&amp;[bogota]"/>
            <x15:cachedUniqueName index="4" name="[Range].[Location].&amp;[buenos_aires]"/>
            <x15:cachedUniqueName index="5" name="[Range].[Location].&amp;[cape_town]"/>
            <x15:cachedUniqueName index="6" name="[Range].[Location].&amp;[delhi]"/>
            <x15:cachedUniqueName index="7" name="[Range].[Location].&amp;[mexico_city]"/>
            <x15:cachedUniqueName index="8" name="[Range].[Location].&amp;[santiago]"/>
            <x15:cachedUniqueName index="9" name="[Range].[Location].&amp;[sao_paulo]"/>
            <x15:cachedUniqueName index="10" name="[Range].[Location].&amp;[vizag]"/>
          </x15:cachedUniqueNames>
        </ext>
      </extLst>
    </cacheField>
    <cacheField name="[Range].[Parameter].[Parameter]" caption="Parameter" numFmtId="0" hierarchy="1" level="1">
      <sharedItems count="13">
        <s v="add_motorcycle_fleet"/>
        <s v="add_walk_to_bus_trips"/>
        <s v="bus_to_passenger_ratio"/>
        <s v="bus_walk_time"/>
        <s v="distance_scalar_car_taxi"/>
        <s v="distance_scalar_cycling"/>
        <s v="distance_scalar_motorcycle"/>
        <s v="distance_scalar_pt"/>
        <s v="distance_scalar_walking"/>
        <s v="fleet_to_motorcycle_ratio"/>
        <s v="rail_walk_time"/>
        <s v="speeds"/>
        <s v="truck_to_car_ratio"/>
      </sharedItems>
      <extLst>
        <ext xmlns:x15="http://schemas.microsoft.com/office/spreadsheetml/2010/11/main" uri="{4F2E5C28-24EA-4eb8-9CBF-B6C8F9C3D259}">
          <x15:cachedUniqueNames>
            <x15:cachedUniqueName index="0" name="[Range].[Parameter].&amp;[add_motorcycle_fleet]"/>
            <x15:cachedUniqueName index="1" name="[Range].[Parameter].&amp;[add_walk_to_bus_trips]"/>
            <x15:cachedUniqueName index="2" name="[Range].[Parameter].&amp;[bus_to_passenger_ratio]"/>
            <x15:cachedUniqueName index="3" name="[Range].[Parameter].&amp;[bus_walk_time]"/>
            <x15:cachedUniqueName index="4" name="[Range].[Parameter].&amp;[distance_scalar_car_taxi]"/>
            <x15:cachedUniqueName index="5" name="[Range].[Parameter].&amp;[distance_scalar_cycling]"/>
            <x15:cachedUniqueName index="6" name="[Range].[Parameter].&amp;[distance_scalar_motorcycle]"/>
            <x15:cachedUniqueName index="7" name="[Range].[Parameter].&amp;[distance_scalar_pt]"/>
            <x15:cachedUniqueName index="8" name="[Range].[Parameter].&amp;[distance_scalar_walking]"/>
            <x15:cachedUniqueName index="9" name="[Range].[Parameter].&amp;[fleet_to_motorcycle_ratio]"/>
            <x15:cachedUniqueName index="10" name="[Range].[Parameter].&amp;[rail_walk_time]"/>
            <x15:cachedUniqueName index="11" name="[Range].[Parameter].&amp;[speeds]"/>
            <x15:cachedUniqueName index="12" name="[Range].[Parameter].&amp;[truck_to_car_ratio]"/>
          </x15:cachedUniqueNames>
        </ext>
      </extLst>
    </cacheField>
    <cacheField name="[Range].[Detail].[Detail]" caption="Detail" numFmtId="0" hierarchy="2" level="1">
      <sharedItems count="8">
        <s v=""/>
        <s v="alpha"/>
        <s v="beta"/>
        <s v="constant"/>
        <s v="mean"/>
        <s v="sd"/>
        <s v="cycle"/>
        <s v="subway"/>
      </sharedItems>
      <extLst>
        <ext xmlns:x15="http://schemas.microsoft.com/office/spreadsheetml/2010/11/main" uri="{4F2E5C28-24EA-4eb8-9CBF-B6C8F9C3D259}">
          <x15:cachedUniqueNames>
            <x15:cachedUniqueName index="0" name="[Range].[Detail].&amp;[]"/>
            <x15:cachedUniqueName index="1" name="[Range].[Detail].&amp;[alpha]"/>
            <x15:cachedUniqueName index="2" name="[Range].[Detail].&amp;[beta]"/>
            <x15:cachedUniqueName index="3" name="[Range].[Detail].&amp;[constant]"/>
            <x15:cachedUniqueName index="4" name="[Range].[Detail].&amp;[mean]"/>
            <x15:cachedUniqueName index="5" name="[Range].[Detail].&amp;[sd]"/>
            <x15:cachedUniqueName index="6" name="[Range].[Detail].&amp;[cycle]"/>
            <x15:cachedUniqueName index="7" name="[Range].[Detail].&amp;[subway]"/>
          </x15:cachedUniqueNames>
        </ext>
      </extLst>
    </cacheField>
    <cacheField name="[Range].[Classification].[Classification]" caption="Classification" numFmtId="0" hierarchy="4" level="1">
      <sharedItems containsSemiMixedTypes="0" containsNonDate="0" containsString="0"/>
    </cacheField>
    <cacheField name="[Measures].[Value (text)]" caption="Value (text)" numFmtId="0" hierarchy="8" level="32767"/>
  </cacheFields>
  <cacheHierarchies count="11">
    <cacheHierarchy uniqueName="[Range].[Location]" caption="Location" attribute="1" defaultMemberUniqueName="[Range].[Location].[All]" allUniqueName="[Range].[Location].[All]" dimensionUniqueName="[Range]" displayFolder="" count="2" memberValueDatatype="130" unbalanced="0">
      <fieldsUsage count="2">
        <fieldUsage x="-1"/>
        <fieldUsage x="0"/>
      </fieldsUsage>
    </cacheHierarchy>
    <cacheHierarchy uniqueName="[Range].[Parameter]" caption="Parameter" attribute="1" defaultMemberUniqueName="[Range].[Parameter].[All]" allUniqueName="[Range].[Parameter].[All]" dimensionUniqueName="[Range]" displayFolder="" count="2" memberValueDatatype="130" unbalanced="0">
      <fieldsUsage count="2">
        <fieldUsage x="-1"/>
        <fieldUsage x="1"/>
      </fieldsUsage>
    </cacheHierarchy>
    <cacheHierarchy uniqueName="[Range].[Detail]" caption="Detail" attribute="1" defaultMemberUniqueName="[Range].[Detail].[All]" allUniqueName="[Range].[Detail].[All]" dimensionUniqueName="[Range]" displayFolder="" count="2" memberValueDatatype="130" unbalanced="0">
      <fieldsUsage count="2">
        <fieldUsage x="-1"/>
        <fieldUsage x="2"/>
      </fieldsUsage>
    </cacheHierarchy>
    <cacheHierarchy uniqueName="[Range].[Value]" caption="Value" attribute="1" defaultMemberUniqueName="[Range].[Value].[All]" allUniqueName="[Range].[Value].[All]" dimensionUniqueName="[Range]" displayFolder="" count="0" memberValueDatatype="130" unbalanced="0"/>
    <cacheHierarchy uniqueName="[Range].[Classification]" caption="Classification" attribute="1" defaultMemberUniqueName="[Range].[Classification].[All]" allUniqueName="[Range].[Classification].[All]" dimensionUniqueName="[Range]" displayFolder="" count="2" memberValueDatatype="130" unbalanced="0">
      <fieldsUsage count="2">
        <fieldUsage x="-1"/>
        <fieldUsage x="3"/>
      </fieldsUsage>
    </cacheHierarchy>
    <cacheHierarchy uniqueName="[Range].[Location of data (e.g. in v-drive, web link)]" caption="Location of data (e.g. in v-drive, web link)" attribute="1" defaultMemberUniqueName="[Range].[Location of data (e.g. in v-drive, web link)].[All]" allUniqueName="[Range].[Location of data (e.g. in v-drive, web link)].[All]" dimensionUniqueName="[Range]" displayFolder="" count="0" memberValueDatatype="130" unbalanced="0"/>
    <cacheHierarchy uniqueName="[Range].[Source of data]" caption="Source of data" attribute="1" defaultMemberUniqueName="[Range].[Source of data].[All]" allUniqueName="[Range].[Source of data].[All]" dimensionUniqueName="[Range]" displayFolder="" count="0" memberValueDatatype="130" unbalanced="0"/>
    <cacheHierarchy uniqueName="[Range].[Comments]" caption="Comments" attribute="1" defaultMemberUniqueName="[Range].[Comments].[All]" allUniqueName="[Range].[Comments].[All]" dimensionUniqueName="[Range]" displayFolder="" count="0" memberValueDatatype="130" unbalanced="0"/>
    <cacheHierarchy uniqueName="[Measures].[Value (text)]" caption="Value (text)" measure="1" displayFolder="" measureGroup="Range" count="0" oneField="1">
      <fieldsUsage count="1">
        <fieldUsage x="4"/>
      </fieldsUsage>
    </cacheHierarchy>
    <cacheHierarchy uniqueName="[Measures].[__XL_Count Range]" caption="__XL_Count Range" measure="1" displayFolder="" measureGroup="Range" count="0" hidden="1"/>
    <cacheHierarchy uniqueName="[Measures].[__No measures defined]" caption="__No measures defined" measure="1" displayFolder="" count="0" hidden="1"/>
  </cacheHierarchies>
  <kpis count="0"/>
  <dimensions count="2">
    <dimension measure="1" name="Measures" uniqueName="[Measures]" caption="Measures"/>
    <dimension name="Range" uniqueName="[Range]" caption="Range"/>
  </dimensions>
  <measureGroups count="1">
    <measureGroup name="Range" caption="Range"/>
  </measureGroups>
  <maps count="1">
    <map measureGroup="0" dimension="1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saveData="0" refreshedBy="Anna Schroeder" refreshedDate="44480.584081944442" backgroundQuery="1" createdVersion="7" refreshedVersion="7" minRefreshableVersion="3" recordCount="0" supportSubquery="1" supportAdvancedDrill="1">
  <cacheSource type="external" connectionId="1"/>
  <cacheFields count="5">
    <cacheField name="[Range].[Location].[Location]" caption="Location" numFmtId="0" level="1">
      <sharedItems count="11">
        <s v="accra"/>
        <s v="bangalore"/>
        <s v="belo_horizonte"/>
        <s v="bogota"/>
        <s v="buenos_aires"/>
        <s v="cape_town"/>
        <s v="delhi"/>
        <s v="mexico_city"/>
        <s v="santiago"/>
        <s v="sao_paulo"/>
        <s v="vizag"/>
      </sharedItems>
      <extLst>
        <ext xmlns:x15="http://schemas.microsoft.com/office/spreadsheetml/2010/11/main" uri="{4F2E5C28-24EA-4eb8-9CBF-B6C8F9C3D259}">
          <x15:cachedUniqueNames>
            <x15:cachedUniqueName index="0" name="[Range].[Location].&amp;[accra]"/>
            <x15:cachedUniqueName index="1" name="[Range].[Location].&amp;[bangalore]"/>
            <x15:cachedUniqueName index="2" name="[Range].[Location].&amp;[belo_horizonte]"/>
            <x15:cachedUniqueName index="3" name="[Range].[Location].&amp;[bogota]"/>
            <x15:cachedUniqueName index="4" name="[Range].[Location].&amp;[buenos_aires]"/>
            <x15:cachedUniqueName index="5" name="[Range].[Location].&amp;[cape_town]"/>
            <x15:cachedUniqueName index="6" name="[Range].[Location].&amp;[delhi]"/>
            <x15:cachedUniqueName index="7" name="[Range].[Location].&amp;[mexico_city]"/>
            <x15:cachedUniqueName index="8" name="[Range].[Location].&amp;[santiago]"/>
            <x15:cachedUniqueName index="9" name="[Range].[Location].&amp;[sao_paulo]"/>
            <x15:cachedUniqueName index="10" name="[Range].[Location].&amp;[vizag]"/>
          </x15:cachedUniqueNames>
        </ext>
      </extLst>
    </cacheField>
    <cacheField name="[Range].[Parameter].[Parameter]" caption="Parameter" numFmtId="0" hierarchy="1" level="1">
      <sharedItems count="1">
        <s v="chronic_disease_scalar"/>
      </sharedItems>
      <extLst>
        <ext xmlns:x15="http://schemas.microsoft.com/office/spreadsheetml/2010/11/main" uri="{4F2E5C28-24EA-4eb8-9CBF-B6C8F9C3D259}">
          <x15:cachedUniqueNames>
            <x15:cachedUniqueName index="0" name="[Range].[Parameter].&amp;[chronic_disease_scalar]"/>
          </x15:cachedUniqueNames>
        </ext>
      </extLst>
    </cacheField>
    <cacheField name="[Range].[Detail].[Detail]" caption="Detail" numFmtId="0" hierarchy="2" level="1">
      <sharedItems count="3">
        <s v="constant"/>
        <s v="mean"/>
        <s v="sd"/>
      </sharedItems>
      <extLst>
        <ext xmlns:x15="http://schemas.microsoft.com/office/spreadsheetml/2010/11/main" uri="{4F2E5C28-24EA-4eb8-9CBF-B6C8F9C3D259}">
          <x15:cachedUniqueNames>
            <x15:cachedUniqueName index="0" name="[Range].[Detail].&amp;[constant]"/>
            <x15:cachedUniqueName index="1" name="[Range].[Detail].&amp;[mean]"/>
            <x15:cachedUniqueName index="2" name="[Range].[Detail].&amp;[sd]"/>
          </x15:cachedUniqueNames>
        </ext>
      </extLst>
    </cacheField>
    <cacheField name="[Range].[Classification].[Classification]" caption="Classification" numFmtId="0" hierarchy="4" level="1">
      <sharedItems containsSemiMixedTypes="0" containsNonDate="0" containsString="0"/>
    </cacheField>
    <cacheField name="[Measures].[Value (text)]" caption="Value (text)" numFmtId="0" hierarchy="8" level="32767"/>
  </cacheFields>
  <cacheHierarchies count="11">
    <cacheHierarchy uniqueName="[Range].[Location]" caption="Location" attribute="1" defaultMemberUniqueName="[Range].[Location].[All]" allUniqueName="[Range].[Location].[All]" dimensionUniqueName="[Range]" displayFolder="" count="2" memberValueDatatype="130" unbalanced="0">
      <fieldsUsage count="2">
        <fieldUsage x="-1"/>
        <fieldUsage x="0"/>
      </fieldsUsage>
    </cacheHierarchy>
    <cacheHierarchy uniqueName="[Range].[Parameter]" caption="Parameter" attribute="1" defaultMemberUniqueName="[Range].[Parameter].[All]" allUniqueName="[Range].[Parameter].[All]" dimensionUniqueName="[Range]" displayFolder="" count="2" memberValueDatatype="130" unbalanced="0">
      <fieldsUsage count="2">
        <fieldUsage x="-1"/>
        <fieldUsage x="1"/>
      </fieldsUsage>
    </cacheHierarchy>
    <cacheHierarchy uniqueName="[Range].[Detail]" caption="Detail" attribute="1" defaultMemberUniqueName="[Range].[Detail].[All]" allUniqueName="[Range].[Detail].[All]" dimensionUniqueName="[Range]" displayFolder="" count="2" memberValueDatatype="130" unbalanced="0">
      <fieldsUsage count="2">
        <fieldUsage x="-1"/>
        <fieldUsage x="2"/>
      </fieldsUsage>
    </cacheHierarchy>
    <cacheHierarchy uniqueName="[Range].[Value]" caption="Value" attribute="1" defaultMemberUniqueName="[Range].[Value].[All]" allUniqueName="[Range].[Value].[All]" dimensionUniqueName="[Range]" displayFolder="" count="0" memberValueDatatype="130" unbalanced="0"/>
    <cacheHierarchy uniqueName="[Range].[Classification]" caption="Classification" attribute="1" defaultMemberUniqueName="[Range].[Classification].[All]" allUniqueName="[Range].[Classification].[All]" dimensionUniqueName="[Range]" displayFolder="" count="2" memberValueDatatype="130" unbalanced="0">
      <fieldsUsage count="2">
        <fieldUsage x="-1"/>
        <fieldUsage x="3"/>
      </fieldsUsage>
    </cacheHierarchy>
    <cacheHierarchy uniqueName="[Range].[Location of data (e.g. in v-drive, web link)]" caption="Location of data (e.g. in v-drive, web link)" attribute="1" defaultMemberUniqueName="[Range].[Location of data (e.g. in v-drive, web link)].[All]" allUniqueName="[Range].[Location of data (e.g. in v-drive, web link)].[All]" dimensionUniqueName="[Range]" displayFolder="" count="0" memberValueDatatype="130" unbalanced="0"/>
    <cacheHierarchy uniqueName="[Range].[Source of data]" caption="Source of data" attribute="1" defaultMemberUniqueName="[Range].[Source of data].[All]" allUniqueName="[Range].[Source of data].[All]" dimensionUniqueName="[Range]" displayFolder="" count="0" memberValueDatatype="130" unbalanced="0"/>
    <cacheHierarchy uniqueName="[Range].[Comments]" caption="Comments" attribute="1" defaultMemberUniqueName="[Range].[Comments].[All]" allUniqueName="[Range].[Comments].[All]" dimensionUniqueName="[Range]" displayFolder="" count="0" memberValueDatatype="130" unbalanced="0"/>
    <cacheHierarchy uniqueName="[Measures].[Value (text)]" caption="Value (text)" measure="1" displayFolder="" measureGroup="Range" count="0" oneField="1">
      <fieldsUsage count="1">
        <fieldUsage x="4"/>
      </fieldsUsage>
    </cacheHierarchy>
    <cacheHierarchy uniqueName="[Measures].[__XL_Count Range]" caption="__XL_Count Range" measure="1" displayFolder="" measureGroup="Range" count="0" hidden="1"/>
    <cacheHierarchy uniqueName="[Measures].[__No measures defined]" caption="__No measures defined" measure="1" displayFolder="" count="0" hidden="1"/>
  </cacheHierarchies>
  <kpis count="0"/>
  <dimensions count="2">
    <dimension measure="1" name="Measures" uniqueName="[Measures]" caption="Measures"/>
    <dimension name="Range" uniqueName="[Range]" caption="Range"/>
  </dimensions>
  <measureGroups count="1">
    <measureGroup name="Range" caption="Range"/>
  </measureGroups>
  <maps count="1">
    <map measureGroup="0" dimension="1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saveData="0" refreshedBy="Anna Schroeder" refreshedDate="44480.584467592591" backgroundQuery="1" createdVersion="7" refreshedVersion="7" minRefreshableVersion="3" recordCount="0" supportSubquery="1" supportAdvancedDrill="1">
  <cacheSource type="external" connectionId="1"/>
  <cacheFields count="5">
    <cacheField name="[Range].[Location].[Location]" caption="Location" numFmtId="0" level="1">
      <sharedItems count="11">
        <s v="accra"/>
        <s v="bangalore"/>
        <s v="belo_horizonte"/>
        <s v="bogota"/>
        <s v="buenos_aires"/>
        <s v="cape_town"/>
        <s v="delhi"/>
        <s v="mexico_city"/>
        <s v="santiago"/>
        <s v="sao_paulo"/>
        <s v="vizag"/>
      </sharedItems>
      <extLst>
        <ext xmlns:x15="http://schemas.microsoft.com/office/spreadsheetml/2010/11/main" uri="{4F2E5C28-24EA-4eb8-9CBF-B6C8F9C3D259}">
          <x15:cachedUniqueNames>
            <x15:cachedUniqueName index="0" name="[Range].[Location].&amp;[accra]"/>
            <x15:cachedUniqueName index="1" name="[Range].[Location].&amp;[bangalore]"/>
            <x15:cachedUniqueName index="2" name="[Range].[Location].&amp;[belo_horizonte]"/>
            <x15:cachedUniqueName index="3" name="[Range].[Location].&amp;[bogota]"/>
            <x15:cachedUniqueName index="4" name="[Range].[Location].&amp;[buenos_aires]"/>
            <x15:cachedUniqueName index="5" name="[Range].[Location].&amp;[cape_town]"/>
            <x15:cachedUniqueName index="6" name="[Range].[Location].&amp;[delhi]"/>
            <x15:cachedUniqueName index="7" name="[Range].[Location].&amp;[mexico_city]"/>
            <x15:cachedUniqueName index="8" name="[Range].[Location].&amp;[santiago]"/>
            <x15:cachedUniqueName index="9" name="[Range].[Location].&amp;[sao_paulo]"/>
            <x15:cachedUniqueName index="10" name="[Range].[Location].&amp;[vizag]"/>
          </x15:cachedUniqueNames>
        </ext>
      </extLst>
    </cacheField>
    <cacheField name="[Range].[Parameter].[Parameter]" caption="Parameter" numFmtId="0" hierarchy="1" level="1">
      <sharedItems count="1">
        <s v="injury_reporting_rate"/>
      </sharedItems>
      <extLst>
        <ext xmlns:x15="http://schemas.microsoft.com/office/spreadsheetml/2010/11/main" uri="{4F2E5C28-24EA-4eb8-9CBF-B6C8F9C3D259}">
          <x15:cachedUniqueNames>
            <x15:cachedUniqueName index="0" name="[Range].[Parameter].&amp;[injury_reporting_rate]"/>
          </x15:cachedUniqueNames>
        </ext>
      </extLst>
    </cacheField>
    <cacheField name="[Range].[Detail].[Detail]" caption="Detail" numFmtId="0" hierarchy="2" level="1">
      <sharedItems count="3">
        <s v="alpha"/>
        <s v="beta"/>
        <s v="constant"/>
      </sharedItems>
      <extLst>
        <ext xmlns:x15="http://schemas.microsoft.com/office/spreadsheetml/2010/11/main" uri="{4F2E5C28-24EA-4eb8-9CBF-B6C8F9C3D259}">
          <x15:cachedUniqueNames>
            <x15:cachedUniqueName index="0" name="[Range].[Detail].&amp;[alpha]"/>
            <x15:cachedUniqueName index="1" name="[Range].[Detail].&amp;[beta]"/>
            <x15:cachedUniqueName index="2" name="[Range].[Detail].&amp;[constant]"/>
          </x15:cachedUniqueNames>
        </ext>
      </extLst>
    </cacheField>
    <cacheField name="[Range].[Classification].[Classification]" caption="Classification" numFmtId="0" hierarchy="4" level="1">
      <sharedItems containsSemiMixedTypes="0" containsNonDate="0" containsString="0"/>
    </cacheField>
    <cacheField name="[Measures].[Value (text)]" caption="Value (text)" numFmtId="0" hierarchy="8" level="32767"/>
  </cacheFields>
  <cacheHierarchies count="11">
    <cacheHierarchy uniqueName="[Range].[Location]" caption="Location" attribute="1" defaultMemberUniqueName="[Range].[Location].[All]" allUniqueName="[Range].[Location].[All]" dimensionUniqueName="[Range]" displayFolder="" count="2" memberValueDatatype="130" unbalanced="0">
      <fieldsUsage count="2">
        <fieldUsage x="-1"/>
        <fieldUsage x="0"/>
      </fieldsUsage>
    </cacheHierarchy>
    <cacheHierarchy uniqueName="[Range].[Parameter]" caption="Parameter" attribute="1" defaultMemberUniqueName="[Range].[Parameter].[All]" allUniqueName="[Range].[Parameter].[All]" dimensionUniqueName="[Range]" displayFolder="" count="2" memberValueDatatype="130" unbalanced="0">
      <fieldsUsage count="2">
        <fieldUsage x="-1"/>
        <fieldUsage x="1"/>
      </fieldsUsage>
    </cacheHierarchy>
    <cacheHierarchy uniqueName="[Range].[Detail]" caption="Detail" attribute="1" defaultMemberUniqueName="[Range].[Detail].[All]" allUniqueName="[Range].[Detail].[All]" dimensionUniqueName="[Range]" displayFolder="" count="2" memberValueDatatype="130" unbalanced="0">
      <fieldsUsage count="2">
        <fieldUsage x="-1"/>
        <fieldUsage x="2"/>
      </fieldsUsage>
    </cacheHierarchy>
    <cacheHierarchy uniqueName="[Range].[Value]" caption="Value" attribute="1" defaultMemberUniqueName="[Range].[Value].[All]" allUniqueName="[Range].[Value].[All]" dimensionUniqueName="[Range]" displayFolder="" count="0" memberValueDatatype="130" unbalanced="0"/>
    <cacheHierarchy uniqueName="[Range].[Classification]" caption="Classification" attribute="1" defaultMemberUniqueName="[Range].[Classification].[All]" allUniqueName="[Range].[Classification].[All]" dimensionUniqueName="[Range]" displayFolder="" count="2" memberValueDatatype="130" unbalanced="0">
      <fieldsUsage count="2">
        <fieldUsage x="-1"/>
        <fieldUsage x="3"/>
      </fieldsUsage>
    </cacheHierarchy>
    <cacheHierarchy uniqueName="[Range].[Location of data (e.g. in v-drive, web link)]" caption="Location of data (e.g. in v-drive, web link)" attribute="1" defaultMemberUniqueName="[Range].[Location of data (e.g. in v-drive, web link)].[All]" allUniqueName="[Range].[Location of data (e.g. in v-drive, web link)].[All]" dimensionUniqueName="[Range]" displayFolder="" count="0" memberValueDatatype="130" unbalanced="0"/>
    <cacheHierarchy uniqueName="[Range].[Source of data]" caption="Source of data" attribute="1" defaultMemberUniqueName="[Range].[Source of data].[All]" allUniqueName="[Range].[Source of data].[All]" dimensionUniqueName="[Range]" displayFolder="" count="0" memberValueDatatype="130" unbalanced="0"/>
    <cacheHierarchy uniqueName="[Range].[Comments]" caption="Comments" attribute="1" defaultMemberUniqueName="[Range].[Comments].[All]" allUniqueName="[Range].[Comments].[All]" dimensionUniqueName="[Range]" displayFolder="" count="0" memberValueDatatype="130" unbalanced="0"/>
    <cacheHierarchy uniqueName="[Measures].[Value (text)]" caption="Value (text)" measure="1" displayFolder="" measureGroup="Range" count="0" oneField="1">
      <fieldsUsage count="1">
        <fieldUsage x="4"/>
      </fieldsUsage>
    </cacheHierarchy>
    <cacheHierarchy uniqueName="[Measures].[__XL_Count Range]" caption="__XL_Count Range" measure="1" displayFolder="" measureGroup="Range" count="0" hidden="1"/>
    <cacheHierarchy uniqueName="[Measures].[__No measures defined]" caption="__No measures defined" measure="1" displayFolder="" count="0" hidden="1"/>
  </cacheHierarchies>
  <kpis count="0"/>
  <dimensions count="2">
    <dimension measure="1" name="Measures" uniqueName="[Measures]" caption="Measures"/>
    <dimension name="Range" uniqueName="[Range]" caption="Range"/>
  </dimensions>
  <measureGroups count="1">
    <measureGroup name="Range" caption="Range"/>
  </measureGroups>
  <maps count="1">
    <map measureGroup="0" dimension="1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saveData="0" refreshedBy="Anna Schroeder" refreshedDate="44480.585074074072" backgroundQuery="1" createdVersion="7" refreshedVersion="7" minRefreshableVersion="3" recordCount="0" supportSubquery="1" supportAdvancedDrill="1">
  <cacheSource type="external" connectionId="1"/>
  <cacheFields count="5">
    <cacheField name="[Range].[Location].[Location]" caption="Location" numFmtId="0" level="1">
      <sharedItems count="11">
        <s v="accra"/>
        <s v="bangalore"/>
        <s v="belo_horizonte"/>
        <s v="bogota"/>
        <s v="buenos_aires"/>
        <s v="cape_town"/>
        <s v="delhi"/>
        <s v="mexico_city"/>
        <s v="santiago"/>
        <s v="sao_paulo"/>
        <s v="vizag"/>
      </sharedItems>
      <extLst>
        <ext xmlns:x15="http://schemas.microsoft.com/office/spreadsheetml/2010/11/main" uri="{4F2E5C28-24EA-4eb8-9CBF-B6C8F9C3D259}">
          <x15:cachedUniqueNames>
            <x15:cachedUniqueName index="0" name="[Range].[Location].&amp;[accra]"/>
            <x15:cachedUniqueName index="1" name="[Range].[Location].&amp;[bangalore]"/>
            <x15:cachedUniqueName index="2" name="[Range].[Location].&amp;[belo_horizonte]"/>
            <x15:cachedUniqueName index="3" name="[Range].[Location].&amp;[bogota]"/>
            <x15:cachedUniqueName index="4" name="[Range].[Location].&amp;[buenos_aires]"/>
            <x15:cachedUniqueName index="5" name="[Range].[Location].&amp;[cape_town]"/>
            <x15:cachedUniqueName index="6" name="[Range].[Location].&amp;[delhi]"/>
            <x15:cachedUniqueName index="7" name="[Range].[Location].&amp;[mexico_city]"/>
            <x15:cachedUniqueName index="8" name="[Range].[Location].&amp;[santiago]"/>
            <x15:cachedUniqueName index="9" name="[Range].[Location].&amp;[sao_paulo]"/>
            <x15:cachedUniqueName index="10" name="[Range].[Location].&amp;[vizag]"/>
          </x15:cachedUniqueNames>
        </ext>
      </extLst>
    </cacheField>
    <cacheField name="[Range].[Parameter].[Parameter]" caption="Parameter" numFmtId="0" hierarchy="1" level="1">
      <sharedItems count="5">
        <s v="CO2_emission_inventories"/>
        <s v="pm_conc_base"/>
        <s v="PM_emission_confidence"/>
        <s v="PM_emission_inventories"/>
        <s v="pm_trans_share"/>
      </sharedItems>
      <extLst>
        <ext xmlns:x15="http://schemas.microsoft.com/office/spreadsheetml/2010/11/main" uri="{4F2E5C28-24EA-4eb8-9CBF-B6C8F9C3D259}">
          <x15:cachedUniqueNames>
            <x15:cachedUniqueName index="0" name="[Range].[Parameter].&amp;[CO2_emission_inventories]"/>
            <x15:cachedUniqueName index="1" name="[Range].[Parameter].&amp;[pm_conc_base]"/>
            <x15:cachedUniqueName index="2" name="[Range].[Parameter].&amp;[PM_emission_confidence]"/>
            <x15:cachedUniqueName index="3" name="[Range].[Parameter].&amp;[PM_emission_inventories]"/>
            <x15:cachedUniqueName index="4" name="[Range].[Parameter].&amp;[pm_trans_share]"/>
          </x15:cachedUniqueNames>
        </ext>
      </extLst>
    </cacheField>
    <cacheField name="[Range].[Detail].[Detail]" caption="Detail" numFmtId="0" hierarchy="2" level="1">
      <sharedItems count="15">
        <s v="auto_rickshaw"/>
        <s v="big_truck"/>
        <s v="bus_driver"/>
        <s v="car"/>
        <s v="motorcycle"/>
        <s v="other"/>
        <s v="taxi"/>
        <s v="truck"/>
        <s v="van"/>
        <s v="constant"/>
        <s v="mean"/>
        <s v="sd"/>
        <s v=""/>
        <s v="alpha"/>
        <s v="beta"/>
      </sharedItems>
      <extLst>
        <ext xmlns:x15="http://schemas.microsoft.com/office/spreadsheetml/2010/11/main" uri="{4F2E5C28-24EA-4eb8-9CBF-B6C8F9C3D259}">
          <x15:cachedUniqueNames>
            <x15:cachedUniqueName index="0" name="[Range].[Detail].&amp;[auto_rickshaw]"/>
            <x15:cachedUniqueName index="1" name="[Range].[Detail].&amp;[big_truck]"/>
            <x15:cachedUniqueName index="2" name="[Range].[Detail].&amp;[bus_driver]"/>
            <x15:cachedUniqueName index="3" name="[Range].[Detail].&amp;[car]"/>
            <x15:cachedUniqueName index="4" name="[Range].[Detail].&amp;[motorcycle]"/>
            <x15:cachedUniqueName index="5" name="[Range].[Detail].&amp;[other]"/>
            <x15:cachedUniqueName index="6" name="[Range].[Detail].&amp;[taxi]"/>
            <x15:cachedUniqueName index="7" name="[Range].[Detail].&amp;[truck]"/>
            <x15:cachedUniqueName index="8" name="[Range].[Detail].&amp;[van]"/>
            <x15:cachedUniqueName index="9" name="[Range].[Detail].&amp;[constant]"/>
            <x15:cachedUniqueName index="10" name="[Range].[Detail].&amp;[mean]"/>
            <x15:cachedUniqueName index="11" name="[Range].[Detail].&amp;[sd]"/>
            <x15:cachedUniqueName index="12" name="[Range].[Detail].&amp;[]"/>
            <x15:cachedUniqueName index="13" name="[Range].[Detail].&amp;[alpha]"/>
            <x15:cachedUniqueName index="14" name="[Range].[Detail].&amp;[beta]"/>
          </x15:cachedUniqueNames>
        </ext>
      </extLst>
    </cacheField>
    <cacheField name="[Range].[Classification].[Classification]" caption="Classification" numFmtId="0" hierarchy="4" level="1">
      <sharedItems containsSemiMixedTypes="0" containsNonDate="0" containsString="0"/>
    </cacheField>
    <cacheField name="[Measures].[Value (text)]" caption="Value (text)" numFmtId="0" hierarchy="8" level="32767"/>
  </cacheFields>
  <cacheHierarchies count="11">
    <cacheHierarchy uniqueName="[Range].[Location]" caption="Location" attribute="1" defaultMemberUniqueName="[Range].[Location].[All]" allUniqueName="[Range].[Location].[All]" dimensionUniqueName="[Range]" displayFolder="" count="2" memberValueDatatype="130" unbalanced="0">
      <fieldsUsage count="2">
        <fieldUsage x="-1"/>
        <fieldUsage x="0"/>
      </fieldsUsage>
    </cacheHierarchy>
    <cacheHierarchy uniqueName="[Range].[Parameter]" caption="Parameter" attribute="1" defaultMemberUniqueName="[Range].[Parameter].[All]" allUniqueName="[Range].[Parameter].[All]" dimensionUniqueName="[Range]" displayFolder="" count="2" memberValueDatatype="130" unbalanced="0">
      <fieldsUsage count="2">
        <fieldUsage x="-1"/>
        <fieldUsage x="1"/>
      </fieldsUsage>
    </cacheHierarchy>
    <cacheHierarchy uniqueName="[Range].[Detail]" caption="Detail" attribute="1" defaultMemberUniqueName="[Range].[Detail].[All]" allUniqueName="[Range].[Detail].[All]" dimensionUniqueName="[Range]" displayFolder="" count="2" memberValueDatatype="130" unbalanced="0">
      <fieldsUsage count="2">
        <fieldUsage x="-1"/>
        <fieldUsage x="2"/>
      </fieldsUsage>
    </cacheHierarchy>
    <cacheHierarchy uniqueName="[Range].[Value]" caption="Value" attribute="1" defaultMemberUniqueName="[Range].[Value].[All]" allUniqueName="[Range].[Value].[All]" dimensionUniqueName="[Range]" displayFolder="" count="0" memberValueDatatype="130" unbalanced="0"/>
    <cacheHierarchy uniqueName="[Range].[Classification]" caption="Classification" attribute="1" defaultMemberUniqueName="[Range].[Classification].[All]" allUniqueName="[Range].[Classification].[All]" dimensionUniqueName="[Range]" displayFolder="" count="2" memberValueDatatype="130" unbalanced="0">
      <fieldsUsage count="2">
        <fieldUsage x="-1"/>
        <fieldUsage x="3"/>
      </fieldsUsage>
    </cacheHierarchy>
    <cacheHierarchy uniqueName="[Range].[Location of data (e.g. in v-drive, web link)]" caption="Location of data (e.g. in v-drive, web link)" attribute="1" defaultMemberUniqueName="[Range].[Location of data (e.g. in v-drive, web link)].[All]" allUniqueName="[Range].[Location of data (e.g. in v-drive, web link)].[All]" dimensionUniqueName="[Range]" displayFolder="" count="0" memberValueDatatype="130" unbalanced="0"/>
    <cacheHierarchy uniqueName="[Range].[Source of data]" caption="Source of data" attribute="1" defaultMemberUniqueName="[Range].[Source of data].[All]" allUniqueName="[Range].[Source of data].[All]" dimensionUniqueName="[Range]" displayFolder="" count="0" memberValueDatatype="130" unbalanced="0"/>
    <cacheHierarchy uniqueName="[Range].[Comments]" caption="Comments" attribute="1" defaultMemberUniqueName="[Range].[Comments].[All]" allUniqueName="[Range].[Comments].[All]" dimensionUniqueName="[Range]" displayFolder="" count="0" memberValueDatatype="130" unbalanced="0"/>
    <cacheHierarchy uniqueName="[Measures].[Value (text)]" caption="Value (text)" measure="1" displayFolder="" measureGroup="Range" count="0" oneField="1">
      <fieldsUsage count="1">
        <fieldUsage x="4"/>
      </fieldsUsage>
    </cacheHierarchy>
    <cacheHierarchy uniqueName="[Measures].[__XL_Count Range]" caption="__XL_Count Range" measure="1" displayFolder="" measureGroup="Range" count="0" hidden="1"/>
    <cacheHierarchy uniqueName="[Measures].[__No measures defined]" caption="__No measures defined" measure="1" displayFolder="" count="0" hidden="1"/>
  </cacheHierarchies>
  <kpis count="0"/>
  <dimensions count="2">
    <dimension measure="1" name="Measures" uniqueName="[Measures]" caption="Measures"/>
    <dimension name="Range" uniqueName="[Range]" caption="Range"/>
  </dimensions>
  <measureGroups count="1">
    <measureGroup name="Range" caption="Range"/>
  </measureGroups>
  <maps count="1">
    <map measureGroup="0" dimension="1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Cache/pivotCacheDefinition5.xml><?xml version="1.0" encoding="utf-8"?>
<pivotCacheDefinition xmlns="http://schemas.openxmlformats.org/spreadsheetml/2006/main" xmlns:r="http://schemas.openxmlformats.org/officeDocument/2006/relationships" saveData="0" refreshedBy="Anna Schroeder" refreshedDate="44480.58587534722" backgroundQuery="1" createdVersion="7" refreshedVersion="7" minRefreshableVersion="3" recordCount="0" supportSubquery="1" supportAdvancedDrill="1">
  <cacheSource type="external" connectionId="1"/>
  <cacheFields count="5">
    <cacheField name="[Range].[Location].[Location]" caption="Location" numFmtId="0" level="1">
      <sharedItems count="11">
        <s v="accra"/>
        <s v="bangalore"/>
        <s v="belo_horizonte"/>
        <s v="bogota"/>
        <s v="buenos_aires"/>
        <s v="cape_town"/>
        <s v="delhi"/>
        <s v="mexico_city"/>
        <s v="santiago"/>
        <s v="sao_paulo"/>
        <s v="vizag"/>
      </sharedItems>
      <extLst>
        <ext xmlns:x15="http://schemas.microsoft.com/office/spreadsheetml/2010/11/main" uri="{4F2E5C28-24EA-4eb8-9CBF-B6C8F9C3D259}">
          <x15:cachedUniqueNames>
            <x15:cachedUniqueName index="0" name="[Range].[Location].&amp;[accra]"/>
            <x15:cachedUniqueName index="1" name="[Range].[Location].&amp;[bangalore]"/>
            <x15:cachedUniqueName index="2" name="[Range].[Location].&amp;[belo_horizonte]"/>
            <x15:cachedUniqueName index="3" name="[Range].[Location].&amp;[bogota]"/>
            <x15:cachedUniqueName index="4" name="[Range].[Location].&amp;[buenos_aires]"/>
            <x15:cachedUniqueName index="5" name="[Range].[Location].&amp;[cape_town]"/>
            <x15:cachedUniqueName index="6" name="[Range].[Location].&amp;[delhi]"/>
            <x15:cachedUniqueName index="7" name="[Range].[Location].&amp;[mexico_city]"/>
            <x15:cachedUniqueName index="8" name="[Range].[Location].&amp;[santiago]"/>
            <x15:cachedUniqueName index="9" name="[Range].[Location].&amp;[sao_paulo]"/>
            <x15:cachedUniqueName index="10" name="[Range].[Location].&amp;[vizag]"/>
          </x15:cachedUniqueNames>
        </ext>
      </extLst>
    </cacheField>
    <cacheField name="[Range].[Parameter].[Parameter]" caption="Parameter" numFmtId="0" hierarchy="1" level="1">
      <sharedItems count="2">
        <s v="background_pa_confidence"/>
        <s v="background_pa_scalar"/>
      </sharedItems>
      <extLst>
        <ext xmlns:x15="http://schemas.microsoft.com/office/spreadsheetml/2010/11/main" uri="{4F2E5C28-24EA-4eb8-9CBF-B6C8F9C3D259}">
          <x15:cachedUniqueNames>
            <x15:cachedUniqueName index="0" name="[Range].[Parameter].&amp;[background_pa_confidence]"/>
            <x15:cachedUniqueName index="1" name="[Range].[Parameter].&amp;[background_pa_scalar]"/>
          </x15:cachedUniqueNames>
        </ext>
      </extLst>
    </cacheField>
    <cacheField name="[Range].[Detail].[Detail]" caption="Detail" numFmtId="0" hierarchy="2" level="1">
      <sharedItems count="4">
        <s v=""/>
        <s v="constant"/>
        <s v="mean"/>
        <s v="sd"/>
      </sharedItems>
      <extLst>
        <ext xmlns:x15="http://schemas.microsoft.com/office/spreadsheetml/2010/11/main" uri="{4F2E5C28-24EA-4eb8-9CBF-B6C8F9C3D259}">
          <x15:cachedUniqueNames>
            <x15:cachedUniqueName index="0" name="[Range].[Detail].&amp;[]"/>
            <x15:cachedUniqueName index="1" name="[Range].[Detail].&amp;[constant]"/>
            <x15:cachedUniqueName index="2" name="[Range].[Detail].&amp;[mean]"/>
            <x15:cachedUniqueName index="3" name="[Range].[Detail].&amp;[sd]"/>
          </x15:cachedUniqueNames>
        </ext>
      </extLst>
    </cacheField>
    <cacheField name="[Range].[Classification].[Classification]" caption="Classification" numFmtId="0" hierarchy="4" level="1">
      <sharedItems containsSemiMixedTypes="0" containsNonDate="0" containsString="0"/>
    </cacheField>
    <cacheField name="[Measures].[Value (text)]" caption="Value (text)" numFmtId="0" hierarchy="8" level="32767"/>
  </cacheFields>
  <cacheHierarchies count="11">
    <cacheHierarchy uniqueName="[Range].[Location]" caption="Location" attribute="1" defaultMemberUniqueName="[Range].[Location].[All]" allUniqueName="[Range].[Location].[All]" dimensionUniqueName="[Range]" displayFolder="" count="2" memberValueDatatype="130" unbalanced="0">
      <fieldsUsage count="2">
        <fieldUsage x="-1"/>
        <fieldUsage x="0"/>
      </fieldsUsage>
    </cacheHierarchy>
    <cacheHierarchy uniqueName="[Range].[Parameter]" caption="Parameter" attribute="1" defaultMemberUniqueName="[Range].[Parameter].[All]" allUniqueName="[Range].[Parameter].[All]" dimensionUniqueName="[Range]" displayFolder="" count="2" memberValueDatatype="130" unbalanced="0">
      <fieldsUsage count="2">
        <fieldUsage x="-1"/>
        <fieldUsage x="1"/>
      </fieldsUsage>
    </cacheHierarchy>
    <cacheHierarchy uniqueName="[Range].[Detail]" caption="Detail" attribute="1" defaultMemberUniqueName="[Range].[Detail].[All]" allUniqueName="[Range].[Detail].[All]" dimensionUniqueName="[Range]" displayFolder="" count="2" memberValueDatatype="130" unbalanced="0">
      <fieldsUsage count="2">
        <fieldUsage x="-1"/>
        <fieldUsage x="2"/>
      </fieldsUsage>
    </cacheHierarchy>
    <cacheHierarchy uniqueName="[Range].[Value]" caption="Value" attribute="1" defaultMemberUniqueName="[Range].[Value].[All]" allUniqueName="[Range].[Value].[All]" dimensionUniqueName="[Range]" displayFolder="" count="0" memberValueDatatype="130" unbalanced="0"/>
    <cacheHierarchy uniqueName="[Range].[Classification]" caption="Classification" attribute="1" defaultMemberUniqueName="[Range].[Classification].[All]" allUniqueName="[Range].[Classification].[All]" dimensionUniqueName="[Range]" displayFolder="" count="2" memberValueDatatype="130" unbalanced="0">
      <fieldsUsage count="2">
        <fieldUsage x="-1"/>
        <fieldUsage x="3"/>
      </fieldsUsage>
    </cacheHierarchy>
    <cacheHierarchy uniqueName="[Range].[Location of data (e.g. in v-drive, web link)]" caption="Location of data (e.g. in v-drive, web link)" attribute="1" defaultMemberUniqueName="[Range].[Location of data (e.g. in v-drive, web link)].[All]" allUniqueName="[Range].[Location of data (e.g. in v-drive, web link)].[All]" dimensionUniqueName="[Range]" displayFolder="" count="0" memberValueDatatype="130" unbalanced="0"/>
    <cacheHierarchy uniqueName="[Range].[Source of data]" caption="Source of data" attribute="1" defaultMemberUniqueName="[Range].[Source of data].[All]" allUniqueName="[Range].[Source of data].[All]" dimensionUniqueName="[Range]" displayFolder="" count="0" memberValueDatatype="130" unbalanced="0"/>
    <cacheHierarchy uniqueName="[Range].[Comments]" caption="Comments" attribute="1" defaultMemberUniqueName="[Range].[Comments].[All]" allUniqueName="[Range].[Comments].[All]" dimensionUniqueName="[Range]" displayFolder="" count="0" memberValueDatatype="130" unbalanced="0"/>
    <cacheHierarchy uniqueName="[Measures].[Value (text)]" caption="Value (text)" measure="1" displayFolder="" measureGroup="Range" count="0" oneField="1">
      <fieldsUsage count="1">
        <fieldUsage x="4"/>
      </fieldsUsage>
    </cacheHierarchy>
    <cacheHierarchy uniqueName="[Measures].[__XL_Count Range]" caption="__XL_Count Range" measure="1" displayFolder="" measureGroup="Range" count="0" hidden="1"/>
    <cacheHierarchy uniqueName="[Measures].[__No measures defined]" caption="__No measures defined" measure="1" displayFolder="" count="0" hidden="1"/>
  </cacheHierarchies>
  <kpis count="0"/>
  <dimensions count="2">
    <dimension measure="1" name="Measures" uniqueName="[Measures]" caption="Measures"/>
    <dimension name="Range" uniqueName="[Range]" caption="Range"/>
  </dimensions>
  <measureGroups count="1">
    <measureGroup name="Range" caption="Range"/>
  </measureGroups>
  <maps count="1">
    <map measureGroup="0" dimension="1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5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3" applyNumberFormats="0" applyBorderFormats="0" applyFontFormats="0" applyPatternFormats="0" applyAlignmentFormats="0" applyWidthHeightFormats="1" dataCaption="Values" updatedVersion="7" minRefreshableVersion="3" useAutoFormatting="1" subtotalHiddenItems="1" rowGrandTotals="0" colGrandTotals="0" itemPrintTitles="1" createdVersion="7" indent="0" outline="1" outlineData="1" multipleFieldFilters="0" chartFormat="1">
  <location ref="B4:C309" firstHeaderRow="1" firstDataRow="1" firstDataCol="1" rowPageCount="1" colPageCount="1"/>
  <pivotFields count="5">
    <pivotField axis="axisRow" allDrilled="1" subtotalTop="0" showAll="0" dataSourceSort="1" defaultSubtotal="0" defaultAttributeDrillState="1">
      <items count="11">
        <item x="0"/>
        <item x="1"/>
        <item x="2"/>
        <item x="3"/>
        <item x="4"/>
        <item x="5"/>
        <item x="6"/>
        <item x="7"/>
        <item x="8"/>
        <item x="9"/>
        <item x="10"/>
      </items>
    </pivotField>
    <pivotField axis="axisRow" allDrilled="1" subtotalTop="0" showAll="0" dataSourceSort="1" defaultSubtotal="0" defaultAttributeDrillState="1">
      <items count="5">
        <item x="0"/>
        <item x="1"/>
        <item x="2"/>
        <item x="3"/>
        <item x="4"/>
      </items>
    </pivotField>
    <pivotField axis="axisRow" allDrilled="1" subtotalTop="0" showAll="0" dataSourceSort="1" defaultSubtotal="0" defaultAttributeDrillState="1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</items>
    </pivotField>
    <pivotField axis="axisPage" allDrilled="1" subtotalTop="0" showAll="0" dataSourceSort="1" defaultSubtotal="0" defaultAttributeDrillState="1"/>
    <pivotField dataField="1" subtotalTop="0" showAll="0" defaultSubtotal="0"/>
  </pivotFields>
  <rowFields count="3">
    <field x="1"/>
    <field x="2"/>
    <field x="0"/>
  </rowFields>
  <rowItems count="305">
    <i>
      <x/>
    </i>
    <i r="1">
      <x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r="1">
      <x v="1"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r="1">
      <x v="2"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r="1">
      <x v="3"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r="1">
      <x v="4"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r="1">
      <x v="5"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r="1">
      <x v="6"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r="1">
      <x v="7"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r="1">
      <x v="8"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>
      <x v="1"/>
    </i>
    <i r="1">
      <x v="9"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r="1">
      <x v="10"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r="1">
      <x v="11"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>
      <x v="2"/>
    </i>
    <i r="1">
      <x v="12"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>
      <x v="3"/>
    </i>
    <i r="1">
      <x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r="1">
      <x v="1"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r="1">
      <x v="2"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r="1">
      <x v="3"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r="1">
      <x v="4"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r="1">
      <x v="5"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r="1">
      <x v="6"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r="1">
      <x v="7"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r="1">
      <x v="8"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>
      <x v="4"/>
    </i>
    <i r="1">
      <x v="13"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r="1">
      <x v="14"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r="1">
      <x v="9"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</rowItems>
  <colItems count="1">
    <i/>
  </colItems>
  <pageFields count="1">
    <pageField fld="3" hier="4" name="[Range].[Classification].&amp;[Pollution values]" cap="Pollution values"/>
  </pageFields>
  <dataFields count="1">
    <dataField fld="4" subtotal="count" baseField="0" baseItem="0"/>
  </dataFields>
  <pivotHierarchies count="11"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  <pivotHierarchy dragToRow="0" dragToCol="0" dragToPage="0" dragToData="1"/>
  </pivotHierarchies>
  <pivotTableStyleInfo name="PivotStyleLight16" showRowHeaders="1" showColHeaders="1" showRowStripes="0" showColStripes="0" showLastColumn="1"/>
  <rowHierarchiesUsage count="3">
    <rowHierarchyUsage hierarchyUsage="1"/>
    <rowHierarchyUsage hierarchyUsage="2"/>
    <rowHierarchyUsage hierarchyUsage="0"/>
  </row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E67621CE-5B39-4880-91FE-76760E9C1902}">
      <x15:pivotTableUISettings sourceDataName="WorksheetConnection_All_city_list!$C$3:$J$100000">
        <x15:activeTabTopLevelEntity name="[Range]"/>
      </x15:pivotTableUISettings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2.xml><?xml version="1.0" encoding="utf-8"?>
<pivotTableDefinition xmlns="http://schemas.openxmlformats.org/spreadsheetml/2006/main" name="PivotTable1" cacheId="1" applyNumberFormats="0" applyBorderFormats="0" applyFontFormats="0" applyPatternFormats="0" applyAlignmentFormats="0" applyWidthHeightFormats="1" dataCaption="Values" updatedVersion="7" minRefreshableVersion="3" useAutoFormatting="1" rowGrandTotals="0" colGrandTotals="0" itemPrintTitles="1" createdVersion="7" indent="0" outline="1" outlineData="1" multipleFieldFilters="0" chartFormat="1">
  <location ref="B4:C41" firstHeaderRow="1" firstDataRow="1" firstDataCol="1" rowPageCount="1" colPageCount="1"/>
  <pivotFields count="5">
    <pivotField axis="axisRow" allDrilled="1" subtotalTop="0" showAll="0" dataSourceSort="1" defaultSubtotal="0" defaultAttributeDrillState="1">
      <items count="11">
        <item x="0"/>
        <item x="1"/>
        <item x="2"/>
        <item x="3"/>
        <item x="4"/>
        <item x="5"/>
        <item x="6"/>
        <item x="7"/>
        <item x="8"/>
        <item x="9"/>
        <item x="10"/>
      </items>
    </pivotField>
    <pivotField axis="axisRow" allDrilled="1" subtotalTop="0" showAll="0" dataSourceSort="1" defaultSubtotal="0" defaultAttributeDrillState="1">
      <items count="1">
        <item x="0"/>
      </items>
    </pivotField>
    <pivotField axis="axisRow" allDrilled="1" subtotalTop="0" showAll="0" dataSourceSort="1" defaultSubtotal="0" defaultAttributeDrillState="1">
      <items count="3">
        <item x="0"/>
        <item x="1"/>
        <item x="2"/>
      </items>
    </pivotField>
    <pivotField axis="axisPage" allDrilled="1" subtotalTop="0" showAll="0" dataSourceSort="1" defaultSubtotal="0" defaultAttributeDrillState="1"/>
    <pivotField dataField="1" subtotalTop="0" showAll="0" defaultSubtotal="0"/>
  </pivotFields>
  <rowFields count="3">
    <field x="1"/>
    <field x="2"/>
    <field x="0"/>
  </rowFields>
  <rowItems count="37">
    <i>
      <x/>
    </i>
    <i r="1">
      <x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r="1">
      <x v="1"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r="1">
      <x v="2"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</rowItems>
  <colItems count="1">
    <i/>
  </colItems>
  <pageFields count="1">
    <pageField fld="3" hier="4" name="[Range].[Classification].&amp;[Health values]" cap="Health values"/>
  </pageFields>
  <dataFields count="1">
    <dataField fld="4" subtotal="count" baseField="0" baseItem="0"/>
  </dataFields>
  <pivotHierarchies count="11"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  <pivotHierarchy dragToRow="0" dragToCol="0" dragToPage="0" dragToData="1"/>
  </pivotHierarchies>
  <pivotTableStyleInfo name="PivotStyleLight16" showRowHeaders="1" showColHeaders="1" showRowStripes="0" showColStripes="0" showLastColumn="1"/>
  <rowHierarchiesUsage count="3">
    <rowHierarchyUsage hierarchyUsage="1"/>
    <rowHierarchyUsage hierarchyUsage="2"/>
    <rowHierarchyUsage hierarchyUsage="0"/>
  </row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E67621CE-5B39-4880-91FE-76760E9C1902}">
      <x15:pivotTableUISettings sourceDataName="WorksheetConnection_All_city_list!$C$3:$J$100000">
        <x15:activeTabTopLevelEntity name="[Range]"/>
      </x15:pivotTableUISettings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3.xml><?xml version="1.0" encoding="utf-8"?>
<pivotTableDefinition xmlns="http://schemas.openxmlformats.org/spreadsheetml/2006/main" name="PivotTable1" cacheId="2" applyNumberFormats="0" applyBorderFormats="0" applyFontFormats="0" applyPatternFormats="0" applyAlignmentFormats="0" applyWidthHeightFormats="1" dataCaption="Values" updatedVersion="7" minRefreshableVersion="3" useAutoFormatting="1" rowGrandTotals="0" colGrandTotals="0" itemPrintTitles="1" createdVersion="7" indent="0" outline="1" outlineData="1" multipleFieldFilters="0" chartFormat="1">
  <location ref="B4:C41" firstHeaderRow="1" firstDataRow="1" firstDataCol="1" rowPageCount="1" colPageCount="1"/>
  <pivotFields count="5">
    <pivotField axis="axisRow" allDrilled="1" subtotalTop="0" showAll="0" dataSourceSort="1" defaultSubtotal="0" defaultAttributeDrillState="1">
      <items count="11">
        <item x="0"/>
        <item x="1"/>
        <item x="2"/>
        <item x="3"/>
        <item x="4"/>
        <item x="5"/>
        <item x="6"/>
        <item x="7"/>
        <item x="8"/>
        <item x="9"/>
        <item x="10"/>
      </items>
    </pivotField>
    <pivotField axis="axisRow" allDrilled="1" subtotalTop="0" showAll="0" dataSourceSort="1" defaultSubtotal="0" defaultAttributeDrillState="1">
      <items count="1">
        <item x="0"/>
      </items>
    </pivotField>
    <pivotField axis="axisRow" allDrilled="1" subtotalTop="0" showAll="0" dataSourceSort="1" defaultSubtotal="0" defaultAttributeDrillState="1">
      <items count="3">
        <item x="0"/>
        <item x="1"/>
        <item x="2"/>
      </items>
    </pivotField>
    <pivotField axis="axisPage" allDrilled="1" subtotalTop="0" showAll="0" dataSourceSort="1" defaultSubtotal="0" defaultAttributeDrillState="1"/>
    <pivotField dataField="1" subtotalTop="0" showAll="0" defaultSubtotal="0"/>
  </pivotFields>
  <rowFields count="3">
    <field x="1"/>
    <field x="2"/>
    <field x="0"/>
  </rowFields>
  <rowItems count="37">
    <i>
      <x/>
    </i>
    <i r="1">
      <x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r="1">
      <x v="1"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r="1">
      <x v="2"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</rowItems>
  <colItems count="1">
    <i/>
  </colItems>
  <pageFields count="1">
    <pageField fld="3" hier="4" name="[Range].[Classification].&amp;[Injury values]" cap="Injury values"/>
  </pageFields>
  <dataFields count="1">
    <dataField fld="4" subtotal="count" baseField="0" baseItem="0"/>
  </dataFields>
  <pivotHierarchies count="11"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  <pivotHierarchy dragToRow="0" dragToCol="0" dragToPage="0" dragToData="1"/>
  </pivotHierarchies>
  <pivotTableStyleInfo name="PivotStyleLight16" showRowHeaders="1" showColHeaders="1" showRowStripes="0" showColStripes="0" showLastColumn="1"/>
  <rowHierarchiesUsage count="3">
    <rowHierarchyUsage hierarchyUsage="1"/>
    <rowHierarchyUsage hierarchyUsage="2"/>
    <rowHierarchyUsage hierarchyUsage="0"/>
  </row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E67621CE-5B39-4880-91FE-76760E9C1902}">
      <x15:pivotTableUISettings sourceDataName="WorksheetConnection_All_city_list!$C$3:$J$100000">
        <x15:activeTabTopLevelEntity name="[Range]"/>
      </x15:pivotTableUISettings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4.xml><?xml version="1.0" encoding="utf-8"?>
<pivotTableDefinition xmlns="http://schemas.openxmlformats.org/spreadsheetml/2006/main" name="PivotTable1" cacheId="4" applyNumberFormats="0" applyBorderFormats="0" applyFontFormats="0" applyPatternFormats="0" applyAlignmentFormats="0" applyWidthHeightFormats="1" dataCaption="Values" updatedVersion="7" minRefreshableVersion="3" useAutoFormatting="1" rowGrandTotals="0" colGrandTotals="0" itemPrintTitles="1" createdVersion="7" indent="0" outline="1" outlineData="1" multipleFieldFilters="0" chartFormat="1">
  <location ref="B4:C54" firstHeaderRow="1" firstDataRow="1" firstDataCol="1" rowPageCount="1" colPageCount="1"/>
  <pivotFields count="5">
    <pivotField axis="axisRow" allDrilled="1" subtotalTop="0" showAll="0" dataSourceSort="1" defaultSubtotal="0" defaultAttributeDrillState="1">
      <items count="11">
        <item x="0"/>
        <item x="1"/>
        <item x="2"/>
        <item x="3"/>
        <item x="4"/>
        <item x="5"/>
        <item x="6"/>
        <item x="7"/>
        <item x="8"/>
        <item x="9"/>
        <item x="10"/>
      </items>
    </pivotField>
    <pivotField axis="axisRow" allDrilled="1" subtotalTop="0" showAll="0" dataSourceSort="1" defaultSubtotal="0" defaultAttributeDrillState="1">
      <items count="2">
        <item x="0"/>
        <item x="1"/>
      </items>
    </pivotField>
    <pivotField axis="axisRow" allDrilled="1" subtotalTop="0" showAll="0" dataSourceSort="1" defaultSubtotal="0" defaultAttributeDrillState="1">
      <items count="4">
        <item x="0"/>
        <item x="1"/>
        <item x="2"/>
        <item x="3"/>
      </items>
    </pivotField>
    <pivotField axis="axisPage" allDrilled="1" subtotalTop="0" showAll="0" dataSourceSort="1" defaultSubtotal="0" defaultAttributeDrillState="1"/>
    <pivotField dataField="1" subtotalTop="0" showAll="0" defaultSubtotal="0"/>
  </pivotFields>
  <rowFields count="3">
    <field x="1"/>
    <field x="2"/>
    <field x="0"/>
  </rowFields>
  <rowItems count="50">
    <i>
      <x/>
    </i>
    <i r="1">
      <x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>
      <x v="1"/>
    </i>
    <i r="1">
      <x v="1"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r="1">
      <x v="2"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r="1">
      <x v="3"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</rowItems>
  <colItems count="1">
    <i/>
  </colItems>
  <pageFields count="1">
    <pageField fld="3" hier="4" name="[Range].[Classification].&amp;[PA values]" cap="PA values"/>
  </pageFields>
  <dataFields count="1">
    <dataField fld="4" subtotal="count" baseField="0" baseItem="0"/>
  </dataFields>
  <pivotHierarchies count="11"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  <pivotHierarchy dragToRow="0" dragToCol="0" dragToPage="0" dragToData="1"/>
  </pivotHierarchies>
  <pivotTableStyleInfo name="PivotStyleLight16" showRowHeaders="1" showColHeaders="1" showRowStripes="0" showColStripes="0" showLastColumn="1"/>
  <rowHierarchiesUsage count="3">
    <rowHierarchyUsage hierarchyUsage="1"/>
    <rowHierarchyUsage hierarchyUsage="2"/>
    <rowHierarchyUsage hierarchyUsage="0"/>
  </row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E67621CE-5B39-4880-91FE-76760E9C1902}">
      <x15:pivotTableUISettings sourceDataName="WorksheetConnection_All_city_list!$C$3:$J$100000">
        <x15:activeTabTopLevelEntity name="[Range]"/>
      </x15:pivotTableUISettings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5.xml><?xml version="1.0" encoding="utf-8"?>
<pivotTableDefinition xmlns="http://schemas.openxmlformats.org/spreadsheetml/2006/main" name="PivotTable1" cacheId="0" applyNumberFormats="0" applyBorderFormats="0" applyFontFormats="0" applyPatternFormats="0" applyAlignmentFormats="0" applyWidthHeightFormats="1" dataCaption="Values" updatedVersion="7" minRefreshableVersion="3" useAutoFormatting="1" rowGrandTotals="0" colGrandTotals="0" itemPrintTitles="1" createdVersion="7" indent="0" outline="1" outlineData="1" multipleFieldFilters="0" chartFormat="1">
  <location ref="B4:C425" firstHeaderRow="1" firstDataRow="1" firstDataCol="1" rowPageCount="1" colPageCount="1"/>
  <pivotFields count="5">
    <pivotField axis="axisRow" allDrilled="1" subtotalTop="0" showAll="0" dataSourceSort="1" defaultSubtotal="0" defaultAttributeDrillState="1">
      <items count="11">
        <item x="0"/>
        <item x="1"/>
        <item x="2"/>
        <item x="3"/>
        <item x="4"/>
        <item x="5"/>
        <item x="6"/>
        <item x="7"/>
        <item x="8"/>
        <item x="9"/>
        <item x="10"/>
      </items>
    </pivotField>
    <pivotField axis="axisRow" allDrilled="1" subtotalTop="0" showAll="0" dataSourceSort="1" defaultSubtotal="0" defaultAttributeDrillState="1">
      <items count="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</items>
    </pivotField>
    <pivotField axis="axisRow" allDrilled="1" subtotalTop="0" showAll="0" dataSourceSort="1" defaultSubtotal="0" defaultAttributeDrillState="1">
      <items count="8">
        <item x="0"/>
        <item x="1"/>
        <item x="2"/>
        <item x="3"/>
        <item x="4"/>
        <item x="5"/>
        <item x="6"/>
        <item x="7"/>
      </items>
    </pivotField>
    <pivotField axis="axisPage" allDrilled="1" subtotalTop="0" showAll="0" dataSourceSort="1" defaultSubtotal="0" defaultAttributeDrillState="1"/>
    <pivotField dataField="1" subtotalTop="0" showAll="0" defaultSubtotal="0"/>
  </pivotFields>
  <rowFields count="3">
    <field x="1"/>
    <field x="2"/>
    <field x="0"/>
  </rowFields>
  <rowItems count="421">
    <i>
      <x/>
    </i>
    <i r="1">
      <x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>
      <x v="1"/>
    </i>
    <i r="1">
      <x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>
      <x v="2"/>
    </i>
    <i r="1">
      <x v="1"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r="1">
      <x v="2"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r="1">
      <x v="3"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>
      <x v="3"/>
    </i>
    <i r="1">
      <x v="3"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r="1">
      <x v="4"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r="1">
      <x v="5"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>
      <x v="4"/>
    </i>
    <i r="1">
      <x v="3"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r="1">
      <x v="4"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r="1">
      <x v="5"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>
      <x v="5"/>
    </i>
    <i r="1">
      <x v="3"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r="1">
      <x v="4"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r="1">
      <x v="5"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>
      <x v="6"/>
    </i>
    <i r="1">
      <x v="3"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r="1">
      <x v="4"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r="1">
      <x v="5"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>
      <x v="7"/>
    </i>
    <i r="1">
      <x v="3"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r="1">
      <x v="4"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r="1">
      <x v="5"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>
      <x v="8"/>
    </i>
    <i r="1">
      <x v="3"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r="1">
      <x v="4"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r="1">
      <x v="5"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>
      <x v="9"/>
    </i>
    <i r="1">
      <x v="1"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r="1">
      <x v="2"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r="1">
      <x v="3"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>
      <x v="10"/>
    </i>
    <i r="1">
      <x v="3"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r="1">
      <x v="4"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r="1">
      <x v="5"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>
      <x v="11"/>
    </i>
    <i r="1">
      <x v="6"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r="1">
      <x v="7"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>
      <x v="12"/>
    </i>
    <i r="1">
      <x v="1"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r="1">
      <x v="2"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r="1">
      <x v="3"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</rowItems>
  <colItems count="1">
    <i/>
  </colItems>
  <pageFields count="1">
    <pageField fld="3" hier="4" name="[Range].[Classification].&amp;[Travel values]" cap="Travel values"/>
  </pageFields>
  <dataFields count="1">
    <dataField fld="4" subtotal="count" baseField="0" baseItem="0"/>
  </dataFields>
  <pivotHierarchies count="11"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  <pivotHierarchy dragToRow="0" dragToCol="0" dragToPage="0" dragToData="1"/>
  </pivotHierarchies>
  <pivotTableStyleInfo name="PivotStyleLight16" showRowHeaders="1" showColHeaders="1" showRowStripes="0" showColStripes="0" showLastColumn="1"/>
  <rowHierarchiesUsage count="3">
    <rowHierarchyUsage hierarchyUsage="1"/>
    <rowHierarchyUsage hierarchyUsage="2"/>
    <rowHierarchyUsage hierarchyUsage="0"/>
  </row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E67621CE-5B39-4880-91FE-76760E9C1902}">
      <x15:pivotTableUISettings sourceDataName="WorksheetConnection_All_city_list!$C$3:$J$100000">
        <x15:activeTabTopLevelEntity name="[Range]"/>
      </x15:pivotTableUISettings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H66" dT="2021-11-02T11:56:09.35" personId="{4D0520EE-FCE9-4EEF-A992-90513A6A995F}" id="{5E54EBC5-9918-4EBC-83E9-772151804FD8}">
    <text>seems very high?</text>
  </threadedComment>
</ThreadedComments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4.bin"/><Relationship Id="rId4" Type="http://schemas.microsoft.com/office/2017/10/relationships/threadedComment" Target="../threadedComments/threadedComment1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4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5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E27"/>
  <sheetViews>
    <sheetView topLeftCell="A18" workbookViewId="0">
      <selection activeCell="C28" sqref="C28"/>
    </sheetView>
  </sheetViews>
  <sheetFormatPr defaultRowHeight="14.4" x14ac:dyDescent="0.3"/>
  <cols>
    <col min="2" max="2" width="35.5546875" style="20" customWidth="1"/>
    <col min="3" max="3" width="66.109375" style="20" customWidth="1"/>
    <col min="5" max="5" width="10.5546875" bestFit="1" customWidth="1"/>
  </cols>
  <sheetData>
    <row r="3" spans="2:3" x14ac:dyDescent="0.3">
      <c r="B3" s="22" t="s">
        <v>367</v>
      </c>
    </row>
    <row r="5" spans="2:3" x14ac:dyDescent="0.3">
      <c r="B5" s="32" t="s">
        <v>395</v>
      </c>
      <c r="C5" s="20" t="s">
        <v>396</v>
      </c>
    </row>
    <row r="6" spans="2:3" x14ac:dyDescent="0.3">
      <c r="B6" s="33" t="s">
        <v>397</v>
      </c>
      <c r="C6" s="20" t="s">
        <v>398</v>
      </c>
    </row>
    <row r="10" spans="2:3" x14ac:dyDescent="0.3">
      <c r="B10" s="21" t="s">
        <v>362</v>
      </c>
      <c r="C10" s="21" t="s">
        <v>6</v>
      </c>
    </row>
    <row r="11" spans="2:3" ht="28.8" x14ac:dyDescent="0.3">
      <c r="B11" s="20" t="s">
        <v>363</v>
      </c>
      <c r="C11" s="20" t="s">
        <v>364</v>
      </c>
    </row>
    <row r="12" spans="2:3" ht="130.19999999999999" customHeight="1" x14ac:dyDescent="0.3">
      <c r="B12" s="20" t="s">
        <v>365</v>
      </c>
      <c r="C12" s="20" t="s">
        <v>393</v>
      </c>
    </row>
    <row r="13" spans="2:3" ht="28.8" x14ac:dyDescent="0.3">
      <c r="B13" s="20" t="s">
        <v>366</v>
      </c>
      <c r="C13" s="20" t="s">
        <v>394</v>
      </c>
    </row>
    <row r="14" spans="2:3" ht="28.8" x14ac:dyDescent="0.3">
      <c r="B14" s="20" t="s">
        <v>7</v>
      </c>
      <c r="C14" s="20" t="s">
        <v>368</v>
      </c>
    </row>
    <row r="15" spans="2:3" ht="57.6" x14ac:dyDescent="0.3">
      <c r="B15" s="20" t="s">
        <v>399</v>
      </c>
      <c r="C15" s="20" t="s">
        <v>402</v>
      </c>
    </row>
    <row r="16" spans="2:3" x14ac:dyDescent="0.3">
      <c r="B16" s="20" t="s">
        <v>400</v>
      </c>
      <c r="C16" s="20" t="s">
        <v>401</v>
      </c>
    </row>
    <row r="21" spans="2:5" x14ac:dyDescent="0.3">
      <c r="B21" s="34" t="s">
        <v>410</v>
      </c>
    </row>
    <row r="22" spans="2:5" x14ac:dyDescent="0.3">
      <c r="B22" s="21" t="s">
        <v>403</v>
      </c>
      <c r="C22" s="21" t="s">
        <v>404</v>
      </c>
      <c r="D22" s="1" t="s">
        <v>405</v>
      </c>
      <c r="E22" s="1" t="s">
        <v>406</v>
      </c>
    </row>
    <row r="23" spans="2:5" x14ac:dyDescent="0.3">
      <c r="B23" s="20" t="s">
        <v>409</v>
      </c>
      <c r="C23" s="20" t="s">
        <v>408</v>
      </c>
      <c r="D23" t="s">
        <v>407</v>
      </c>
      <c r="E23" s="48">
        <v>44481</v>
      </c>
    </row>
    <row r="24" spans="2:5" x14ac:dyDescent="0.3">
      <c r="B24" s="20" t="s">
        <v>416</v>
      </c>
      <c r="C24" s="20" t="s">
        <v>417</v>
      </c>
      <c r="D24" t="s">
        <v>407</v>
      </c>
      <c r="E24" s="48">
        <v>44503</v>
      </c>
    </row>
    <row r="25" spans="2:5" ht="87" customHeight="1" x14ac:dyDescent="0.3">
      <c r="B25" s="20" t="s">
        <v>432</v>
      </c>
      <c r="C25" s="20" t="s">
        <v>433</v>
      </c>
      <c r="D25" t="s">
        <v>407</v>
      </c>
      <c r="E25" s="48">
        <v>44207</v>
      </c>
    </row>
    <row r="26" spans="2:5" x14ac:dyDescent="0.3">
      <c r="C26" s="52" t="s">
        <v>449</v>
      </c>
    </row>
    <row r="27" spans="2:5" x14ac:dyDescent="0.3">
      <c r="C27" s="21" t="s">
        <v>450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71"/>
  <sheetViews>
    <sheetView topLeftCell="A25" workbookViewId="0">
      <selection activeCell="A72" sqref="A72"/>
    </sheetView>
  </sheetViews>
  <sheetFormatPr defaultRowHeight="14.4" x14ac:dyDescent="0.3"/>
  <cols>
    <col min="1" max="1" width="24.109375" bestFit="1" customWidth="1"/>
  </cols>
  <sheetData>
    <row r="1" spans="1:27" x14ac:dyDescent="0.3">
      <c r="A1" t="s">
        <v>155</v>
      </c>
      <c r="B1" t="s">
        <v>156</v>
      </c>
      <c r="C1" t="s">
        <v>157</v>
      </c>
      <c r="D1" t="s">
        <v>158</v>
      </c>
      <c r="E1" t="s">
        <v>159</v>
      </c>
      <c r="F1" t="s">
        <v>160</v>
      </c>
      <c r="G1" t="s">
        <v>161</v>
      </c>
      <c r="H1" t="s">
        <v>162</v>
      </c>
      <c r="I1" t="s">
        <v>163</v>
      </c>
      <c r="J1" t="s">
        <v>164</v>
      </c>
      <c r="K1" t="s">
        <v>165</v>
      </c>
      <c r="L1" t="s">
        <v>166</v>
      </c>
      <c r="M1" t="s">
        <v>167</v>
      </c>
      <c r="N1" t="s">
        <v>418</v>
      </c>
      <c r="O1" t="s">
        <v>419</v>
      </c>
      <c r="P1" t="s">
        <v>420</v>
      </c>
      <c r="Q1" t="s">
        <v>421</v>
      </c>
      <c r="R1" t="s">
        <v>422</v>
      </c>
      <c r="S1" t="s">
        <v>423</v>
      </c>
      <c r="T1" t="s">
        <v>424</v>
      </c>
      <c r="U1" t="s">
        <v>425</v>
      </c>
      <c r="V1" t="s">
        <v>426</v>
      </c>
      <c r="W1" t="s">
        <v>427</v>
      </c>
      <c r="X1" t="s">
        <v>428</v>
      </c>
      <c r="Y1" t="s">
        <v>429</v>
      </c>
      <c r="Z1" t="s">
        <v>430</v>
      </c>
      <c r="AA1" t="s">
        <v>431</v>
      </c>
    </row>
    <row r="2" spans="1:27" x14ac:dyDescent="0.3">
      <c r="A2" t="s">
        <v>19</v>
      </c>
      <c r="B2" t="s">
        <v>168</v>
      </c>
    </row>
    <row r="3" spans="1:27" x14ac:dyDescent="0.3">
      <c r="B3" t="s">
        <v>169</v>
      </c>
    </row>
    <row r="4" spans="1:27" x14ac:dyDescent="0.3">
      <c r="A4" t="s">
        <v>170</v>
      </c>
      <c r="B4" t="s">
        <v>171</v>
      </c>
      <c r="D4">
        <v>0.10435438</v>
      </c>
      <c r="E4">
        <v>1409</v>
      </c>
      <c r="F4">
        <v>817</v>
      </c>
      <c r="G4">
        <v>101</v>
      </c>
      <c r="H4">
        <v>0.197751066</v>
      </c>
      <c r="I4">
        <v>1.3617803E-2</v>
      </c>
      <c r="J4">
        <v>2.7796362000000002E-2</v>
      </c>
      <c r="K4">
        <v>3.7999999999999999E-2</v>
      </c>
      <c r="L4">
        <v>1.7161249E-2</v>
      </c>
      <c r="M4">
        <v>4.9099999999999998E-2</v>
      </c>
      <c r="N4">
        <v>1.144882E-2</v>
      </c>
      <c r="O4">
        <v>1.3848638999999999E-2</v>
      </c>
      <c r="P4">
        <v>1.7045831000000001E-2</v>
      </c>
      <c r="Q4">
        <v>2.7143022999999999E-2</v>
      </c>
      <c r="R4">
        <v>3.8672527999999998E-2</v>
      </c>
      <c r="S4">
        <v>2.0557603000000001E-2</v>
      </c>
      <c r="T4">
        <v>5.8394947000000003E-2</v>
      </c>
      <c r="U4">
        <v>2.7143022999999999E-2</v>
      </c>
      <c r="V4">
        <v>1.2421903E-2</v>
      </c>
      <c r="W4">
        <v>3.4665346999999999E-2</v>
      </c>
      <c r="X4">
        <v>2.0256382E-2</v>
      </c>
      <c r="Y4">
        <v>8.0693689999999998E-3</v>
      </c>
      <c r="Z4">
        <v>8.0693689999999998E-3</v>
      </c>
      <c r="AA4">
        <v>1.9985429999999998E-2</v>
      </c>
    </row>
    <row r="5" spans="1:27" x14ac:dyDescent="0.3">
      <c r="B5" t="s">
        <v>172</v>
      </c>
      <c r="D5">
        <v>1.7245169000000001E-2</v>
      </c>
      <c r="E5">
        <v>2214</v>
      </c>
      <c r="F5">
        <v>1107</v>
      </c>
      <c r="G5">
        <v>104</v>
      </c>
      <c r="H5">
        <v>3.2700013E-2</v>
      </c>
      <c r="I5">
        <v>0.54589628400000001</v>
      </c>
      <c r="J5">
        <v>3.6817743E-2</v>
      </c>
      <c r="K5">
        <v>0.09</v>
      </c>
      <c r="L5">
        <v>0.66104810700000005</v>
      </c>
      <c r="M5">
        <v>8.8499999999999995E-2</v>
      </c>
      <c r="N5">
        <v>0.45921417799999997</v>
      </c>
      <c r="O5">
        <v>0.55547038299999996</v>
      </c>
      <c r="P5">
        <v>0.60815836999999995</v>
      </c>
      <c r="Q5">
        <v>3.5952381999999998E-2</v>
      </c>
      <c r="R5">
        <v>5.1223805999999997E-2</v>
      </c>
      <c r="S5">
        <v>2.7229695000000002E-2</v>
      </c>
      <c r="T5">
        <v>7.7347205000000002E-2</v>
      </c>
      <c r="U5">
        <v>3.5952381999999998E-2</v>
      </c>
      <c r="V5">
        <v>1.6453481999999998E-2</v>
      </c>
      <c r="W5">
        <v>4.5916029999999997E-2</v>
      </c>
      <c r="X5">
        <v>2.6830687999999998E-2</v>
      </c>
      <c r="Y5">
        <v>1.0688335E-2</v>
      </c>
      <c r="Z5">
        <v>1.0688335E-2</v>
      </c>
      <c r="AA5">
        <v>2.6882526E-2</v>
      </c>
    </row>
    <row r="6" spans="1:27" x14ac:dyDescent="0.3">
      <c r="B6" t="s">
        <v>173</v>
      </c>
      <c r="D6">
        <v>0.247554947</v>
      </c>
      <c r="E6">
        <v>644</v>
      </c>
      <c r="F6">
        <v>1255</v>
      </c>
      <c r="G6">
        <v>62</v>
      </c>
      <c r="H6">
        <v>0.22082202400000001</v>
      </c>
      <c r="I6">
        <v>0.13307472400000001</v>
      </c>
      <c r="J6">
        <v>3.3812920000000003E-2</v>
      </c>
      <c r="K6">
        <v>0.439</v>
      </c>
      <c r="L6">
        <v>8.0877225999999997E-2</v>
      </c>
      <c r="M6">
        <v>0.20899999999999999</v>
      </c>
      <c r="N6">
        <v>0.164213313</v>
      </c>
      <c r="O6">
        <v>0.121719655</v>
      </c>
      <c r="P6">
        <v>0.110237872</v>
      </c>
      <c r="Q6">
        <v>3.3506800000000003E-2</v>
      </c>
      <c r="R6">
        <v>3.3204453000000002E-2</v>
      </c>
      <c r="S6">
        <v>3.3675010999999998E-2</v>
      </c>
      <c r="T6">
        <v>3.1360087000000002E-2</v>
      </c>
      <c r="U6">
        <v>3.3506800000000003E-2</v>
      </c>
      <c r="V6">
        <v>3.5216306000000003E-2</v>
      </c>
      <c r="W6">
        <v>3.3899595999999997E-2</v>
      </c>
      <c r="X6">
        <v>3.3645397E-2</v>
      </c>
      <c r="Y6">
        <v>3.7458430000000001E-2</v>
      </c>
      <c r="Z6">
        <v>3.7458430000000001E-2</v>
      </c>
      <c r="AA6">
        <v>3.457271E-2</v>
      </c>
    </row>
    <row r="7" spans="1:27" x14ac:dyDescent="0.3">
      <c r="B7" t="s">
        <v>174</v>
      </c>
      <c r="D7">
        <v>0.192644133</v>
      </c>
      <c r="E7">
        <v>4624</v>
      </c>
      <c r="F7">
        <v>4455</v>
      </c>
      <c r="G7">
        <v>135</v>
      </c>
      <c r="H7">
        <v>0.15787772999999999</v>
      </c>
      <c r="I7">
        <v>0.12835851400000001</v>
      </c>
      <c r="J7">
        <v>0.113516914</v>
      </c>
      <c r="K7">
        <v>0.25700000000000001</v>
      </c>
      <c r="L7">
        <v>0.103098392</v>
      </c>
      <c r="M7">
        <v>0.129</v>
      </c>
      <c r="N7">
        <v>0.14418347400000001</v>
      </c>
      <c r="O7">
        <v>0.14519426199999999</v>
      </c>
      <c r="P7">
        <v>0.117148025</v>
      </c>
      <c r="Q7">
        <v>0.122475549</v>
      </c>
      <c r="R7">
        <v>0.10302484000000001</v>
      </c>
      <c r="S7">
        <v>0.13369745899999999</v>
      </c>
      <c r="T7">
        <v>0.102008077</v>
      </c>
      <c r="U7">
        <v>0.122475549</v>
      </c>
      <c r="V7">
        <v>0.115143472</v>
      </c>
      <c r="W7">
        <v>9.5444497000000003E-2</v>
      </c>
      <c r="X7">
        <v>0.135115139</v>
      </c>
      <c r="Y7">
        <v>7.0767066000000003E-2</v>
      </c>
      <c r="Z7">
        <v>7.0767066000000003E-2</v>
      </c>
      <c r="AA7">
        <v>0.11777238399999999</v>
      </c>
    </row>
    <row r="8" spans="1:27" x14ac:dyDescent="0.3">
      <c r="B8" t="s">
        <v>175</v>
      </c>
      <c r="D8">
        <v>0.43820137100000001</v>
      </c>
      <c r="E8">
        <v>3337</v>
      </c>
      <c r="F8">
        <v>703</v>
      </c>
      <c r="G8">
        <v>13</v>
      </c>
      <c r="H8">
        <v>0.39084916600000003</v>
      </c>
      <c r="I8">
        <v>0.17905267499999999</v>
      </c>
      <c r="J8">
        <v>0.78805606100000003</v>
      </c>
      <c r="K8">
        <v>0.17599999999999999</v>
      </c>
      <c r="L8">
        <v>0.13781502600000001</v>
      </c>
      <c r="M8">
        <v>0.436</v>
      </c>
      <c r="N8">
        <v>0.22094021599999999</v>
      </c>
      <c r="O8">
        <v>0.16376706199999999</v>
      </c>
      <c r="P8">
        <v>0.14740990300000001</v>
      </c>
      <c r="Q8">
        <v>0.78092224600000004</v>
      </c>
      <c r="R8">
        <v>0.77387437400000003</v>
      </c>
      <c r="S8">
        <v>0.78484023199999997</v>
      </c>
      <c r="T8">
        <v>0.73088968499999996</v>
      </c>
      <c r="U8">
        <v>0.78092224600000004</v>
      </c>
      <c r="V8">
        <v>0.82076483600000005</v>
      </c>
      <c r="W8">
        <v>0.79007453000000005</v>
      </c>
      <c r="X8">
        <v>0.78415239400000003</v>
      </c>
      <c r="Y8">
        <v>0.87301679899999995</v>
      </c>
      <c r="Z8">
        <v>0.87301679899999995</v>
      </c>
      <c r="AA8">
        <v>0.80078695</v>
      </c>
    </row>
    <row r="9" spans="1:27" x14ac:dyDescent="0.3">
      <c r="B9" t="s">
        <v>176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</row>
    <row r="10" spans="1:27" x14ac:dyDescent="0.3">
      <c r="B10" t="s">
        <v>177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8.8400000000000006E-2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</row>
    <row r="11" spans="1:27" x14ac:dyDescent="0.3">
      <c r="B11" t="s">
        <v>178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</row>
    <row r="12" spans="1:27" x14ac:dyDescent="0.3">
      <c r="B12" t="s">
        <v>179</v>
      </c>
      <c r="D12">
        <v>0</v>
      </c>
      <c r="E12">
        <v>133</v>
      </c>
      <c r="F12">
        <v>220</v>
      </c>
      <c r="G12">
        <v>94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</row>
    <row r="13" spans="1:27" x14ac:dyDescent="0.3">
      <c r="A13" t="s">
        <v>180</v>
      </c>
      <c r="B13" t="s">
        <v>181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</row>
    <row r="14" spans="1:27" x14ac:dyDescent="0.3">
      <c r="B14" t="s">
        <v>182</v>
      </c>
      <c r="C14">
        <v>8</v>
      </c>
      <c r="D14">
        <v>40</v>
      </c>
      <c r="E14">
        <v>40</v>
      </c>
      <c r="F14">
        <v>40</v>
      </c>
      <c r="G14">
        <v>40</v>
      </c>
      <c r="H14">
        <v>40</v>
      </c>
      <c r="I14">
        <v>40</v>
      </c>
      <c r="J14">
        <v>40</v>
      </c>
      <c r="K14">
        <v>40</v>
      </c>
      <c r="L14">
        <v>40</v>
      </c>
      <c r="M14">
        <v>40</v>
      </c>
      <c r="N14">
        <v>40</v>
      </c>
      <c r="O14">
        <v>40</v>
      </c>
      <c r="P14">
        <v>40</v>
      </c>
      <c r="Q14">
        <v>40</v>
      </c>
      <c r="R14">
        <v>40</v>
      </c>
      <c r="S14">
        <v>40</v>
      </c>
      <c r="T14">
        <v>40</v>
      </c>
      <c r="U14">
        <v>40</v>
      </c>
      <c r="V14">
        <v>40</v>
      </c>
      <c r="W14">
        <v>40</v>
      </c>
      <c r="X14">
        <v>40</v>
      </c>
      <c r="Y14">
        <v>40</v>
      </c>
      <c r="Z14">
        <v>40</v>
      </c>
      <c r="AA14">
        <v>40</v>
      </c>
    </row>
    <row r="15" spans="1:27" x14ac:dyDescent="0.3">
      <c r="B15" t="s">
        <v>146</v>
      </c>
      <c r="C15">
        <v>3</v>
      </c>
      <c r="D15">
        <v>3</v>
      </c>
      <c r="E15">
        <v>3</v>
      </c>
      <c r="F15">
        <v>3</v>
      </c>
      <c r="G15">
        <v>3</v>
      </c>
      <c r="H15">
        <v>3</v>
      </c>
      <c r="I15">
        <v>3</v>
      </c>
      <c r="J15">
        <v>3</v>
      </c>
      <c r="K15">
        <v>3</v>
      </c>
      <c r="L15">
        <v>3</v>
      </c>
      <c r="M15">
        <v>3</v>
      </c>
      <c r="N15">
        <v>3</v>
      </c>
      <c r="O15">
        <v>3</v>
      </c>
      <c r="P15">
        <v>3</v>
      </c>
      <c r="Q15">
        <v>3</v>
      </c>
      <c r="R15">
        <v>3</v>
      </c>
      <c r="S15">
        <v>3</v>
      </c>
      <c r="T15">
        <v>3</v>
      </c>
      <c r="U15">
        <v>3</v>
      </c>
      <c r="V15">
        <v>3</v>
      </c>
      <c r="W15">
        <v>3</v>
      </c>
      <c r="X15">
        <v>3</v>
      </c>
      <c r="Y15">
        <v>3</v>
      </c>
      <c r="Z15">
        <v>3</v>
      </c>
      <c r="AA15">
        <v>3</v>
      </c>
    </row>
    <row r="16" spans="1:27" x14ac:dyDescent="0.3">
      <c r="A16" t="s">
        <v>183</v>
      </c>
      <c r="B16" t="s">
        <v>181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</row>
    <row r="17" spans="1:27" x14ac:dyDescent="0.3">
      <c r="B17" t="s">
        <v>184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</row>
    <row r="18" spans="1:27" x14ac:dyDescent="0.3">
      <c r="B18" t="s">
        <v>185</v>
      </c>
      <c r="C18">
        <v>1.2</v>
      </c>
      <c r="D18">
        <v>1.2</v>
      </c>
      <c r="E18">
        <v>1.2</v>
      </c>
      <c r="F18">
        <v>1.2</v>
      </c>
      <c r="G18">
        <v>1.2</v>
      </c>
      <c r="H18">
        <v>1.2</v>
      </c>
      <c r="I18">
        <v>1.2</v>
      </c>
      <c r="J18">
        <v>1.2</v>
      </c>
      <c r="K18">
        <v>1.2</v>
      </c>
      <c r="L18">
        <v>1.2</v>
      </c>
      <c r="M18">
        <v>1.2</v>
      </c>
      <c r="N18">
        <v>1.2</v>
      </c>
      <c r="O18">
        <v>1.2</v>
      </c>
      <c r="P18">
        <v>1.2</v>
      </c>
      <c r="Q18">
        <v>1.2</v>
      </c>
      <c r="R18">
        <v>1.2</v>
      </c>
      <c r="S18">
        <v>1.2</v>
      </c>
      <c r="T18">
        <v>1.2</v>
      </c>
      <c r="U18">
        <v>1.2</v>
      </c>
      <c r="V18">
        <v>1.2</v>
      </c>
      <c r="W18">
        <v>1.2</v>
      </c>
      <c r="X18">
        <v>1.2</v>
      </c>
      <c r="Y18">
        <v>1.2</v>
      </c>
      <c r="Z18">
        <v>1.2</v>
      </c>
      <c r="AA18">
        <v>1.2</v>
      </c>
    </row>
    <row r="19" spans="1:27" x14ac:dyDescent="0.3">
      <c r="A19" t="s">
        <v>186</v>
      </c>
      <c r="B19" t="s">
        <v>181</v>
      </c>
      <c r="C19">
        <v>50</v>
      </c>
      <c r="D19">
        <v>28</v>
      </c>
      <c r="E19">
        <v>150</v>
      </c>
      <c r="F19">
        <v>47.4</v>
      </c>
      <c r="G19">
        <v>51.8</v>
      </c>
      <c r="H19">
        <v>17</v>
      </c>
      <c r="I19">
        <v>24</v>
      </c>
      <c r="J19">
        <v>32</v>
      </c>
      <c r="K19">
        <v>50</v>
      </c>
      <c r="L19">
        <v>14</v>
      </c>
      <c r="M19">
        <v>18</v>
      </c>
      <c r="N19">
        <v>21.09</v>
      </c>
      <c r="O19">
        <v>24.05</v>
      </c>
      <c r="P19">
        <v>15.574999999999999</v>
      </c>
      <c r="Q19">
        <v>10.492216669999999</v>
      </c>
      <c r="R19">
        <v>12.56123333</v>
      </c>
      <c r="S19">
        <v>15.604416670000001</v>
      </c>
      <c r="T19">
        <v>13.883041670000001</v>
      </c>
      <c r="U19">
        <v>11.6851</v>
      </c>
      <c r="V19">
        <v>38.097149999999999</v>
      </c>
      <c r="W19">
        <v>26.317699999999999</v>
      </c>
      <c r="X19">
        <v>21.861799999999999</v>
      </c>
      <c r="Y19">
        <v>31.897407139999999</v>
      </c>
      <c r="Z19">
        <v>34.446842859999997</v>
      </c>
      <c r="AA19">
        <v>15.09103333</v>
      </c>
    </row>
    <row r="20" spans="1:27" x14ac:dyDescent="0.3">
      <c r="B20" t="s">
        <v>184</v>
      </c>
      <c r="C20">
        <v>50</v>
      </c>
      <c r="D20">
        <v>18</v>
      </c>
      <c r="E20">
        <v>150</v>
      </c>
      <c r="F20">
        <v>47.4</v>
      </c>
      <c r="G20">
        <v>51.8</v>
      </c>
      <c r="H20">
        <v>17</v>
      </c>
      <c r="I20">
        <v>24</v>
      </c>
      <c r="J20">
        <v>29</v>
      </c>
      <c r="K20">
        <v>20</v>
      </c>
      <c r="L20">
        <v>14</v>
      </c>
      <c r="M20">
        <v>18</v>
      </c>
      <c r="N20">
        <v>24</v>
      </c>
      <c r="O20">
        <v>24</v>
      </c>
      <c r="P20">
        <v>14</v>
      </c>
      <c r="Q20">
        <v>24</v>
      </c>
      <c r="R20">
        <v>24</v>
      </c>
      <c r="S20">
        <v>24</v>
      </c>
      <c r="T20">
        <v>24</v>
      </c>
      <c r="U20">
        <v>24</v>
      </c>
      <c r="V20">
        <v>24</v>
      </c>
      <c r="W20">
        <v>24</v>
      </c>
      <c r="X20">
        <v>24</v>
      </c>
      <c r="Y20">
        <v>24</v>
      </c>
      <c r="Z20">
        <v>24</v>
      </c>
      <c r="AA20">
        <v>24</v>
      </c>
    </row>
    <row r="21" spans="1:27" x14ac:dyDescent="0.3">
      <c r="B21" t="s">
        <v>185</v>
      </c>
      <c r="C21">
        <v>1.3</v>
      </c>
      <c r="D21">
        <v>1.3</v>
      </c>
      <c r="E21">
        <v>1.0509999999999999</v>
      </c>
      <c r="F21">
        <v>7.5</v>
      </c>
      <c r="G21">
        <v>13.3</v>
      </c>
      <c r="H21">
        <v>1.3</v>
      </c>
      <c r="I21">
        <v>1.0449999999999999</v>
      </c>
      <c r="J21">
        <v>1.3</v>
      </c>
      <c r="K21">
        <v>1.3</v>
      </c>
      <c r="L21">
        <v>1.3</v>
      </c>
      <c r="M21">
        <v>1.3</v>
      </c>
      <c r="N21">
        <v>1.0449999999999999</v>
      </c>
      <c r="O21">
        <v>1.0449999999999999</v>
      </c>
      <c r="P21">
        <v>1.3</v>
      </c>
      <c r="Q21">
        <v>1.0449999999999999</v>
      </c>
      <c r="R21">
        <v>1.0449999999999999</v>
      </c>
      <c r="S21">
        <v>1.0449999999999999</v>
      </c>
      <c r="T21">
        <v>1.0449999999999999</v>
      </c>
      <c r="U21">
        <v>1.0449999999999999</v>
      </c>
      <c r="V21">
        <v>1.0449999999999999</v>
      </c>
      <c r="W21">
        <v>1.0449999999999999</v>
      </c>
      <c r="X21">
        <v>1.0449999999999999</v>
      </c>
      <c r="Y21">
        <v>1.0449999999999999</v>
      </c>
      <c r="Z21">
        <v>1.0449999999999999</v>
      </c>
      <c r="AA21">
        <v>1.0449999999999999</v>
      </c>
    </row>
    <row r="22" spans="1:27" x14ac:dyDescent="0.3">
      <c r="A22" t="s">
        <v>187</v>
      </c>
      <c r="B22" t="s">
        <v>181</v>
      </c>
      <c r="C22">
        <v>0.2616</v>
      </c>
      <c r="D22">
        <v>0.4</v>
      </c>
      <c r="E22">
        <v>0.22500000000000001</v>
      </c>
      <c r="F22">
        <v>0.28100000000000003</v>
      </c>
      <c r="G22">
        <v>0.193</v>
      </c>
      <c r="H22">
        <v>0.18</v>
      </c>
      <c r="I22">
        <v>0.47499999999999998</v>
      </c>
      <c r="J22">
        <v>0.31</v>
      </c>
      <c r="K22">
        <v>0.42</v>
      </c>
      <c r="L22">
        <v>0.32</v>
      </c>
      <c r="M22">
        <v>0.31109999999999999</v>
      </c>
      <c r="N22">
        <v>0.47499999999999998</v>
      </c>
      <c r="O22">
        <v>0.47499999999999998</v>
      </c>
      <c r="P22">
        <v>0.32</v>
      </c>
      <c r="Q22">
        <v>0.31</v>
      </c>
      <c r="R22">
        <v>0.31</v>
      </c>
      <c r="S22">
        <v>0.31</v>
      </c>
      <c r="T22">
        <v>0.31</v>
      </c>
      <c r="U22">
        <v>0.31</v>
      </c>
      <c r="V22">
        <v>0.31</v>
      </c>
      <c r="W22">
        <v>0.31</v>
      </c>
      <c r="X22">
        <v>0.31</v>
      </c>
      <c r="Y22">
        <v>0.31</v>
      </c>
      <c r="Z22">
        <v>0.31</v>
      </c>
      <c r="AA22">
        <v>0.31</v>
      </c>
    </row>
    <row r="23" spans="1:27" x14ac:dyDescent="0.3">
      <c r="B23" t="s">
        <v>182</v>
      </c>
      <c r="C23">
        <v>1.5</v>
      </c>
      <c r="D23">
        <v>11</v>
      </c>
      <c r="E23">
        <v>25</v>
      </c>
      <c r="F23">
        <v>7</v>
      </c>
      <c r="G23">
        <v>3.6019679999999998</v>
      </c>
      <c r="H23">
        <v>5.65</v>
      </c>
      <c r="I23">
        <v>11.5</v>
      </c>
      <c r="J23">
        <v>8</v>
      </c>
      <c r="K23">
        <v>9</v>
      </c>
      <c r="L23">
        <v>5</v>
      </c>
      <c r="M23">
        <v>11</v>
      </c>
      <c r="N23">
        <v>11.5</v>
      </c>
      <c r="O23">
        <v>11.5</v>
      </c>
      <c r="P23">
        <v>5</v>
      </c>
      <c r="Q23">
        <v>11.5</v>
      </c>
      <c r="R23">
        <v>11.5</v>
      </c>
      <c r="S23">
        <v>11.5</v>
      </c>
      <c r="T23">
        <v>11.5</v>
      </c>
      <c r="U23">
        <v>11.5</v>
      </c>
      <c r="V23">
        <v>11.5</v>
      </c>
      <c r="W23">
        <v>11.5</v>
      </c>
      <c r="X23">
        <v>11.5</v>
      </c>
      <c r="Y23">
        <v>11.5</v>
      </c>
      <c r="Z23">
        <v>11.5</v>
      </c>
      <c r="AA23">
        <v>11.5</v>
      </c>
    </row>
    <row r="24" spans="1:27" x14ac:dyDescent="0.3">
      <c r="B24" t="s">
        <v>146</v>
      </c>
      <c r="C24">
        <v>5</v>
      </c>
      <c r="D24">
        <v>24</v>
      </c>
      <c r="E24">
        <v>70</v>
      </c>
      <c r="F24">
        <v>18</v>
      </c>
      <c r="G24">
        <v>15.06108</v>
      </c>
      <c r="H24">
        <v>8.9499999999999993</v>
      </c>
      <c r="I24">
        <v>15.75</v>
      </c>
      <c r="J24">
        <v>20</v>
      </c>
      <c r="K24">
        <v>12</v>
      </c>
      <c r="L24">
        <v>10</v>
      </c>
      <c r="M24">
        <v>24</v>
      </c>
      <c r="N24">
        <v>15.75</v>
      </c>
      <c r="O24">
        <v>15.75</v>
      </c>
      <c r="P24">
        <v>10</v>
      </c>
      <c r="Q24">
        <v>15.75</v>
      </c>
      <c r="R24">
        <v>15.75</v>
      </c>
      <c r="S24">
        <v>15.75</v>
      </c>
      <c r="T24">
        <v>15.75</v>
      </c>
      <c r="U24">
        <v>15.75</v>
      </c>
      <c r="V24">
        <v>15.75</v>
      </c>
      <c r="W24">
        <v>15.75</v>
      </c>
      <c r="X24">
        <v>15.75</v>
      </c>
      <c r="Y24">
        <v>15.75</v>
      </c>
      <c r="Z24">
        <v>15.75</v>
      </c>
      <c r="AA24">
        <v>15.75</v>
      </c>
    </row>
    <row r="25" spans="1:27" x14ac:dyDescent="0.3">
      <c r="A25" t="s">
        <v>188</v>
      </c>
      <c r="B25" t="s">
        <v>181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</row>
    <row r="26" spans="1:27" x14ac:dyDescent="0.3">
      <c r="B26" t="s">
        <v>184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</row>
    <row r="27" spans="1:27" x14ac:dyDescent="0.3">
      <c r="B27" t="s">
        <v>185</v>
      </c>
      <c r="C27">
        <v>1.2</v>
      </c>
      <c r="D27">
        <v>1.2</v>
      </c>
      <c r="E27">
        <v>1.2</v>
      </c>
      <c r="F27">
        <v>1.2</v>
      </c>
      <c r="G27">
        <v>1.2</v>
      </c>
      <c r="H27">
        <v>1.2</v>
      </c>
      <c r="I27">
        <v>1.2</v>
      </c>
      <c r="J27">
        <v>1.2</v>
      </c>
      <c r="K27">
        <v>1.2</v>
      </c>
      <c r="L27">
        <v>1.2</v>
      </c>
      <c r="M27">
        <v>1.2</v>
      </c>
      <c r="N27">
        <v>1.2</v>
      </c>
      <c r="O27">
        <v>1.2</v>
      </c>
      <c r="P27">
        <v>1.2</v>
      </c>
      <c r="Q27">
        <v>1.2</v>
      </c>
      <c r="R27">
        <v>1.2</v>
      </c>
      <c r="S27">
        <v>1.2</v>
      </c>
      <c r="T27">
        <v>1.2</v>
      </c>
      <c r="U27">
        <v>1.2</v>
      </c>
      <c r="V27">
        <v>1.2</v>
      </c>
      <c r="W27">
        <v>1.2</v>
      </c>
      <c r="X27">
        <v>1.2</v>
      </c>
      <c r="Y27">
        <v>1.2</v>
      </c>
      <c r="Z27">
        <v>1.2</v>
      </c>
      <c r="AA27">
        <v>1.2</v>
      </c>
    </row>
    <row r="28" spans="1:27" x14ac:dyDescent="0.3">
      <c r="A28" t="s">
        <v>189</v>
      </c>
      <c r="B28" t="s">
        <v>181</v>
      </c>
      <c r="C28">
        <v>10.55</v>
      </c>
      <c r="D28">
        <v>10.55</v>
      </c>
      <c r="E28">
        <v>10.55</v>
      </c>
      <c r="F28">
        <v>10.55</v>
      </c>
      <c r="G28">
        <v>10.55</v>
      </c>
      <c r="H28">
        <v>10.55</v>
      </c>
      <c r="I28">
        <v>10.55</v>
      </c>
      <c r="J28">
        <v>10.55</v>
      </c>
      <c r="K28">
        <v>10.55</v>
      </c>
      <c r="L28">
        <v>10.55</v>
      </c>
      <c r="M28">
        <v>10.55</v>
      </c>
      <c r="N28">
        <v>10.55</v>
      </c>
      <c r="O28">
        <v>10.55</v>
      </c>
      <c r="P28">
        <v>10.55</v>
      </c>
      <c r="Q28">
        <v>10.55</v>
      </c>
      <c r="R28">
        <v>10.55</v>
      </c>
      <c r="S28">
        <v>10.55</v>
      </c>
      <c r="T28">
        <v>10.55</v>
      </c>
      <c r="U28">
        <v>10.55</v>
      </c>
      <c r="V28">
        <v>10.55</v>
      </c>
      <c r="W28">
        <v>10.55</v>
      </c>
      <c r="X28">
        <v>10.55</v>
      </c>
      <c r="Y28">
        <v>10.55</v>
      </c>
      <c r="Z28">
        <v>10.55</v>
      </c>
      <c r="AA28">
        <v>10.55</v>
      </c>
    </row>
    <row r="29" spans="1:27" x14ac:dyDescent="0.3">
      <c r="B29" t="s">
        <v>184</v>
      </c>
    </row>
    <row r="30" spans="1:27" x14ac:dyDescent="0.3">
      <c r="B30" t="s">
        <v>185</v>
      </c>
    </row>
    <row r="31" spans="1:27" x14ac:dyDescent="0.3">
      <c r="A31" t="s">
        <v>190</v>
      </c>
      <c r="B31" t="s">
        <v>181</v>
      </c>
      <c r="C31">
        <v>15</v>
      </c>
      <c r="D31">
        <v>15</v>
      </c>
      <c r="E31">
        <v>15</v>
      </c>
      <c r="F31">
        <v>15</v>
      </c>
      <c r="G31">
        <v>15</v>
      </c>
      <c r="H31">
        <v>15</v>
      </c>
      <c r="I31">
        <v>15</v>
      </c>
      <c r="J31">
        <v>15</v>
      </c>
      <c r="K31">
        <v>15</v>
      </c>
      <c r="L31">
        <v>15</v>
      </c>
      <c r="M31">
        <v>15</v>
      </c>
      <c r="N31">
        <v>15</v>
      </c>
      <c r="O31">
        <v>15</v>
      </c>
      <c r="P31">
        <v>15</v>
      </c>
      <c r="Q31">
        <v>15</v>
      </c>
      <c r="R31">
        <v>15</v>
      </c>
      <c r="S31">
        <v>15</v>
      </c>
      <c r="T31">
        <v>15</v>
      </c>
      <c r="U31">
        <v>15</v>
      </c>
      <c r="V31">
        <v>15</v>
      </c>
      <c r="W31">
        <v>15</v>
      </c>
      <c r="X31">
        <v>15</v>
      </c>
      <c r="Y31">
        <v>15</v>
      </c>
      <c r="Z31">
        <v>15</v>
      </c>
      <c r="AA31">
        <v>15</v>
      </c>
    </row>
    <row r="32" spans="1:27" x14ac:dyDescent="0.3">
      <c r="B32" t="s">
        <v>184</v>
      </c>
    </row>
    <row r="33" spans="1:27" x14ac:dyDescent="0.3">
      <c r="B33" t="s">
        <v>185</v>
      </c>
    </row>
    <row r="34" spans="1:27" x14ac:dyDescent="0.3">
      <c r="A34" t="s">
        <v>191</v>
      </c>
      <c r="C34" t="s">
        <v>107</v>
      </c>
      <c r="D34" t="s">
        <v>154</v>
      </c>
      <c r="E34" t="s">
        <v>107</v>
      </c>
      <c r="F34" t="s">
        <v>107</v>
      </c>
      <c r="G34" t="s">
        <v>107</v>
      </c>
      <c r="H34" t="s">
        <v>154</v>
      </c>
      <c r="I34" t="s">
        <v>154</v>
      </c>
      <c r="J34" t="s">
        <v>154</v>
      </c>
      <c r="K34" t="s">
        <v>154</v>
      </c>
      <c r="L34" t="s">
        <v>154</v>
      </c>
      <c r="M34" t="s">
        <v>107</v>
      </c>
      <c r="N34" t="s">
        <v>107</v>
      </c>
      <c r="O34" t="s">
        <v>107</v>
      </c>
      <c r="P34" t="s">
        <v>107</v>
      </c>
      <c r="Q34" t="s">
        <v>107</v>
      </c>
      <c r="R34" t="s">
        <v>107</v>
      </c>
      <c r="S34" t="s">
        <v>107</v>
      </c>
      <c r="T34" t="s">
        <v>107</v>
      </c>
      <c r="U34" t="s">
        <v>107</v>
      </c>
      <c r="V34" t="s">
        <v>107</v>
      </c>
      <c r="W34" t="s">
        <v>107</v>
      </c>
      <c r="X34" t="s">
        <v>107</v>
      </c>
      <c r="Y34" t="s">
        <v>107</v>
      </c>
      <c r="Z34" t="s">
        <v>107</v>
      </c>
      <c r="AA34" t="s">
        <v>107</v>
      </c>
    </row>
    <row r="35" spans="1:27" x14ac:dyDescent="0.3">
      <c r="A35" t="s">
        <v>192</v>
      </c>
      <c r="B35" t="s">
        <v>181</v>
      </c>
      <c r="C35">
        <v>0</v>
      </c>
      <c r="D35">
        <v>0.53246753199999997</v>
      </c>
      <c r="E35">
        <v>0</v>
      </c>
      <c r="F35">
        <v>0</v>
      </c>
      <c r="G35">
        <v>0</v>
      </c>
      <c r="H35">
        <v>0.53274903299999998</v>
      </c>
      <c r="I35">
        <v>0.44117647100000001</v>
      </c>
      <c r="J35">
        <v>0.53274903299999998</v>
      </c>
      <c r="K35">
        <v>0.53274903299999998</v>
      </c>
      <c r="L35">
        <v>0.61971830999999999</v>
      </c>
      <c r="M35">
        <v>0.53246753199999997</v>
      </c>
      <c r="N35">
        <v>0.44117647100000001</v>
      </c>
      <c r="O35">
        <v>0.44117647100000001</v>
      </c>
      <c r="P35">
        <v>0.61971830999999999</v>
      </c>
      <c r="Q35">
        <v>0.53274903299999998</v>
      </c>
      <c r="R35">
        <v>0.53274903299999998</v>
      </c>
      <c r="S35">
        <v>0.53274903299999998</v>
      </c>
      <c r="T35">
        <v>0.53274903299999998</v>
      </c>
      <c r="U35">
        <v>0.53274903299999998</v>
      </c>
      <c r="V35">
        <v>0.53274903299999998</v>
      </c>
      <c r="W35">
        <v>0.53274903299999998</v>
      </c>
      <c r="X35">
        <v>0.53274903299999998</v>
      </c>
      <c r="Y35">
        <v>0.53274903299999998</v>
      </c>
      <c r="Z35">
        <v>0.53274903299999998</v>
      </c>
      <c r="AA35">
        <v>0.53274903299999998</v>
      </c>
    </row>
    <row r="36" spans="1:27" x14ac:dyDescent="0.3">
      <c r="B36" t="s">
        <v>182</v>
      </c>
      <c r="D36">
        <v>176.48</v>
      </c>
      <c r="H36">
        <v>11.723875</v>
      </c>
      <c r="I36">
        <v>245.8</v>
      </c>
      <c r="J36">
        <v>11.723875</v>
      </c>
      <c r="K36">
        <v>11.723875</v>
      </c>
      <c r="L36">
        <v>182.72</v>
      </c>
      <c r="M36">
        <v>176.48</v>
      </c>
      <c r="N36">
        <v>245.8</v>
      </c>
      <c r="O36">
        <v>245.8</v>
      </c>
      <c r="P36">
        <v>182.72</v>
      </c>
      <c r="Q36">
        <v>245.8</v>
      </c>
      <c r="R36">
        <v>245.8</v>
      </c>
      <c r="S36">
        <v>245.8</v>
      </c>
      <c r="T36">
        <v>245.8</v>
      </c>
      <c r="U36">
        <v>245.8</v>
      </c>
      <c r="V36">
        <v>245.8</v>
      </c>
      <c r="W36">
        <v>245.8</v>
      </c>
      <c r="X36">
        <v>245.8</v>
      </c>
      <c r="Y36">
        <v>245.8</v>
      </c>
      <c r="Z36">
        <v>245.8</v>
      </c>
      <c r="AA36">
        <v>245.8</v>
      </c>
    </row>
    <row r="37" spans="1:27" x14ac:dyDescent="0.3">
      <c r="B37" t="s">
        <v>146</v>
      </c>
      <c r="D37">
        <v>155.08000000000001</v>
      </c>
      <c r="H37">
        <v>10.282500000000001</v>
      </c>
      <c r="I37">
        <v>311.08</v>
      </c>
      <c r="J37">
        <v>10.282500000000001</v>
      </c>
      <c r="K37">
        <v>10.282500000000001</v>
      </c>
      <c r="L37">
        <v>112.51</v>
      </c>
      <c r="M37">
        <v>155.08000000000001</v>
      </c>
      <c r="N37">
        <v>311.08</v>
      </c>
      <c r="O37">
        <v>311.08</v>
      </c>
      <c r="P37">
        <v>112.51</v>
      </c>
      <c r="Q37">
        <v>311.08</v>
      </c>
      <c r="R37">
        <v>311.08</v>
      </c>
      <c r="S37">
        <v>311.08</v>
      </c>
      <c r="T37">
        <v>311.08</v>
      </c>
      <c r="U37">
        <v>311.08</v>
      </c>
      <c r="V37">
        <v>311.08</v>
      </c>
      <c r="W37">
        <v>311.08</v>
      </c>
      <c r="X37">
        <v>311.08</v>
      </c>
      <c r="Y37">
        <v>311.08</v>
      </c>
      <c r="Z37">
        <v>311.08</v>
      </c>
      <c r="AA37">
        <v>311.08</v>
      </c>
    </row>
    <row r="38" spans="1:27" x14ac:dyDescent="0.3">
      <c r="A38" t="s">
        <v>193</v>
      </c>
      <c r="C38">
        <v>0.5</v>
      </c>
      <c r="D38">
        <v>0.7</v>
      </c>
      <c r="E38">
        <v>0.3</v>
      </c>
      <c r="F38">
        <v>0.3</v>
      </c>
      <c r="G38">
        <v>0.3</v>
      </c>
      <c r="H38">
        <v>0.3</v>
      </c>
      <c r="I38">
        <v>0.3</v>
      </c>
      <c r="J38">
        <v>0.3</v>
      </c>
      <c r="K38">
        <v>0.3</v>
      </c>
      <c r="L38">
        <v>0.3</v>
      </c>
      <c r="M38">
        <v>0.7</v>
      </c>
      <c r="N38">
        <v>0.3</v>
      </c>
      <c r="O38">
        <v>0.3</v>
      </c>
      <c r="P38">
        <v>0.3</v>
      </c>
      <c r="Q38">
        <v>0.3</v>
      </c>
      <c r="R38">
        <v>0.3</v>
      </c>
      <c r="S38">
        <v>0.3</v>
      </c>
      <c r="T38">
        <v>0.3</v>
      </c>
      <c r="U38">
        <v>0.3</v>
      </c>
      <c r="V38">
        <v>0.3</v>
      </c>
      <c r="W38">
        <v>0.3</v>
      </c>
      <c r="X38">
        <v>0.3</v>
      </c>
      <c r="Y38">
        <v>0.3</v>
      </c>
      <c r="Z38">
        <v>0.3</v>
      </c>
      <c r="AA38">
        <v>0.3</v>
      </c>
    </row>
    <row r="39" spans="1:27" x14ac:dyDescent="0.3">
      <c r="A39" t="s">
        <v>194</v>
      </c>
      <c r="C39" t="s">
        <v>154</v>
      </c>
      <c r="D39" t="s">
        <v>154</v>
      </c>
      <c r="E39" t="s">
        <v>154</v>
      </c>
      <c r="F39" t="s">
        <v>154</v>
      </c>
      <c r="G39" t="s">
        <v>154</v>
      </c>
      <c r="H39" t="s">
        <v>154</v>
      </c>
      <c r="I39" t="s">
        <v>154</v>
      </c>
      <c r="J39" t="s">
        <v>154</v>
      </c>
      <c r="K39" t="s">
        <v>154</v>
      </c>
      <c r="L39" t="s">
        <v>154</v>
      </c>
      <c r="M39" t="s">
        <v>154</v>
      </c>
      <c r="N39" t="s">
        <v>154</v>
      </c>
      <c r="O39" t="s">
        <v>154</v>
      </c>
      <c r="P39" t="s">
        <v>154</v>
      </c>
      <c r="Q39" t="s">
        <v>154</v>
      </c>
      <c r="R39" t="s">
        <v>154</v>
      </c>
      <c r="S39" t="s">
        <v>154</v>
      </c>
      <c r="T39" t="s">
        <v>154</v>
      </c>
      <c r="U39" t="s">
        <v>154</v>
      </c>
      <c r="V39" t="s">
        <v>154</v>
      </c>
      <c r="W39" t="s">
        <v>154</v>
      </c>
      <c r="X39" t="s">
        <v>154</v>
      </c>
      <c r="Y39" t="s">
        <v>154</v>
      </c>
      <c r="Z39" t="s">
        <v>154</v>
      </c>
      <c r="AA39" t="s">
        <v>154</v>
      </c>
    </row>
    <row r="40" spans="1:27" x14ac:dyDescent="0.3">
      <c r="A40" t="s">
        <v>195</v>
      </c>
      <c r="B40" t="s">
        <v>181</v>
      </c>
      <c r="C40">
        <v>3.2258065000000002E-2</v>
      </c>
      <c r="D40">
        <v>3.2258065000000002E-2</v>
      </c>
      <c r="E40">
        <v>3.2258065000000002E-2</v>
      </c>
      <c r="F40">
        <v>3.2258065000000002E-2</v>
      </c>
      <c r="G40">
        <v>3.2258065000000002E-2</v>
      </c>
      <c r="H40">
        <v>3.2258065000000002E-2</v>
      </c>
      <c r="I40">
        <v>3.2258065000000002E-2</v>
      </c>
      <c r="J40">
        <v>3.2258065000000002E-2</v>
      </c>
      <c r="K40">
        <v>3.2258065000000002E-2</v>
      </c>
      <c r="L40">
        <v>3.2258065000000002E-2</v>
      </c>
      <c r="M40">
        <v>3.2258065000000002E-2</v>
      </c>
      <c r="N40">
        <v>3.2258065000000002E-2</v>
      </c>
      <c r="O40">
        <v>3.2258065000000002E-2</v>
      </c>
      <c r="P40">
        <v>3.2258065000000002E-2</v>
      </c>
      <c r="Q40">
        <v>3.2258065000000002E-2</v>
      </c>
      <c r="R40">
        <v>3.2258065000000002E-2</v>
      </c>
      <c r="S40">
        <v>3.2258065000000002E-2</v>
      </c>
      <c r="T40">
        <v>3.2258065000000002E-2</v>
      </c>
      <c r="U40">
        <v>3.2258065000000002E-2</v>
      </c>
      <c r="V40">
        <v>3.2258065000000002E-2</v>
      </c>
      <c r="W40">
        <v>3.2258065000000002E-2</v>
      </c>
      <c r="X40">
        <v>3.2258065000000002E-2</v>
      </c>
      <c r="Y40">
        <v>3.2258065000000002E-2</v>
      </c>
      <c r="Z40">
        <v>3.2258065000000002E-2</v>
      </c>
      <c r="AA40">
        <v>3.2258065000000002E-2</v>
      </c>
    </row>
    <row r="41" spans="1:27" x14ac:dyDescent="0.3">
      <c r="B41" t="s">
        <v>182</v>
      </c>
      <c r="C41">
        <v>20</v>
      </c>
      <c r="D41">
        <v>20</v>
      </c>
      <c r="E41">
        <v>20</v>
      </c>
      <c r="F41">
        <v>20</v>
      </c>
      <c r="G41">
        <v>20</v>
      </c>
      <c r="H41">
        <v>20</v>
      </c>
      <c r="I41">
        <v>20</v>
      </c>
      <c r="J41">
        <v>20</v>
      </c>
      <c r="K41">
        <v>20</v>
      </c>
      <c r="L41">
        <v>20</v>
      </c>
      <c r="M41">
        <v>20</v>
      </c>
      <c r="N41">
        <v>20</v>
      </c>
      <c r="O41">
        <v>20</v>
      </c>
      <c r="P41">
        <v>20</v>
      </c>
      <c r="Q41">
        <v>20</v>
      </c>
      <c r="R41">
        <v>20</v>
      </c>
      <c r="S41">
        <v>20</v>
      </c>
      <c r="T41">
        <v>20</v>
      </c>
      <c r="U41">
        <v>20</v>
      </c>
      <c r="V41">
        <v>20</v>
      </c>
      <c r="W41">
        <v>20</v>
      </c>
      <c r="X41">
        <v>20</v>
      </c>
      <c r="Y41">
        <v>20</v>
      </c>
      <c r="Z41">
        <v>20</v>
      </c>
      <c r="AA41">
        <v>20</v>
      </c>
    </row>
    <row r="42" spans="1:27" x14ac:dyDescent="0.3">
      <c r="B42" t="s">
        <v>146</v>
      </c>
      <c r="C42">
        <v>600</v>
      </c>
      <c r="D42">
        <v>600</v>
      </c>
      <c r="E42">
        <v>600</v>
      </c>
      <c r="F42">
        <v>600</v>
      </c>
      <c r="G42">
        <v>600</v>
      </c>
      <c r="H42">
        <v>600</v>
      </c>
      <c r="I42">
        <v>600</v>
      </c>
      <c r="J42">
        <v>600</v>
      </c>
      <c r="K42">
        <v>600</v>
      </c>
      <c r="L42">
        <v>600</v>
      </c>
      <c r="M42">
        <v>600</v>
      </c>
      <c r="N42">
        <v>600</v>
      </c>
      <c r="O42">
        <v>600</v>
      </c>
      <c r="P42">
        <v>600</v>
      </c>
      <c r="Q42">
        <v>600</v>
      </c>
      <c r="R42">
        <v>600</v>
      </c>
      <c r="S42">
        <v>600</v>
      </c>
      <c r="T42">
        <v>600</v>
      </c>
      <c r="U42">
        <v>600</v>
      </c>
      <c r="V42">
        <v>600</v>
      </c>
      <c r="W42">
        <v>600</v>
      </c>
      <c r="X42">
        <v>600</v>
      </c>
      <c r="Y42">
        <v>600</v>
      </c>
      <c r="Z42">
        <v>600</v>
      </c>
      <c r="AA42">
        <v>600</v>
      </c>
    </row>
    <row r="43" spans="1:27" x14ac:dyDescent="0.3">
      <c r="A43" t="s">
        <v>196</v>
      </c>
      <c r="B43" t="s">
        <v>181</v>
      </c>
      <c r="C43">
        <v>0.23076923099999999</v>
      </c>
      <c r="D43">
        <v>0.23076923099999999</v>
      </c>
      <c r="E43">
        <v>0.23076923099999999</v>
      </c>
      <c r="F43">
        <v>0.23076923099999999</v>
      </c>
      <c r="G43">
        <v>0.23076923099999999</v>
      </c>
      <c r="H43">
        <v>0.23076923099999999</v>
      </c>
      <c r="I43">
        <v>0.23076923099999999</v>
      </c>
      <c r="J43">
        <v>0.23076923099999999</v>
      </c>
      <c r="K43">
        <v>0.23076923099999999</v>
      </c>
      <c r="L43">
        <v>0.23076923099999999</v>
      </c>
      <c r="M43">
        <v>0.23076923099999999</v>
      </c>
      <c r="N43">
        <v>0.23076923099999999</v>
      </c>
      <c r="O43">
        <v>0.23076923099999999</v>
      </c>
      <c r="P43">
        <v>0.23076923099999999</v>
      </c>
      <c r="Q43">
        <v>0.23076923099999999</v>
      </c>
      <c r="R43">
        <v>0.23076923099999999</v>
      </c>
      <c r="S43">
        <v>0.23076923099999999</v>
      </c>
      <c r="T43">
        <v>0.23076923099999999</v>
      </c>
      <c r="U43">
        <v>0.23076923099999999</v>
      </c>
      <c r="V43">
        <v>0.23076923099999999</v>
      </c>
      <c r="W43">
        <v>0.23076923099999999</v>
      </c>
      <c r="X43">
        <v>0.23076923099999999</v>
      </c>
      <c r="Y43">
        <v>0.23076923099999999</v>
      </c>
      <c r="Z43">
        <v>0.23076923099999999</v>
      </c>
      <c r="AA43">
        <v>0.23076923099999999</v>
      </c>
    </row>
    <row r="44" spans="1:27" x14ac:dyDescent="0.3">
      <c r="B44" t="s">
        <v>182</v>
      </c>
      <c r="C44">
        <v>3</v>
      </c>
      <c r="D44">
        <v>3</v>
      </c>
      <c r="E44">
        <v>3</v>
      </c>
      <c r="F44">
        <v>3</v>
      </c>
      <c r="G44">
        <v>3</v>
      </c>
      <c r="H44">
        <v>3</v>
      </c>
      <c r="I44">
        <v>3</v>
      </c>
      <c r="J44">
        <v>3</v>
      </c>
      <c r="K44">
        <v>3</v>
      </c>
      <c r="L44">
        <v>3</v>
      </c>
      <c r="M44">
        <v>3</v>
      </c>
      <c r="N44">
        <v>3</v>
      </c>
      <c r="O44">
        <v>3</v>
      </c>
      <c r="P44">
        <v>3</v>
      </c>
      <c r="Q44">
        <v>3</v>
      </c>
      <c r="R44">
        <v>3</v>
      </c>
      <c r="S44">
        <v>3</v>
      </c>
      <c r="T44">
        <v>3</v>
      </c>
      <c r="U44">
        <v>3</v>
      </c>
      <c r="V44">
        <v>3</v>
      </c>
      <c r="W44">
        <v>3</v>
      </c>
      <c r="X44">
        <v>3</v>
      </c>
      <c r="Y44">
        <v>3</v>
      </c>
      <c r="Z44">
        <v>3</v>
      </c>
      <c r="AA44">
        <v>3</v>
      </c>
    </row>
    <row r="45" spans="1:27" x14ac:dyDescent="0.3">
      <c r="B45" t="s">
        <v>146</v>
      </c>
      <c r="C45">
        <v>10</v>
      </c>
      <c r="D45">
        <v>10</v>
      </c>
      <c r="E45">
        <v>10</v>
      </c>
      <c r="F45">
        <v>10</v>
      </c>
      <c r="G45">
        <v>10</v>
      </c>
      <c r="H45">
        <v>10</v>
      </c>
      <c r="I45">
        <v>10</v>
      </c>
      <c r="J45">
        <v>10</v>
      </c>
      <c r="K45">
        <v>10</v>
      </c>
      <c r="L45">
        <v>10</v>
      </c>
      <c r="M45">
        <v>10</v>
      </c>
      <c r="N45">
        <v>10</v>
      </c>
      <c r="O45">
        <v>10</v>
      </c>
      <c r="P45">
        <v>10</v>
      </c>
      <c r="Q45">
        <v>10</v>
      </c>
      <c r="R45">
        <v>10</v>
      </c>
      <c r="S45">
        <v>10</v>
      </c>
      <c r="T45">
        <v>10</v>
      </c>
      <c r="U45">
        <v>10</v>
      </c>
      <c r="V45">
        <v>10</v>
      </c>
      <c r="W45">
        <v>10</v>
      </c>
      <c r="X45">
        <v>10</v>
      </c>
      <c r="Y45">
        <v>10</v>
      </c>
      <c r="Z45">
        <v>10</v>
      </c>
      <c r="AA45">
        <v>10</v>
      </c>
    </row>
    <row r="46" spans="1:27" x14ac:dyDescent="0.3">
      <c r="A46" t="s">
        <v>197</v>
      </c>
      <c r="C46">
        <v>0.5</v>
      </c>
      <c r="D46">
        <v>0.7</v>
      </c>
      <c r="E46">
        <v>0.9</v>
      </c>
      <c r="F46">
        <v>0.9</v>
      </c>
      <c r="G46">
        <v>0.9</v>
      </c>
      <c r="H46">
        <v>0.5</v>
      </c>
      <c r="I46">
        <v>0.8</v>
      </c>
      <c r="J46">
        <v>0.5</v>
      </c>
      <c r="K46">
        <v>0.5</v>
      </c>
      <c r="L46">
        <v>0.8</v>
      </c>
      <c r="M46">
        <v>0.7</v>
      </c>
      <c r="N46">
        <v>0.8</v>
      </c>
      <c r="O46">
        <v>0.8</v>
      </c>
      <c r="P46">
        <v>0.8</v>
      </c>
      <c r="Q46">
        <v>0.8</v>
      </c>
      <c r="R46">
        <v>0.8</v>
      </c>
      <c r="S46">
        <v>0.8</v>
      </c>
      <c r="T46">
        <v>0.8</v>
      </c>
      <c r="U46">
        <v>0.8</v>
      </c>
      <c r="V46">
        <v>0.8</v>
      </c>
      <c r="W46">
        <v>0.8</v>
      </c>
      <c r="X46">
        <v>0.8</v>
      </c>
      <c r="Y46">
        <v>0.8</v>
      </c>
      <c r="Z46">
        <v>0.8</v>
      </c>
      <c r="AA46">
        <v>0.8</v>
      </c>
    </row>
    <row r="47" spans="1:27" x14ac:dyDescent="0.3">
      <c r="A47" t="s">
        <v>198</v>
      </c>
      <c r="B47" t="s">
        <v>181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1</v>
      </c>
    </row>
    <row r="48" spans="1:27" x14ac:dyDescent="0.3">
      <c r="B48" t="s">
        <v>184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A48">
        <v>1</v>
      </c>
    </row>
    <row r="49" spans="1:27" x14ac:dyDescent="0.3">
      <c r="B49" t="s">
        <v>185</v>
      </c>
      <c r="C49">
        <v>1.2</v>
      </c>
      <c r="D49">
        <v>1.2</v>
      </c>
      <c r="E49">
        <v>1.2</v>
      </c>
      <c r="F49">
        <v>1.2</v>
      </c>
      <c r="G49">
        <v>1.2</v>
      </c>
      <c r="H49">
        <v>1.2</v>
      </c>
      <c r="I49">
        <v>1.2</v>
      </c>
      <c r="J49">
        <v>1.2</v>
      </c>
      <c r="K49">
        <v>1.2</v>
      </c>
      <c r="L49">
        <v>1.2</v>
      </c>
      <c r="M49">
        <v>1.2</v>
      </c>
      <c r="N49">
        <v>1.2</v>
      </c>
      <c r="O49">
        <v>1.2</v>
      </c>
      <c r="P49">
        <v>1.2</v>
      </c>
      <c r="Q49">
        <v>1.2</v>
      </c>
      <c r="R49">
        <v>1.2</v>
      </c>
      <c r="S49">
        <v>1.2</v>
      </c>
      <c r="T49">
        <v>1.2</v>
      </c>
      <c r="U49">
        <v>1.2</v>
      </c>
      <c r="V49">
        <v>1.2</v>
      </c>
      <c r="W49">
        <v>1.2</v>
      </c>
      <c r="X49">
        <v>1.2</v>
      </c>
      <c r="Y49">
        <v>1.2</v>
      </c>
      <c r="Z49">
        <v>1.2</v>
      </c>
      <c r="AA49">
        <v>1.2</v>
      </c>
    </row>
    <row r="50" spans="1:27" x14ac:dyDescent="0.3">
      <c r="A50" t="s">
        <v>199</v>
      </c>
      <c r="B50" t="s">
        <v>181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</row>
    <row r="51" spans="1:27" x14ac:dyDescent="0.3">
      <c r="B51" t="s">
        <v>184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</row>
    <row r="52" spans="1:27" x14ac:dyDescent="0.3">
      <c r="B52" t="s">
        <v>185</v>
      </c>
      <c r="C52">
        <v>1.2</v>
      </c>
      <c r="D52">
        <v>1.2</v>
      </c>
      <c r="E52">
        <v>1.2</v>
      </c>
      <c r="F52">
        <v>1.2</v>
      </c>
      <c r="G52">
        <v>1.2</v>
      </c>
      <c r="H52">
        <v>1.2</v>
      </c>
      <c r="I52">
        <v>1.2</v>
      </c>
      <c r="J52">
        <v>1.2</v>
      </c>
      <c r="K52">
        <v>1.2</v>
      </c>
      <c r="L52">
        <v>1.2</v>
      </c>
      <c r="M52">
        <v>1.2</v>
      </c>
      <c r="N52">
        <v>1.2</v>
      </c>
      <c r="O52">
        <v>1.2</v>
      </c>
      <c r="P52">
        <v>1.2</v>
      </c>
      <c r="Q52">
        <v>1.2</v>
      </c>
      <c r="R52">
        <v>1.2</v>
      </c>
      <c r="S52">
        <v>1.2</v>
      </c>
      <c r="T52">
        <v>1.2</v>
      </c>
      <c r="U52">
        <v>1.2</v>
      </c>
      <c r="V52">
        <v>1.2</v>
      </c>
      <c r="W52">
        <v>1.2</v>
      </c>
      <c r="X52">
        <v>1.2</v>
      </c>
      <c r="Y52">
        <v>1.2</v>
      </c>
      <c r="Z52">
        <v>1.2</v>
      </c>
      <c r="AA52">
        <v>1.2</v>
      </c>
    </row>
    <row r="53" spans="1:27" x14ac:dyDescent="0.3">
      <c r="A53" t="s">
        <v>200</v>
      </c>
      <c r="B53" t="s">
        <v>181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</row>
    <row r="54" spans="1:27" x14ac:dyDescent="0.3">
      <c r="B54" t="s">
        <v>184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  <c r="X54">
        <v>1</v>
      </c>
      <c r="Y54">
        <v>1</v>
      </c>
      <c r="Z54">
        <v>1</v>
      </c>
      <c r="AA54">
        <v>1</v>
      </c>
    </row>
    <row r="55" spans="1:27" x14ac:dyDescent="0.3">
      <c r="B55" t="s">
        <v>185</v>
      </c>
      <c r="C55">
        <v>1.2</v>
      </c>
      <c r="D55">
        <v>1.2</v>
      </c>
      <c r="E55">
        <v>1.2</v>
      </c>
      <c r="F55">
        <v>1.2</v>
      </c>
      <c r="G55">
        <v>1.2</v>
      </c>
      <c r="H55">
        <v>1.2</v>
      </c>
      <c r="I55">
        <v>1.2</v>
      </c>
      <c r="J55">
        <v>1.2</v>
      </c>
      <c r="K55">
        <v>1.2</v>
      </c>
      <c r="L55">
        <v>1.2</v>
      </c>
      <c r="M55">
        <v>1.2</v>
      </c>
      <c r="N55">
        <v>1.2</v>
      </c>
      <c r="O55">
        <v>1.2</v>
      </c>
      <c r="P55">
        <v>1.2</v>
      </c>
      <c r="Q55">
        <v>1.2</v>
      </c>
      <c r="R55">
        <v>1.2</v>
      </c>
      <c r="S55">
        <v>1.2</v>
      </c>
      <c r="T55">
        <v>1.2</v>
      </c>
      <c r="U55">
        <v>1.2</v>
      </c>
      <c r="V55">
        <v>1.2</v>
      </c>
      <c r="W55">
        <v>1.2</v>
      </c>
      <c r="X55">
        <v>1.2</v>
      </c>
      <c r="Y55">
        <v>1.2</v>
      </c>
      <c r="Z55">
        <v>1.2</v>
      </c>
      <c r="AA55">
        <v>1.2</v>
      </c>
    </row>
    <row r="56" spans="1:27" x14ac:dyDescent="0.3">
      <c r="A56" t="s">
        <v>201</v>
      </c>
      <c r="B56" t="s">
        <v>181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  <c r="P56">
        <v>1</v>
      </c>
      <c r="Q56">
        <v>1</v>
      </c>
      <c r="R56">
        <v>1</v>
      </c>
      <c r="S56">
        <v>1</v>
      </c>
      <c r="T56">
        <v>1</v>
      </c>
      <c r="U56">
        <v>1</v>
      </c>
      <c r="V56">
        <v>1</v>
      </c>
      <c r="W56">
        <v>1</v>
      </c>
      <c r="X56">
        <v>1</v>
      </c>
      <c r="Y56">
        <v>1</v>
      </c>
      <c r="Z56">
        <v>1</v>
      </c>
      <c r="AA56">
        <v>1</v>
      </c>
    </row>
    <row r="57" spans="1:27" x14ac:dyDescent="0.3">
      <c r="B57" t="s">
        <v>184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W57">
        <v>1</v>
      </c>
      <c r="X57">
        <v>1</v>
      </c>
      <c r="Y57">
        <v>1</v>
      </c>
      <c r="Z57">
        <v>1</v>
      </c>
      <c r="AA57">
        <v>1</v>
      </c>
    </row>
    <row r="58" spans="1:27" x14ac:dyDescent="0.3">
      <c r="B58" t="s">
        <v>185</v>
      </c>
      <c r="C58">
        <v>1.2</v>
      </c>
      <c r="D58">
        <v>1.2</v>
      </c>
      <c r="E58">
        <v>1.2</v>
      </c>
      <c r="F58">
        <v>1.2</v>
      </c>
      <c r="G58">
        <v>1.2</v>
      </c>
      <c r="H58">
        <v>1.2</v>
      </c>
      <c r="I58">
        <v>1.2</v>
      </c>
      <c r="J58">
        <v>1.2</v>
      </c>
      <c r="K58">
        <v>1.2</v>
      </c>
      <c r="L58">
        <v>1.2</v>
      </c>
      <c r="M58">
        <v>1.2</v>
      </c>
      <c r="N58">
        <v>1.2</v>
      </c>
      <c r="O58">
        <v>1.2</v>
      </c>
      <c r="P58">
        <v>1.2</v>
      </c>
      <c r="Q58">
        <v>1.2</v>
      </c>
      <c r="R58">
        <v>1.2</v>
      </c>
      <c r="S58">
        <v>1.2</v>
      </c>
      <c r="T58">
        <v>1.2</v>
      </c>
      <c r="U58">
        <v>1.2</v>
      </c>
      <c r="V58">
        <v>1.2</v>
      </c>
      <c r="W58">
        <v>1.2</v>
      </c>
      <c r="X58">
        <v>1.2</v>
      </c>
      <c r="Y58">
        <v>1.2</v>
      </c>
      <c r="Z58">
        <v>1.2</v>
      </c>
      <c r="AA58">
        <v>1.2</v>
      </c>
    </row>
    <row r="59" spans="1:27" x14ac:dyDescent="0.3">
      <c r="A59" t="s">
        <v>202</v>
      </c>
      <c r="B59" t="s">
        <v>181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  <c r="U59">
        <v>1</v>
      </c>
      <c r="V59">
        <v>1</v>
      </c>
      <c r="W59">
        <v>1</v>
      </c>
      <c r="X59">
        <v>1</v>
      </c>
      <c r="Y59">
        <v>1</v>
      </c>
      <c r="Z59">
        <v>1</v>
      </c>
      <c r="AA59">
        <v>1</v>
      </c>
    </row>
    <row r="60" spans="1:27" x14ac:dyDescent="0.3">
      <c r="B60" t="s">
        <v>184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  <c r="Z60">
        <v>1</v>
      </c>
      <c r="AA60">
        <v>1</v>
      </c>
    </row>
    <row r="61" spans="1:27" x14ac:dyDescent="0.3">
      <c r="B61" t="s">
        <v>185</v>
      </c>
      <c r="C61">
        <v>1.2</v>
      </c>
      <c r="D61">
        <v>1.2</v>
      </c>
      <c r="E61">
        <v>1.2</v>
      </c>
      <c r="F61">
        <v>1.2</v>
      </c>
      <c r="G61">
        <v>1.2</v>
      </c>
      <c r="H61">
        <v>1.2</v>
      </c>
      <c r="I61">
        <v>1.2</v>
      </c>
      <c r="J61">
        <v>1.2</v>
      </c>
      <c r="K61">
        <v>1.2</v>
      </c>
      <c r="L61">
        <v>1.2</v>
      </c>
      <c r="M61">
        <v>1.2</v>
      </c>
      <c r="N61">
        <v>1.2</v>
      </c>
      <c r="O61">
        <v>1.2</v>
      </c>
      <c r="P61">
        <v>1.2</v>
      </c>
      <c r="Q61">
        <v>1.2</v>
      </c>
      <c r="R61">
        <v>1.2</v>
      </c>
      <c r="S61">
        <v>1.2</v>
      </c>
      <c r="T61">
        <v>1.2</v>
      </c>
      <c r="U61">
        <v>1.2</v>
      </c>
      <c r="V61">
        <v>1.2</v>
      </c>
      <c r="W61">
        <v>1.2</v>
      </c>
      <c r="X61">
        <v>1.2</v>
      </c>
      <c r="Y61">
        <v>1.2</v>
      </c>
      <c r="Z61">
        <v>1.2</v>
      </c>
      <c r="AA61">
        <v>1.2</v>
      </c>
    </row>
    <row r="62" spans="1:27" x14ac:dyDescent="0.3">
      <c r="A62" t="s">
        <v>203</v>
      </c>
      <c r="B62" t="s">
        <v>171</v>
      </c>
      <c r="C62">
        <v>38112.863140000001</v>
      </c>
      <c r="D62">
        <v>521589.57900000003</v>
      </c>
      <c r="E62">
        <v>313943.35269999999</v>
      </c>
      <c r="F62">
        <v>305734.38949999999</v>
      </c>
      <c r="G62">
        <v>20753.513790000001</v>
      </c>
      <c r="H62">
        <v>114080.90270000001</v>
      </c>
      <c r="I62">
        <v>30033.571810000001</v>
      </c>
      <c r="J62">
        <v>13545.849910000001</v>
      </c>
      <c r="K62">
        <v>40731.942479999998</v>
      </c>
      <c r="L62">
        <v>59219.653019999998</v>
      </c>
      <c r="M62">
        <v>39998.07703</v>
      </c>
      <c r="N62">
        <v>8322.5640000000003</v>
      </c>
      <c r="O62">
        <v>9613.9179999999997</v>
      </c>
      <c r="P62">
        <v>6814.98</v>
      </c>
      <c r="Q62">
        <v>1653.3351</v>
      </c>
      <c r="R62">
        <v>1920.827</v>
      </c>
      <c r="S62">
        <v>142.62899999999999</v>
      </c>
      <c r="T62">
        <v>1612.03</v>
      </c>
      <c r="U62">
        <v>1653.3351</v>
      </c>
      <c r="V62">
        <v>554.59400000000005</v>
      </c>
      <c r="W62">
        <v>3254.9520000000002</v>
      </c>
      <c r="X62">
        <v>1703.42</v>
      </c>
      <c r="Y62">
        <v>131.36199999999999</v>
      </c>
      <c r="Z62">
        <v>131.36199999999999</v>
      </c>
      <c r="AA62">
        <v>32712.247319999999</v>
      </c>
    </row>
    <row r="63" spans="1:27" x14ac:dyDescent="0.3">
      <c r="B63" t="s">
        <v>172</v>
      </c>
      <c r="C63">
        <v>79164.837360000005</v>
      </c>
      <c r="D63">
        <v>1163589.2660000001</v>
      </c>
      <c r="E63">
        <v>562828.56480000005</v>
      </c>
      <c r="F63">
        <v>547912.7966</v>
      </c>
      <c r="G63">
        <v>37193.747329999998</v>
      </c>
      <c r="H63">
        <v>254418.52119999999</v>
      </c>
      <c r="I63">
        <v>1033377.341</v>
      </c>
      <c r="J63">
        <v>167773.20680000001</v>
      </c>
      <c r="K63">
        <v>2385489.5819999999</v>
      </c>
      <c r="L63">
        <v>2160443.4040000001</v>
      </c>
      <c r="M63">
        <v>906676.41009999998</v>
      </c>
      <c r="N63">
        <v>285718.27</v>
      </c>
      <c r="O63">
        <v>330051.88</v>
      </c>
      <c r="P63">
        <v>218233.8</v>
      </c>
      <c r="Q63">
        <v>20508.793000000001</v>
      </c>
      <c r="R63">
        <v>23826.86</v>
      </c>
      <c r="S63">
        <v>1769.23</v>
      </c>
      <c r="T63">
        <v>19996.400000000001</v>
      </c>
      <c r="U63">
        <v>20508.793000000001</v>
      </c>
      <c r="V63">
        <v>6879.44</v>
      </c>
      <c r="W63">
        <v>40375.94</v>
      </c>
      <c r="X63">
        <v>21130</v>
      </c>
      <c r="Y63">
        <v>1629.47</v>
      </c>
      <c r="Z63">
        <v>1629.47</v>
      </c>
      <c r="AA63">
        <v>406321.94040000002</v>
      </c>
    </row>
    <row r="64" spans="1:27" x14ac:dyDescent="0.3">
      <c r="B64" t="s">
        <v>173</v>
      </c>
      <c r="C64">
        <v>23321.726910000001</v>
      </c>
      <c r="D64">
        <v>288646.66019999998</v>
      </c>
      <c r="E64">
        <v>133293.53909999999</v>
      </c>
      <c r="F64">
        <v>123625.10309999999</v>
      </c>
      <c r="G64">
        <v>14399.7202</v>
      </c>
      <c r="H64">
        <v>59032.340150000004</v>
      </c>
      <c r="I64">
        <v>100429.7216</v>
      </c>
      <c r="J64">
        <v>7600.9628000000002</v>
      </c>
      <c r="K64">
        <v>159589.08609999999</v>
      </c>
      <c r="L64">
        <v>91744.436539999995</v>
      </c>
      <c r="M64">
        <v>116154.4157</v>
      </c>
      <c r="N64">
        <v>40742.449999999997</v>
      </c>
      <c r="O64">
        <v>28840.123</v>
      </c>
      <c r="P64">
        <v>15013.01</v>
      </c>
      <c r="Q64">
        <v>809.49260000000004</v>
      </c>
      <c r="R64">
        <v>654.12199999999996</v>
      </c>
      <c r="S64">
        <v>92.665700000000001</v>
      </c>
      <c r="T64">
        <v>343.363</v>
      </c>
      <c r="U64">
        <v>809.49260000000004</v>
      </c>
      <c r="V64">
        <v>623.6</v>
      </c>
      <c r="W64">
        <v>1262.4639999999999</v>
      </c>
      <c r="X64">
        <v>1122.18</v>
      </c>
      <c r="Y64">
        <v>241.85499999999999</v>
      </c>
      <c r="Z64">
        <v>241.85499999999999</v>
      </c>
      <c r="AA64">
        <v>22446.681789999999</v>
      </c>
    </row>
    <row r="65" spans="1:27" x14ac:dyDescent="0.3">
      <c r="B65" t="s">
        <v>174</v>
      </c>
      <c r="C65">
        <v>8793.4380160000001</v>
      </c>
      <c r="D65">
        <v>533124.19209999999</v>
      </c>
      <c r="E65">
        <v>371436.5932</v>
      </c>
      <c r="F65">
        <v>492281.50020000001</v>
      </c>
      <c r="G65">
        <v>80144.064840000006</v>
      </c>
      <c r="H65">
        <v>111787.2126</v>
      </c>
      <c r="I65">
        <v>259655.32449999999</v>
      </c>
      <c r="J65">
        <v>72102.987899999993</v>
      </c>
      <c r="K65">
        <v>389290.53220000002</v>
      </c>
      <c r="L65">
        <v>307758.0931</v>
      </c>
      <c r="M65">
        <v>232148.83910000001</v>
      </c>
      <c r="N65">
        <v>95885.74</v>
      </c>
      <c r="O65">
        <v>92211.45</v>
      </c>
      <c r="P65">
        <v>42834.66</v>
      </c>
      <c r="Q65">
        <v>8546.1959999999999</v>
      </c>
      <c r="R65">
        <v>5862.0029999999997</v>
      </c>
      <c r="S65">
        <v>1062.6199999999999</v>
      </c>
      <c r="T65">
        <v>3225.91</v>
      </c>
      <c r="U65">
        <v>8546.1959999999999</v>
      </c>
      <c r="V65">
        <v>5889.05</v>
      </c>
      <c r="W65">
        <v>10266.421</v>
      </c>
      <c r="X65">
        <v>13016.1</v>
      </c>
      <c r="Y65">
        <v>1319.71</v>
      </c>
      <c r="Z65">
        <v>1319.71</v>
      </c>
      <c r="AA65">
        <v>220770.0925</v>
      </c>
    </row>
    <row r="66" spans="1:27" x14ac:dyDescent="0.3">
      <c r="B66" t="s">
        <v>175</v>
      </c>
      <c r="C66">
        <v>14791.13623</v>
      </c>
      <c r="D66">
        <v>241664.21160000001</v>
      </c>
      <c r="E66">
        <v>90173.608770000006</v>
      </c>
      <c r="F66">
        <v>83684.685159999994</v>
      </c>
      <c r="G66">
        <v>9738.0596280000009</v>
      </c>
      <c r="H66">
        <v>49495.418120000002</v>
      </c>
      <c r="I66">
        <v>163516.11319999999</v>
      </c>
      <c r="J66">
        <v>160766.73269999999</v>
      </c>
      <c r="K66">
        <v>356571.43089999998</v>
      </c>
      <c r="L66">
        <v>208035.87950000001</v>
      </c>
      <c r="M66">
        <v>300945.53159999999</v>
      </c>
      <c r="N66">
        <v>66331.570000000007</v>
      </c>
      <c r="O66">
        <v>46953.71</v>
      </c>
      <c r="P66">
        <v>20428.919999999998</v>
      </c>
      <c r="Q66">
        <v>17077.611000000001</v>
      </c>
      <c r="R66">
        <v>13799.81</v>
      </c>
      <c r="S66">
        <v>1954.94</v>
      </c>
      <c r="T66">
        <v>7243.82</v>
      </c>
      <c r="U66">
        <v>17077.611000000001</v>
      </c>
      <c r="V66">
        <v>13155.9</v>
      </c>
      <c r="W66">
        <v>26633.9</v>
      </c>
      <c r="X66">
        <v>23674.2</v>
      </c>
      <c r="Y66">
        <v>5102.33</v>
      </c>
      <c r="Z66">
        <v>5102.33</v>
      </c>
      <c r="AA66">
        <v>470632.32610000001</v>
      </c>
    </row>
    <row r="67" spans="1:27" x14ac:dyDescent="0.3">
      <c r="B67" t="s">
        <v>176</v>
      </c>
    </row>
    <row r="68" spans="1:27" x14ac:dyDescent="0.3">
      <c r="B68" t="s">
        <v>177</v>
      </c>
      <c r="C68">
        <v>74744.223140000002</v>
      </c>
      <c r="D68">
        <v>64706.366329999997</v>
      </c>
      <c r="E68">
        <v>41153.056349999999</v>
      </c>
      <c r="F68">
        <v>31857.238099999999</v>
      </c>
      <c r="G68">
        <v>3682.877747</v>
      </c>
      <c r="H68">
        <v>14848.62544</v>
      </c>
      <c r="I68">
        <v>1906.893448</v>
      </c>
      <c r="J68">
        <v>2802.5896360000002</v>
      </c>
      <c r="K68">
        <v>7345.1043810000001</v>
      </c>
      <c r="L68">
        <v>241174.3382</v>
      </c>
      <c r="M68">
        <v>3999.8077029999999</v>
      </c>
      <c r="N68">
        <v>1968.9349999999999</v>
      </c>
      <c r="O68">
        <v>3058.3510000000001</v>
      </c>
      <c r="P68">
        <v>0</v>
      </c>
      <c r="Q68">
        <v>382.06200000000001</v>
      </c>
      <c r="R68">
        <v>0</v>
      </c>
      <c r="S68">
        <v>99.741799999999998</v>
      </c>
      <c r="T68">
        <v>0</v>
      </c>
      <c r="U68">
        <v>382.06200000000001</v>
      </c>
      <c r="V68">
        <v>0</v>
      </c>
      <c r="W68">
        <v>57.055700000000002</v>
      </c>
      <c r="X68">
        <v>0</v>
      </c>
      <c r="Y68">
        <v>285.70100000000002</v>
      </c>
      <c r="Z68">
        <v>285.70100000000002</v>
      </c>
      <c r="AA68">
        <v>9761.4987500000007</v>
      </c>
    </row>
    <row r="69" spans="1:27" x14ac:dyDescent="0.3">
      <c r="B69" t="s">
        <v>178</v>
      </c>
    </row>
    <row r="70" spans="1:27" x14ac:dyDescent="0.3">
      <c r="B70" t="s">
        <v>179</v>
      </c>
    </row>
    <row r="71" spans="1:27" x14ac:dyDescent="0.3">
      <c r="A71" t="s">
        <v>434</v>
      </c>
      <c r="C71">
        <v>0.5</v>
      </c>
      <c r="D71">
        <v>0.7</v>
      </c>
      <c r="E71">
        <v>0.9</v>
      </c>
      <c r="F71">
        <v>0.9</v>
      </c>
      <c r="G71">
        <v>0.9</v>
      </c>
      <c r="H71">
        <v>0.5</v>
      </c>
      <c r="I71">
        <v>0.8</v>
      </c>
      <c r="J71">
        <v>0.5</v>
      </c>
      <c r="K71">
        <v>0.5</v>
      </c>
      <c r="L71">
        <v>0.8</v>
      </c>
      <c r="M71">
        <v>0.7</v>
      </c>
      <c r="N71">
        <v>0.8</v>
      </c>
      <c r="O71">
        <v>0.8</v>
      </c>
      <c r="P71">
        <v>0.8</v>
      </c>
      <c r="Q71">
        <v>0.8</v>
      </c>
      <c r="R71">
        <v>0.8</v>
      </c>
      <c r="S71">
        <v>0.8</v>
      </c>
      <c r="T71">
        <v>0.8</v>
      </c>
      <c r="U71">
        <v>0.8</v>
      </c>
      <c r="V71">
        <v>0.8</v>
      </c>
      <c r="W71">
        <v>0.8</v>
      </c>
      <c r="X71">
        <v>0.8</v>
      </c>
      <c r="Y71">
        <v>0.8</v>
      </c>
      <c r="Z71">
        <v>0.8</v>
      </c>
      <c r="AA71">
        <v>0.8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001"/>
  <sheetViews>
    <sheetView workbookViewId="0">
      <selection activeCell="E3" sqref="E3:J3"/>
    </sheetView>
  </sheetViews>
  <sheetFormatPr defaultRowHeight="14.4" x14ac:dyDescent="0.3"/>
  <cols>
    <col min="1" max="2" width="8.88671875" style="10"/>
    <col min="3" max="3" width="35.5546875" style="10" bestFit="1" customWidth="1"/>
    <col min="4" max="4" width="16.77734375" customWidth="1"/>
    <col min="5" max="5" width="24.109375" bestFit="1" customWidth="1"/>
    <col min="6" max="6" width="12.88671875" bestFit="1" customWidth="1"/>
    <col min="7" max="7" width="8.88671875" style="23"/>
    <col min="8" max="8" width="12.109375" style="23" bestFit="1" customWidth="1"/>
    <col min="9" max="9" width="13.88671875" bestFit="1" customWidth="1"/>
    <col min="10" max="10" width="13.88671875" customWidth="1"/>
    <col min="11" max="11" width="36.5546875" bestFit="1" customWidth="1"/>
  </cols>
  <sheetData>
    <row r="1" spans="1:17" x14ac:dyDescent="0.3">
      <c r="A1" s="14" t="s">
        <v>210</v>
      </c>
    </row>
    <row r="3" spans="1:17" s="1" customFormat="1" x14ac:dyDescent="0.3">
      <c r="A3" s="10" t="s">
        <v>205</v>
      </c>
      <c r="B3" s="10" t="s">
        <v>206</v>
      </c>
      <c r="C3" s="10" t="s">
        <v>390</v>
      </c>
      <c r="D3" s="1" t="s">
        <v>91</v>
      </c>
      <c r="E3" s="1" t="s">
        <v>1</v>
      </c>
      <c r="F3" s="1" t="s">
        <v>204</v>
      </c>
      <c r="G3" s="24" t="s">
        <v>51</v>
      </c>
      <c r="H3" s="24" t="s">
        <v>369</v>
      </c>
      <c r="I3" s="1" t="s">
        <v>84</v>
      </c>
      <c r="J3" s="1" t="s">
        <v>6</v>
      </c>
      <c r="K3" s="1" t="s">
        <v>137</v>
      </c>
      <c r="L3" s="1" t="s">
        <v>138</v>
      </c>
      <c r="M3" s="1" t="s">
        <v>8</v>
      </c>
    </row>
    <row r="4" spans="1:17" x14ac:dyDescent="0.3">
      <c r="A4" s="10">
        <v>3</v>
      </c>
      <c r="B4" s="10">
        <v>2</v>
      </c>
      <c r="C4" s="10" t="str">
        <f ca="1">IF(OR(F4="alpha",F4="beta",F4="constant",F4="sd",F4="mean"),E4,E4&amp;" "&amp;F4)</f>
        <v>speeds subway</v>
      </c>
      <c r="D4" s="9" t="str" cm="1">
        <f t="array" aca="1" ref="D4" ca="1">INDIRECT(ADDRESS(1,A4,1,1,"all_city_parameter_inputs"))</f>
        <v>accra</v>
      </c>
      <c r="E4" s="11" t="str" cm="1">
        <f t="array" aca="1" ref="E4" ca="1">IF(AND(ISBLANK(INDIRECT(ADDRESS(B4,2,1,1,"all_city_parameter_inputs"))), ISBLANK(INDIRECT(ADDRESS(B4,1,1,1,"all_city_parameter_inputs")))), "", IF(ISBLANK(INDIRECT(ADDRESS(B4,1,1,1,"all_city_parameter_inputs"))), All_city_list!E3,INDIRECT(ADDRESS(B4,1,1,1,"all_city_parameter_inputs"))))</f>
        <v>speeds</v>
      </c>
      <c r="F4" s="9" t="str" cm="1">
        <f t="array" aca="1" ref="F4" ca="1">IF(AND(ISBLANK(INDIRECT(ADDRESS(B4,3,1,1,"all_city_parameter_inputs"))),ISBLANK(INDIRECT(ADDRESS(B4,2,1,1,"all_city_parameter_inputs")))),"",IF(ISBLANK(INDIRECT(ADDRESS(B4,2,1,1,"all_city_parameter_inputs"))),"",INDIRECT(ADDRESS(B4,2,1,1,"all_city_parameter_inputs"))))</f>
        <v>subway</v>
      </c>
      <c r="G4" s="25" t="str" cm="1">
        <f t="array" aca="1" ref="G4" ca="1">IF(ISBLANK(INDIRECT(ADDRESS(B4,A4,1,1,"all_city_parameter_inputs"))), "--",INDIRECT(ADDRESS(B4,A4,1,1,"all_city_parameter_inputs")))</f>
        <v>--</v>
      </c>
      <c r="H4" s="25">
        <f ca="1">IF(OR(F4="alpha",F4="beta",F4="sd",F4="mean"),"--",VLOOKUP(C4,Default!$B$5:$H$82,7,FALSE))</f>
        <v>16</v>
      </c>
      <c r="I4" s="9" t="str">
        <f ca="1">VLOOKUP(E4,Lookup!$C$5:$D$42,2, FALSE)</f>
        <v>Travel values</v>
      </c>
      <c r="J4" s="9">
        <f ca="1">VLOOKUP(C4,Default!$B$4:$E$82,4, FALSE)</f>
        <v>0</v>
      </c>
      <c r="K4" s="29"/>
      <c r="L4" s="29"/>
      <c r="M4" s="29"/>
      <c r="Q4" s="12"/>
    </row>
    <row r="5" spans="1:17" x14ac:dyDescent="0.3">
      <c r="A5" s="10">
        <v>3</v>
      </c>
      <c r="B5" s="10">
        <v>3</v>
      </c>
      <c r="C5" s="10" t="str">
        <f t="shared" ref="C5:C68" ca="1" si="0">IF(OR(F5="alpha",F5="beta",F5="constant",F5="sd",F5="mean"),E5,E5&amp;" "&amp;F5)</f>
        <v>speeds cycle</v>
      </c>
      <c r="D5" s="9" t="str" cm="1">
        <f t="array" aca="1" ref="D5" ca="1">INDIRECT(ADDRESS(1,A5,1,1,"all_city_parameter_inputs"))</f>
        <v>accra</v>
      </c>
      <c r="E5" s="11" t="str" cm="1">
        <f t="array" aca="1" ref="E5" ca="1">IF(AND(ISBLANK(INDIRECT(ADDRESS(B5,2,1,1,"all_city_parameter_inputs"))), ISBLANK(INDIRECT(ADDRESS(B5,1,1,1,"all_city_parameter_inputs")))), "", IF(ISBLANK(INDIRECT(ADDRESS(B5,1,1,1,"all_city_parameter_inputs"))), All_city_list!E4,INDIRECT(ADDRESS(B5,1,1,1,"all_city_parameter_inputs"))))</f>
        <v>speeds</v>
      </c>
      <c r="F5" s="9" t="str" cm="1">
        <f t="array" aca="1" ref="F5" ca="1">IF(AND(ISBLANK(INDIRECT(ADDRESS(B5,3,1,1,"all_city_parameter_inputs"))),ISBLANK(INDIRECT(ADDRESS(B5,2,1,1,"all_city_parameter_inputs")))),"",IF(ISBLANK(INDIRECT(ADDRESS(B5,2,1,1,"all_city_parameter_inputs"))),"",INDIRECT(ADDRESS(B5,2,1,1,"all_city_parameter_inputs"))))</f>
        <v>cycle</v>
      </c>
      <c r="G5" s="25" t="str" cm="1">
        <f t="array" aca="1" ref="G5" ca="1">IF(ISBLANK(INDIRECT(ADDRESS(B5,A5,1,1,"all_city_parameter_inputs"))), "--",INDIRECT(ADDRESS(B5,A5,1,1,"all_city_parameter_inputs")))</f>
        <v>--</v>
      </c>
      <c r="H5" s="25">
        <f ca="1">IF(OR(F5="alpha",F5="beta",F5="sd",F5="mean"),"--",VLOOKUP(C5,Default!$B$5:$H$82,7,FALSE))</f>
        <v>7</v>
      </c>
      <c r="I5" s="9" t="str">
        <f ca="1">VLOOKUP(E5,Lookup!$C$5:$D$42,2, FALSE)</f>
        <v>Travel values</v>
      </c>
      <c r="J5" s="9">
        <f ca="1">VLOOKUP(C5,Default!$B$4:$E$82,4, FALSE)</f>
        <v>0</v>
      </c>
      <c r="K5" s="29"/>
      <c r="L5" s="29"/>
      <c r="M5" s="29"/>
      <c r="Q5" s="12"/>
    </row>
    <row r="6" spans="1:17" x14ac:dyDescent="0.3">
      <c r="A6" s="10">
        <v>3</v>
      </c>
      <c r="B6" s="10">
        <v>4</v>
      </c>
      <c r="C6" s="10" t="str">
        <f t="shared" ca="1" si="0"/>
        <v>PM_emission_inventories motorcycle</v>
      </c>
      <c r="D6" s="9" t="str" cm="1">
        <f t="array" aca="1" ref="D6" ca="1">INDIRECT(ADDRESS(1,A6,1,1,"all_city_parameter_inputs"))</f>
        <v>accra</v>
      </c>
      <c r="E6" s="11" t="str" cm="1">
        <f t="array" aca="1" ref="E6" ca="1">IF(AND(ISBLANK(INDIRECT(ADDRESS(B6,2,1,1,"all_city_parameter_inputs"))), ISBLANK(INDIRECT(ADDRESS(B6,1,1,1,"all_city_parameter_inputs")))), "", IF(ISBLANK(INDIRECT(ADDRESS(B6,1,1,1,"all_city_parameter_inputs"))), All_city_list!E5,INDIRECT(ADDRESS(B6,1,1,1,"all_city_parameter_inputs"))))</f>
        <v>PM_emission_inventories</v>
      </c>
      <c r="F6" s="9" t="str" cm="1">
        <f t="array" aca="1" ref="F6" ca="1">IF(AND(ISBLANK(INDIRECT(ADDRESS(B6,3,1,1,"all_city_parameter_inputs"))),ISBLANK(INDIRECT(ADDRESS(B6,2,1,1,"all_city_parameter_inputs")))),"",IF(ISBLANK(INDIRECT(ADDRESS(B6,2,1,1,"all_city_parameter_inputs"))),"",INDIRECT(ADDRESS(B6,2,1,1,"all_city_parameter_inputs"))))</f>
        <v>motorcycle</v>
      </c>
      <c r="G6" s="25" t="str" cm="1">
        <f t="array" aca="1" ref="G6" ca="1">IF(ISBLANK(INDIRECT(ADDRESS(B6,A6,1,1,"all_city_parameter_inputs"))), "--",INDIRECT(ADDRESS(B6,A6,1,1,"all_city_parameter_inputs")))</f>
        <v>--</v>
      </c>
      <c r="H6" s="25">
        <f ca="1">IF(OR(F6="alpha",F6="beta",F6="sd",F6="mean"),"--",VLOOKUP(C6,Default!$B$5:$H$82,7,FALSE))</f>
        <v>1.0999999999999999E-2</v>
      </c>
      <c r="I6" s="9" t="str">
        <f ca="1">VLOOKUP(E6,Lookup!$C$5:$D$42,2, FALSE)</f>
        <v>Pollution values</v>
      </c>
      <c r="J6" s="9" t="str">
        <f ca="1">VLOOKUP(C6,Default!$B$4:$E$82,4, FALSE)</f>
        <v>- Used to estimate the PM for scenarios (function "scenario_pm_calculations").
- Iused as reference to compute confidence around it (function "ithim_setup_parameters").
- used to create VEHICLE_INVENTORY, with speeds, PM and CO2 emissions (function "set_vehicle_inventory").</v>
      </c>
      <c r="K6" s="29"/>
      <c r="L6" s="29"/>
      <c r="M6" s="29"/>
    </row>
    <row r="7" spans="1:17" x14ac:dyDescent="0.3">
      <c r="A7" s="10">
        <v>3</v>
      </c>
      <c r="B7" s="10">
        <v>5</v>
      </c>
      <c r="C7" s="10" t="str">
        <f t="shared" ca="1" si="0"/>
        <v>PM_emission_inventories car</v>
      </c>
      <c r="D7" s="9" t="str" cm="1">
        <f t="array" aca="1" ref="D7" ca="1">INDIRECT(ADDRESS(1,A7,1,1,"all_city_parameter_inputs"))</f>
        <v>accra</v>
      </c>
      <c r="E7" s="11" t="str" cm="1">
        <f t="array" aca="1" ref="E7" ca="1">IF(AND(ISBLANK(INDIRECT(ADDRESS(B7,2,1,1,"all_city_parameter_inputs"))), ISBLANK(INDIRECT(ADDRESS(B7,1,1,1,"all_city_parameter_inputs")))), "", IF(ISBLANK(INDIRECT(ADDRESS(B7,1,1,1,"all_city_parameter_inputs"))), All_city_list!E6,INDIRECT(ADDRESS(B7,1,1,1,"all_city_parameter_inputs"))))</f>
        <v>PM_emission_inventories</v>
      </c>
      <c r="F7" s="9" t="str" cm="1">
        <f t="array" aca="1" ref="F7" ca="1">IF(AND(ISBLANK(INDIRECT(ADDRESS(B7,3,1,1,"all_city_parameter_inputs"))),ISBLANK(INDIRECT(ADDRESS(B7,2,1,1,"all_city_parameter_inputs")))),"",IF(ISBLANK(INDIRECT(ADDRESS(B7,2,1,1,"all_city_parameter_inputs"))),"",INDIRECT(ADDRESS(B7,2,1,1,"all_city_parameter_inputs"))))</f>
        <v>car</v>
      </c>
      <c r="G7" s="25" t="str" cm="1">
        <f t="array" aca="1" ref="G7" ca="1">IF(ISBLANK(INDIRECT(ADDRESS(B7,A7,1,1,"all_city_parameter_inputs"))), "--",INDIRECT(ADDRESS(B7,A7,1,1,"all_city_parameter_inputs")))</f>
        <v>--</v>
      </c>
      <c r="H7" s="25">
        <f ca="1">IF(OR(F7="alpha",F7="beta",F7="sd",F7="mean"),"--",VLOOKUP(C7,Default!$B$5:$H$82,7,FALSE))</f>
        <v>0.22800000000000001</v>
      </c>
      <c r="I7" s="9" t="str">
        <f ca="1">VLOOKUP(E7,Lookup!$C$5:$D$42,2, FALSE)</f>
        <v>Pollution values</v>
      </c>
      <c r="J7" s="9">
        <f ca="1">VLOOKUP(C7,Default!$B$4:$E$82,4, FALSE)</f>
        <v>0</v>
      </c>
      <c r="K7" s="29"/>
      <c r="L7" s="29"/>
      <c r="M7" s="29"/>
    </row>
    <row r="8" spans="1:17" x14ac:dyDescent="0.3">
      <c r="A8" s="10">
        <v>3</v>
      </c>
      <c r="B8" s="10">
        <v>6</v>
      </c>
      <c r="C8" s="10" t="str">
        <f t="shared" ca="1" si="0"/>
        <v>PM_emission_inventories bus_driver</v>
      </c>
      <c r="D8" s="9" t="str" cm="1">
        <f t="array" aca="1" ref="D8" ca="1">INDIRECT(ADDRESS(1,A8,1,1,"all_city_parameter_inputs"))</f>
        <v>accra</v>
      </c>
      <c r="E8" s="11" t="str" cm="1">
        <f t="array" aca="1" ref="E8" ca="1">IF(AND(ISBLANK(INDIRECT(ADDRESS(B8,2,1,1,"all_city_parameter_inputs"))), ISBLANK(INDIRECT(ADDRESS(B8,1,1,1,"all_city_parameter_inputs")))), "", IF(ISBLANK(INDIRECT(ADDRESS(B8,1,1,1,"all_city_parameter_inputs"))), All_city_list!E7,INDIRECT(ADDRESS(B8,1,1,1,"all_city_parameter_inputs"))))</f>
        <v>PM_emission_inventories</v>
      </c>
      <c r="F8" s="9" t="str" cm="1">
        <f t="array" aca="1" ref="F8" ca="1">IF(AND(ISBLANK(INDIRECT(ADDRESS(B8,3,1,1,"all_city_parameter_inputs"))),ISBLANK(INDIRECT(ADDRESS(B8,2,1,1,"all_city_parameter_inputs")))),"",IF(ISBLANK(INDIRECT(ADDRESS(B8,2,1,1,"all_city_parameter_inputs"))),"",INDIRECT(ADDRESS(B8,2,1,1,"all_city_parameter_inputs"))))</f>
        <v>bus_driver</v>
      </c>
      <c r="G8" s="25" t="str" cm="1">
        <f t="array" aca="1" ref="G8" ca="1">IF(ISBLANK(INDIRECT(ADDRESS(B8,A8,1,1,"all_city_parameter_inputs"))), "--",INDIRECT(ADDRESS(B8,A8,1,1,"all_city_parameter_inputs")))</f>
        <v>--</v>
      </c>
      <c r="H8" s="25">
        <f ca="1">IF(OR(F8="alpha",F8="beta",F8="sd",F8="mean"),"--",VLOOKUP(C8,Default!$B$5:$H$82,7,FALSE))</f>
        <v>0.82</v>
      </c>
      <c r="I8" s="9" t="str">
        <f ca="1">VLOOKUP(E8,Lookup!$C$5:$D$42,2, FALSE)</f>
        <v>Pollution values</v>
      </c>
      <c r="J8" s="9">
        <f ca="1">VLOOKUP(C8,Default!$B$4:$E$82,4, FALSE)</f>
        <v>0</v>
      </c>
      <c r="K8" s="30" t="s">
        <v>361</v>
      </c>
      <c r="L8" s="29"/>
      <c r="M8" s="29"/>
    </row>
    <row r="9" spans="1:17" x14ac:dyDescent="0.3">
      <c r="A9" s="10">
        <v>3</v>
      </c>
      <c r="B9" s="10">
        <v>7</v>
      </c>
      <c r="C9" s="10" t="str">
        <f t="shared" ca="1" si="0"/>
        <v>PM_emission_inventories big_truck</v>
      </c>
      <c r="D9" s="9" t="str" cm="1">
        <f t="array" aca="1" ref="D9" ca="1">INDIRECT(ADDRESS(1,A9,1,1,"all_city_parameter_inputs"))</f>
        <v>accra</v>
      </c>
      <c r="E9" s="11" t="str" cm="1">
        <f t="array" aca="1" ref="E9" ca="1">IF(AND(ISBLANK(INDIRECT(ADDRESS(B9,2,1,1,"all_city_parameter_inputs"))), ISBLANK(INDIRECT(ADDRESS(B9,1,1,1,"all_city_parameter_inputs")))), "", IF(ISBLANK(INDIRECT(ADDRESS(B9,1,1,1,"all_city_parameter_inputs"))), All_city_list!E8,INDIRECT(ADDRESS(B9,1,1,1,"all_city_parameter_inputs"))))</f>
        <v>PM_emission_inventories</v>
      </c>
      <c r="F9" s="9" t="str" cm="1">
        <f t="array" aca="1" ref="F9" ca="1">IF(AND(ISBLANK(INDIRECT(ADDRESS(B9,3,1,1,"all_city_parameter_inputs"))),ISBLANK(INDIRECT(ADDRESS(B9,2,1,1,"all_city_parameter_inputs")))),"",IF(ISBLANK(INDIRECT(ADDRESS(B9,2,1,1,"all_city_parameter_inputs"))),"",INDIRECT(ADDRESS(B9,2,1,1,"all_city_parameter_inputs"))))</f>
        <v>big_truck</v>
      </c>
      <c r="G9" s="25" t="str" cm="1">
        <f t="array" aca="1" ref="G9" ca="1">IF(ISBLANK(INDIRECT(ADDRESS(B9,A9,1,1,"all_city_parameter_inputs"))), "--",INDIRECT(ADDRESS(B9,A9,1,1,"all_city_parameter_inputs")))</f>
        <v>--</v>
      </c>
      <c r="H9" s="25">
        <f ca="1">IF(OR(F9="alpha",F9="beta",F9="sd",F9="mean"),"--",VLOOKUP(C9,Default!$B$5:$H$82,7,FALSE))</f>
        <v>0.71099999999999997</v>
      </c>
      <c r="I9" s="9" t="str">
        <f ca="1">VLOOKUP(E9,Lookup!$C$5:$D$42,2, FALSE)</f>
        <v>Pollution values</v>
      </c>
      <c r="J9" s="9">
        <f ca="1">VLOOKUP(C9,Default!$B$4:$E$82,4, FALSE)</f>
        <v>0</v>
      </c>
      <c r="K9" s="29"/>
      <c r="L9" s="29"/>
      <c r="M9" s="29"/>
    </row>
    <row r="10" spans="1:17" x14ac:dyDescent="0.3">
      <c r="A10" s="10">
        <v>3</v>
      </c>
      <c r="B10" s="10">
        <v>8</v>
      </c>
      <c r="C10" s="10" t="str">
        <f t="shared" ca="1" si="0"/>
        <v>PM_emission_inventories truck</v>
      </c>
      <c r="D10" s="9" t="str" cm="1">
        <f t="array" aca="1" ref="D10" ca="1">INDIRECT(ADDRESS(1,A10,1,1,"all_city_parameter_inputs"))</f>
        <v>accra</v>
      </c>
      <c r="E10" s="11" t="str" cm="1">
        <f t="array" aca="1" ref="E10" ca="1">IF(AND(ISBLANK(INDIRECT(ADDRESS(B10,2,1,1,"all_city_parameter_inputs"))), ISBLANK(INDIRECT(ADDRESS(B10,1,1,1,"all_city_parameter_inputs")))), "", IF(ISBLANK(INDIRECT(ADDRESS(B10,1,1,1,"all_city_parameter_inputs"))), All_city_list!E9,INDIRECT(ADDRESS(B10,1,1,1,"all_city_parameter_inputs"))))</f>
        <v>PM_emission_inventories</v>
      </c>
      <c r="F10" s="9" t="str" cm="1">
        <f t="array" aca="1" ref="F10" ca="1">IF(AND(ISBLANK(INDIRECT(ADDRESS(B10,3,1,1,"all_city_parameter_inputs"))),ISBLANK(INDIRECT(ADDRESS(B10,2,1,1,"all_city_parameter_inputs")))),"",IF(ISBLANK(INDIRECT(ADDRESS(B10,2,1,1,"all_city_parameter_inputs"))),"",INDIRECT(ADDRESS(B10,2,1,1,"all_city_parameter_inputs"))))</f>
        <v>truck</v>
      </c>
      <c r="G10" s="25" t="str" cm="1">
        <f t="array" aca="1" ref="G10" ca="1">IF(ISBLANK(INDIRECT(ADDRESS(B10,A10,1,1,"all_city_parameter_inputs"))), "--",INDIRECT(ADDRESS(B10,A10,1,1,"all_city_parameter_inputs")))</f>
        <v>--</v>
      </c>
      <c r="H10" s="25">
        <f ca="1">IF(OR(F10="alpha",F10="beta",F10="sd",F10="mean"),"--",VLOOKUP(C10,Default!$B$5:$H$82,7,FALSE))</f>
        <v>0.85899999999999999</v>
      </c>
      <c r="I10" s="9" t="str">
        <f ca="1">VLOOKUP(E10,Lookup!$C$5:$D$42,2, FALSE)</f>
        <v>Pollution values</v>
      </c>
      <c r="J10" s="9">
        <f ca="1">VLOOKUP(C10,Default!$B$4:$E$82,4, FALSE)</f>
        <v>0</v>
      </c>
      <c r="K10" s="29"/>
      <c r="L10" s="29"/>
      <c r="M10" s="29"/>
    </row>
    <row r="11" spans="1:17" x14ac:dyDescent="0.3">
      <c r="A11" s="10">
        <v>3</v>
      </c>
      <c r="B11" s="10">
        <v>9</v>
      </c>
      <c r="C11" s="10" t="str">
        <f t="shared" ca="1" si="0"/>
        <v>PM_emission_inventories van</v>
      </c>
      <c r="D11" s="9" t="str" cm="1">
        <f t="array" aca="1" ref="D11" ca="1">INDIRECT(ADDRESS(1,A11,1,1,"all_city_parameter_inputs"))</f>
        <v>accra</v>
      </c>
      <c r="E11" s="11" t="str" cm="1">
        <f t="array" aca="1" ref="E11" ca="1">IF(AND(ISBLANK(INDIRECT(ADDRESS(B11,2,1,1,"all_city_parameter_inputs"))), ISBLANK(INDIRECT(ADDRESS(B11,1,1,1,"all_city_parameter_inputs")))), "", IF(ISBLANK(INDIRECT(ADDRESS(B11,1,1,1,"all_city_parameter_inputs"))), All_city_list!E10,INDIRECT(ADDRESS(B11,1,1,1,"all_city_parameter_inputs"))))</f>
        <v>PM_emission_inventories</v>
      </c>
      <c r="F11" s="9" t="str" cm="1">
        <f t="array" aca="1" ref="F11" ca="1">IF(AND(ISBLANK(INDIRECT(ADDRESS(B11,3,1,1,"all_city_parameter_inputs"))),ISBLANK(INDIRECT(ADDRESS(B11,2,1,1,"all_city_parameter_inputs")))),"",IF(ISBLANK(INDIRECT(ADDRESS(B11,2,1,1,"all_city_parameter_inputs"))),"",INDIRECT(ADDRESS(B11,2,1,1,"all_city_parameter_inputs"))))</f>
        <v>van</v>
      </c>
      <c r="G11" s="25" t="str" cm="1">
        <f t="array" aca="1" ref="G11" ca="1">IF(ISBLANK(INDIRECT(ADDRESS(B11,A11,1,1,"all_city_parameter_inputs"))), "--",INDIRECT(ADDRESS(B11,A11,1,1,"all_city_parameter_inputs")))</f>
        <v>--</v>
      </c>
      <c r="H11" s="49" t="str">
        <f ca="1">IF(OR(F11="alpha",F11="beta",F11="sd",F11="mean"),"--",VLOOKUP(C11,Default!$B$5:$H$82,7,FALSE))</f>
        <v>NOT defined</v>
      </c>
      <c r="I11" s="9" t="str">
        <f ca="1">VLOOKUP(E11,Lookup!$C$5:$D$42,2, FALSE)</f>
        <v>Pollution values</v>
      </c>
      <c r="J11" s="9">
        <f ca="1">VLOOKUP(C11,Default!$B$4:$E$82,4, FALSE)</f>
        <v>0</v>
      </c>
      <c r="K11" s="29"/>
      <c r="L11" s="29"/>
      <c r="M11" s="29"/>
    </row>
    <row r="12" spans="1:17" x14ac:dyDescent="0.3">
      <c r="A12" s="10">
        <v>3</v>
      </c>
      <c r="B12" s="10">
        <v>10</v>
      </c>
      <c r="C12" s="10" t="str">
        <f t="shared" ca="1" si="0"/>
        <v>PM_emission_inventories other</v>
      </c>
      <c r="D12" s="9" t="str" cm="1">
        <f t="array" aca="1" ref="D12" ca="1">INDIRECT(ADDRESS(1,A12,1,1,"all_city_parameter_inputs"))</f>
        <v>accra</v>
      </c>
      <c r="E12" s="11" t="str" cm="1">
        <f t="array" aca="1" ref="E12" ca="1">IF(AND(ISBLANK(INDIRECT(ADDRESS(B12,2,1,1,"all_city_parameter_inputs"))), ISBLANK(INDIRECT(ADDRESS(B12,1,1,1,"all_city_parameter_inputs")))), "", IF(ISBLANK(INDIRECT(ADDRESS(B12,1,1,1,"all_city_parameter_inputs"))), All_city_list!E11,INDIRECT(ADDRESS(B12,1,1,1,"all_city_parameter_inputs"))))</f>
        <v>PM_emission_inventories</v>
      </c>
      <c r="F12" s="9" t="str" cm="1">
        <f t="array" aca="1" ref="F12" ca="1">IF(AND(ISBLANK(INDIRECT(ADDRESS(B12,3,1,1,"all_city_parameter_inputs"))),ISBLANK(INDIRECT(ADDRESS(B12,2,1,1,"all_city_parameter_inputs")))),"",IF(ISBLANK(INDIRECT(ADDRESS(B12,2,1,1,"all_city_parameter_inputs"))),"",INDIRECT(ADDRESS(B12,2,1,1,"all_city_parameter_inputs"))))</f>
        <v>other</v>
      </c>
      <c r="G12" s="25" t="str" cm="1">
        <f t="array" aca="1" ref="G12" ca="1">IF(ISBLANK(INDIRECT(ADDRESS(B12,A12,1,1,"all_city_parameter_inputs"))), "--",INDIRECT(ADDRESS(B12,A12,1,1,"all_city_parameter_inputs")))</f>
        <v>--</v>
      </c>
      <c r="H12" s="25">
        <f ca="1">IF(OR(F12="alpha",F12="beta",F12="sd",F12="mean"),"--",VLOOKUP(C12,Default!$B$5:$H$82,7,FALSE))</f>
        <v>8.2000000000000003E-2</v>
      </c>
      <c r="I12" s="9" t="str">
        <f ca="1">VLOOKUP(E12,Lookup!$C$5:$D$42,2, FALSE)</f>
        <v>Pollution values</v>
      </c>
      <c r="J12" s="9">
        <f ca="1">VLOOKUP(C12,Default!$B$4:$E$82,4, FALSE)</f>
        <v>0</v>
      </c>
      <c r="K12" s="29"/>
      <c r="L12" s="29"/>
      <c r="M12" s="29"/>
    </row>
    <row r="13" spans="1:17" x14ac:dyDescent="0.3">
      <c r="A13" s="10">
        <v>3</v>
      </c>
      <c r="B13" s="10">
        <v>11</v>
      </c>
      <c r="C13" s="10" t="str">
        <f t="shared" ca="1" si="0"/>
        <v>PM_emission_inventories taxi</v>
      </c>
      <c r="D13" s="9" t="str" cm="1">
        <f t="array" aca="1" ref="D13" ca="1">INDIRECT(ADDRESS(1,A13,1,1,"all_city_parameter_inputs"))</f>
        <v>accra</v>
      </c>
      <c r="E13" s="11" t="str" cm="1">
        <f t="array" aca="1" ref="E13" ca="1">IF(AND(ISBLANK(INDIRECT(ADDRESS(B13,2,1,1,"all_city_parameter_inputs"))), ISBLANK(INDIRECT(ADDRESS(B13,1,1,1,"all_city_parameter_inputs")))), "", IF(ISBLANK(INDIRECT(ADDRESS(B13,1,1,1,"all_city_parameter_inputs"))), All_city_list!E12,INDIRECT(ADDRESS(B13,1,1,1,"all_city_parameter_inputs"))))</f>
        <v>PM_emission_inventories</v>
      </c>
      <c r="F13" s="9" t="str" cm="1">
        <f t="array" aca="1" ref="F13" ca="1">IF(AND(ISBLANK(INDIRECT(ADDRESS(B13,3,1,1,"all_city_parameter_inputs"))),ISBLANK(INDIRECT(ADDRESS(B13,2,1,1,"all_city_parameter_inputs")))),"",IF(ISBLANK(INDIRECT(ADDRESS(B13,2,1,1,"all_city_parameter_inputs"))),"",INDIRECT(ADDRESS(B13,2,1,1,"all_city_parameter_inputs"))))</f>
        <v>taxi</v>
      </c>
      <c r="G13" s="25" t="str" cm="1">
        <f t="array" aca="1" ref="G13" ca="1">IF(ISBLANK(INDIRECT(ADDRESS(B13,A13,1,1,"all_city_parameter_inputs"))), "--",INDIRECT(ADDRESS(B13,A13,1,1,"all_city_parameter_inputs")))</f>
        <v>--</v>
      </c>
      <c r="H13" s="25">
        <f ca="1">IF(OR(F13="alpha",F13="beta",F13="sd",F13="mean"),"--",VLOOKUP(C13,Default!$B$5:$H$82,7,FALSE))</f>
        <v>1.0999999999999999E-2</v>
      </c>
      <c r="I13" s="9" t="str">
        <f ca="1">VLOOKUP(E13,Lookup!$C$5:$D$42,2, FALSE)</f>
        <v>Pollution values</v>
      </c>
      <c r="J13" s="9">
        <f ca="1">VLOOKUP(C13,Default!$B$4:$E$82,4, FALSE)</f>
        <v>0</v>
      </c>
      <c r="K13" s="29"/>
      <c r="L13" s="29"/>
      <c r="M13" s="29"/>
    </row>
    <row r="14" spans="1:17" x14ac:dyDescent="0.3">
      <c r="A14" s="10">
        <v>3</v>
      </c>
      <c r="B14" s="10">
        <v>12</v>
      </c>
      <c r="C14" s="10" t="str">
        <f t="shared" ca="1" si="0"/>
        <v>PM_emission_inventories auto_rickshaw</v>
      </c>
      <c r="D14" s="9" t="str" cm="1">
        <f t="array" aca="1" ref="D14" ca="1">INDIRECT(ADDRESS(1,A14,1,1,"all_city_parameter_inputs"))</f>
        <v>accra</v>
      </c>
      <c r="E14" s="11" t="str" cm="1">
        <f t="array" aca="1" ref="E14" ca="1">IF(AND(ISBLANK(INDIRECT(ADDRESS(B14,2,1,1,"all_city_parameter_inputs"))), ISBLANK(INDIRECT(ADDRESS(B14,1,1,1,"all_city_parameter_inputs")))), "", IF(ISBLANK(INDIRECT(ADDRESS(B14,1,1,1,"all_city_parameter_inputs"))), All_city_list!E13,INDIRECT(ADDRESS(B14,1,1,1,"all_city_parameter_inputs"))))</f>
        <v>PM_emission_inventories</v>
      </c>
      <c r="F14" s="9" t="str" cm="1">
        <f t="array" aca="1" ref="F14" ca="1">IF(AND(ISBLANK(INDIRECT(ADDRESS(B14,3,1,1,"all_city_parameter_inputs"))),ISBLANK(INDIRECT(ADDRESS(B14,2,1,1,"all_city_parameter_inputs")))),"",IF(ISBLANK(INDIRECT(ADDRESS(B14,2,1,1,"all_city_parameter_inputs"))),"",INDIRECT(ADDRESS(B14,2,1,1,"all_city_parameter_inputs"))))</f>
        <v>auto_rickshaw</v>
      </c>
      <c r="G14" s="25" t="str" cm="1">
        <f t="array" aca="1" ref="G14" ca="1">IF(ISBLANK(INDIRECT(ADDRESS(B14,A14,1,1,"all_city_parameter_inputs"))), "--",INDIRECT(ADDRESS(B14,A14,1,1,"all_city_parameter_inputs")))</f>
        <v>--</v>
      </c>
      <c r="H14" s="49" t="str">
        <f ca="1">IF(OR(F14="alpha",F14="beta",F14="sd",F14="mean"),"--",VLOOKUP(C14,Default!$B$5:$H$82,7,FALSE))</f>
        <v>NOT defined</v>
      </c>
      <c r="I14" s="9" t="str">
        <f ca="1">VLOOKUP(E14,Lookup!$C$5:$D$42,2, FALSE)</f>
        <v>Pollution values</v>
      </c>
      <c r="J14" s="9">
        <f ca="1">VLOOKUP(C14,Default!$B$4:$E$82,4, FALSE)</f>
        <v>0</v>
      </c>
      <c r="K14" s="29"/>
      <c r="L14" s="29"/>
      <c r="M14" s="29"/>
    </row>
    <row r="15" spans="1:17" x14ac:dyDescent="0.3">
      <c r="A15" s="10">
        <v>3</v>
      </c>
      <c r="B15" s="10">
        <v>13</v>
      </c>
      <c r="C15" s="10" t="str">
        <f t="shared" ca="1" si="0"/>
        <v>injury_reporting_rate</v>
      </c>
      <c r="D15" s="9" t="str" cm="1">
        <f t="array" aca="1" ref="D15" ca="1">INDIRECT(ADDRESS(1,A15,1,1,"all_city_parameter_inputs"))</f>
        <v>accra</v>
      </c>
      <c r="E15" s="11" t="str" cm="1">
        <f t="array" aca="1" ref="E15" ca="1">IF(AND(ISBLANK(INDIRECT(ADDRESS(B15,2,1,1,"all_city_parameter_inputs"))), ISBLANK(INDIRECT(ADDRESS(B15,1,1,1,"all_city_parameter_inputs")))), "", IF(ISBLANK(INDIRECT(ADDRESS(B15,1,1,1,"all_city_parameter_inputs"))), All_city_list!E14,INDIRECT(ADDRESS(B15,1,1,1,"all_city_parameter_inputs"))))</f>
        <v>injury_reporting_rate</v>
      </c>
      <c r="F15" s="9" t="str" cm="1">
        <f t="array" aca="1" ref="F15" ca="1">IF(AND(ISBLANK(INDIRECT(ADDRESS(B15,3,1,1,"all_city_parameter_inputs"))),ISBLANK(INDIRECT(ADDRESS(B15,2,1,1,"all_city_parameter_inputs")))),"",IF(ISBLANK(INDIRECT(ADDRESS(B15,2,1,1,"all_city_parameter_inputs"))),"",INDIRECT(ADDRESS(B15,2,1,1,"all_city_parameter_inputs"))))</f>
        <v>constant</v>
      </c>
      <c r="G15" s="25" cm="1">
        <f t="array" aca="1" ref="G15" ca="1">IF(ISBLANK(INDIRECT(ADDRESS(B15,A15,1,1,"all_city_parameter_inputs"))), "--",INDIRECT(ADDRESS(B15,A15,1,1,"all_city_parameter_inputs")))</f>
        <v>1</v>
      </c>
      <c r="H15" s="25">
        <f ca="1">IF(OR(F15="alpha",F15="beta",F15="sd",F15="mean"),"--",VLOOKUP(C15,Default!$B$5:$H$82,7,FALSE))</f>
        <v>1</v>
      </c>
      <c r="I15" s="9" t="str">
        <f ca="1">VLOOKUP(E15,Lookup!$C$5:$D$42,2, FALSE)</f>
        <v>Injury values</v>
      </c>
      <c r="J15" s="9" t="str">
        <f ca="1">VLOOKUP(C15,Default!$B$4:$E$82,4, FALSE)</f>
        <v>rate at which injuries are reported</v>
      </c>
      <c r="K15" s="29"/>
      <c r="L15" s="29"/>
      <c r="M15" s="29"/>
    </row>
    <row r="16" spans="1:17" x14ac:dyDescent="0.3">
      <c r="A16" s="10">
        <v>3</v>
      </c>
      <c r="B16" s="10">
        <v>14</v>
      </c>
      <c r="C16" s="10" t="str">
        <f t="shared" ca="1" si="0"/>
        <v>injury_reporting_rate</v>
      </c>
      <c r="D16" s="9" t="str" cm="1">
        <f t="array" aca="1" ref="D16" ca="1">INDIRECT(ADDRESS(1,A16,1,1,"all_city_parameter_inputs"))</f>
        <v>accra</v>
      </c>
      <c r="E16" s="11" t="str" cm="1">
        <f t="array" aca="1" ref="E16" ca="1">IF(AND(ISBLANK(INDIRECT(ADDRESS(B16,2,1,1,"all_city_parameter_inputs"))), ISBLANK(INDIRECT(ADDRESS(B16,1,1,1,"all_city_parameter_inputs")))), "", IF(ISBLANK(INDIRECT(ADDRESS(B16,1,1,1,"all_city_parameter_inputs"))), All_city_list!E15,INDIRECT(ADDRESS(B16,1,1,1,"all_city_parameter_inputs"))))</f>
        <v>injury_reporting_rate</v>
      </c>
      <c r="F16" s="9" t="str" cm="1">
        <f t="array" aca="1" ref="F16" ca="1">IF(AND(ISBLANK(INDIRECT(ADDRESS(B16,3,1,1,"all_city_parameter_inputs"))),ISBLANK(INDIRECT(ADDRESS(B16,2,1,1,"all_city_parameter_inputs")))),"",IF(ISBLANK(INDIRECT(ADDRESS(B16,2,1,1,"all_city_parameter_inputs"))),"",INDIRECT(ADDRESS(B16,2,1,1,"all_city_parameter_inputs"))))</f>
        <v>alpha</v>
      </c>
      <c r="G16" s="25" cm="1">
        <f t="array" aca="1" ref="G16" ca="1">IF(ISBLANK(INDIRECT(ADDRESS(B16,A16,1,1,"all_city_parameter_inputs"))), "--",INDIRECT(ADDRESS(B16,A16,1,1,"all_city_parameter_inputs")))</f>
        <v>8</v>
      </c>
      <c r="H16" s="25" t="str">
        <f ca="1">IF(OR(F16="alpha",F16="beta",F16="sd",F16="mean"),"--",VLOOKUP(C16,Default!$B$5:$H$82,7,FALSE))</f>
        <v>--</v>
      </c>
      <c r="I16" s="9" t="str">
        <f ca="1">VLOOKUP(E16,Lookup!$C$5:$D$42,2, FALSE)</f>
        <v>Injury values</v>
      </c>
      <c r="J16" s="9" t="str">
        <f ca="1">VLOOKUP(C16,Default!$B$4:$E$82,4, FALSE)</f>
        <v>rate at which injuries are reported</v>
      </c>
      <c r="K16" s="29"/>
      <c r="L16" s="29"/>
      <c r="M16" s="29"/>
    </row>
    <row r="17" spans="1:13" x14ac:dyDescent="0.3">
      <c r="A17" s="10">
        <v>3</v>
      </c>
      <c r="B17" s="10">
        <v>15</v>
      </c>
      <c r="C17" s="10" t="str">
        <f t="shared" ca="1" si="0"/>
        <v>injury_reporting_rate</v>
      </c>
      <c r="D17" s="9" t="str" cm="1">
        <f t="array" aca="1" ref="D17" ca="1">INDIRECT(ADDRESS(1,A17,1,1,"all_city_parameter_inputs"))</f>
        <v>accra</v>
      </c>
      <c r="E17" s="11" t="str" cm="1">
        <f t="array" aca="1" ref="E17" ca="1">IF(AND(ISBLANK(INDIRECT(ADDRESS(B17,2,1,1,"all_city_parameter_inputs"))), ISBLANK(INDIRECT(ADDRESS(B17,1,1,1,"all_city_parameter_inputs")))), "", IF(ISBLANK(INDIRECT(ADDRESS(B17,1,1,1,"all_city_parameter_inputs"))), All_city_list!E16,INDIRECT(ADDRESS(B17,1,1,1,"all_city_parameter_inputs"))))</f>
        <v>injury_reporting_rate</v>
      </c>
      <c r="F17" s="9" t="str" cm="1">
        <f t="array" aca="1" ref="F17" ca="1">IF(AND(ISBLANK(INDIRECT(ADDRESS(B17,3,1,1,"all_city_parameter_inputs"))),ISBLANK(INDIRECT(ADDRESS(B17,2,1,1,"all_city_parameter_inputs")))),"",IF(ISBLANK(INDIRECT(ADDRESS(B17,2,1,1,"all_city_parameter_inputs"))),"",INDIRECT(ADDRESS(B17,2,1,1,"all_city_parameter_inputs"))))</f>
        <v>beta</v>
      </c>
      <c r="G17" s="25" cm="1">
        <f t="array" aca="1" ref="G17" ca="1">IF(ISBLANK(INDIRECT(ADDRESS(B17,A17,1,1,"all_city_parameter_inputs"))), "--",INDIRECT(ADDRESS(B17,A17,1,1,"all_city_parameter_inputs")))</f>
        <v>3</v>
      </c>
      <c r="H17" s="25" t="str">
        <f ca="1">IF(OR(F17="alpha",F17="beta",F17="sd",F17="mean"),"--",VLOOKUP(C17,Default!$B$5:$H$82,7,FALSE))</f>
        <v>--</v>
      </c>
      <c r="I17" s="9" t="str">
        <f ca="1">VLOOKUP(E17,Lookup!$C$5:$D$42,2, FALSE)</f>
        <v>Injury values</v>
      </c>
      <c r="J17" s="9" t="str">
        <f ca="1">VLOOKUP(C17,Default!$B$4:$E$82,4, FALSE)</f>
        <v>rate at which injuries are reported</v>
      </c>
      <c r="K17" s="29"/>
      <c r="L17" s="29"/>
      <c r="M17" s="29"/>
    </row>
    <row r="18" spans="1:13" x14ac:dyDescent="0.3">
      <c r="A18" s="10">
        <v>3</v>
      </c>
      <c r="B18" s="10">
        <v>16</v>
      </c>
      <c r="C18" s="10" t="str">
        <f t="shared" ca="1" si="0"/>
        <v>chronic_disease_scalar</v>
      </c>
      <c r="D18" s="9" t="str" cm="1">
        <f t="array" aca="1" ref="D18" ca="1">INDIRECT(ADDRESS(1,A18,1,1,"all_city_parameter_inputs"))</f>
        <v>accra</v>
      </c>
      <c r="E18" s="11" t="str" cm="1">
        <f t="array" aca="1" ref="E18" ca="1">IF(AND(ISBLANK(INDIRECT(ADDRESS(B18,2,1,1,"all_city_parameter_inputs"))), ISBLANK(INDIRECT(ADDRESS(B18,1,1,1,"all_city_parameter_inputs")))), "", IF(ISBLANK(INDIRECT(ADDRESS(B18,1,1,1,"all_city_parameter_inputs"))), All_city_list!E17,INDIRECT(ADDRESS(B18,1,1,1,"all_city_parameter_inputs"))))</f>
        <v>chronic_disease_scalar</v>
      </c>
      <c r="F18" s="9" t="str" cm="1">
        <f t="array" aca="1" ref="F18" ca="1">IF(AND(ISBLANK(INDIRECT(ADDRESS(B18,3,1,1,"all_city_parameter_inputs"))),ISBLANK(INDIRECT(ADDRESS(B18,2,1,1,"all_city_parameter_inputs")))),"",IF(ISBLANK(INDIRECT(ADDRESS(B18,2,1,1,"all_city_parameter_inputs"))),"",INDIRECT(ADDRESS(B18,2,1,1,"all_city_parameter_inputs"))))</f>
        <v>constant</v>
      </c>
      <c r="G18" s="25" cm="1">
        <f t="array" aca="1" ref="G18" ca="1">IF(ISBLANK(INDIRECT(ADDRESS(B18,A18,1,1,"all_city_parameter_inputs"))), "--",INDIRECT(ADDRESS(B18,A18,1,1,"all_city_parameter_inputs")))</f>
        <v>1</v>
      </c>
      <c r="H18" s="25">
        <f ca="1">IF(OR(F18="alpha",F18="beta",F18="sd",F18="mean"),"--",VLOOKUP(C18,Default!$B$5:$H$82,7,FALSE))</f>
        <v>1</v>
      </c>
      <c r="I18" s="9" t="str">
        <f ca="1">VLOOKUP(E18,Lookup!$C$5:$D$42,2, FALSE)</f>
        <v>Health values</v>
      </c>
      <c r="J18" s="9" t="str">
        <f ca="1">VLOOKUP(C18,Default!$B$4:$E$82,4, FALSE)</f>
        <v>scalar for GBD data</v>
      </c>
      <c r="K18" s="29"/>
      <c r="L18" s="29"/>
      <c r="M18" s="29"/>
    </row>
    <row r="19" spans="1:13" x14ac:dyDescent="0.3">
      <c r="A19" s="10">
        <v>3</v>
      </c>
      <c r="B19" s="10">
        <v>17</v>
      </c>
      <c r="C19" s="10" t="str">
        <f t="shared" ca="1" si="0"/>
        <v>chronic_disease_scalar</v>
      </c>
      <c r="D19" s="9" t="str" cm="1">
        <f t="array" aca="1" ref="D19" ca="1">INDIRECT(ADDRESS(1,A19,1,1,"all_city_parameter_inputs"))</f>
        <v>accra</v>
      </c>
      <c r="E19" s="11" t="str" cm="1">
        <f t="array" aca="1" ref="E19" ca="1">IF(AND(ISBLANK(INDIRECT(ADDRESS(B19,2,1,1,"all_city_parameter_inputs"))), ISBLANK(INDIRECT(ADDRESS(B19,1,1,1,"all_city_parameter_inputs")))), "", IF(ISBLANK(INDIRECT(ADDRESS(B19,1,1,1,"all_city_parameter_inputs"))), All_city_list!E18,INDIRECT(ADDRESS(B19,1,1,1,"all_city_parameter_inputs"))))</f>
        <v>chronic_disease_scalar</v>
      </c>
      <c r="F19" s="9" t="str" cm="1">
        <f t="array" aca="1" ref="F19" ca="1">IF(AND(ISBLANK(INDIRECT(ADDRESS(B19,3,1,1,"all_city_parameter_inputs"))),ISBLANK(INDIRECT(ADDRESS(B19,2,1,1,"all_city_parameter_inputs")))),"",IF(ISBLANK(INDIRECT(ADDRESS(B19,2,1,1,"all_city_parameter_inputs"))),"",INDIRECT(ADDRESS(B19,2,1,1,"all_city_parameter_inputs"))))</f>
        <v>mean</v>
      </c>
      <c r="G19" s="25" cm="1">
        <f t="array" aca="1" ref="G19" ca="1">IF(ISBLANK(INDIRECT(ADDRESS(B19,A19,1,1,"all_city_parameter_inputs"))), "--",INDIRECT(ADDRESS(B19,A19,1,1,"all_city_parameter_inputs")))</f>
        <v>1</v>
      </c>
      <c r="H19" s="25" t="str">
        <f ca="1">IF(OR(F19="alpha",F19="beta",F19="sd",F19="mean"),"--",VLOOKUP(C19,Default!$B$5:$H$82,7,FALSE))</f>
        <v>--</v>
      </c>
      <c r="I19" s="9" t="str">
        <f ca="1">VLOOKUP(E19,Lookup!$C$5:$D$42,2, FALSE)</f>
        <v>Health values</v>
      </c>
      <c r="J19" s="9" t="str">
        <f ca="1">VLOOKUP(C19,Default!$B$4:$E$82,4, FALSE)</f>
        <v>scalar for GBD data</v>
      </c>
      <c r="K19" s="29"/>
      <c r="L19" s="29"/>
      <c r="M19" s="29"/>
    </row>
    <row r="20" spans="1:13" x14ac:dyDescent="0.3">
      <c r="A20" s="10">
        <v>3</v>
      </c>
      <c r="B20" s="10">
        <v>18</v>
      </c>
      <c r="C20" s="10" t="str">
        <f t="shared" ca="1" si="0"/>
        <v>chronic_disease_scalar</v>
      </c>
      <c r="D20" s="9" t="str" cm="1">
        <f t="array" aca="1" ref="D20" ca="1">INDIRECT(ADDRESS(1,A20,1,1,"all_city_parameter_inputs"))</f>
        <v>accra</v>
      </c>
      <c r="E20" s="11" t="str" cm="1">
        <f t="array" aca="1" ref="E20" ca="1">IF(AND(ISBLANK(INDIRECT(ADDRESS(B20,2,1,1,"all_city_parameter_inputs"))), ISBLANK(INDIRECT(ADDRESS(B20,1,1,1,"all_city_parameter_inputs")))), "", IF(ISBLANK(INDIRECT(ADDRESS(B20,1,1,1,"all_city_parameter_inputs"))), All_city_list!E19,INDIRECT(ADDRESS(B20,1,1,1,"all_city_parameter_inputs"))))</f>
        <v>chronic_disease_scalar</v>
      </c>
      <c r="F20" s="9" t="str" cm="1">
        <f t="array" aca="1" ref="F20" ca="1">IF(AND(ISBLANK(INDIRECT(ADDRESS(B20,3,1,1,"all_city_parameter_inputs"))),ISBLANK(INDIRECT(ADDRESS(B20,2,1,1,"all_city_parameter_inputs")))),"",IF(ISBLANK(INDIRECT(ADDRESS(B20,2,1,1,"all_city_parameter_inputs"))),"",INDIRECT(ADDRESS(B20,2,1,1,"all_city_parameter_inputs"))))</f>
        <v>sd</v>
      </c>
      <c r="G20" s="25" cm="1">
        <f t="array" aca="1" ref="G20" ca="1">IF(ISBLANK(INDIRECT(ADDRESS(B20,A20,1,1,"all_city_parameter_inputs"))), "--",INDIRECT(ADDRESS(B20,A20,1,1,"all_city_parameter_inputs")))</f>
        <v>1.2</v>
      </c>
      <c r="H20" s="25" t="str">
        <f ca="1">IF(OR(F20="alpha",F20="beta",F20="sd",F20="mean"),"--",VLOOKUP(C20,Default!$B$5:$H$82,7,FALSE))</f>
        <v>--</v>
      </c>
      <c r="I20" s="9" t="str">
        <f ca="1">VLOOKUP(E20,Lookup!$C$5:$D$42,2, FALSE)</f>
        <v>Health values</v>
      </c>
      <c r="J20" s="9" t="str">
        <f ca="1">VLOOKUP(C20,Default!$B$4:$E$82,4, FALSE)</f>
        <v>scalar for GBD data</v>
      </c>
      <c r="K20" s="29"/>
      <c r="L20" s="29"/>
      <c r="M20" s="29"/>
    </row>
    <row r="21" spans="1:13" x14ac:dyDescent="0.3">
      <c r="A21" s="10">
        <v>3</v>
      </c>
      <c r="B21" s="10">
        <v>19</v>
      </c>
      <c r="C21" s="10" t="str">
        <f t="shared" ca="1" si="0"/>
        <v>pm_conc_base</v>
      </c>
      <c r="D21" s="9" t="str" cm="1">
        <f t="array" aca="1" ref="D21" ca="1">INDIRECT(ADDRESS(1,A21,1,1,"all_city_parameter_inputs"))</f>
        <v>accra</v>
      </c>
      <c r="E21" s="11" t="str" cm="1">
        <f t="array" aca="1" ref="E21" ca="1">IF(AND(ISBLANK(INDIRECT(ADDRESS(B21,2,1,1,"all_city_parameter_inputs"))), ISBLANK(INDIRECT(ADDRESS(B21,1,1,1,"all_city_parameter_inputs")))), "", IF(ISBLANK(INDIRECT(ADDRESS(B21,1,1,1,"all_city_parameter_inputs"))), All_city_list!E20,INDIRECT(ADDRESS(B21,1,1,1,"all_city_parameter_inputs"))))</f>
        <v>pm_conc_base</v>
      </c>
      <c r="F21" s="9" t="str" cm="1">
        <f t="array" aca="1" ref="F21" ca="1">IF(AND(ISBLANK(INDIRECT(ADDRESS(B21,3,1,1,"all_city_parameter_inputs"))),ISBLANK(INDIRECT(ADDRESS(B21,2,1,1,"all_city_parameter_inputs")))),"",IF(ISBLANK(INDIRECT(ADDRESS(B21,2,1,1,"all_city_parameter_inputs"))),"",INDIRECT(ADDRESS(B21,2,1,1,"all_city_parameter_inputs"))))</f>
        <v>constant</v>
      </c>
      <c r="G21" s="25" cm="1">
        <f t="array" aca="1" ref="G21" ca="1">IF(ISBLANK(INDIRECT(ADDRESS(B21,A21,1,1,"all_city_parameter_inputs"))), "--",INDIRECT(ADDRESS(B21,A21,1,1,"all_city_parameter_inputs")))</f>
        <v>50</v>
      </c>
      <c r="H21" s="25">
        <f ca="1">IF(OR(F21="alpha",F21="beta",F21="sd",F21="mean"),"--",VLOOKUP(C21,Default!$B$5:$H$82,7,FALSE))</f>
        <v>50</v>
      </c>
      <c r="I21" s="9" t="str">
        <f ca="1">VLOOKUP(E21,Lookup!$C$5:$D$42,2, FALSE)</f>
        <v>Pollution values</v>
      </c>
      <c r="J21" s="9" t="str">
        <f ca="1">VLOOKUP(C21,Default!$B$4:$E$82,4, FALSE)</f>
        <v>background PM2.5 concentration</v>
      </c>
      <c r="K21" s="29"/>
      <c r="L21" s="29"/>
      <c r="M21" s="29"/>
    </row>
    <row r="22" spans="1:13" x14ac:dyDescent="0.3">
      <c r="A22" s="10">
        <v>3</v>
      </c>
      <c r="B22" s="10">
        <v>20</v>
      </c>
      <c r="C22" s="10" t="str">
        <f t="shared" ca="1" si="0"/>
        <v>pm_conc_base</v>
      </c>
      <c r="D22" s="9" t="str" cm="1">
        <f t="array" aca="1" ref="D22" ca="1">INDIRECT(ADDRESS(1,A22,1,1,"all_city_parameter_inputs"))</f>
        <v>accra</v>
      </c>
      <c r="E22" s="11" t="str" cm="1">
        <f t="array" aca="1" ref="E22" ca="1">IF(AND(ISBLANK(INDIRECT(ADDRESS(B22,2,1,1,"all_city_parameter_inputs"))), ISBLANK(INDIRECT(ADDRESS(B22,1,1,1,"all_city_parameter_inputs")))), "", IF(ISBLANK(INDIRECT(ADDRESS(B22,1,1,1,"all_city_parameter_inputs"))), All_city_list!E21,INDIRECT(ADDRESS(B22,1,1,1,"all_city_parameter_inputs"))))</f>
        <v>pm_conc_base</v>
      </c>
      <c r="F22" s="9" t="str" cm="1">
        <f t="array" aca="1" ref="F22" ca="1">IF(AND(ISBLANK(INDIRECT(ADDRESS(B22,3,1,1,"all_city_parameter_inputs"))),ISBLANK(INDIRECT(ADDRESS(B22,2,1,1,"all_city_parameter_inputs")))),"",IF(ISBLANK(INDIRECT(ADDRESS(B22,2,1,1,"all_city_parameter_inputs"))),"",INDIRECT(ADDRESS(B22,2,1,1,"all_city_parameter_inputs"))))</f>
        <v>mean</v>
      </c>
      <c r="G22" s="25" cm="1">
        <f t="array" aca="1" ref="G22" ca="1">IF(ISBLANK(INDIRECT(ADDRESS(B22,A22,1,1,"all_city_parameter_inputs"))), "--",INDIRECT(ADDRESS(B22,A22,1,1,"all_city_parameter_inputs")))</f>
        <v>50</v>
      </c>
      <c r="H22" s="25" t="str">
        <f ca="1">IF(OR(F22="alpha",F22="beta",F22="sd",F22="mean"),"--",VLOOKUP(C22,Default!$B$5:$H$82,7,FALSE))</f>
        <v>--</v>
      </c>
      <c r="I22" s="9" t="str">
        <f ca="1">VLOOKUP(E22,Lookup!$C$5:$D$42,2, FALSE)</f>
        <v>Pollution values</v>
      </c>
      <c r="J22" s="9" t="str">
        <f ca="1">VLOOKUP(C22,Default!$B$4:$E$82,4, FALSE)</f>
        <v>background PM2.5 concentration</v>
      </c>
      <c r="K22" s="29"/>
      <c r="L22" s="29"/>
      <c r="M22" s="29"/>
    </row>
    <row r="23" spans="1:13" x14ac:dyDescent="0.3">
      <c r="A23" s="10">
        <v>3</v>
      </c>
      <c r="B23" s="10">
        <v>21</v>
      </c>
      <c r="C23" s="10" t="str">
        <f t="shared" ca="1" si="0"/>
        <v>pm_conc_base</v>
      </c>
      <c r="D23" s="9" t="str" cm="1">
        <f t="array" aca="1" ref="D23" ca="1">INDIRECT(ADDRESS(1,A23,1,1,"all_city_parameter_inputs"))</f>
        <v>accra</v>
      </c>
      <c r="E23" s="11" t="str" cm="1">
        <f t="array" aca="1" ref="E23" ca="1">IF(AND(ISBLANK(INDIRECT(ADDRESS(B23,2,1,1,"all_city_parameter_inputs"))), ISBLANK(INDIRECT(ADDRESS(B23,1,1,1,"all_city_parameter_inputs")))), "", IF(ISBLANK(INDIRECT(ADDRESS(B23,1,1,1,"all_city_parameter_inputs"))), All_city_list!E22,INDIRECT(ADDRESS(B23,1,1,1,"all_city_parameter_inputs"))))</f>
        <v>pm_conc_base</v>
      </c>
      <c r="F23" s="9" t="str" cm="1">
        <f t="array" aca="1" ref="F23" ca="1">IF(AND(ISBLANK(INDIRECT(ADDRESS(B23,3,1,1,"all_city_parameter_inputs"))),ISBLANK(INDIRECT(ADDRESS(B23,2,1,1,"all_city_parameter_inputs")))),"",IF(ISBLANK(INDIRECT(ADDRESS(B23,2,1,1,"all_city_parameter_inputs"))),"",INDIRECT(ADDRESS(B23,2,1,1,"all_city_parameter_inputs"))))</f>
        <v>sd</v>
      </c>
      <c r="G23" s="25" cm="1">
        <f t="array" aca="1" ref="G23" ca="1">IF(ISBLANK(INDIRECT(ADDRESS(B23,A23,1,1,"all_city_parameter_inputs"))), "--",INDIRECT(ADDRESS(B23,A23,1,1,"all_city_parameter_inputs")))</f>
        <v>1.3</v>
      </c>
      <c r="H23" s="25" t="str">
        <f ca="1">IF(OR(F23="alpha",F23="beta",F23="sd",F23="mean"),"--",VLOOKUP(C23,Default!$B$5:$H$82,7,FALSE))</f>
        <v>--</v>
      </c>
      <c r="I23" s="9" t="str">
        <f ca="1">VLOOKUP(E23,Lookup!$C$5:$D$42,2, FALSE)</f>
        <v>Pollution values</v>
      </c>
      <c r="J23" s="9" t="str">
        <f ca="1">VLOOKUP(C23,Default!$B$4:$E$82,4, FALSE)</f>
        <v>background PM2.5 concentration</v>
      </c>
      <c r="K23" s="29"/>
      <c r="L23" s="29"/>
      <c r="M23" s="29"/>
    </row>
    <row r="24" spans="1:13" x14ac:dyDescent="0.3">
      <c r="A24" s="10">
        <v>3</v>
      </c>
      <c r="B24" s="10">
        <v>22</v>
      </c>
      <c r="C24" s="10" t="str">
        <f t="shared" ca="1" si="0"/>
        <v>pm_trans_share</v>
      </c>
      <c r="D24" s="9" t="str" cm="1">
        <f t="array" aca="1" ref="D24" ca="1">INDIRECT(ADDRESS(1,A24,1,1,"all_city_parameter_inputs"))</f>
        <v>accra</v>
      </c>
      <c r="E24" s="11" t="str" cm="1">
        <f t="array" aca="1" ref="E24" ca="1">IF(AND(ISBLANK(INDIRECT(ADDRESS(B24,2,1,1,"all_city_parameter_inputs"))), ISBLANK(INDIRECT(ADDRESS(B24,1,1,1,"all_city_parameter_inputs")))), "", IF(ISBLANK(INDIRECT(ADDRESS(B24,1,1,1,"all_city_parameter_inputs"))), All_city_list!E23,INDIRECT(ADDRESS(B24,1,1,1,"all_city_parameter_inputs"))))</f>
        <v>pm_trans_share</v>
      </c>
      <c r="F24" s="9" t="str" cm="1">
        <f t="array" aca="1" ref="F24" ca="1">IF(AND(ISBLANK(INDIRECT(ADDRESS(B24,3,1,1,"all_city_parameter_inputs"))),ISBLANK(INDIRECT(ADDRESS(B24,2,1,1,"all_city_parameter_inputs")))),"",IF(ISBLANK(INDIRECT(ADDRESS(B24,2,1,1,"all_city_parameter_inputs"))),"",INDIRECT(ADDRESS(B24,2,1,1,"all_city_parameter_inputs"))))</f>
        <v>constant</v>
      </c>
      <c r="G24" s="25" cm="1">
        <f t="array" aca="1" ref="G24" ca="1">IF(ISBLANK(INDIRECT(ADDRESS(B24,A24,1,1,"all_city_parameter_inputs"))), "--",INDIRECT(ADDRESS(B24,A24,1,1,"all_city_parameter_inputs")))</f>
        <v>0.2616</v>
      </c>
      <c r="H24" s="25">
        <f ca="1">IF(OR(F24="alpha",F24="beta",F24="sd",F24="mean"),"--",VLOOKUP(C24,Default!$B$5:$H$82,7,FALSE))</f>
        <v>0.22500000000000001</v>
      </c>
      <c r="I24" s="9" t="str">
        <f ca="1">VLOOKUP(E24,Lookup!$C$5:$D$42,2, FALSE)</f>
        <v>Pollution values</v>
      </c>
      <c r="J24" s="9" t="str">
        <f ca="1">VLOOKUP(C24,Default!$B$4:$E$82,4, FALSE)</f>
        <v>proportion of background PM2.5 attributable to transport</v>
      </c>
      <c r="K24" s="29"/>
      <c r="L24" s="29"/>
      <c r="M24" s="29"/>
    </row>
    <row r="25" spans="1:13" x14ac:dyDescent="0.3">
      <c r="A25" s="10">
        <v>3</v>
      </c>
      <c r="B25" s="10">
        <v>23</v>
      </c>
      <c r="C25" s="10" t="str">
        <f t="shared" ca="1" si="0"/>
        <v>pm_trans_share</v>
      </c>
      <c r="D25" s="9" t="str" cm="1">
        <f t="array" aca="1" ref="D25" ca="1">INDIRECT(ADDRESS(1,A25,1,1,"all_city_parameter_inputs"))</f>
        <v>accra</v>
      </c>
      <c r="E25" s="11" t="str" cm="1">
        <f t="array" aca="1" ref="E25" ca="1">IF(AND(ISBLANK(INDIRECT(ADDRESS(B25,2,1,1,"all_city_parameter_inputs"))), ISBLANK(INDIRECT(ADDRESS(B25,1,1,1,"all_city_parameter_inputs")))), "", IF(ISBLANK(INDIRECT(ADDRESS(B25,1,1,1,"all_city_parameter_inputs"))), All_city_list!E24,INDIRECT(ADDRESS(B25,1,1,1,"all_city_parameter_inputs"))))</f>
        <v>pm_trans_share</v>
      </c>
      <c r="F25" s="9" t="str" cm="1">
        <f t="array" aca="1" ref="F25" ca="1">IF(AND(ISBLANK(INDIRECT(ADDRESS(B25,3,1,1,"all_city_parameter_inputs"))),ISBLANK(INDIRECT(ADDRESS(B25,2,1,1,"all_city_parameter_inputs")))),"",IF(ISBLANK(INDIRECT(ADDRESS(B25,2,1,1,"all_city_parameter_inputs"))),"",INDIRECT(ADDRESS(B25,2,1,1,"all_city_parameter_inputs"))))</f>
        <v>alpha</v>
      </c>
      <c r="G25" s="25" cm="1">
        <f t="array" aca="1" ref="G25" ca="1">IF(ISBLANK(INDIRECT(ADDRESS(B25,A25,1,1,"all_city_parameter_inputs"))), "--",INDIRECT(ADDRESS(B25,A25,1,1,"all_city_parameter_inputs")))</f>
        <v>1.5</v>
      </c>
      <c r="H25" s="25" t="str">
        <f ca="1">IF(OR(F25="alpha",F25="beta",F25="sd",F25="mean"),"--",VLOOKUP(C25,Default!$B$5:$H$82,7,FALSE))</f>
        <v>--</v>
      </c>
      <c r="I25" s="9" t="str">
        <f ca="1">VLOOKUP(E25,Lookup!$C$5:$D$42,2, FALSE)</f>
        <v>Pollution values</v>
      </c>
      <c r="J25" s="9" t="str">
        <f ca="1">VLOOKUP(C25,Default!$B$4:$E$82,4, FALSE)</f>
        <v>proportion of background PM2.5 attributable to transport</v>
      </c>
      <c r="K25" s="29"/>
      <c r="L25" s="29"/>
      <c r="M25" s="29"/>
    </row>
    <row r="26" spans="1:13" x14ac:dyDescent="0.3">
      <c r="A26" s="10">
        <v>3</v>
      </c>
      <c r="B26" s="10">
        <v>24</v>
      </c>
      <c r="C26" s="10" t="str">
        <f t="shared" ca="1" si="0"/>
        <v>pm_trans_share</v>
      </c>
      <c r="D26" s="9" t="str" cm="1">
        <f t="array" aca="1" ref="D26" ca="1">INDIRECT(ADDRESS(1,A26,1,1,"all_city_parameter_inputs"))</f>
        <v>accra</v>
      </c>
      <c r="E26" s="11" t="str" cm="1">
        <f t="array" aca="1" ref="E26" ca="1">IF(AND(ISBLANK(INDIRECT(ADDRESS(B26,2,1,1,"all_city_parameter_inputs"))), ISBLANK(INDIRECT(ADDRESS(B26,1,1,1,"all_city_parameter_inputs")))), "", IF(ISBLANK(INDIRECT(ADDRESS(B26,1,1,1,"all_city_parameter_inputs"))), All_city_list!E25,INDIRECT(ADDRESS(B26,1,1,1,"all_city_parameter_inputs"))))</f>
        <v>pm_trans_share</v>
      </c>
      <c r="F26" s="9" t="str" cm="1">
        <f t="array" aca="1" ref="F26" ca="1">IF(AND(ISBLANK(INDIRECT(ADDRESS(B26,3,1,1,"all_city_parameter_inputs"))),ISBLANK(INDIRECT(ADDRESS(B26,2,1,1,"all_city_parameter_inputs")))),"",IF(ISBLANK(INDIRECT(ADDRESS(B26,2,1,1,"all_city_parameter_inputs"))),"",INDIRECT(ADDRESS(B26,2,1,1,"all_city_parameter_inputs"))))</f>
        <v>beta</v>
      </c>
      <c r="G26" s="25" cm="1">
        <f t="array" aca="1" ref="G26" ca="1">IF(ISBLANK(INDIRECT(ADDRESS(B26,A26,1,1,"all_city_parameter_inputs"))), "--",INDIRECT(ADDRESS(B26,A26,1,1,"all_city_parameter_inputs")))</f>
        <v>5</v>
      </c>
      <c r="H26" s="25" t="str">
        <f ca="1">IF(OR(F26="alpha",F26="beta",F26="sd",F26="mean"),"--",VLOOKUP(C26,Default!$B$5:$H$82,7,FALSE))</f>
        <v>--</v>
      </c>
      <c r="I26" s="9" t="str">
        <f ca="1">VLOOKUP(E26,Lookup!$C$5:$D$42,2, FALSE)</f>
        <v>Pollution values</v>
      </c>
      <c r="J26" s="9" t="str">
        <f ca="1">VLOOKUP(C26,Default!$B$4:$E$82,4, FALSE)</f>
        <v>proportion of background PM2.5 attributable to transport</v>
      </c>
      <c r="K26" s="29"/>
      <c r="L26" s="29"/>
      <c r="M26" s="29"/>
    </row>
    <row r="27" spans="1:13" x14ac:dyDescent="0.3">
      <c r="A27" s="10">
        <v>3</v>
      </c>
      <c r="B27" s="10">
        <v>25</v>
      </c>
      <c r="C27" s="10" t="str">
        <f t="shared" ca="1" si="0"/>
        <v>background_pa_scalar</v>
      </c>
      <c r="D27" s="9" t="str" cm="1">
        <f t="array" aca="1" ref="D27" ca="1">INDIRECT(ADDRESS(1,A27,1,1,"all_city_parameter_inputs"))</f>
        <v>accra</v>
      </c>
      <c r="E27" s="11" t="str" cm="1">
        <f t="array" aca="1" ref="E27" ca="1">IF(AND(ISBLANK(INDIRECT(ADDRESS(B27,2,1,1,"all_city_parameter_inputs"))), ISBLANK(INDIRECT(ADDRESS(B27,1,1,1,"all_city_parameter_inputs")))), "", IF(ISBLANK(INDIRECT(ADDRESS(B27,1,1,1,"all_city_parameter_inputs"))), All_city_list!E26,INDIRECT(ADDRESS(B27,1,1,1,"all_city_parameter_inputs"))))</f>
        <v>background_pa_scalar</v>
      </c>
      <c r="F27" s="9" t="str" cm="1">
        <f t="array" aca="1" ref="F27" ca="1">IF(AND(ISBLANK(INDIRECT(ADDRESS(B27,3,1,1,"all_city_parameter_inputs"))),ISBLANK(INDIRECT(ADDRESS(B27,2,1,1,"all_city_parameter_inputs")))),"",IF(ISBLANK(INDIRECT(ADDRESS(B27,2,1,1,"all_city_parameter_inputs"))),"",INDIRECT(ADDRESS(B27,2,1,1,"all_city_parameter_inputs"))))</f>
        <v>constant</v>
      </c>
      <c r="G27" s="25" cm="1">
        <f t="array" aca="1" ref="G27" ca="1">IF(ISBLANK(INDIRECT(ADDRESS(B27,A27,1,1,"all_city_parameter_inputs"))), "--",INDIRECT(ADDRESS(B27,A27,1,1,"all_city_parameter_inputs")))</f>
        <v>1</v>
      </c>
      <c r="H27" s="25">
        <f ca="1">IF(OR(F27="alpha",F27="beta",F27="sd",F27="mean"),"--",VLOOKUP(C27,Default!$B$5:$H$82,7,FALSE))</f>
        <v>1</v>
      </c>
      <c r="I27" s="9" t="str">
        <f ca="1">VLOOKUP(E27,Lookup!$C$5:$D$42,2, FALSE)</f>
        <v>PA values</v>
      </c>
      <c r="J27" s="9" t="str">
        <f ca="1">VLOOKUP(C27,Default!$B$4:$E$82,4, FALSE)</f>
        <v>scalar for physical activity</v>
      </c>
      <c r="K27" s="29"/>
      <c r="L27" s="29"/>
      <c r="M27" s="29"/>
    </row>
    <row r="28" spans="1:13" x14ac:dyDescent="0.3">
      <c r="A28" s="10">
        <v>3</v>
      </c>
      <c r="B28" s="10">
        <v>26</v>
      </c>
      <c r="C28" s="10" t="str">
        <f t="shared" ca="1" si="0"/>
        <v>background_pa_scalar</v>
      </c>
      <c r="D28" s="9" t="str" cm="1">
        <f t="array" aca="1" ref="D28" ca="1">INDIRECT(ADDRESS(1,A28,1,1,"all_city_parameter_inputs"))</f>
        <v>accra</v>
      </c>
      <c r="E28" s="11" t="str" cm="1">
        <f t="array" aca="1" ref="E28" ca="1">IF(AND(ISBLANK(INDIRECT(ADDRESS(B28,2,1,1,"all_city_parameter_inputs"))), ISBLANK(INDIRECT(ADDRESS(B28,1,1,1,"all_city_parameter_inputs")))), "", IF(ISBLANK(INDIRECT(ADDRESS(B28,1,1,1,"all_city_parameter_inputs"))), All_city_list!E27,INDIRECT(ADDRESS(B28,1,1,1,"all_city_parameter_inputs"))))</f>
        <v>background_pa_scalar</v>
      </c>
      <c r="F28" s="9" t="str" cm="1">
        <f t="array" aca="1" ref="F28" ca="1">IF(AND(ISBLANK(INDIRECT(ADDRESS(B28,3,1,1,"all_city_parameter_inputs"))),ISBLANK(INDIRECT(ADDRESS(B28,2,1,1,"all_city_parameter_inputs")))),"",IF(ISBLANK(INDIRECT(ADDRESS(B28,2,1,1,"all_city_parameter_inputs"))),"",INDIRECT(ADDRESS(B28,2,1,1,"all_city_parameter_inputs"))))</f>
        <v>mean</v>
      </c>
      <c r="G28" s="25" cm="1">
        <f t="array" aca="1" ref="G28" ca="1">IF(ISBLANK(INDIRECT(ADDRESS(B28,A28,1,1,"all_city_parameter_inputs"))), "--",INDIRECT(ADDRESS(B28,A28,1,1,"all_city_parameter_inputs")))</f>
        <v>1</v>
      </c>
      <c r="H28" s="25" t="str">
        <f ca="1">IF(OR(F28="alpha",F28="beta",F28="sd",F28="mean"),"--",VLOOKUP(C28,Default!$B$5:$H$82,7,FALSE))</f>
        <v>--</v>
      </c>
      <c r="I28" s="9" t="str">
        <f ca="1">VLOOKUP(E28,Lookup!$C$5:$D$42,2, FALSE)</f>
        <v>PA values</v>
      </c>
      <c r="J28" s="9" t="str">
        <f ca="1">VLOOKUP(C28,Default!$B$4:$E$82,4, FALSE)</f>
        <v>scalar for physical activity</v>
      </c>
      <c r="K28" s="29"/>
      <c r="L28" s="29"/>
      <c r="M28" s="29"/>
    </row>
    <row r="29" spans="1:13" x14ac:dyDescent="0.3">
      <c r="A29" s="10">
        <v>3</v>
      </c>
      <c r="B29" s="10">
        <v>27</v>
      </c>
      <c r="C29" s="10" t="str">
        <f t="shared" ca="1" si="0"/>
        <v>background_pa_scalar</v>
      </c>
      <c r="D29" s="9" t="str" cm="1">
        <f t="array" aca="1" ref="D29" ca="1">INDIRECT(ADDRESS(1,A29,1,1,"all_city_parameter_inputs"))</f>
        <v>accra</v>
      </c>
      <c r="E29" s="11" t="str" cm="1">
        <f t="array" aca="1" ref="E29" ca="1">IF(AND(ISBLANK(INDIRECT(ADDRESS(B29,2,1,1,"all_city_parameter_inputs"))), ISBLANK(INDIRECT(ADDRESS(B29,1,1,1,"all_city_parameter_inputs")))), "", IF(ISBLANK(INDIRECT(ADDRESS(B29,1,1,1,"all_city_parameter_inputs"))), All_city_list!E28,INDIRECT(ADDRESS(B29,1,1,1,"all_city_parameter_inputs"))))</f>
        <v>background_pa_scalar</v>
      </c>
      <c r="F29" s="9" t="str" cm="1">
        <f t="array" aca="1" ref="F29" ca="1">IF(AND(ISBLANK(INDIRECT(ADDRESS(B29,3,1,1,"all_city_parameter_inputs"))),ISBLANK(INDIRECT(ADDRESS(B29,2,1,1,"all_city_parameter_inputs")))),"",IF(ISBLANK(INDIRECT(ADDRESS(B29,2,1,1,"all_city_parameter_inputs"))),"",INDIRECT(ADDRESS(B29,2,1,1,"all_city_parameter_inputs"))))</f>
        <v>sd</v>
      </c>
      <c r="G29" s="25" cm="1">
        <f t="array" aca="1" ref="G29" ca="1">IF(ISBLANK(INDIRECT(ADDRESS(B29,A29,1,1,"all_city_parameter_inputs"))), "--",INDIRECT(ADDRESS(B29,A29,1,1,"all_city_parameter_inputs")))</f>
        <v>1.2</v>
      </c>
      <c r="H29" s="25" t="str">
        <f ca="1">IF(OR(F29="alpha",F29="beta",F29="sd",F29="mean"),"--",VLOOKUP(C29,Default!$B$5:$H$82,7,FALSE))</f>
        <v>--</v>
      </c>
      <c r="I29" s="9" t="str">
        <f ca="1">VLOOKUP(E29,Lookup!$C$5:$D$42,2, FALSE)</f>
        <v>PA values</v>
      </c>
      <c r="J29" s="9" t="str">
        <f ca="1">VLOOKUP(C29,Default!$B$4:$E$82,4, FALSE)</f>
        <v>scalar for physical activity</v>
      </c>
      <c r="K29" s="29"/>
      <c r="L29" s="29"/>
      <c r="M29" s="29"/>
    </row>
    <row r="30" spans="1:13" x14ac:dyDescent="0.3">
      <c r="A30" s="10">
        <v>3</v>
      </c>
      <c r="B30" s="10">
        <v>28</v>
      </c>
      <c r="C30" s="10" t="str">
        <f t="shared" ca="1" si="0"/>
        <v>bus_walk_time</v>
      </c>
      <c r="D30" s="9" t="str" cm="1">
        <f t="array" aca="1" ref="D30" ca="1">INDIRECT(ADDRESS(1,A30,1,1,"all_city_parameter_inputs"))</f>
        <v>accra</v>
      </c>
      <c r="E30" s="11" t="str" cm="1">
        <f t="array" aca="1" ref="E30" ca="1">IF(AND(ISBLANK(INDIRECT(ADDRESS(B30,2,1,1,"all_city_parameter_inputs"))), ISBLANK(INDIRECT(ADDRESS(B30,1,1,1,"all_city_parameter_inputs")))), "", IF(ISBLANK(INDIRECT(ADDRESS(B30,1,1,1,"all_city_parameter_inputs"))), All_city_list!E29,INDIRECT(ADDRESS(B30,1,1,1,"all_city_parameter_inputs"))))</f>
        <v>bus_walk_time</v>
      </c>
      <c r="F30" s="9" t="str" cm="1">
        <f t="array" aca="1" ref="F30" ca="1">IF(AND(ISBLANK(INDIRECT(ADDRESS(B30,3,1,1,"all_city_parameter_inputs"))),ISBLANK(INDIRECT(ADDRESS(B30,2,1,1,"all_city_parameter_inputs")))),"",IF(ISBLANK(INDIRECT(ADDRESS(B30,2,1,1,"all_city_parameter_inputs"))),"",INDIRECT(ADDRESS(B30,2,1,1,"all_city_parameter_inputs"))))</f>
        <v>constant</v>
      </c>
      <c r="G30" s="25" cm="1">
        <f t="array" aca="1" ref="G30" ca="1">IF(ISBLANK(INDIRECT(ADDRESS(B30,A30,1,1,"all_city_parameter_inputs"))), "--",INDIRECT(ADDRESS(B30,A30,1,1,"all_city_parameter_inputs")))</f>
        <v>10.55</v>
      </c>
      <c r="H30" s="25">
        <f ca="1">IF(OR(F30="alpha",F30="beta",F30="sd",F30="mean"),"--",VLOOKUP(C30,Default!$B$5:$H$82,7,FALSE))</f>
        <v>5</v>
      </c>
      <c r="I30" s="9" t="str">
        <f ca="1">VLOOKUP(E30,Lookup!$C$5:$D$42,2, FALSE)</f>
        <v>Travel values</v>
      </c>
      <c r="J30" s="9" t="str">
        <f ca="1">VLOOKUP(C30,Default!$B$4:$E$82,4, FALSE)</f>
        <v>time taken to walk to bus stop</v>
      </c>
      <c r="K30" s="29"/>
      <c r="L30" s="29"/>
      <c r="M30" s="29"/>
    </row>
    <row r="31" spans="1:13" x14ac:dyDescent="0.3">
      <c r="A31" s="10">
        <v>3</v>
      </c>
      <c r="B31" s="10">
        <v>29</v>
      </c>
      <c r="C31" s="10" t="str">
        <f t="shared" ca="1" si="0"/>
        <v>bus_walk_time</v>
      </c>
      <c r="D31" s="9" t="str" cm="1">
        <f t="array" aca="1" ref="D31" ca="1">INDIRECT(ADDRESS(1,A31,1,1,"all_city_parameter_inputs"))</f>
        <v>accra</v>
      </c>
      <c r="E31" s="11" t="str" cm="1">
        <f t="array" aca="1" ref="E31" ca="1">IF(AND(ISBLANK(INDIRECT(ADDRESS(B31,2,1,1,"all_city_parameter_inputs"))), ISBLANK(INDIRECT(ADDRESS(B31,1,1,1,"all_city_parameter_inputs")))), "", IF(ISBLANK(INDIRECT(ADDRESS(B31,1,1,1,"all_city_parameter_inputs"))), All_city_list!E30,INDIRECT(ADDRESS(B31,1,1,1,"all_city_parameter_inputs"))))</f>
        <v>bus_walk_time</v>
      </c>
      <c r="F31" s="9" t="str" cm="1">
        <f t="array" aca="1" ref="F31" ca="1">IF(AND(ISBLANK(INDIRECT(ADDRESS(B31,3,1,1,"all_city_parameter_inputs"))),ISBLANK(INDIRECT(ADDRESS(B31,2,1,1,"all_city_parameter_inputs")))),"",IF(ISBLANK(INDIRECT(ADDRESS(B31,2,1,1,"all_city_parameter_inputs"))),"",INDIRECT(ADDRESS(B31,2,1,1,"all_city_parameter_inputs"))))</f>
        <v>mean</v>
      </c>
      <c r="G31" s="25" t="str" cm="1">
        <f t="array" aca="1" ref="G31" ca="1">IF(ISBLANK(INDIRECT(ADDRESS(B31,A31,1,1,"all_city_parameter_inputs"))), "--",INDIRECT(ADDRESS(B31,A31,1,1,"all_city_parameter_inputs")))</f>
        <v>--</v>
      </c>
      <c r="H31" s="25" t="str">
        <f ca="1">IF(OR(F31="alpha",F31="beta",F31="sd",F31="mean"),"--",VLOOKUP(C31,Default!$B$5:$H$82,7,FALSE))</f>
        <v>--</v>
      </c>
      <c r="I31" s="9" t="str">
        <f ca="1">VLOOKUP(E31,Lookup!$C$5:$D$42,2, FALSE)</f>
        <v>Travel values</v>
      </c>
      <c r="J31" s="9" t="str">
        <f ca="1">VLOOKUP(C31,Default!$B$4:$E$82,4, FALSE)</f>
        <v>time taken to walk to bus stop</v>
      </c>
      <c r="K31" s="29"/>
      <c r="L31" s="29"/>
      <c r="M31" s="29"/>
    </row>
    <row r="32" spans="1:13" x14ac:dyDescent="0.3">
      <c r="A32" s="10">
        <v>3</v>
      </c>
      <c r="B32" s="10">
        <v>30</v>
      </c>
      <c r="C32" s="10" t="str">
        <f t="shared" ca="1" si="0"/>
        <v>bus_walk_time</v>
      </c>
      <c r="D32" s="9" t="str" cm="1">
        <f t="array" aca="1" ref="D32" ca="1">INDIRECT(ADDRESS(1,A32,1,1,"all_city_parameter_inputs"))</f>
        <v>accra</v>
      </c>
      <c r="E32" s="11" t="str" cm="1">
        <f t="array" aca="1" ref="E32" ca="1">IF(AND(ISBLANK(INDIRECT(ADDRESS(B32,2,1,1,"all_city_parameter_inputs"))), ISBLANK(INDIRECT(ADDRESS(B32,1,1,1,"all_city_parameter_inputs")))), "", IF(ISBLANK(INDIRECT(ADDRESS(B32,1,1,1,"all_city_parameter_inputs"))), All_city_list!E31,INDIRECT(ADDRESS(B32,1,1,1,"all_city_parameter_inputs"))))</f>
        <v>bus_walk_time</v>
      </c>
      <c r="F32" s="9" t="str" cm="1">
        <f t="array" aca="1" ref="F32" ca="1">IF(AND(ISBLANK(INDIRECT(ADDRESS(B32,3,1,1,"all_city_parameter_inputs"))),ISBLANK(INDIRECT(ADDRESS(B32,2,1,1,"all_city_parameter_inputs")))),"",IF(ISBLANK(INDIRECT(ADDRESS(B32,2,1,1,"all_city_parameter_inputs"))),"",INDIRECT(ADDRESS(B32,2,1,1,"all_city_parameter_inputs"))))</f>
        <v>sd</v>
      </c>
      <c r="G32" s="25" t="str" cm="1">
        <f t="array" aca="1" ref="G32" ca="1">IF(ISBLANK(INDIRECT(ADDRESS(B32,A32,1,1,"all_city_parameter_inputs"))), "--",INDIRECT(ADDRESS(B32,A32,1,1,"all_city_parameter_inputs")))</f>
        <v>--</v>
      </c>
      <c r="H32" s="25" t="str">
        <f ca="1">IF(OR(F32="alpha",F32="beta",F32="sd",F32="mean"),"--",VLOOKUP(C32,Default!$B$5:$H$82,7,FALSE))</f>
        <v>--</v>
      </c>
      <c r="I32" s="9" t="str">
        <f ca="1">VLOOKUP(E32,Lookup!$C$5:$D$42,2, FALSE)</f>
        <v>Travel values</v>
      </c>
      <c r="J32" s="9" t="str">
        <f ca="1">VLOOKUP(C32,Default!$B$4:$E$82,4, FALSE)</f>
        <v>time taken to walk to bus stop</v>
      </c>
      <c r="K32" s="29"/>
      <c r="L32" s="29"/>
      <c r="M32" s="29"/>
    </row>
    <row r="33" spans="1:13" x14ac:dyDescent="0.3">
      <c r="A33" s="10">
        <v>3</v>
      </c>
      <c r="B33" s="10">
        <v>31</v>
      </c>
      <c r="C33" s="10" t="str">
        <f t="shared" ca="1" si="0"/>
        <v>rail_walk_time</v>
      </c>
      <c r="D33" s="9" t="str" cm="1">
        <f t="array" aca="1" ref="D33" ca="1">INDIRECT(ADDRESS(1,A33,1,1,"all_city_parameter_inputs"))</f>
        <v>accra</v>
      </c>
      <c r="E33" s="11" t="str" cm="1">
        <f t="array" aca="1" ref="E33" ca="1">IF(AND(ISBLANK(INDIRECT(ADDRESS(B33,2,1,1,"all_city_parameter_inputs"))), ISBLANK(INDIRECT(ADDRESS(B33,1,1,1,"all_city_parameter_inputs")))), "", IF(ISBLANK(INDIRECT(ADDRESS(B33,1,1,1,"all_city_parameter_inputs"))), All_city_list!E32,INDIRECT(ADDRESS(B33,1,1,1,"all_city_parameter_inputs"))))</f>
        <v>rail_walk_time</v>
      </c>
      <c r="F33" s="9" t="str" cm="1">
        <f t="array" aca="1" ref="F33" ca="1">IF(AND(ISBLANK(INDIRECT(ADDRESS(B33,3,1,1,"all_city_parameter_inputs"))),ISBLANK(INDIRECT(ADDRESS(B33,2,1,1,"all_city_parameter_inputs")))),"",IF(ISBLANK(INDIRECT(ADDRESS(B33,2,1,1,"all_city_parameter_inputs"))),"",INDIRECT(ADDRESS(B33,2,1,1,"all_city_parameter_inputs"))))</f>
        <v>constant</v>
      </c>
      <c r="G33" s="25" cm="1">
        <f t="array" aca="1" ref="G33" ca="1">IF(ISBLANK(INDIRECT(ADDRESS(B33,A33,1,1,"all_city_parameter_inputs"))), "--",INDIRECT(ADDRESS(B33,A33,1,1,"all_city_parameter_inputs")))</f>
        <v>15</v>
      </c>
      <c r="H33" s="25">
        <f ca="1">IF(OR(F33="alpha",F33="beta",F33="sd",F33="mean"),"--",VLOOKUP(C33,Default!$B$5:$H$82,7,FALSE))</f>
        <v>15</v>
      </c>
      <c r="I33" s="9" t="str">
        <f ca="1">VLOOKUP(E33,Lookup!$C$5:$D$42,2, FALSE)</f>
        <v>Travel values</v>
      </c>
      <c r="J33" s="9" t="str">
        <f ca="1">VLOOKUP(C33,Default!$B$4:$E$82,4, FALSE)</f>
        <v>time taken to walk to train station</v>
      </c>
      <c r="K33" s="29"/>
      <c r="L33" s="29"/>
      <c r="M33" s="29"/>
    </row>
    <row r="34" spans="1:13" x14ac:dyDescent="0.3">
      <c r="A34" s="10">
        <v>3</v>
      </c>
      <c r="B34" s="10">
        <v>32</v>
      </c>
      <c r="C34" s="10" t="str">
        <f t="shared" ca="1" si="0"/>
        <v>rail_walk_time</v>
      </c>
      <c r="D34" s="9" t="str" cm="1">
        <f t="array" aca="1" ref="D34" ca="1">INDIRECT(ADDRESS(1,A34,1,1,"all_city_parameter_inputs"))</f>
        <v>accra</v>
      </c>
      <c r="E34" s="11" t="str" cm="1">
        <f t="array" aca="1" ref="E34" ca="1">IF(AND(ISBLANK(INDIRECT(ADDRESS(B34,2,1,1,"all_city_parameter_inputs"))), ISBLANK(INDIRECT(ADDRESS(B34,1,1,1,"all_city_parameter_inputs")))), "", IF(ISBLANK(INDIRECT(ADDRESS(B34,1,1,1,"all_city_parameter_inputs"))), All_city_list!E33,INDIRECT(ADDRESS(B34,1,1,1,"all_city_parameter_inputs"))))</f>
        <v>rail_walk_time</v>
      </c>
      <c r="F34" s="9" t="str" cm="1">
        <f t="array" aca="1" ref="F34" ca="1">IF(AND(ISBLANK(INDIRECT(ADDRESS(B34,3,1,1,"all_city_parameter_inputs"))),ISBLANK(INDIRECT(ADDRESS(B34,2,1,1,"all_city_parameter_inputs")))),"",IF(ISBLANK(INDIRECT(ADDRESS(B34,2,1,1,"all_city_parameter_inputs"))),"",INDIRECT(ADDRESS(B34,2,1,1,"all_city_parameter_inputs"))))</f>
        <v>mean</v>
      </c>
      <c r="G34" s="25" t="str" cm="1">
        <f t="array" aca="1" ref="G34" ca="1">IF(ISBLANK(INDIRECT(ADDRESS(B34,A34,1,1,"all_city_parameter_inputs"))), "--",INDIRECT(ADDRESS(B34,A34,1,1,"all_city_parameter_inputs")))</f>
        <v>--</v>
      </c>
      <c r="H34" s="25" t="str">
        <f ca="1">IF(OR(F34="alpha",F34="beta",F34="sd",F34="mean"),"--",VLOOKUP(C34,Default!$B$5:$H$82,7,FALSE))</f>
        <v>--</v>
      </c>
      <c r="I34" s="9" t="str">
        <f ca="1">VLOOKUP(E34,Lookup!$C$5:$D$42,2, FALSE)</f>
        <v>Travel values</v>
      </c>
      <c r="J34" s="9" t="str">
        <f ca="1">VLOOKUP(C34,Default!$B$4:$E$82,4, FALSE)</f>
        <v>time taken to walk to train station</v>
      </c>
      <c r="K34" s="29"/>
      <c r="L34" s="29"/>
      <c r="M34" s="29"/>
    </row>
    <row r="35" spans="1:13" x14ac:dyDescent="0.3">
      <c r="A35" s="10">
        <v>3</v>
      </c>
      <c r="B35" s="10">
        <v>33</v>
      </c>
      <c r="C35" s="10" t="str">
        <f t="shared" ca="1" si="0"/>
        <v>rail_walk_time</v>
      </c>
      <c r="D35" s="9" t="str" cm="1">
        <f t="array" aca="1" ref="D35" ca="1">INDIRECT(ADDRESS(1,A35,1,1,"all_city_parameter_inputs"))</f>
        <v>accra</v>
      </c>
      <c r="E35" s="11" t="str" cm="1">
        <f t="array" aca="1" ref="E35" ca="1">IF(AND(ISBLANK(INDIRECT(ADDRESS(B35,2,1,1,"all_city_parameter_inputs"))), ISBLANK(INDIRECT(ADDRESS(B35,1,1,1,"all_city_parameter_inputs")))), "", IF(ISBLANK(INDIRECT(ADDRESS(B35,1,1,1,"all_city_parameter_inputs"))), All_city_list!E34,INDIRECT(ADDRESS(B35,1,1,1,"all_city_parameter_inputs"))))</f>
        <v>rail_walk_time</v>
      </c>
      <c r="F35" s="9" t="str" cm="1">
        <f t="array" aca="1" ref="F35" ca="1">IF(AND(ISBLANK(INDIRECT(ADDRESS(B35,3,1,1,"all_city_parameter_inputs"))),ISBLANK(INDIRECT(ADDRESS(B35,2,1,1,"all_city_parameter_inputs")))),"",IF(ISBLANK(INDIRECT(ADDRESS(B35,2,1,1,"all_city_parameter_inputs"))),"",INDIRECT(ADDRESS(B35,2,1,1,"all_city_parameter_inputs"))))</f>
        <v>sd</v>
      </c>
      <c r="G35" s="25" t="str" cm="1">
        <f t="array" aca="1" ref="G35" ca="1">IF(ISBLANK(INDIRECT(ADDRESS(B35,A35,1,1,"all_city_parameter_inputs"))), "--",INDIRECT(ADDRESS(B35,A35,1,1,"all_city_parameter_inputs")))</f>
        <v>--</v>
      </c>
      <c r="H35" s="25" t="str">
        <f ca="1">IF(OR(F35="alpha",F35="beta",F35="sd",F35="mean"),"--",VLOOKUP(C35,Default!$B$5:$H$82,7,FALSE))</f>
        <v>--</v>
      </c>
      <c r="I35" s="9" t="str">
        <f ca="1">VLOOKUP(E35,Lookup!$C$5:$D$42,2, FALSE)</f>
        <v>Travel values</v>
      </c>
      <c r="J35" s="9" t="str">
        <f ca="1">VLOOKUP(C35,Default!$B$4:$E$82,4, FALSE)</f>
        <v>time taken to walk to train station</v>
      </c>
      <c r="K35" s="29"/>
      <c r="L35" s="29"/>
      <c r="M35" s="29"/>
    </row>
    <row r="36" spans="1:13" x14ac:dyDescent="0.3">
      <c r="A36" s="10">
        <v>3</v>
      </c>
      <c r="B36" s="10">
        <v>34</v>
      </c>
      <c r="C36" s="10" t="str">
        <f t="shared" ca="1" si="0"/>
        <v xml:space="preserve">add_motorcycle_fleet </v>
      </c>
      <c r="D36" s="9" t="str" cm="1">
        <f t="array" aca="1" ref="D36" ca="1">INDIRECT(ADDRESS(1,A36,1,1,"all_city_parameter_inputs"))</f>
        <v>accra</v>
      </c>
      <c r="E36" s="11" t="str" cm="1">
        <f t="array" aca="1" ref="E36" ca="1">IF(AND(ISBLANK(INDIRECT(ADDRESS(B36,2,1,1,"all_city_parameter_inputs"))), ISBLANK(INDIRECT(ADDRESS(B36,1,1,1,"all_city_parameter_inputs")))), "", IF(ISBLANK(INDIRECT(ADDRESS(B36,1,1,1,"all_city_parameter_inputs"))), All_city_list!E35,INDIRECT(ADDRESS(B36,1,1,1,"all_city_parameter_inputs"))))</f>
        <v>add_motorcycle_fleet</v>
      </c>
      <c r="F36" s="9" t="str" cm="1">
        <f t="array" aca="1" ref="F36" ca="1">IF(AND(ISBLANK(INDIRECT(ADDRESS(B36,3,1,1,"all_city_parameter_inputs"))),ISBLANK(INDIRECT(ADDRESS(B36,2,1,1,"all_city_parameter_inputs")))),"",IF(ISBLANK(INDIRECT(ADDRESS(B36,2,1,1,"all_city_parameter_inputs"))),"",INDIRECT(ADDRESS(B36,2,1,1,"all_city_parameter_inputs"))))</f>
        <v/>
      </c>
      <c r="G36" s="25" t="str" cm="1">
        <f t="array" aca="1" ref="G36" ca="1">IF(ISBLANK(INDIRECT(ADDRESS(B36,A36,1,1,"all_city_parameter_inputs"))), "--",INDIRECT(ADDRESS(B36,A36,1,1,"all_city_parameter_inputs")))</f>
        <v>F</v>
      </c>
      <c r="H36" s="25" t="str">
        <f ca="1">IF(OR(F36="alpha",F36="beta",F36="sd",F36="mean"),"--",VLOOKUP(C36,Default!$B$5:$H$82,7,FALSE))</f>
        <v>F</v>
      </c>
      <c r="I36" s="9" t="str">
        <f ca="1">VLOOKUP(E36,Lookup!$C$5:$D$42,2, FALSE)</f>
        <v>Travel values</v>
      </c>
      <c r="J36" s="9">
        <f ca="1">VLOOKUP(C36,Default!$B$4:$E$82,4, FALSE)</f>
        <v>0</v>
      </c>
      <c r="K36" s="29"/>
      <c r="L36" s="29"/>
      <c r="M36" s="29"/>
    </row>
    <row r="37" spans="1:13" x14ac:dyDescent="0.3">
      <c r="A37" s="10">
        <v>3</v>
      </c>
      <c r="B37" s="10">
        <v>35</v>
      </c>
      <c r="C37" s="10" t="str">
        <f t="shared" ca="1" si="0"/>
        <v>fleet_to_motorcycle_ratio</v>
      </c>
      <c r="D37" s="9" t="str" cm="1">
        <f t="array" aca="1" ref="D37" ca="1">INDIRECT(ADDRESS(1,A37,1,1,"all_city_parameter_inputs"))</f>
        <v>accra</v>
      </c>
      <c r="E37" s="11" t="str" cm="1">
        <f t="array" aca="1" ref="E37" ca="1">IF(AND(ISBLANK(INDIRECT(ADDRESS(B37,2,1,1,"all_city_parameter_inputs"))), ISBLANK(INDIRECT(ADDRESS(B37,1,1,1,"all_city_parameter_inputs")))), "", IF(ISBLANK(INDIRECT(ADDRESS(B37,1,1,1,"all_city_parameter_inputs"))), All_city_list!E36,INDIRECT(ADDRESS(B37,1,1,1,"all_city_parameter_inputs"))))</f>
        <v>fleet_to_motorcycle_ratio</v>
      </c>
      <c r="F37" s="9" t="str" cm="1">
        <f t="array" aca="1" ref="F37" ca="1">IF(AND(ISBLANK(INDIRECT(ADDRESS(B37,3,1,1,"all_city_parameter_inputs"))),ISBLANK(INDIRECT(ADDRESS(B37,2,1,1,"all_city_parameter_inputs")))),"",IF(ISBLANK(INDIRECT(ADDRESS(B37,2,1,1,"all_city_parameter_inputs"))),"",INDIRECT(ADDRESS(B37,2,1,1,"all_city_parameter_inputs"))))</f>
        <v>constant</v>
      </c>
      <c r="G37" s="25" cm="1">
        <f t="array" aca="1" ref="G37" ca="1">IF(ISBLANK(INDIRECT(ADDRESS(B37,A37,1,1,"all_city_parameter_inputs"))), "--",INDIRECT(ADDRESS(B37,A37,1,1,"all_city_parameter_inputs")))</f>
        <v>0</v>
      </c>
      <c r="H37" s="25">
        <f ca="1">IF(OR(F37="alpha",F37="beta",F37="sd",F37="mean"),"--",VLOOKUP(C37,Default!$B$5:$H$82,7,FALSE))</f>
        <v>0.01</v>
      </c>
      <c r="I37" s="9" t="str">
        <f ca="1">VLOOKUP(E37,Lookup!$C$5:$D$42,2, FALSE)</f>
        <v>Travel values</v>
      </c>
      <c r="J37" s="9" t="str">
        <f ca="1">VLOOKUP(C37,Default!$B$4:$E$82,4, FALSE)</f>
        <v>ratio of fleet vehicles to motorcycles</v>
      </c>
      <c r="K37" s="29"/>
      <c r="L37" s="29"/>
      <c r="M37" s="29"/>
    </row>
    <row r="38" spans="1:13" x14ac:dyDescent="0.3">
      <c r="A38" s="10">
        <v>3</v>
      </c>
      <c r="B38" s="10">
        <v>36</v>
      </c>
      <c r="C38" s="10" t="str">
        <f t="shared" ca="1" si="0"/>
        <v>fleet_to_motorcycle_ratio</v>
      </c>
      <c r="D38" s="9" t="str" cm="1">
        <f t="array" aca="1" ref="D38" ca="1">INDIRECT(ADDRESS(1,A38,1,1,"all_city_parameter_inputs"))</f>
        <v>accra</v>
      </c>
      <c r="E38" s="11" t="str" cm="1">
        <f t="array" aca="1" ref="E38" ca="1">IF(AND(ISBLANK(INDIRECT(ADDRESS(B38,2,1,1,"all_city_parameter_inputs"))), ISBLANK(INDIRECT(ADDRESS(B38,1,1,1,"all_city_parameter_inputs")))), "", IF(ISBLANK(INDIRECT(ADDRESS(B38,1,1,1,"all_city_parameter_inputs"))), All_city_list!E37,INDIRECT(ADDRESS(B38,1,1,1,"all_city_parameter_inputs"))))</f>
        <v>fleet_to_motorcycle_ratio</v>
      </c>
      <c r="F38" s="9" t="str" cm="1">
        <f t="array" aca="1" ref="F38" ca="1">IF(AND(ISBLANK(INDIRECT(ADDRESS(B38,3,1,1,"all_city_parameter_inputs"))),ISBLANK(INDIRECT(ADDRESS(B38,2,1,1,"all_city_parameter_inputs")))),"",IF(ISBLANK(INDIRECT(ADDRESS(B38,2,1,1,"all_city_parameter_inputs"))),"",INDIRECT(ADDRESS(B38,2,1,1,"all_city_parameter_inputs"))))</f>
        <v>alpha</v>
      </c>
      <c r="G38" s="25" t="str" cm="1">
        <f t="array" aca="1" ref="G38" ca="1">IF(ISBLANK(INDIRECT(ADDRESS(B38,A38,1,1,"all_city_parameter_inputs"))), "--",INDIRECT(ADDRESS(B38,A38,1,1,"all_city_parameter_inputs")))</f>
        <v>--</v>
      </c>
      <c r="H38" s="25" t="str">
        <f ca="1">IF(OR(F38="alpha",F38="beta",F38="sd",F38="mean"),"--",VLOOKUP(C38,Default!$B$5:$H$82,7,FALSE))</f>
        <v>--</v>
      </c>
      <c r="I38" s="9" t="str">
        <f ca="1">VLOOKUP(E38,Lookup!$C$5:$D$42,2, FALSE)</f>
        <v>Travel values</v>
      </c>
      <c r="J38" s="9" t="str">
        <f ca="1">VLOOKUP(C38,Default!$B$4:$E$82,4, FALSE)</f>
        <v>ratio of fleet vehicles to motorcycles</v>
      </c>
      <c r="K38" s="29"/>
      <c r="L38" s="29"/>
      <c r="M38" s="29"/>
    </row>
    <row r="39" spans="1:13" x14ac:dyDescent="0.3">
      <c r="A39" s="10">
        <v>3</v>
      </c>
      <c r="B39" s="10">
        <v>37</v>
      </c>
      <c r="C39" s="10" t="str">
        <f t="shared" ca="1" si="0"/>
        <v>fleet_to_motorcycle_ratio</v>
      </c>
      <c r="D39" s="9" t="str" cm="1">
        <f t="array" aca="1" ref="D39" ca="1">INDIRECT(ADDRESS(1,A39,1,1,"all_city_parameter_inputs"))</f>
        <v>accra</v>
      </c>
      <c r="E39" s="11" t="str" cm="1">
        <f t="array" aca="1" ref="E39" ca="1">IF(AND(ISBLANK(INDIRECT(ADDRESS(B39,2,1,1,"all_city_parameter_inputs"))), ISBLANK(INDIRECT(ADDRESS(B39,1,1,1,"all_city_parameter_inputs")))), "", IF(ISBLANK(INDIRECT(ADDRESS(B39,1,1,1,"all_city_parameter_inputs"))), All_city_list!E38,INDIRECT(ADDRESS(B39,1,1,1,"all_city_parameter_inputs"))))</f>
        <v>fleet_to_motorcycle_ratio</v>
      </c>
      <c r="F39" s="9" t="str" cm="1">
        <f t="array" aca="1" ref="F39" ca="1">IF(AND(ISBLANK(INDIRECT(ADDRESS(B39,3,1,1,"all_city_parameter_inputs"))),ISBLANK(INDIRECT(ADDRESS(B39,2,1,1,"all_city_parameter_inputs")))),"",IF(ISBLANK(INDIRECT(ADDRESS(B39,2,1,1,"all_city_parameter_inputs"))),"",INDIRECT(ADDRESS(B39,2,1,1,"all_city_parameter_inputs"))))</f>
        <v>beta</v>
      </c>
      <c r="G39" s="25" t="str" cm="1">
        <f t="array" aca="1" ref="G39" ca="1">IF(ISBLANK(INDIRECT(ADDRESS(B39,A39,1,1,"all_city_parameter_inputs"))), "--",INDIRECT(ADDRESS(B39,A39,1,1,"all_city_parameter_inputs")))</f>
        <v>--</v>
      </c>
      <c r="H39" s="25" t="str">
        <f ca="1">IF(OR(F39="alpha",F39="beta",F39="sd",F39="mean"),"--",VLOOKUP(C39,Default!$B$5:$H$82,7,FALSE))</f>
        <v>--</v>
      </c>
      <c r="I39" s="9" t="str">
        <f ca="1">VLOOKUP(E39,Lookup!$C$5:$D$42,2, FALSE)</f>
        <v>Travel values</v>
      </c>
      <c r="J39" s="9" t="str">
        <f ca="1">VLOOKUP(C39,Default!$B$4:$E$82,4, FALSE)</f>
        <v>ratio of fleet vehicles to motorcycles</v>
      </c>
      <c r="K39" s="29"/>
      <c r="L39" s="29"/>
      <c r="M39" s="29"/>
    </row>
    <row r="40" spans="1:13" x14ac:dyDescent="0.3">
      <c r="A40" s="10">
        <v>3</v>
      </c>
      <c r="B40" s="10">
        <v>38</v>
      </c>
      <c r="C40" s="10" t="str">
        <f t="shared" ca="1" si="0"/>
        <v xml:space="preserve">background_pa_confidence </v>
      </c>
      <c r="D40" s="9" t="str" cm="1">
        <f t="array" aca="1" ref="D40" ca="1">INDIRECT(ADDRESS(1,A40,1,1,"all_city_parameter_inputs"))</f>
        <v>accra</v>
      </c>
      <c r="E40" s="11" t="str" cm="1">
        <f t="array" aca="1" ref="E40" ca="1">IF(AND(ISBLANK(INDIRECT(ADDRESS(B40,2,1,1,"all_city_parameter_inputs"))), ISBLANK(INDIRECT(ADDRESS(B40,1,1,1,"all_city_parameter_inputs")))), "", IF(ISBLANK(INDIRECT(ADDRESS(B40,1,1,1,"all_city_parameter_inputs"))), All_city_list!E39,INDIRECT(ADDRESS(B40,1,1,1,"all_city_parameter_inputs"))))</f>
        <v>background_pa_confidence</v>
      </c>
      <c r="F40" s="9" t="str" cm="1">
        <f t="array" aca="1" ref="F40" ca="1">IF(AND(ISBLANK(INDIRECT(ADDRESS(B40,3,1,1,"all_city_parameter_inputs"))),ISBLANK(INDIRECT(ADDRESS(B40,2,1,1,"all_city_parameter_inputs")))),"",IF(ISBLANK(INDIRECT(ADDRESS(B40,2,1,1,"all_city_parameter_inputs"))),"",INDIRECT(ADDRESS(B40,2,1,1,"all_city_parameter_inputs"))))</f>
        <v/>
      </c>
      <c r="G40" s="25" cm="1">
        <f t="array" aca="1" ref="G40" ca="1">IF(ISBLANK(INDIRECT(ADDRESS(B40,A40,1,1,"all_city_parameter_inputs"))), "--",INDIRECT(ADDRESS(B40,A40,1,1,"all_city_parameter_inputs")))</f>
        <v>0.5</v>
      </c>
      <c r="H40" s="25" t="e">
        <f ca="1">IF(OR(F40="alpha",F40="beta",F40="sd",F40="mean"),"--",VLOOKUP(C40,Default!$B$5:$H$82,7,FALSE))</f>
        <v>#N/A</v>
      </c>
      <c r="I40" s="9" t="str">
        <f ca="1">VLOOKUP(E40,Lookup!$C$5:$D$42,2, FALSE)</f>
        <v>PA values</v>
      </c>
      <c r="J40" s="9" t="e">
        <f ca="1">VLOOKUP(C40,Default!$B$4:$E$82,4, FALSE)</f>
        <v>#N/A</v>
      </c>
      <c r="K40" s="29"/>
      <c r="L40" s="29"/>
      <c r="M40" s="29"/>
    </row>
    <row r="41" spans="1:13" x14ac:dyDescent="0.3">
      <c r="A41" s="10">
        <v>3</v>
      </c>
      <c r="B41" s="10">
        <v>39</v>
      </c>
      <c r="C41" s="10" t="str">
        <f t="shared" ca="1" si="0"/>
        <v xml:space="preserve">add_walk_to_bus_trips </v>
      </c>
      <c r="D41" s="9" t="str" cm="1">
        <f t="array" aca="1" ref="D41" ca="1">INDIRECT(ADDRESS(1,A41,1,1,"all_city_parameter_inputs"))</f>
        <v>accra</v>
      </c>
      <c r="E41" s="11" t="str" cm="1">
        <f t="array" aca="1" ref="E41" ca="1">IF(AND(ISBLANK(INDIRECT(ADDRESS(B41,2,1,1,"all_city_parameter_inputs"))), ISBLANK(INDIRECT(ADDRESS(B41,1,1,1,"all_city_parameter_inputs")))), "", IF(ISBLANK(INDIRECT(ADDRESS(B41,1,1,1,"all_city_parameter_inputs"))), All_city_list!E40,INDIRECT(ADDRESS(B41,1,1,1,"all_city_parameter_inputs"))))</f>
        <v>add_walk_to_bus_trips</v>
      </c>
      <c r="F41" s="9" t="str" cm="1">
        <f t="array" aca="1" ref="F41" ca="1">IF(AND(ISBLANK(INDIRECT(ADDRESS(B41,3,1,1,"all_city_parameter_inputs"))),ISBLANK(INDIRECT(ADDRESS(B41,2,1,1,"all_city_parameter_inputs")))),"",IF(ISBLANK(INDIRECT(ADDRESS(B41,2,1,1,"all_city_parameter_inputs"))),"",INDIRECT(ADDRESS(B41,2,1,1,"all_city_parameter_inputs"))))</f>
        <v/>
      </c>
      <c r="G41" s="25" t="str" cm="1">
        <f t="array" aca="1" ref="G41" ca="1">IF(ISBLANK(INDIRECT(ADDRESS(B41,A41,1,1,"all_city_parameter_inputs"))), "--",INDIRECT(ADDRESS(B41,A41,1,1,"all_city_parameter_inputs")))</f>
        <v>T</v>
      </c>
      <c r="H41" s="25" t="str">
        <f ca="1">IF(OR(F41="alpha",F41="beta",F41="sd",F41="mean"),"--",VLOOKUP(C41,Default!$B$5:$H$82,7,FALSE))</f>
        <v>T</v>
      </c>
      <c r="I41" s="9" t="str">
        <f ca="1">VLOOKUP(E41,Lookup!$C$5:$D$42,2, FALSE)</f>
        <v>Travel values</v>
      </c>
      <c r="J41" s="9">
        <f ca="1">VLOOKUP(C41,Default!$B$4:$E$82,4, FALSE)</f>
        <v>0</v>
      </c>
      <c r="K41" s="29"/>
      <c r="L41" s="29"/>
      <c r="M41" s="29"/>
    </row>
    <row r="42" spans="1:13" x14ac:dyDescent="0.3">
      <c r="A42" s="10">
        <v>3</v>
      </c>
      <c r="B42" s="10">
        <v>40</v>
      </c>
      <c r="C42" s="10" t="str">
        <f t="shared" ca="1" si="0"/>
        <v>bus_to_passenger_ratio</v>
      </c>
      <c r="D42" s="9" t="str" cm="1">
        <f t="array" aca="1" ref="D42" ca="1">INDIRECT(ADDRESS(1,A42,1,1,"all_city_parameter_inputs"))</f>
        <v>accra</v>
      </c>
      <c r="E42" s="11" t="str" cm="1">
        <f t="array" aca="1" ref="E42" ca="1">IF(AND(ISBLANK(INDIRECT(ADDRESS(B42,2,1,1,"all_city_parameter_inputs"))), ISBLANK(INDIRECT(ADDRESS(B42,1,1,1,"all_city_parameter_inputs")))), "", IF(ISBLANK(INDIRECT(ADDRESS(B42,1,1,1,"all_city_parameter_inputs"))), All_city_list!E41,INDIRECT(ADDRESS(B42,1,1,1,"all_city_parameter_inputs"))))</f>
        <v>bus_to_passenger_ratio</v>
      </c>
      <c r="F42" s="9" t="str" cm="1">
        <f t="array" aca="1" ref="F42" ca="1">IF(AND(ISBLANK(INDIRECT(ADDRESS(B42,3,1,1,"all_city_parameter_inputs"))),ISBLANK(INDIRECT(ADDRESS(B42,2,1,1,"all_city_parameter_inputs")))),"",IF(ISBLANK(INDIRECT(ADDRESS(B42,2,1,1,"all_city_parameter_inputs"))),"",INDIRECT(ADDRESS(B42,2,1,1,"all_city_parameter_inputs"))))</f>
        <v>constant</v>
      </c>
      <c r="G42" s="25" cm="1">
        <f t="array" aca="1" ref="G42" ca="1">IF(ISBLANK(INDIRECT(ADDRESS(B42,A42,1,1,"all_city_parameter_inputs"))), "--",INDIRECT(ADDRESS(B42,A42,1,1,"all_city_parameter_inputs")))</f>
        <v>3.2258065000000002E-2</v>
      </c>
      <c r="H42" s="25">
        <f ca="1">IF(OR(F42="alpha",F42="beta",F42="sd",F42="mean"),"--",VLOOKUP(C42,Default!$B$5:$H$82,7,FALSE))</f>
        <v>2.1999999999999999E-2</v>
      </c>
      <c r="I42" s="9" t="str">
        <f ca="1">VLOOKUP(E42,Lookup!$C$5:$D$42,2, FALSE)</f>
        <v>Travel values</v>
      </c>
      <c r="J42" s="9" t="str">
        <f ca="1">VLOOKUP(C42,Default!$B$4:$E$82,4, FALSE)</f>
        <v>number of buses per passenger</v>
      </c>
      <c r="K42" s="29"/>
      <c r="L42" s="29"/>
      <c r="M42" s="29"/>
    </row>
    <row r="43" spans="1:13" x14ac:dyDescent="0.3">
      <c r="A43" s="10">
        <v>3</v>
      </c>
      <c r="B43" s="10">
        <v>41</v>
      </c>
      <c r="C43" s="10" t="str">
        <f t="shared" ca="1" si="0"/>
        <v>bus_to_passenger_ratio</v>
      </c>
      <c r="D43" s="9" t="str" cm="1">
        <f t="array" aca="1" ref="D43" ca="1">INDIRECT(ADDRESS(1,A43,1,1,"all_city_parameter_inputs"))</f>
        <v>accra</v>
      </c>
      <c r="E43" s="11" t="str" cm="1">
        <f t="array" aca="1" ref="E43" ca="1">IF(AND(ISBLANK(INDIRECT(ADDRESS(B43,2,1,1,"all_city_parameter_inputs"))), ISBLANK(INDIRECT(ADDRESS(B43,1,1,1,"all_city_parameter_inputs")))), "", IF(ISBLANK(INDIRECT(ADDRESS(B43,1,1,1,"all_city_parameter_inputs"))), All_city_list!E42,INDIRECT(ADDRESS(B43,1,1,1,"all_city_parameter_inputs"))))</f>
        <v>bus_to_passenger_ratio</v>
      </c>
      <c r="F43" s="9" t="str" cm="1">
        <f t="array" aca="1" ref="F43" ca="1">IF(AND(ISBLANK(INDIRECT(ADDRESS(B43,3,1,1,"all_city_parameter_inputs"))),ISBLANK(INDIRECT(ADDRESS(B43,2,1,1,"all_city_parameter_inputs")))),"",IF(ISBLANK(INDIRECT(ADDRESS(B43,2,1,1,"all_city_parameter_inputs"))),"",INDIRECT(ADDRESS(B43,2,1,1,"all_city_parameter_inputs"))))</f>
        <v>alpha</v>
      </c>
      <c r="G43" s="25" cm="1">
        <f t="array" aca="1" ref="G43" ca="1">IF(ISBLANK(INDIRECT(ADDRESS(B43,A43,1,1,"all_city_parameter_inputs"))), "--",INDIRECT(ADDRESS(B43,A43,1,1,"all_city_parameter_inputs")))</f>
        <v>20</v>
      </c>
      <c r="H43" s="25" t="str">
        <f ca="1">IF(OR(F43="alpha",F43="beta",F43="sd",F43="mean"),"--",VLOOKUP(C43,Default!$B$5:$H$82,7,FALSE))</f>
        <v>--</v>
      </c>
      <c r="I43" s="9" t="str">
        <f ca="1">VLOOKUP(E43,Lookup!$C$5:$D$42,2, FALSE)</f>
        <v>Travel values</v>
      </c>
      <c r="J43" s="9" t="str">
        <f ca="1">VLOOKUP(C43,Default!$B$4:$E$82,4, FALSE)</f>
        <v>number of buses per passenger</v>
      </c>
      <c r="K43" s="29"/>
      <c r="L43" s="29"/>
      <c r="M43" s="29"/>
    </row>
    <row r="44" spans="1:13" x14ac:dyDescent="0.3">
      <c r="A44" s="10">
        <v>3</v>
      </c>
      <c r="B44" s="10">
        <v>42</v>
      </c>
      <c r="C44" s="10" t="str">
        <f t="shared" ca="1" si="0"/>
        <v>bus_to_passenger_ratio</v>
      </c>
      <c r="D44" s="9" t="str" cm="1">
        <f t="array" aca="1" ref="D44" ca="1">INDIRECT(ADDRESS(1,A44,1,1,"all_city_parameter_inputs"))</f>
        <v>accra</v>
      </c>
      <c r="E44" s="11" t="str" cm="1">
        <f t="array" aca="1" ref="E44" ca="1">IF(AND(ISBLANK(INDIRECT(ADDRESS(B44,2,1,1,"all_city_parameter_inputs"))), ISBLANK(INDIRECT(ADDRESS(B44,1,1,1,"all_city_parameter_inputs")))), "", IF(ISBLANK(INDIRECT(ADDRESS(B44,1,1,1,"all_city_parameter_inputs"))), All_city_list!E43,INDIRECT(ADDRESS(B44,1,1,1,"all_city_parameter_inputs"))))</f>
        <v>bus_to_passenger_ratio</v>
      </c>
      <c r="F44" s="9" t="str" cm="1">
        <f t="array" aca="1" ref="F44" ca="1">IF(AND(ISBLANK(INDIRECT(ADDRESS(B44,3,1,1,"all_city_parameter_inputs"))),ISBLANK(INDIRECT(ADDRESS(B44,2,1,1,"all_city_parameter_inputs")))),"",IF(ISBLANK(INDIRECT(ADDRESS(B44,2,1,1,"all_city_parameter_inputs"))),"",INDIRECT(ADDRESS(B44,2,1,1,"all_city_parameter_inputs"))))</f>
        <v>beta</v>
      </c>
      <c r="G44" s="25" cm="1">
        <f t="array" aca="1" ref="G44" ca="1">IF(ISBLANK(INDIRECT(ADDRESS(B44,A44,1,1,"all_city_parameter_inputs"))), "--",INDIRECT(ADDRESS(B44,A44,1,1,"all_city_parameter_inputs")))</f>
        <v>600</v>
      </c>
      <c r="H44" s="25" t="str">
        <f ca="1">IF(OR(F44="alpha",F44="beta",F44="sd",F44="mean"),"--",VLOOKUP(C44,Default!$B$5:$H$82,7,FALSE))</f>
        <v>--</v>
      </c>
      <c r="I44" s="9" t="str">
        <f ca="1">VLOOKUP(E44,Lookup!$C$5:$D$42,2, FALSE)</f>
        <v>Travel values</v>
      </c>
      <c r="J44" s="9" t="str">
        <f ca="1">VLOOKUP(C44,Default!$B$4:$E$82,4, FALSE)</f>
        <v>number of buses per passenger</v>
      </c>
      <c r="K44" s="29"/>
      <c r="L44" s="29"/>
      <c r="M44" s="29"/>
    </row>
    <row r="45" spans="1:13" x14ac:dyDescent="0.3">
      <c r="A45" s="10">
        <v>3</v>
      </c>
      <c r="B45" s="10">
        <v>43</v>
      </c>
      <c r="C45" s="10" t="str">
        <f t="shared" ca="1" si="0"/>
        <v>truck_to_car_ratio</v>
      </c>
      <c r="D45" s="9" t="str" cm="1">
        <f t="array" aca="1" ref="D45" ca="1">INDIRECT(ADDRESS(1,A45,1,1,"all_city_parameter_inputs"))</f>
        <v>accra</v>
      </c>
      <c r="E45" s="11" t="str" cm="1">
        <f t="array" aca="1" ref="E45" ca="1">IF(AND(ISBLANK(INDIRECT(ADDRESS(B45,2,1,1,"all_city_parameter_inputs"))), ISBLANK(INDIRECT(ADDRESS(B45,1,1,1,"all_city_parameter_inputs")))), "", IF(ISBLANK(INDIRECT(ADDRESS(B45,1,1,1,"all_city_parameter_inputs"))), All_city_list!E44,INDIRECT(ADDRESS(B45,1,1,1,"all_city_parameter_inputs"))))</f>
        <v>truck_to_car_ratio</v>
      </c>
      <c r="F45" s="9" t="str" cm="1">
        <f t="array" aca="1" ref="F45" ca="1">IF(AND(ISBLANK(INDIRECT(ADDRESS(B45,3,1,1,"all_city_parameter_inputs"))),ISBLANK(INDIRECT(ADDRESS(B45,2,1,1,"all_city_parameter_inputs")))),"",IF(ISBLANK(INDIRECT(ADDRESS(B45,2,1,1,"all_city_parameter_inputs"))),"",INDIRECT(ADDRESS(B45,2,1,1,"all_city_parameter_inputs"))))</f>
        <v>constant</v>
      </c>
      <c r="G45" s="25" cm="1">
        <f t="array" aca="1" ref="G45" ca="1">IF(ISBLANK(INDIRECT(ADDRESS(B45,A45,1,1,"all_city_parameter_inputs"))), "--",INDIRECT(ADDRESS(B45,A45,1,1,"all_city_parameter_inputs")))</f>
        <v>0.23076923099999999</v>
      </c>
      <c r="H45" s="25">
        <f ca="1">IF(OR(F45="alpha",F45="beta",F45="sd",F45="mean"),"--",VLOOKUP(C45,Default!$B$5:$H$82,7,FALSE))</f>
        <v>0.21</v>
      </c>
      <c r="I45" s="9" t="str">
        <f ca="1">VLOOKUP(E45,Lookup!$C$5:$D$42,2, FALSE)</f>
        <v>Travel values</v>
      </c>
      <c r="J45" s="9" t="str">
        <f ca="1">VLOOKUP(C45,Default!$B$4:$E$82,4, FALSE)</f>
        <v>number of trucks per car</v>
      </c>
      <c r="K45" s="29"/>
      <c r="L45" s="29"/>
      <c r="M45" s="29"/>
    </row>
    <row r="46" spans="1:13" x14ac:dyDescent="0.3">
      <c r="A46" s="10">
        <v>3</v>
      </c>
      <c r="B46" s="10">
        <v>44</v>
      </c>
      <c r="C46" s="10" t="str">
        <f t="shared" ca="1" si="0"/>
        <v>truck_to_car_ratio</v>
      </c>
      <c r="D46" s="9" t="str" cm="1">
        <f t="array" aca="1" ref="D46" ca="1">INDIRECT(ADDRESS(1,A46,1,1,"all_city_parameter_inputs"))</f>
        <v>accra</v>
      </c>
      <c r="E46" s="11" t="str" cm="1">
        <f t="array" aca="1" ref="E46" ca="1">IF(AND(ISBLANK(INDIRECT(ADDRESS(B46,2,1,1,"all_city_parameter_inputs"))), ISBLANK(INDIRECT(ADDRESS(B46,1,1,1,"all_city_parameter_inputs")))), "", IF(ISBLANK(INDIRECT(ADDRESS(B46,1,1,1,"all_city_parameter_inputs"))), All_city_list!E45,INDIRECT(ADDRESS(B46,1,1,1,"all_city_parameter_inputs"))))</f>
        <v>truck_to_car_ratio</v>
      </c>
      <c r="F46" s="9" t="str" cm="1">
        <f t="array" aca="1" ref="F46" ca="1">IF(AND(ISBLANK(INDIRECT(ADDRESS(B46,3,1,1,"all_city_parameter_inputs"))),ISBLANK(INDIRECT(ADDRESS(B46,2,1,1,"all_city_parameter_inputs")))),"",IF(ISBLANK(INDIRECT(ADDRESS(B46,2,1,1,"all_city_parameter_inputs"))),"",INDIRECT(ADDRESS(B46,2,1,1,"all_city_parameter_inputs"))))</f>
        <v>alpha</v>
      </c>
      <c r="G46" s="25" cm="1">
        <f t="array" aca="1" ref="G46" ca="1">IF(ISBLANK(INDIRECT(ADDRESS(B46,A46,1,1,"all_city_parameter_inputs"))), "--",INDIRECT(ADDRESS(B46,A46,1,1,"all_city_parameter_inputs")))</f>
        <v>3</v>
      </c>
      <c r="H46" s="25" t="str">
        <f ca="1">IF(OR(F46="alpha",F46="beta",F46="sd",F46="mean"),"--",VLOOKUP(C46,Default!$B$5:$H$82,7,FALSE))</f>
        <v>--</v>
      </c>
      <c r="I46" s="9" t="str">
        <f ca="1">VLOOKUP(E46,Lookup!$C$5:$D$42,2, FALSE)</f>
        <v>Travel values</v>
      </c>
      <c r="J46" s="9" t="str">
        <f ca="1">VLOOKUP(C46,Default!$B$4:$E$82,4, FALSE)</f>
        <v>number of trucks per car</v>
      </c>
      <c r="K46" s="29"/>
      <c r="L46" s="29"/>
      <c r="M46" s="29"/>
    </row>
    <row r="47" spans="1:13" x14ac:dyDescent="0.3">
      <c r="A47" s="10">
        <v>3</v>
      </c>
      <c r="B47" s="10">
        <v>45</v>
      </c>
      <c r="C47" s="10" t="str">
        <f t="shared" ca="1" si="0"/>
        <v>truck_to_car_ratio</v>
      </c>
      <c r="D47" s="9" t="str" cm="1">
        <f t="array" aca="1" ref="D47" ca="1">INDIRECT(ADDRESS(1,A47,1,1,"all_city_parameter_inputs"))</f>
        <v>accra</v>
      </c>
      <c r="E47" s="11" t="str" cm="1">
        <f t="array" aca="1" ref="E47" ca="1">IF(AND(ISBLANK(INDIRECT(ADDRESS(B47,2,1,1,"all_city_parameter_inputs"))), ISBLANK(INDIRECT(ADDRESS(B47,1,1,1,"all_city_parameter_inputs")))), "", IF(ISBLANK(INDIRECT(ADDRESS(B47,1,1,1,"all_city_parameter_inputs"))), All_city_list!E46,INDIRECT(ADDRESS(B47,1,1,1,"all_city_parameter_inputs"))))</f>
        <v>truck_to_car_ratio</v>
      </c>
      <c r="F47" s="9" t="str" cm="1">
        <f t="array" aca="1" ref="F47" ca="1">IF(AND(ISBLANK(INDIRECT(ADDRESS(B47,3,1,1,"all_city_parameter_inputs"))),ISBLANK(INDIRECT(ADDRESS(B47,2,1,1,"all_city_parameter_inputs")))),"",IF(ISBLANK(INDIRECT(ADDRESS(B47,2,1,1,"all_city_parameter_inputs"))),"",INDIRECT(ADDRESS(B47,2,1,1,"all_city_parameter_inputs"))))</f>
        <v>beta</v>
      </c>
      <c r="G47" s="25" cm="1">
        <f t="array" aca="1" ref="G47" ca="1">IF(ISBLANK(INDIRECT(ADDRESS(B47,A47,1,1,"all_city_parameter_inputs"))), "--",INDIRECT(ADDRESS(B47,A47,1,1,"all_city_parameter_inputs")))</f>
        <v>10</v>
      </c>
      <c r="H47" s="25" t="str">
        <f ca="1">IF(OR(F47="alpha",F47="beta",F47="sd",F47="mean"),"--",VLOOKUP(C47,Default!$B$5:$H$82,7,FALSE))</f>
        <v>--</v>
      </c>
      <c r="I47" s="9" t="str">
        <f ca="1">VLOOKUP(E47,Lookup!$C$5:$D$42,2, FALSE)</f>
        <v>Travel values</v>
      </c>
      <c r="J47" s="9" t="str">
        <f ca="1">VLOOKUP(C47,Default!$B$4:$E$82,4, FALSE)</f>
        <v>number of trucks per car</v>
      </c>
      <c r="K47" s="29"/>
      <c r="L47" s="29"/>
      <c r="M47" s="29"/>
    </row>
    <row r="48" spans="1:13" x14ac:dyDescent="0.3">
      <c r="A48" s="10">
        <v>3</v>
      </c>
      <c r="B48" s="10">
        <v>46</v>
      </c>
      <c r="C48" s="10" t="str">
        <f t="shared" ca="1" si="0"/>
        <v xml:space="preserve">PM_emission_confidence </v>
      </c>
      <c r="D48" s="9" t="str" cm="1">
        <f t="array" aca="1" ref="D48" ca="1">INDIRECT(ADDRESS(1,A48,1,1,"all_city_parameter_inputs"))</f>
        <v>accra</v>
      </c>
      <c r="E48" s="11" t="str" cm="1">
        <f t="array" aca="1" ref="E48" ca="1">IF(AND(ISBLANK(INDIRECT(ADDRESS(B48,2,1,1,"all_city_parameter_inputs"))), ISBLANK(INDIRECT(ADDRESS(B48,1,1,1,"all_city_parameter_inputs")))), "", IF(ISBLANK(INDIRECT(ADDRESS(B48,1,1,1,"all_city_parameter_inputs"))), All_city_list!E47,INDIRECT(ADDRESS(B48,1,1,1,"all_city_parameter_inputs"))))</f>
        <v>PM_emission_confidence</v>
      </c>
      <c r="F48" s="9" t="str" cm="1">
        <f t="array" aca="1" ref="F48" ca="1">IF(AND(ISBLANK(INDIRECT(ADDRESS(B48,3,1,1,"all_city_parameter_inputs"))),ISBLANK(INDIRECT(ADDRESS(B48,2,1,1,"all_city_parameter_inputs")))),"",IF(ISBLANK(INDIRECT(ADDRESS(B48,2,1,1,"all_city_parameter_inputs"))),"",INDIRECT(ADDRESS(B48,2,1,1,"all_city_parameter_inputs"))))</f>
        <v/>
      </c>
      <c r="G48" s="25" cm="1">
        <f t="array" aca="1" ref="G48" ca="1">IF(ISBLANK(INDIRECT(ADDRESS(B48,A48,1,1,"all_city_parameter_inputs"))), "--",INDIRECT(ADDRESS(B48,A48,1,1,"all_city_parameter_inputs")))</f>
        <v>0.5</v>
      </c>
      <c r="H48" s="25" t="e">
        <f ca="1">IF(OR(F48="alpha",F48="beta",F48="sd",F48="mean"),"--",VLOOKUP(C48,Default!$B$5:$H$82,7,FALSE))</f>
        <v>#N/A</v>
      </c>
      <c r="I48" s="9" t="str">
        <f ca="1">VLOOKUP(E48,Lookup!$C$5:$D$42,2, FALSE)</f>
        <v>Pollution values</v>
      </c>
      <c r="J48" s="9" t="e">
        <f ca="1">VLOOKUP(C48,Default!$B$4:$E$82,4, FALSE)</f>
        <v>#N/A</v>
      </c>
      <c r="K48" s="29"/>
      <c r="L48" s="29"/>
      <c r="M48" s="29"/>
    </row>
    <row r="49" spans="1:13" x14ac:dyDescent="0.3">
      <c r="A49" s="10">
        <v>3</v>
      </c>
      <c r="B49" s="10">
        <v>47</v>
      </c>
      <c r="C49" s="10" t="str">
        <f t="shared" ca="1" si="0"/>
        <v>distance_scalar_car_taxi</v>
      </c>
      <c r="D49" s="9" t="str" cm="1">
        <f t="array" aca="1" ref="D49" ca="1">INDIRECT(ADDRESS(1,A49,1,1,"all_city_parameter_inputs"))</f>
        <v>accra</v>
      </c>
      <c r="E49" s="11" t="str" cm="1">
        <f t="array" aca="1" ref="E49" ca="1">IF(AND(ISBLANK(INDIRECT(ADDRESS(B49,2,1,1,"all_city_parameter_inputs"))), ISBLANK(INDIRECT(ADDRESS(B49,1,1,1,"all_city_parameter_inputs")))), "", IF(ISBLANK(INDIRECT(ADDRESS(B49,1,1,1,"all_city_parameter_inputs"))), All_city_list!E48,INDIRECT(ADDRESS(B49,1,1,1,"all_city_parameter_inputs"))))</f>
        <v>distance_scalar_car_taxi</v>
      </c>
      <c r="F49" s="9" t="str" cm="1">
        <f t="array" aca="1" ref="F49" ca="1">IF(AND(ISBLANK(INDIRECT(ADDRESS(B49,3,1,1,"all_city_parameter_inputs"))),ISBLANK(INDIRECT(ADDRESS(B49,2,1,1,"all_city_parameter_inputs")))),"",IF(ISBLANK(INDIRECT(ADDRESS(B49,2,1,1,"all_city_parameter_inputs"))),"",INDIRECT(ADDRESS(B49,2,1,1,"all_city_parameter_inputs"))))</f>
        <v>constant</v>
      </c>
      <c r="G49" s="25" cm="1">
        <f t="array" aca="1" ref="G49" ca="1">IF(ISBLANK(INDIRECT(ADDRESS(B49,A49,1,1,"all_city_parameter_inputs"))), "--",INDIRECT(ADDRESS(B49,A49,1,1,"all_city_parameter_inputs")))</f>
        <v>1</v>
      </c>
      <c r="H49" s="25">
        <f ca="1">IF(OR(F49="alpha",F49="beta",F49="sd",F49="mean"),"--",VLOOKUP(C49,Default!$B$5:$H$82,7,FALSE))</f>
        <v>1</v>
      </c>
      <c r="I49" s="9" t="str">
        <f ca="1">VLOOKUP(E49,Lookup!$C$5:$D$42,2, FALSE)</f>
        <v>Travel values</v>
      </c>
      <c r="J49" s="9" t="str">
        <f ca="1">VLOOKUP(C49,Default!$B$4:$E$82,4, FALSE)</f>
        <v>scalar for car/taxi distance</v>
      </c>
      <c r="K49" s="29"/>
      <c r="L49" s="29"/>
      <c r="M49" s="29"/>
    </row>
    <row r="50" spans="1:13" x14ac:dyDescent="0.3">
      <c r="A50" s="10">
        <v>3</v>
      </c>
      <c r="B50" s="10">
        <v>48</v>
      </c>
      <c r="C50" s="10" t="str">
        <f t="shared" ca="1" si="0"/>
        <v>distance_scalar_car_taxi</v>
      </c>
      <c r="D50" s="9" t="str" cm="1">
        <f t="array" aca="1" ref="D50" ca="1">INDIRECT(ADDRESS(1,A50,1,1,"all_city_parameter_inputs"))</f>
        <v>accra</v>
      </c>
      <c r="E50" s="11" t="str" cm="1">
        <f t="array" aca="1" ref="E50" ca="1">IF(AND(ISBLANK(INDIRECT(ADDRESS(B50,2,1,1,"all_city_parameter_inputs"))), ISBLANK(INDIRECT(ADDRESS(B50,1,1,1,"all_city_parameter_inputs")))), "", IF(ISBLANK(INDIRECT(ADDRESS(B50,1,1,1,"all_city_parameter_inputs"))), All_city_list!E49,INDIRECT(ADDRESS(B50,1,1,1,"all_city_parameter_inputs"))))</f>
        <v>distance_scalar_car_taxi</v>
      </c>
      <c r="F50" s="9" t="str" cm="1">
        <f t="array" aca="1" ref="F50" ca="1">IF(AND(ISBLANK(INDIRECT(ADDRESS(B50,3,1,1,"all_city_parameter_inputs"))),ISBLANK(INDIRECT(ADDRESS(B50,2,1,1,"all_city_parameter_inputs")))),"",IF(ISBLANK(INDIRECT(ADDRESS(B50,2,1,1,"all_city_parameter_inputs"))),"",INDIRECT(ADDRESS(B50,2,1,1,"all_city_parameter_inputs"))))</f>
        <v>mean</v>
      </c>
      <c r="G50" s="25" cm="1">
        <f t="array" aca="1" ref="G50" ca="1">IF(ISBLANK(INDIRECT(ADDRESS(B50,A50,1,1,"all_city_parameter_inputs"))), "--",INDIRECT(ADDRESS(B50,A50,1,1,"all_city_parameter_inputs")))</f>
        <v>1</v>
      </c>
      <c r="H50" s="25" t="str">
        <f ca="1">IF(OR(F50="alpha",F50="beta",F50="sd",F50="mean"),"--",VLOOKUP(C50,Default!$B$5:$H$82,7,FALSE))</f>
        <v>--</v>
      </c>
      <c r="I50" s="9" t="str">
        <f ca="1">VLOOKUP(E50,Lookup!$C$5:$D$42,2, FALSE)</f>
        <v>Travel values</v>
      </c>
      <c r="J50" s="9" t="str">
        <f ca="1">VLOOKUP(C50,Default!$B$4:$E$82,4, FALSE)</f>
        <v>scalar for car/taxi distance</v>
      </c>
      <c r="K50" s="29"/>
      <c r="L50" s="29"/>
      <c r="M50" s="29"/>
    </row>
    <row r="51" spans="1:13" x14ac:dyDescent="0.3">
      <c r="A51" s="10">
        <v>3</v>
      </c>
      <c r="B51" s="10">
        <v>49</v>
      </c>
      <c r="C51" s="10" t="str">
        <f t="shared" ca="1" si="0"/>
        <v>distance_scalar_car_taxi</v>
      </c>
      <c r="D51" s="9" t="str" cm="1">
        <f t="array" aca="1" ref="D51" ca="1">INDIRECT(ADDRESS(1,A51,1,1,"all_city_parameter_inputs"))</f>
        <v>accra</v>
      </c>
      <c r="E51" s="11" t="str" cm="1">
        <f t="array" aca="1" ref="E51" ca="1">IF(AND(ISBLANK(INDIRECT(ADDRESS(B51,2,1,1,"all_city_parameter_inputs"))), ISBLANK(INDIRECT(ADDRESS(B51,1,1,1,"all_city_parameter_inputs")))), "", IF(ISBLANK(INDIRECT(ADDRESS(B51,1,1,1,"all_city_parameter_inputs"))), All_city_list!E50,INDIRECT(ADDRESS(B51,1,1,1,"all_city_parameter_inputs"))))</f>
        <v>distance_scalar_car_taxi</v>
      </c>
      <c r="F51" s="9" t="str" cm="1">
        <f t="array" aca="1" ref="F51" ca="1">IF(AND(ISBLANK(INDIRECT(ADDRESS(B51,3,1,1,"all_city_parameter_inputs"))),ISBLANK(INDIRECT(ADDRESS(B51,2,1,1,"all_city_parameter_inputs")))),"",IF(ISBLANK(INDIRECT(ADDRESS(B51,2,1,1,"all_city_parameter_inputs"))),"",INDIRECT(ADDRESS(B51,2,1,1,"all_city_parameter_inputs"))))</f>
        <v>sd</v>
      </c>
      <c r="G51" s="25" cm="1">
        <f t="array" aca="1" ref="G51" ca="1">IF(ISBLANK(INDIRECT(ADDRESS(B51,A51,1,1,"all_city_parameter_inputs"))), "--",INDIRECT(ADDRESS(B51,A51,1,1,"all_city_parameter_inputs")))</f>
        <v>1.2</v>
      </c>
      <c r="H51" s="25" t="str">
        <f ca="1">IF(OR(F51="alpha",F51="beta",F51="sd",F51="mean"),"--",VLOOKUP(C51,Default!$B$5:$H$82,7,FALSE))</f>
        <v>--</v>
      </c>
      <c r="I51" s="9" t="str">
        <f ca="1">VLOOKUP(E51,Lookup!$C$5:$D$42,2, FALSE)</f>
        <v>Travel values</v>
      </c>
      <c r="J51" s="9" t="str">
        <f ca="1">VLOOKUP(C51,Default!$B$4:$E$82,4, FALSE)</f>
        <v>scalar for car/taxi distance</v>
      </c>
      <c r="K51" s="29"/>
      <c r="L51" s="29"/>
      <c r="M51" s="29"/>
    </row>
    <row r="52" spans="1:13" x14ac:dyDescent="0.3">
      <c r="A52" s="10">
        <v>3</v>
      </c>
      <c r="B52" s="10">
        <v>50</v>
      </c>
      <c r="C52" s="10" t="str">
        <f t="shared" ca="1" si="0"/>
        <v>distance_scalar_motorcycle</v>
      </c>
      <c r="D52" s="9" t="str" cm="1">
        <f t="array" aca="1" ref="D52" ca="1">INDIRECT(ADDRESS(1,A52,1,1,"all_city_parameter_inputs"))</f>
        <v>accra</v>
      </c>
      <c r="E52" s="11" t="str" cm="1">
        <f t="array" aca="1" ref="E52" ca="1">IF(AND(ISBLANK(INDIRECT(ADDRESS(B52,2,1,1,"all_city_parameter_inputs"))), ISBLANK(INDIRECT(ADDRESS(B52,1,1,1,"all_city_parameter_inputs")))), "", IF(ISBLANK(INDIRECT(ADDRESS(B52,1,1,1,"all_city_parameter_inputs"))), All_city_list!E51,INDIRECT(ADDRESS(B52,1,1,1,"all_city_parameter_inputs"))))</f>
        <v>distance_scalar_motorcycle</v>
      </c>
      <c r="F52" s="9" t="str" cm="1">
        <f t="array" aca="1" ref="F52" ca="1">IF(AND(ISBLANK(INDIRECT(ADDRESS(B52,3,1,1,"all_city_parameter_inputs"))),ISBLANK(INDIRECT(ADDRESS(B52,2,1,1,"all_city_parameter_inputs")))),"",IF(ISBLANK(INDIRECT(ADDRESS(B52,2,1,1,"all_city_parameter_inputs"))),"",INDIRECT(ADDRESS(B52,2,1,1,"all_city_parameter_inputs"))))</f>
        <v>constant</v>
      </c>
      <c r="G52" s="25" cm="1">
        <f t="array" aca="1" ref="G52" ca="1">IF(ISBLANK(INDIRECT(ADDRESS(B52,A52,1,1,"all_city_parameter_inputs"))), "--",INDIRECT(ADDRESS(B52,A52,1,1,"all_city_parameter_inputs")))</f>
        <v>1</v>
      </c>
      <c r="H52" s="25">
        <f ca="1">IF(OR(F52="alpha",F52="beta",F52="sd",F52="mean"),"--",VLOOKUP(C52,Default!$B$5:$H$82,7,FALSE))</f>
        <v>1</v>
      </c>
      <c r="I52" s="9" t="str">
        <f ca="1">VLOOKUP(E52,Lookup!$C$5:$D$42,2, FALSE)</f>
        <v>Travel values</v>
      </c>
      <c r="J52" s="9" t="str">
        <f ca="1">VLOOKUP(C52,Default!$B$4:$E$82,4, FALSE)</f>
        <v>scalar for motorcycle distance</v>
      </c>
      <c r="K52" s="29"/>
      <c r="L52" s="29"/>
      <c r="M52" s="29"/>
    </row>
    <row r="53" spans="1:13" x14ac:dyDescent="0.3">
      <c r="A53" s="10">
        <v>3</v>
      </c>
      <c r="B53" s="10">
        <v>51</v>
      </c>
      <c r="C53" s="10" t="str">
        <f t="shared" ca="1" si="0"/>
        <v>distance_scalar_motorcycle</v>
      </c>
      <c r="D53" s="9" t="str" cm="1">
        <f t="array" aca="1" ref="D53" ca="1">INDIRECT(ADDRESS(1,A53,1,1,"all_city_parameter_inputs"))</f>
        <v>accra</v>
      </c>
      <c r="E53" s="11" t="str" cm="1">
        <f t="array" aca="1" ref="E53" ca="1">IF(AND(ISBLANK(INDIRECT(ADDRESS(B53,2,1,1,"all_city_parameter_inputs"))), ISBLANK(INDIRECT(ADDRESS(B53,1,1,1,"all_city_parameter_inputs")))), "", IF(ISBLANK(INDIRECT(ADDRESS(B53,1,1,1,"all_city_parameter_inputs"))), All_city_list!E52,INDIRECT(ADDRESS(B53,1,1,1,"all_city_parameter_inputs"))))</f>
        <v>distance_scalar_motorcycle</v>
      </c>
      <c r="F53" s="9" t="str" cm="1">
        <f t="array" aca="1" ref="F53" ca="1">IF(AND(ISBLANK(INDIRECT(ADDRESS(B53,3,1,1,"all_city_parameter_inputs"))),ISBLANK(INDIRECT(ADDRESS(B53,2,1,1,"all_city_parameter_inputs")))),"",IF(ISBLANK(INDIRECT(ADDRESS(B53,2,1,1,"all_city_parameter_inputs"))),"",INDIRECT(ADDRESS(B53,2,1,1,"all_city_parameter_inputs"))))</f>
        <v>mean</v>
      </c>
      <c r="G53" s="25" cm="1">
        <f t="array" aca="1" ref="G53" ca="1">IF(ISBLANK(INDIRECT(ADDRESS(B53,A53,1,1,"all_city_parameter_inputs"))), "--",INDIRECT(ADDRESS(B53,A53,1,1,"all_city_parameter_inputs")))</f>
        <v>1</v>
      </c>
      <c r="H53" s="25" t="str">
        <f ca="1">IF(OR(F53="alpha",F53="beta",F53="sd",F53="mean"),"--",VLOOKUP(C53,Default!$B$5:$H$82,7,FALSE))</f>
        <v>--</v>
      </c>
      <c r="I53" s="9" t="str">
        <f ca="1">VLOOKUP(E53,Lookup!$C$5:$D$42,2, FALSE)</f>
        <v>Travel values</v>
      </c>
      <c r="J53" s="9" t="str">
        <f ca="1">VLOOKUP(C53,Default!$B$4:$E$82,4, FALSE)</f>
        <v>scalar for motorcycle distance</v>
      </c>
      <c r="K53" s="29"/>
      <c r="L53" s="29"/>
      <c r="M53" s="29"/>
    </row>
    <row r="54" spans="1:13" x14ac:dyDescent="0.3">
      <c r="A54" s="10">
        <v>3</v>
      </c>
      <c r="B54" s="10">
        <v>52</v>
      </c>
      <c r="C54" s="10" t="str">
        <f t="shared" ca="1" si="0"/>
        <v>distance_scalar_motorcycle</v>
      </c>
      <c r="D54" s="9" t="str" cm="1">
        <f t="array" aca="1" ref="D54" ca="1">INDIRECT(ADDRESS(1,A54,1,1,"all_city_parameter_inputs"))</f>
        <v>accra</v>
      </c>
      <c r="E54" s="11" t="str" cm="1">
        <f t="array" aca="1" ref="E54" ca="1">IF(AND(ISBLANK(INDIRECT(ADDRESS(B54,2,1,1,"all_city_parameter_inputs"))), ISBLANK(INDIRECT(ADDRESS(B54,1,1,1,"all_city_parameter_inputs")))), "", IF(ISBLANK(INDIRECT(ADDRESS(B54,1,1,1,"all_city_parameter_inputs"))), All_city_list!E53,INDIRECT(ADDRESS(B54,1,1,1,"all_city_parameter_inputs"))))</f>
        <v>distance_scalar_motorcycle</v>
      </c>
      <c r="F54" s="9" t="str" cm="1">
        <f t="array" aca="1" ref="F54" ca="1">IF(AND(ISBLANK(INDIRECT(ADDRESS(B54,3,1,1,"all_city_parameter_inputs"))),ISBLANK(INDIRECT(ADDRESS(B54,2,1,1,"all_city_parameter_inputs")))),"",IF(ISBLANK(INDIRECT(ADDRESS(B54,2,1,1,"all_city_parameter_inputs"))),"",INDIRECT(ADDRESS(B54,2,1,1,"all_city_parameter_inputs"))))</f>
        <v>sd</v>
      </c>
      <c r="G54" s="25" cm="1">
        <f t="array" aca="1" ref="G54" ca="1">IF(ISBLANK(INDIRECT(ADDRESS(B54,A54,1,1,"all_city_parameter_inputs"))), "--",INDIRECT(ADDRESS(B54,A54,1,1,"all_city_parameter_inputs")))</f>
        <v>1.2</v>
      </c>
      <c r="H54" s="25" t="str">
        <f ca="1">IF(OR(F54="alpha",F54="beta",F54="sd",F54="mean"),"--",VLOOKUP(C54,Default!$B$5:$H$82,7,FALSE))</f>
        <v>--</v>
      </c>
      <c r="I54" s="9" t="str">
        <f ca="1">VLOOKUP(E54,Lookup!$C$5:$D$42,2, FALSE)</f>
        <v>Travel values</v>
      </c>
      <c r="J54" s="9" t="str">
        <f ca="1">VLOOKUP(C54,Default!$B$4:$E$82,4, FALSE)</f>
        <v>scalar for motorcycle distance</v>
      </c>
      <c r="K54" s="29"/>
      <c r="L54" s="29"/>
      <c r="M54" s="29"/>
    </row>
    <row r="55" spans="1:13" x14ac:dyDescent="0.3">
      <c r="A55" s="10">
        <v>3</v>
      </c>
      <c r="B55" s="10">
        <v>53</v>
      </c>
      <c r="C55" s="10" t="str">
        <f t="shared" ca="1" si="0"/>
        <v>distance_scalar_pt</v>
      </c>
      <c r="D55" s="9" t="str" cm="1">
        <f t="array" aca="1" ref="D55" ca="1">INDIRECT(ADDRESS(1,A55,1,1,"all_city_parameter_inputs"))</f>
        <v>accra</v>
      </c>
      <c r="E55" s="11" t="str" cm="1">
        <f t="array" aca="1" ref="E55" ca="1">IF(AND(ISBLANK(INDIRECT(ADDRESS(B55,2,1,1,"all_city_parameter_inputs"))), ISBLANK(INDIRECT(ADDRESS(B55,1,1,1,"all_city_parameter_inputs")))), "", IF(ISBLANK(INDIRECT(ADDRESS(B55,1,1,1,"all_city_parameter_inputs"))), All_city_list!E54,INDIRECT(ADDRESS(B55,1,1,1,"all_city_parameter_inputs"))))</f>
        <v>distance_scalar_pt</v>
      </c>
      <c r="F55" s="9" t="str" cm="1">
        <f t="array" aca="1" ref="F55" ca="1">IF(AND(ISBLANK(INDIRECT(ADDRESS(B55,3,1,1,"all_city_parameter_inputs"))),ISBLANK(INDIRECT(ADDRESS(B55,2,1,1,"all_city_parameter_inputs")))),"",IF(ISBLANK(INDIRECT(ADDRESS(B55,2,1,1,"all_city_parameter_inputs"))),"",INDIRECT(ADDRESS(B55,2,1,1,"all_city_parameter_inputs"))))</f>
        <v>constant</v>
      </c>
      <c r="G55" s="25" cm="1">
        <f t="array" aca="1" ref="G55" ca="1">IF(ISBLANK(INDIRECT(ADDRESS(B55,A55,1,1,"all_city_parameter_inputs"))), "--",INDIRECT(ADDRESS(B55,A55,1,1,"all_city_parameter_inputs")))</f>
        <v>1</v>
      </c>
      <c r="H55" s="25">
        <f ca="1">IF(OR(F55="alpha",F55="beta",F55="sd",F55="mean"),"--",VLOOKUP(C55,Default!$B$5:$H$82,7,FALSE))</f>
        <v>1</v>
      </c>
      <c r="I55" s="9" t="str">
        <f ca="1">VLOOKUP(E55,Lookup!$C$5:$D$42,2, FALSE)</f>
        <v>Travel values</v>
      </c>
      <c r="J55" s="9" t="str">
        <f ca="1">VLOOKUP(C55,Default!$B$4:$E$82,4, FALSE)</f>
        <v>scalar for PT distance</v>
      </c>
      <c r="K55" s="29"/>
      <c r="L55" s="29"/>
      <c r="M55" s="29"/>
    </row>
    <row r="56" spans="1:13" x14ac:dyDescent="0.3">
      <c r="A56" s="10">
        <v>3</v>
      </c>
      <c r="B56" s="10">
        <v>54</v>
      </c>
      <c r="C56" s="10" t="str">
        <f t="shared" ca="1" si="0"/>
        <v>distance_scalar_pt</v>
      </c>
      <c r="D56" s="9" t="str" cm="1">
        <f t="array" aca="1" ref="D56" ca="1">INDIRECT(ADDRESS(1,A56,1,1,"all_city_parameter_inputs"))</f>
        <v>accra</v>
      </c>
      <c r="E56" s="11" t="str" cm="1">
        <f t="array" aca="1" ref="E56" ca="1">IF(AND(ISBLANK(INDIRECT(ADDRESS(B56,2,1,1,"all_city_parameter_inputs"))), ISBLANK(INDIRECT(ADDRESS(B56,1,1,1,"all_city_parameter_inputs")))), "", IF(ISBLANK(INDIRECT(ADDRESS(B56,1,1,1,"all_city_parameter_inputs"))), All_city_list!E55,INDIRECT(ADDRESS(B56,1,1,1,"all_city_parameter_inputs"))))</f>
        <v>distance_scalar_pt</v>
      </c>
      <c r="F56" s="9" t="str" cm="1">
        <f t="array" aca="1" ref="F56" ca="1">IF(AND(ISBLANK(INDIRECT(ADDRESS(B56,3,1,1,"all_city_parameter_inputs"))),ISBLANK(INDIRECT(ADDRESS(B56,2,1,1,"all_city_parameter_inputs")))),"",IF(ISBLANK(INDIRECT(ADDRESS(B56,2,1,1,"all_city_parameter_inputs"))),"",INDIRECT(ADDRESS(B56,2,1,1,"all_city_parameter_inputs"))))</f>
        <v>mean</v>
      </c>
      <c r="G56" s="25" cm="1">
        <f t="array" aca="1" ref="G56" ca="1">IF(ISBLANK(INDIRECT(ADDRESS(B56,A56,1,1,"all_city_parameter_inputs"))), "--",INDIRECT(ADDRESS(B56,A56,1,1,"all_city_parameter_inputs")))</f>
        <v>1</v>
      </c>
      <c r="H56" s="25" t="str">
        <f ca="1">IF(OR(F56="alpha",F56="beta",F56="sd",F56="mean"),"--",VLOOKUP(C56,Default!$B$5:$H$82,7,FALSE))</f>
        <v>--</v>
      </c>
      <c r="I56" s="9" t="str">
        <f ca="1">VLOOKUP(E56,Lookup!$C$5:$D$42,2, FALSE)</f>
        <v>Travel values</v>
      </c>
      <c r="J56" s="9" t="str">
        <f ca="1">VLOOKUP(C56,Default!$B$4:$E$82,4, FALSE)</f>
        <v>scalar for PT distance</v>
      </c>
      <c r="K56" s="29"/>
      <c r="L56" s="29"/>
      <c r="M56" s="29"/>
    </row>
    <row r="57" spans="1:13" x14ac:dyDescent="0.3">
      <c r="A57" s="10">
        <v>3</v>
      </c>
      <c r="B57" s="10">
        <v>55</v>
      </c>
      <c r="C57" s="10" t="str">
        <f t="shared" ca="1" si="0"/>
        <v>distance_scalar_pt</v>
      </c>
      <c r="D57" s="9" t="str" cm="1">
        <f t="array" aca="1" ref="D57" ca="1">INDIRECT(ADDRESS(1,A57,1,1,"all_city_parameter_inputs"))</f>
        <v>accra</v>
      </c>
      <c r="E57" s="11" t="str" cm="1">
        <f t="array" aca="1" ref="E57" ca="1">IF(AND(ISBLANK(INDIRECT(ADDRESS(B57,2,1,1,"all_city_parameter_inputs"))), ISBLANK(INDIRECT(ADDRESS(B57,1,1,1,"all_city_parameter_inputs")))), "", IF(ISBLANK(INDIRECT(ADDRESS(B57,1,1,1,"all_city_parameter_inputs"))), All_city_list!E56,INDIRECT(ADDRESS(B57,1,1,1,"all_city_parameter_inputs"))))</f>
        <v>distance_scalar_pt</v>
      </c>
      <c r="F57" s="9" t="str" cm="1">
        <f t="array" aca="1" ref="F57" ca="1">IF(AND(ISBLANK(INDIRECT(ADDRESS(B57,3,1,1,"all_city_parameter_inputs"))),ISBLANK(INDIRECT(ADDRESS(B57,2,1,1,"all_city_parameter_inputs")))),"",IF(ISBLANK(INDIRECT(ADDRESS(B57,2,1,1,"all_city_parameter_inputs"))),"",INDIRECT(ADDRESS(B57,2,1,1,"all_city_parameter_inputs"))))</f>
        <v>sd</v>
      </c>
      <c r="G57" s="25" cm="1">
        <f t="array" aca="1" ref="G57" ca="1">IF(ISBLANK(INDIRECT(ADDRESS(B57,A57,1,1,"all_city_parameter_inputs"))), "--",INDIRECT(ADDRESS(B57,A57,1,1,"all_city_parameter_inputs")))</f>
        <v>1.2</v>
      </c>
      <c r="H57" s="25" t="str">
        <f ca="1">IF(OR(F57="alpha",F57="beta",F57="sd",F57="mean"),"--",VLOOKUP(C57,Default!$B$5:$H$82,7,FALSE))</f>
        <v>--</v>
      </c>
      <c r="I57" s="9" t="str">
        <f ca="1">VLOOKUP(E57,Lookup!$C$5:$D$42,2, FALSE)</f>
        <v>Travel values</v>
      </c>
      <c r="J57" s="9" t="str">
        <f ca="1">VLOOKUP(C57,Default!$B$4:$E$82,4, FALSE)</f>
        <v>scalar for PT distance</v>
      </c>
      <c r="K57" s="29"/>
      <c r="L57" s="29"/>
      <c r="M57" s="29"/>
    </row>
    <row r="58" spans="1:13" x14ac:dyDescent="0.3">
      <c r="A58" s="10">
        <v>3</v>
      </c>
      <c r="B58" s="10">
        <v>56</v>
      </c>
      <c r="C58" s="10" t="str">
        <f t="shared" ca="1" si="0"/>
        <v>distance_scalar_walking</v>
      </c>
      <c r="D58" s="9" t="str" cm="1">
        <f t="array" aca="1" ref="D58" ca="1">INDIRECT(ADDRESS(1,A58,1,1,"all_city_parameter_inputs"))</f>
        <v>accra</v>
      </c>
      <c r="E58" s="11" t="str" cm="1">
        <f t="array" aca="1" ref="E58" ca="1">IF(AND(ISBLANK(INDIRECT(ADDRESS(B58,2,1,1,"all_city_parameter_inputs"))), ISBLANK(INDIRECT(ADDRESS(B58,1,1,1,"all_city_parameter_inputs")))), "", IF(ISBLANK(INDIRECT(ADDRESS(B58,1,1,1,"all_city_parameter_inputs"))), All_city_list!E57,INDIRECT(ADDRESS(B58,1,1,1,"all_city_parameter_inputs"))))</f>
        <v>distance_scalar_walking</v>
      </c>
      <c r="F58" s="9" t="str" cm="1">
        <f t="array" aca="1" ref="F58" ca="1">IF(AND(ISBLANK(INDIRECT(ADDRESS(B58,3,1,1,"all_city_parameter_inputs"))),ISBLANK(INDIRECT(ADDRESS(B58,2,1,1,"all_city_parameter_inputs")))),"",IF(ISBLANK(INDIRECT(ADDRESS(B58,2,1,1,"all_city_parameter_inputs"))),"",INDIRECT(ADDRESS(B58,2,1,1,"all_city_parameter_inputs"))))</f>
        <v>constant</v>
      </c>
      <c r="G58" s="25" cm="1">
        <f t="array" aca="1" ref="G58" ca="1">IF(ISBLANK(INDIRECT(ADDRESS(B58,A58,1,1,"all_city_parameter_inputs"))), "--",INDIRECT(ADDRESS(B58,A58,1,1,"all_city_parameter_inputs")))</f>
        <v>1</v>
      </c>
      <c r="H58" s="25">
        <f ca="1">IF(OR(F58="alpha",F58="beta",F58="sd",F58="mean"),"--",VLOOKUP(C58,Default!$B$5:$H$82,7,FALSE))</f>
        <v>1</v>
      </c>
      <c r="I58" s="9" t="str">
        <f ca="1">VLOOKUP(E58,Lookup!$C$5:$D$42,2, FALSE)</f>
        <v>Travel values</v>
      </c>
      <c r="J58" s="9" t="str">
        <f ca="1">VLOOKUP(C58,Default!$B$4:$E$82,4, FALSE)</f>
        <v>scalar for walking distance</v>
      </c>
      <c r="K58" s="29"/>
      <c r="L58" s="29"/>
      <c r="M58" s="29"/>
    </row>
    <row r="59" spans="1:13" x14ac:dyDescent="0.3">
      <c r="A59" s="10">
        <v>3</v>
      </c>
      <c r="B59" s="10">
        <v>57</v>
      </c>
      <c r="C59" s="10" t="str">
        <f t="shared" ca="1" si="0"/>
        <v>distance_scalar_walking</v>
      </c>
      <c r="D59" s="9" t="str" cm="1">
        <f t="array" aca="1" ref="D59" ca="1">INDIRECT(ADDRESS(1,A59,1,1,"all_city_parameter_inputs"))</f>
        <v>accra</v>
      </c>
      <c r="E59" s="11" t="str" cm="1">
        <f t="array" aca="1" ref="E59" ca="1">IF(AND(ISBLANK(INDIRECT(ADDRESS(B59,2,1,1,"all_city_parameter_inputs"))), ISBLANK(INDIRECT(ADDRESS(B59,1,1,1,"all_city_parameter_inputs")))), "", IF(ISBLANK(INDIRECT(ADDRESS(B59,1,1,1,"all_city_parameter_inputs"))), All_city_list!E58,INDIRECT(ADDRESS(B59,1,1,1,"all_city_parameter_inputs"))))</f>
        <v>distance_scalar_walking</v>
      </c>
      <c r="F59" s="9" t="str" cm="1">
        <f t="array" aca="1" ref="F59" ca="1">IF(AND(ISBLANK(INDIRECT(ADDRESS(B59,3,1,1,"all_city_parameter_inputs"))),ISBLANK(INDIRECT(ADDRESS(B59,2,1,1,"all_city_parameter_inputs")))),"",IF(ISBLANK(INDIRECT(ADDRESS(B59,2,1,1,"all_city_parameter_inputs"))),"",INDIRECT(ADDRESS(B59,2,1,1,"all_city_parameter_inputs"))))</f>
        <v>mean</v>
      </c>
      <c r="G59" s="25" cm="1">
        <f t="array" aca="1" ref="G59" ca="1">IF(ISBLANK(INDIRECT(ADDRESS(B59,A59,1,1,"all_city_parameter_inputs"))), "--",INDIRECT(ADDRESS(B59,A59,1,1,"all_city_parameter_inputs")))</f>
        <v>1</v>
      </c>
      <c r="H59" s="25" t="str">
        <f ca="1">IF(OR(F59="alpha",F59="beta",F59="sd",F59="mean"),"--",VLOOKUP(C59,Default!$B$5:$H$82,7,FALSE))</f>
        <v>--</v>
      </c>
      <c r="I59" s="9" t="str">
        <f ca="1">VLOOKUP(E59,Lookup!$C$5:$D$42,2, FALSE)</f>
        <v>Travel values</v>
      </c>
      <c r="J59" s="9" t="str">
        <f ca="1">VLOOKUP(C59,Default!$B$4:$E$82,4, FALSE)</f>
        <v>scalar for walking distance</v>
      </c>
      <c r="K59" s="29"/>
      <c r="L59" s="29"/>
      <c r="M59" s="29"/>
    </row>
    <row r="60" spans="1:13" x14ac:dyDescent="0.3">
      <c r="A60" s="10">
        <v>3</v>
      </c>
      <c r="B60" s="10">
        <v>58</v>
      </c>
      <c r="C60" s="10" t="str">
        <f t="shared" ca="1" si="0"/>
        <v>distance_scalar_walking</v>
      </c>
      <c r="D60" s="9" t="str" cm="1">
        <f t="array" aca="1" ref="D60" ca="1">INDIRECT(ADDRESS(1,A60,1,1,"all_city_parameter_inputs"))</f>
        <v>accra</v>
      </c>
      <c r="E60" s="11" t="str" cm="1">
        <f t="array" aca="1" ref="E60" ca="1">IF(AND(ISBLANK(INDIRECT(ADDRESS(B60,2,1,1,"all_city_parameter_inputs"))), ISBLANK(INDIRECT(ADDRESS(B60,1,1,1,"all_city_parameter_inputs")))), "", IF(ISBLANK(INDIRECT(ADDRESS(B60,1,1,1,"all_city_parameter_inputs"))), All_city_list!E59,INDIRECT(ADDRESS(B60,1,1,1,"all_city_parameter_inputs"))))</f>
        <v>distance_scalar_walking</v>
      </c>
      <c r="F60" s="9" t="str" cm="1">
        <f t="array" aca="1" ref="F60" ca="1">IF(AND(ISBLANK(INDIRECT(ADDRESS(B60,3,1,1,"all_city_parameter_inputs"))),ISBLANK(INDIRECT(ADDRESS(B60,2,1,1,"all_city_parameter_inputs")))),"",IF(ISBLANK(INDIRECT(ADDRESS(B60,2,1,1,"all_city_parameter_inputs"))),"",INDIRECT(ADDRESS(B60,2,1,1,"all_city_parameter_inputs"))))</f>
        <v>sd</v>
      </c>
      <c r="G60" s="25" cm="1">
        <f t="array" aca="1" ref="G60" ca="1">IF(ISBLANK(INDIRECT(ADDRESS(B60,A60,1,1,"all_city_parameter_inputs"))), "--",INDIRECT(ADDRESS(B60,A60,1,1,"all_city_parameter_inputs")))</f>
        <v>1.2</v>
      </c>
      <c r="H60" s="25" t="str">
        <f ca="1">IF(OR(F60="alpha",F60="beta",F60="sd",F60="mean"),"--",VLOOKUP(C60,Default!$B$5:$H$82,7,FALSE))</f>
        <v>--</v>
      </c>
      <c r="I60" s="9" t="str">
        <f ca="1">VLOOKUP(E60,Lookup!$C$5:$D$42,2, FALSE)</f>
        <v>Travel values</v>
      </c>
      <c r="J60" s="9" t="str">
        <f ca="1">VLOOKUP(C60,Default!$B$4:$E$82,4, FALSE)</f>
        <v>scalar for walking distance</v>
      </c>
      <c r="K60" s="29"/>
      <c r="L60" s="29"/>
      <c r="M60" s="29"/>
    </row>
    <row r="61" spans="1:13" x14ac:dyDescent="0.3">
      <c r="A61" s="10">
        <v>3</v>
      </c>
      <c r="B61" s="10">
        <v>59</v>
      </c>
      <c r="C61" s="10" t="str">
        <f t="shared" ca="1" si="0"/>
        <v>distance_scalar_cycling</v>
      </c>
      <c r="D61" s="9" t="str" cm="1">
        <f t="array" aca="1" ref="D61" ca="1">INDIRECT(ADDRESS(1,A61,1,1,"all_city_parameter_inputs"))</f>
        <v>accra</v>
      </c>
      <c r="E61" s="11" t="str" cm="1">
        <f t="array" aca="1" ref="E61" ca="1">IF(AND(ISBLANK(INDIRECT(ADDRESS(B61,2,1,1,"all_city_parameter_inputs"))), ISBLANK(INDIRECT(ADDRESS(B61,1,1,1,"all_city_parameter_inputs")))), "", IF(ISBLANK(INDIRECT(ADDRESS(B61,1,1,1,"all_city_parameter_inputs"))), All_city_list!E60,INDIRECT(ADDRESS(B61,1,1,1,"all_city_parameter_inputs"))))</f>
        <v>distance_scalar_cycling</v>
      </c>
      <c r="F61" s="9" t="str" cm="1">
        <f t="array" aca="1" ref="F61" ca="1">IF(AND(ISBLANK(INDIRECT(ADDRESS(B61,3,1,1,"all_city_parameter_inputs"))),ISBLANK(INDIRECT(ADDRESS(B61,2,1,1,"all_city_parameter_inputs")))),"",IF(ISBLANK(INDIRECT(ADDRESS(B61,2,1,1,"all_city_parameter_inputs"))),"",INDIRECT(ADDRESS(B61,2,1,1,"all_city_parameter_inputs"))))</f>
        <v>constant</v>
      </c>
      <c r="G61" s="25" cm="1">
        <f t="array" aca="1" ref="G61" ca="1">IF(ISBLANK(INDIRECT(ADDRESS(B61,A61,1,1,"all_city_parameter_inputs"))), "--",INDIRECT(ADDRESS(B61,A61,1,1,"all_city_parameter_inputs")))</f>
        <v>1</v>
      </c>
      <c r="H61" s="25">
        <f ca="1">IF(OR(F61="alpha",F61="beta",F61="sd",F61="mean"),"--",VLOOKUP(C61,Default!$B$5:$H$82,7,FALSE))</f>
        <v>1</v>
      </c>
      <c r="I61" s="9" t="str">
        <f ca="1">VLOOKUP(E61,Lookup!$C$5:$D$42,2, FALSE)</f>
        <v>Travel values</v>
      </c>
      <c r="J61" s="9" t="str">
        <f ca="1">VLOOKUP(C61,Default!$B$4:$E$82,4, FALSE)</f>
        <v>scalar for cycling distance</v>
      </c>
      <c r="K61" s="29"/>
      <c r="L61" s="29"/>
      <c r="M61" s="29"/>
    </row>
    <row r="62" spans="1:13" x14ac:dyDescent="0.3">
      <c r="A62" s="10">
        <v>3</v>
      </c>
      <c r="B62" s="10">
        <v>60</v>
      </c>
      <c r="C62" s="10" t="str">
        <f t="shared" ca="1" si="0"/>
        <v>distance_scalar_cycling</v>
      </c>
      <c r="D62" s="9" t="str" cm="1">
        <f t="array" aca="1" ref="D62" ca="1">INDIRECT(ADDRESS(1,A62,1,1,"all_city_parameter_inputs"))</f>
        <v>accra</v>
      </c>
      <c r="E62" s="11" t="str" cm="1">
        <f t="array" aca="1" ref="E62" ca="1">IF(AND(ISBLANK(INDIRECT(ADDRESS(B62,2,1,1,"all_city_parameter_inputs"))), ISBLANK(INDIRECT(ADDRESS(B62,1,1,1,"all_city_parameter_inputs")))), "", IF(ISBLANK(INDIRECT(ADDRESS(B62,1,1,1,"all_city_parameter_inputs"))), All_city_list!E61,INDIRECT(ADDRESS(B62,1,1,1,"all_city_parameter_inputs"))))</f>
        <v>distance_scalar_cycling</v>
      </c>
      <c r="F62" s="9" t="str" cm="1">
        <f t="array" aca="1" ref="F62" ca="1">IF(AND(ISBLANK(INDIRECT(ADDRESS(B62,3,1,1,"all_city_parameter_inputs"))),ISBLANK(INDIRECT(ADDRESS(B62,2,1,1,"all_city_parameter_inputs")))),"",IF(ISBLANK(INDIRECT(ADDRESS(B62,2,1,1,"all_city_parameter_inputs"))),"",INDIRECT(ADDRESS(B62,2,1,1,"all_city_parameter_inputs"))))</f>
        <v>mean</v>
      </c>
      <c r="G62" s="25" cm="1">
        <f t="array" aca="1" ref="G62" ca="1">IF(ISBLANK(INDIRECT(ADDRESS(B62,A62,1,1,"all_city_parameter_inputs"))), "--",INDIRECT(ADDRESS(B62,A62,1,1,"all_city_parameter_inputs")))</f>
        <v>1</v>
      </c>
      <c r="H62" s="25" t="str">
        <f ca="1">IF(OR(F62="alpha",F62="beta",F62="sd",F62="mean"),"--",VLOOKUP(C62,Default!$B$5:$H$82,7,FALSE))</f>
        <v>--</v>
      </c>
      <c r="I62" s="9" t="str">
        <f ca="1">VLOOKUP(E62,Lookup!$C$5:$D$42,2, FALSE)</f>
        <v>Travel values</v>
      </c>
      <c r="J62" s="9" t="str">
        <f ca="1">VLOOKUP(C62,Default!$B$4:$E$82,4, FALSE)</f>
        <v>scalar for cycling distance</v>
      </c>
      <c r="K62" s="29"/>
      <c r="L62" s="29"/>
      <c r="M62" s="29"/>
    </row>
    <row r="63" spans="1:13" x14ac:dyDescent="0.3">
      <c r="A63" s="10">
        <v>3</v>
      </c>
      <c r="B63" s="10">
        <v>61</v>
      </c>
      <c r="C63" s="10" t="str">
        <f t="shared" ca="1" si="0"/>
        <v>distance_scalar_cycling</v>
      </c>
      <c r="D63" s="9" t="str" cm="1">
        <f t="array" aca="1" ref="D63" ca="1">INDIRECT(ADDRESS(1,A63,1,1,"all_city_parameter_inputs"))</f>
        <v>accra</v>
      </c>
      <c r="E63" s="11" t="str" cm="1">
        <f t="array" aca="1" ref="E63" ca="1">IF(AND(ISBLANK(INDIRECT(ADDRESS(B63,2,1,1,"all_city_parameter_inputs"))), ISBLANK(INDIRECT(ADDRESS(B63,1,1,1,"all_city_parameter_inputs")))), "", IF(ISBLANK(INDIRECT(ADDRESS(B63,1,1,1,"all_city_parameter_inputs"))), All_city_list!E62,INDIRECT(ADDRESS(B63,1,1,1,"all_city_parameter_inputs"))))</f>
        <v>distance_scalar_cycling</v>
      </c>
      <c r="F63" s="9" t="str" cm="1">
        <f t="array" aca="1" ref="F63" ca="1">IF(AND(ISBLANK(INDIRECT(ADDRESS(B63,3,1,1,"all_city_parameter_inputs"))),ISBLANK(INDIRECT(ADDRESS(B63,2,1,1,"all_city_parameter_inputs")))),"",IF(ISBLANK(INDIRECT(ADDRESS(B63,2,1,1,"all_city_parameter_inputs"))),"",INDIRECT(ADDRESS(B63,2,1,1,"all_city_parameter_inputs"))))</f>
        <v>sd</v>
      </c>
      <c r="G63" s="25" cm="1">
        <f t="array" aca="1" ref="G63" ca="1">IF(ISBLANK(INDIRECT(ADDRESS(B63,A63,1,1,"all_city_parameter_inputs"))), "--",INDIRECT(ADDRESS(B63,A63,1,1,"all_city_parameter_inputs")))</f>
        <v>1.2</v>
      </c>
      <c r="H63" s="25" t="str">
        <f ca="1">IF(OR(F63="alpha",F63="beta",F63="sd",F63="mean"),"--",VLOOKUP(C63,Default!$B$5:$H$82,7,FALSE))</f>
        <v>--</v>
      </c>
      <c r="I63" s="9" t="str">
        <f ca="1">VLOOKUP(E63,Lookup!$C$5:$D$42,2, FALSE)</f>
        <v>Travel values</v>
      </c>
      <c r="J63" s="9" t="str">
        <f ca="1">VLOOKUP(C63,Default!$B$4:$E$82,4, FALSE)</f>
        <v>scalar for cycling distance</v>
      </c>
      <c r="K63" s="29"/>
      <c r="L63" s="29"/>
      <c r="M63" s="29"/>
    </row>
    <row r="64" spans="1:13" x14ac:dyDescent="0.3">
      <c r="A64" s="10">
        <v>3</v>
      </c>
      <c r="B64" s="10">
        <v>62</v>
      </c>
      <c r="C64" s="10" t="str">
        <f t="shared" ca="1" si="0"/>
        <v>CO2_emission_inventories motorcycle</v>
      </c>
      <c r="D64" s="9" t="str" cm="1">
        <f t="array" aca="1" ref="D64" ca="1">INDIRECT(ADDRESS(1,A64,1,1,"all_city_parameter_inputs"))</f>
        <v>accra</v>
      </c>
      <c r="E64" s="11" t="str" cm="1">
        <f t="array" aca="1" ref="E64" ca="1">IF(AND(ISBLANK(INDIRECT(ADDRESS(B64,2,1,1,"all_city_parameter_inputs"))), ISBLANK(INDIRECT(ADDRESS(B64,1,1,1,"all_city_parameter_inputs")))), "", IF(ISBLANK(INDIRECT(ADDRESS(B64,1,1,1,"all_city_parameter_inputs"))), All_city_list!E63,INDIRECT(ADDRESS(B64,1,1,1,"all_city_parameter_inputs"))))</f>
        <v>CO2_emission_inventories</v>
      </c>
      <c r="F64" s="9" t="str" cm="1">
        <f t="array" aca="1" ref="F64" ca="1">IF(AND(ISBLANK(INDIRECT(ADDRESS(B64,3,1,1,"all_city_parameter_inputs"))),ISBLANK(INDIRECT(ADDRESS(B64,2,1,1,"all_city_parameter_inputs")))),"",IF(ISBLANK(INDIRECT(ADDRESS(B64,2,1,1,"all_city_parameter_inputs"))),"",INDIRECT(ADDRESS(B64,2,1,1,"all_city_parameter_inputs"))))</f>
        <v>motorcycle</v>
      </c>
      <c r="G64" s="25" cm="1">
        <f t="array" aca="1" ref="G64" ca="1">IF(ISBLANK(INDIRECT(ADDRESS(B64,A64,1,1,"all_city_parameter_inputs"))), "--",INDIRECT(ADDRESS(B64,A64,1,1,"all_city_parameter_inputs")))</f>
        <v>38112.863140000001</v>
      </c>
      <c r="H64" s="25">
        <f ca="1">IF(OR(F64="alpha",F64="beta",F64="sd",F64="mean"),"--",VLOOKUP(C64,Default!$B$5:$H$82,7,FALSE))</f>
        <v>15.95</v>
      </c>
      <c r="I64" s="9" t="str">
        <f ca="1">VLOOKUP(E64,Lookup!$C$5:$D$42,2, FALSE)</f>
        <v>Pollution values</v>
      </c>
      <c r="J64" s="9" t="str">
        <f ca="1">VLOOKUP(C64,Default!$B$4:$E$82,4, FALSE)</f>
        <v>- used to estimate the CO2 for scenarios (function "scenario_co2_calculations").
- used to create the VEHICLE_INVENTORY, with speeds, PM and CO2 emissions (function "set_vehicle_inventory").</v>
      </c>
      <c r="K64" s="29"/>
      <c r="L64" s="29"/>
      <c r="M64" s="29"/>
    </row>
    <row r="65" spans="1:13" x14ac:dyDescent="0.3">
      <c r="A65" s="10">
        <v>3</v>
      </c>
      <c r="B65" s="10">
        <v>63</v>
      </c>
      <c r="C65" s="10" t="str">
        <f t="shared" ca="1" si="0"/>
        <v>CO2_emission_inventories car</v>
      </c>
      <c r="D65" s="9" t="str" cm="1">
        <f t="array" aca="1" ref="D65" ca="1">INDIRECT(ADDRESS(1,A65,1,1,"all_city_parameter_inputs"))</f>
        <v>accra</v>
      </c>
      <c r="E65" s="11" t="str" cm="1">
        <f t="array" aca="1" ref="E65" ca="1">IF(AND(ISBLANK(INDIRECT(ADDRESS(B65,2,1,1,"all_city_parameter_inputs"))), ISBLANK(INDIRECT(ADDRESS(B65,1,1,1,"all_city_parameter_inputs")))), "", IF(ISBLANK(INDIRECT(ADDRESS(B65,1,1,1,"all_city_parameter_inputs"))), All_city_list!E64,INDIRECT(ADDRESS(B65,1,1,1,"all_city_parameter_inputs"))))</f>
        <v>CO2_emission_inventories</v>
      </c>
      <c r="F65" s="9" t="str" cm="1">
        <f t="array" aca="1" ref="F65" ca="1">IF(AND(ISBLANK(INDIRECT(ADDRESS(B65,3,1,1,"all_city_parameter_inputs"))),ISBLANK(INDIRECT(ADDRESS(B65,2,1,1,"all_city_parameter_inputs")))),"",IF(ISBLANK(INDIRECT(ADDRESS(B65,2,1,1,"all_city_parameter_inputs"))),"",INDIRECT(ADDRESS(B65,2,1,1,"all_city_parameter_inputs"))))</f>
        <v>car</v>
      </c>
      <c r="G65" s="25" cm="1">
        <f t="array" aca="1" ref="G65" ca="1">IF(ISBLANK(INDIRECT(ADDRESS(B65,A65,1,1,"all_city_parameter_inputs"))), "--",INDIRECT(ADDRESS(B65,A65,1,1,"all_city_parameter_inputs")))</f>
        <v>79164.837360000005</v>
      </c>
      <c r="H65" s="25">
        <f ca="1">IF(OR(F65="alpha",F65="beta",F65="sd",F65="mean"),"--",VLOOKUP(C65,Default!$B$5:$H$82,7,FALSE))</f>
        <v>33.130000000000003</v>
      </c>
      <c r="I65" s="9" t="str">
        <f ca="1">VLOOKUP(E65,Lookup!$C$5:$D$42,2, FALSE)</f>
        <v>Pollution values</v>
      </c>
      <c r="J65" s="9">
        <f ca="1">VLOOKUP(C65,Default!$B$4:$E$82,4, FALSE)</f>
        <v>0</v>
      </c>
      <c r="K65" s="29"/>
      <c r="L65" s="29"/>
      <c r="M65" s="29"/>
    </row>
    <row r="66" spans="1:13" x14ac:dyDescent="0.3">
      <c r="A66" s="10">
        <v>3</v>
      </c>
      <c r="B66" s="10">
        <v>64</v>
      </c>
      <c r="C66" s="10" t="str">
        <f t="shared" ca="1" si="0"/>
        <v>CO2_emission_inventories bus_driver</v>
      </c>
      <c r="D66" s="9" t="str" cm="1">
        <f t="array" aca="1" ref="D66" ca="1">INDIRECT(ADDRESS(1,A66,1,1,"all_city_parameter_inputs"))</f>
        <v>accra</v>
      </c>
      <c r="E66" s="11" t="str" cm="1">
        <f t="array" aca="1" ref="E66" ca="1">IF(AND(ISBLANK(INDIRECT(ADDRESS(B66,2,1,1,"all_city_parameter_inputs"))), ISBLANK(INDIRECT(ADDRESS(B66,1,1,1,"all_city_parameter_inputs")))), "", IF(ISBLANK(INDIRECT(ADDRESS(B66,1,1,1,"all_city_parameter_inputs"))), All_city_list!E65,INDIRECT(ADDRESS(B66,1,1,1,"all_city_parameter_inputs"))))</f>
        <v>CO2_emission_inventories</v>
      </c>
      <c r="F66" s="9" t="str" cm="1">
        <f t="array" aca="1" ref="F66" ca="1">IF(AND(ISBLANK(INDIRECT(ADDRESS(B66,3,1,1,"all_city_parameter_inputs"))),ISBLANK(INDIRECT(ADDRESS(B66,2,1,1,"all_city_parameter_inputs")))),"",IF(ISBLANK(INDIRECT(ADDRESS(B66,2,1,1,"all_city_parameter_inputs"))),"",INDIRECT(ADDRESS(B66,2,1,1,"all_city_parameter_inputs"))))</f>
        <v>bus_driver</v>
      </c>
      <c r="G66" s="25" cm="1">
        <f t="array" aca="1" ref="G66" ca="1">IF(ISBLANK(INDIRECT(ADDRESS(B66,A66,1,1,"all_city_parameter_inputs"))), "--",INDIRECT(ADDRESS(B66,A66,1,1,"all_city_parameter_inputs")))</f>
        <v>23321.726910000001</v>
      </c>
      <c r="H66" s="25">
        <f ca="1">IF(OR(F66="alpha",F66="beta",F66="sd",F66="mean"),"--",VLOOKUP(C66,Default!$B$5:$H$82,7,FALSE))</f>
        <v>9.76</v>
      </c>
      <c r="I66" s="9" t="str">
        <f ca="1">VLOOKUP(E66,Lookup!$C$5:$D$42,2, FALSE)</f>
        <v>Pollution values</v>
      </c>
      <c r="J66" s="9">
        <f ca="1">VLOOKUP(C66,Default!$B$4:$E$82,4, FALSE)</f>
        <v>0</v>
      </c>
      <c r="K66" s="29"/>
      <c r="L66" s="29"/>
      <c r="M66" s="29"/>
    </row>
    <row r="67" spans="1:13" x14ac:dyDescent="0.3">
      <c r="A67" s="10">
        <v>3</v>
      </c>
      <c r="B67" s="10">
        <v>65</v>
      </c>
      <c r="C67" s="10" t="str">
        <f t="shared" ca="1" si="0"/>
        <v>CO2_emission_inventories big_truck</v>
      </c>
      <c r="D67" s="9" t="str" cm="1">
        <f t="array" aca="1" ref="D67" ca="1">INDIRECT(ADDRESS(1,A67,1,1,"all_city_parameter_inputs"))</f>
        <v>accra</v>
      </c>
      <c r="E67" s="11" t="str" cm="1">
        <f t="array" aca="1" ref="E67" ca="1">IF(AND(ISBLANK(INDIRECT(ADDRESS(B67,2,1,1,"all_city_parameter_inputs"))), ISBLANK(INDIRECT(ADDRESS(B67,1,1,1,"all_city_parameter_inputs")))), "", IF(ISBLANK(INDIRECT(ADDRESS(B67,1,1,1,"all_city_parameter_inputs"))), All_city_list!E66,INDIRECT(ADDRESS(B67,1,1,1,"all_city_parameter_inputs"))))</f>
        <v>CO2_emission_inventories</v>
      </c>
      <c r="F67" s="9" t="str" cm="1">
        <f t="array" aca="1" ref="F67" ca="1">IF(AND(ISBLANK(INDIRECT(ADDRESS(B67,3,1,1,"all_city_parameter_inputs"))),ISBLANK(INDIRECT(ADDRESS(B67,2,1,1,"all_city_parameter_inputs")))),"",IF(ISBLANK(INDIRECT(ADDRESS(B67,2,1,1,"all_city_parameter_inputs"))),"",INDIRECT(ADDRESS(B67,2,1,1,"all_city_parameter_inputs"))))</f>
        <v>big_truck</v>
      </c>
      <c r="G67" s="25" cm="1">
        <f t="array" aca="1" ref="G67" ca="1">IF(ISBLANK(INDIRECT(ADDRESS(B67,A67,1,1,"all_city_parameter_inputs"))), "--",INDIRECT(ADDRESS(B67,A67,1,1,"all_city_parameter_inputs")))</f>
        <v>8793.4380160000001</v>
      </c>
      <c r="H67" s="25">
        <f ca="1">IF(OR(F67="alpha",F67="beta",F67="sd",F67="mean"),"--",VLOOKUP(C67,Default!$B$5:$H$82,7,FALSE))</f>
        <v>3.68</v>
      </c>
      <c r="I67" s="9" t="str">
        <f ca="1">VLOOKUP(E67,Lookup!$C$5:$D$42,2, FALSE)</f>
        <v>Pollution values</v>
      </c>
      <c r="J67" s="9">
        <f ca="1">VLOOKUP(C67,Default!$B$4:$E$82,4, FALSE)</f>
        <v>0</v>
      </c>
      <c r="K67" s="29"/>
      <c r="L67" s="29"/>
      <c r="M67" s="29"/>
    </row>
    <row r="68" spans="1:13" x14ac:dyDescent="0.3">
      <c r="A68" s="10">
        <v>3</v>
      </c>
      <c r="B68" s="10">
        <v>66</v>
      </c>
      <c r="C68" s="10" t="str">
        <f t="shared" ca="1" si="0"/>
        <v>CO2_emission_inventories truck</v>
      </c>
      <c r="D68" s="9" t="str" cm="1">
        <f t="array" aca="1" ref="D68" ca="1">INDIRECT(ADDRESS(1,A68,1,1,"all_city_parameter_inputs"))</f>
        <v>accra</v>
      </c>
      <c r="E68" s="11" t="str" cm="1">
        <f t="array" aca="1" ref="E68" ca="1">IF(AND(ISBLANK(INDIRECT(ADDRESS(B68,2,1,1,"all_city_parameter_inputs"))), ISBLANK(INDIRECT(ADDRESS(B68,1,1,1,"all_city_parameter_inputs")))), "", IF(ISBLANK(INDIRECT(ADDRESS(B68,1,1,1,"all_city_parameter_inputs"))), All_city_list!E67,INDIRECT(ADDRESS(B68,1,1,1,"all_city_parameter_inputs"))))</f>
        <v>CO2_emission_inventories</v>
      </c>
      <c r="F68" s="9" t="str" cm="1">
        <f t="array" aca="1" ref="F68" ca="1">IF(AND(ISBLANK(INDIRECT(ADDRESS(B68,3,1,1,"all_city_parameter_inputs"))),ISBLANK(INDIRECT(ADDRESS(B68,2,1,1,"all_city_parameter_inputs")))),"",IF(ISBLANK(INDIRECT(ADDRESS(B68,2,1,1,"all_city_parameter_inputs"))),"",INDIRECT(ADDRESS(B68,2,1,1,"all_city_parameter_inputs"))))</f>
        <v>truck</v>
      </c>
      <c r="G68" s="25" cm="1">
        <f t="array" aca="1" ref="G68" ca="1">IF(ISBLANK(INDIRECT(ADDRESS(B68,A68,1,1,"all_city_parameter_inputs"))), "--",INDIRECT(ADDRESS(B68,A68,1,1,"all_city_parameter_inputs")))</f>
        <v>14791.13623</v>
      </c>
      <c r="H68" s="25">
        <f ca="1">IF(OR(F68="alpha",F68="beta",F68="sd",F68="mean"),"--",VLOOKUP(C68,Default!$B$5:$H$82,7,FALSE))</f>
        <v>6.19</v>
      </c>
      <c r="I68" s="9" t="str">
        <f ca="1">VLOOKUP(E68,Lookup!$C$5:$D$42,2, FALSE)</f>
        <v>Pollution values</v>
      </c>
      <c r="J68" s="9">
        <f ca="1">VLOOKUP(C68,Default!$B$4:$E$82,4, FALSE)</f>
        <v>0</v>
      </c>
      <c r="K68" s="29"/>
      <c r="L68" s="29"/>
      <c r="M68" s="29"/>
    </row>
    <row r="69" spans="1:13" x14ac:dyDescent="0.3">
      <c r="A69" s="10">
        <v>3</v>
      </c>
      <c r="B69" s="10">
        <v>67</v>
      </c>
      <c r="C69" s="10" t="str">
        <f t="shared" ref="C69:C76" ca="1" si="1">IF(OR(F69="alpha",F69="beta",F69="constant",F69="sd",F69="mean"),E69,E69&amp;" "&amp;F69)</f>
        <v>CO2_emission_inventories van</v>
      </c>
      <c r="D69" s="9" t="str" cm="1">
        <f t="array" aca="1" ref="D69" ca="1">INDIRECT(ADDRESS(1,A69,1,1,"all_city_parameter_inputs"))</f>
        <v>accra</v>
      </c>
      <c r="E69" s="11" t="str" cm="1">
        <f t="array" aca="1" ref="E69" ca="1">IF(AND(ISBLANK(INDIRECT(ADDRESS(B69,2,1,1,"all_city_parameter_inputs"))), ISBLANK(INDIRECT(ADDRESS(B69,1,1,1,"all_city_parameter_inputs")))), "", IF(ISBLANK(INDIRECT(ADDRESS(B69,1,1,1,"all_city_parameter_inputs"))), All_city_list!E68,INDIRECT(ADDRESS(B69,1,1,1,"all_city_parameter_inputs"))))</f>
        <v>CO2_emission_inventories</v>
      </c>
      <c r="F69" s="9" t="str" cm="1">
        <f t="array" aca="1" ref="F69" ca="1">IF(AND(ISBLANK(INDIRECT(ADDRESS(B69,3,1,1,"all_city_parameter_inputs"))),ISBLANK(INDIRECT(ADDRESS(B69,2,1,1,"all_city_parameter_inputs")))),"",IF(ISBLANK(INDIRECT(ADDRESS(B69,2,1,1,"all_city_parameter_inputs"))),"",INDIRECT(ADDRESS(B69,2,1,1,"all_city_parameter_inputs"))))</f>
        <v>van</v>
      </c>
      <c r="G69" s="25" t="str" cm="1">
        <f t="array" aca="1" ref="G69" ca="1">IF(ISBLANK(INDIRECT(ADDRESS(B69,A69,1,1,"all_city_parameter_inputs"))), "--",INDIRECT(ADDRESS(B69,A69,1,1,"all_city_parameter_inputs")))</f>
        <v>--</v>
      </c>
      <c r="H69" s="49" t="str">
        <f ca="1">IF(OR(F69="alpha",F69="beta",F69="sd",F69="mean"),"--",VLOOKUP(C69,Default!$B$5:$H$82,7,FALSE))</f>
        <v>NOT defined</v>
      </c>
      <c r="I69" s="9" t="str">
        <f ca="1">VLOOKUP(E69,Lookup!$C$5:$D$42,2, FALSE)</f>
        <v>Pollution values</v>
      </c>
      <c r="J69" s="9">
        <f ca="1">VLOOKUP(C69,Default!$B$4:$E$82,4, FALSE)</f>
        <v>0</v>
      </c>
      <c r="K69" s="29"/>
      <c r="L69" s="29"/>
      <c r="M69" s="29"/>
    </row>
    <row r="70" spans="1:13" x14ac:dyDescent="0.3">
      <c r="A70" s="10">
        <v>3</v>
      </c>
      <c r="B70" s="10">
        <v>68</v>
      </c>
      <c r="C70" s="10" t="str">
        <f t="shared" ca="1" si="1"/>
        <v>CO2_emission_inventories other</v>
      </c>
      <c r="D70" s="9" t="str" cm="1">
        <f t="array" aca="1" ref="D70" ca="1">INDIRECT(ADDRESS(1,A70,1,1,"all_city_parameter_inputs"))</f>
        <v>accra</v>
      </c>
      <c r="E70" s="11" t="str" cm="1">
        <f t="array" aca="1" ref="E70" ca="1">IF(AND(ISBLANK(INDIRECT(ADDRESS(B70,2,1,1,"all_city_parameter_inputs"))), ISBLANK(INDIRECT(ADDRESS(B70,1,1,1,"all_city_parameter_inputs")))), "", IF(ISBLANK(INDIRECT(ADDRESS(B70,1,1,1,"all_city_parameter_inputs"))), All_city_list!E69,INDIRECT(ADDRESS(B70,1,1,1,"all_city_parameter_inputs"))))</f>
        <v>CO2_emission_inventories</v>
      </c>
      <c r="F70" s="9" t="str" cm="1">
        <f t="array" aca="1" ref="F70" ca="1">IF(AND(ISBLANK(INDIRECT(ADDRESS(B70,3,1,1,"all_city_parameter_inputs"))),ISBLANK(INDIRECT(ADDRESS(B70,2,1,1,"all_city_parameter_inputs")))),"",IF(ISBLANK(INDIRECT(ADDRESS(B70,2,1,1,"all_city_parameter_inputs"))),"",INDIRECT(ADDRESS(B70,2,1,1,"all_city_parameter_inputs"))))</f>
        <v>other</v>
      </c>
      <c r="G70" s="25" cm="1">
        <f t="array" aca="1" ref="G70" ca="1">IF(ISBLANK(INDIRECT(ADDRESS(B70,A70,1,1,"all_city_parameter_inputs"))), "--",INDIRECT(ADDRESS(B70,A70,1,1,"all_city_parameter_inputs")))</f>
        <v>74744.223140000002</v>
      </c>
      <c r="H70" s="25">
        <f ca="1">IF(OR(F70="alpha",F70="beta",F70="sd",F70="mean"),"--",VLOOKUP(C70,Default!$B$5:$H$82,7,FALSE))</f>
        <v>31.28</v>
      </c>
      <c r="I70" s="9" t="str">
        <f ca="1">VLOOKUP(E70,Lookup!$C$5:$D$42,2, FALSE)</f>
        <v>Pollution values</v>
      </c>
      <c r="J70" s="9">
        <f ca="1">VLOOKUP(C70,Default!$B$4:$E$82,4, FALSE)</f>
        <v>0</v>
      </c>
      <c r="K70" s="29"/>
      <c r="L70" s="29"/>
      <c r="M70" s="29"/>
    </row>
    <row r="71" spans="1:13" x14ac:dyDescent="0.3">
      <c r="A71" s="10">
        <v>3</v>
      </c>
      <c r="B71" s="10">
        <v>69</v>
      </c>
      <c r="C71" s="10" t="str">
        <f t="shared" ca="1" si="1"/>
        <v>CO2_emission_inventories taxi</v>
      </c>
      <c r="D71" s="9" t="str" cm="1">
        <f t="array" aca="1" ref="D71" ca="1">INDIRECT(ADDRESS(1,A71,1,1,"all_city_parameter_inputs"))</f>
        <v>accra</v>
      </c>
      <c r="E71" s="11" t="str" cm="1">
        <f t="array" aca="1" ref="E71" ca="1">IF(AND(ISBLANK(INDIRECT(ADDRESS(B71,2,1,1,"all_city_parameter_inputs"))), ISBLANK(INDIRECT(ADDRESS(B71,1,1,1,"all_city_parameter_inputs")))), "", IF(ISBLANK(INDIRECT(ADDRESS(B71,1,1,1,"all_city_parameter_inputs"))), All_city_list!E70,INDIRECT(ADDRESS(B71,1,1,1,"all_city_parameter_inputs"))))</f>
        <v>CO2_emission_inventories</v>
      </c>
      <c r="F71" s="9" t="str" cm="1">
        <f t="array" aca="1" ref="F71" ca="1">IF(AND(ISBLANK(INDIRECT(ADDRESS(B71,3,1,1,"all_city_parameter_inputs"))),ISBLANK(INDIRECT(ADDRESS(B71,2,1,1,"all_city_parameter_inputs")))),"",IF(ISBLANK(INDIRECT(ADDRESS(B71,2,1,1,"all_city_parameter_inputs"))),"",INDIRECT(ADDRESS(B71,2,1,1,"all_city_parameter_inputs"))))</f>
        <v>taxi</v>
      </c>
      <c r="G71" s="25" t="str" cm="1">
        <f t="array" aca="1" ref="G71" ca="1">IF(ISBLANK(INDIRECT(ADDRESS(B71,A71,1,1,"all_city_parameter_inputs"))), "--",INDIRECT(ADDRESS(B71,A71,1,1,"all_city_parameter_inputs")))</f>
        <v>--</v>
      </c>
      <c r="H71" s="49" t="str">
        <f ca="1">IF(OR(F71="alpha",F71="beta",F71="sd",F71="mean"),"--",VLOOKUP(C71,Default!$B$5:$H$82,7,FALSE))</f>
        <v>NOT defined</v>
      </c>
      <c r="I71" s="9" t="str">
        <f ca="1">VLOOKUP(E71,Lookup!$C$5:$D$42,2, FALSE)</f>
        <v>Pollution values</v>
      </c>
      <c r="J71" s="9">
        <f ca="1">VLOOKUP(C71,Default!$B$4:$E$82,4, FALSE)</f>
        <v>0</v>
      </c>
      <c r="K71" s="29"/>
      <c r="L71" s="29"/>
      <c r="M71" s="29"/>
    </row>
    <row r="72" spans="1:13" x14ac:dyDescent="0.3">
      <c r="A72" s="10">
        <v>3</v>
      </c>
      <c r="B72" s="10">
        <v>70</v>
      </c>
      <c r="C72" s="10" t="str">
        <f t="shared" ca="1" si="1"/>
        <v>CO2_emission_inventories auto_rickshaw</v>
      </c>
      <c r="D72" s="9" t="str" cm="1">
        <f t="array" aca="1" ref="D72" ca="1">INDIRECT(ADDRESS(1,A72,1,1,"all_city_parameter_inputs"))</f>
        <v>accra</v>
      </c>
      <c r="E72" s="11" t="str" cm="1">
        <f t="array" aca="1" ref="E72" ca="1">IF(AND(ISBLANK(INDIRECT(ADDRESS(B72,2,1,1,"all_city_parameter_inputs"))), ISBLANK(INDIRECT(ADDRESS(B72,1,1,1,"all_city_parameter_inputs")))), "", IF(ISBLANK(INDIRECT(ADDRESS(B72,1,1,1,"all_city_parameter_inputs"))), All_city_list!E71,INDIRECT(ADDRESS(B72,1,1,1,"all_city_parameter_inputs"))))</f>
        <v>CO2_emission_inventories</v>
      </c>
      <c r="F72" s="9" t="str" cm="1">
        <f t="array" aca="1" ref="F72" ca="1">IF(AND(ISBLANK(INDIRECT(ADDRESS(B72,3,1,1,"all_city_parameter_inputs"))),ISBLANK(INDIRECT(ADDRESS(B72,2,1,1,"all_city_parameter_inputs")))),"",IF(ISBLANK(INDIRECT(ADDRESS(B72,2,1,1,"all_city_parameter_inputs"))),"",INDIRECT(ADDRESS(B72,2,1,1,"all_city_parameter_inputs"))))</f>
        <v>auto_rickshaw</v>
      </c>
      <c r="G72" s="25" t="str" cm="1">
        <f t="array" aca="1" ref="G72" ca="1">IF(ISBLANK(INDIRECT(ADDRESS(B72,A72,1,1,"all_city_parameter_inputs"))), "--",INDIRECT(ADDRESS(B72,A72,1,1,"all_city_parameter_inputs")))</f>
        <v>--</v>
      </c>
      <c r="H72" s="49" t="str">
        <f ca="1">IF(OR(F72="alpha",F72="beta",F72="sd",F72="mean"),"--",VLOOKUP(C72,Default!$B$5:$H$82,7,FALSE))</f>
        <v>NOT defined</v>
      </c>
      <c r="I72" s="9" t="str">
        <f ca="1">VLOOKUP(E72,Lookup!$C$5:$D$42,2, FALSE)</f>
        <v>Pollution values</v>
      </c>
      <c r="J72" s="9">
        <f ca="1">VLOOKUP(C72,Default!$B$4:$E$82,4, FALSE)</f>
        <v>0</v>
      </c>
      <c r="K72" s="29"/>
      <c r="L72" s="29"/>
      <c r="M72" s="29"/>
    </row>
    <row r="73" spans="1:13" x14ac:dyDescent="0.3">
      <c r="A73" s="10">
        <v>3</v>
      </c>
      <c r="B73" s="10">
        <v>71</v>
      </c>
      <c r="C73" s="10" t="str">
        <f ca="1">IF(OR(F73="alpha",F73="beta",F73="constant",F73="sd",F73="mean"),E73,E73&amp;" "&amp;F73)</f>
        <v xml:space="preserve">CO2_emission_confidence </v>
      </c>
      <c r="D73" s="9" t="str" cm="1">
        <f t="array" aca="1" ref="D73" ca="1">INDIRECT(ADDRESS(1,A73,1,1,"all_city_parameter_inputs"))</f>
        <v>accra</v>
      </c>
      <c r="E73" s="11" t="str" cm="1">
        <f t="array" aca="1" ref="E73" ca="1">IF(AND(ISBLANK(INDIRECT(ADDRESS(B73,2,1,1,"all_city_parameter_inputs"))), ISBLANK(INDIRECT(ADDRESS(B73,1,1,1,"all_city_parameter_inputs")))), "", IF(ISBLANK(INDIRECT(ADDRESS(B73,1,1,1,"all_city_parameter_inputs"))), All_city_list!E72,INDIRECT(ADDRESS(B73,1,1,1,"all_city_parameter_inputs"))))</f>
        <v>CO2_emission_confidence</v>
      </c>
      <c r="F73" s="9" t="str" cm="1">
        <f t="array" aca="1" ref="F73" ca="1">IF(AND(ISBLANK(INDIRECT(ADDRESS(B73,3,1,1,"all_city_parameter_inputs"))),ISBLANK(INDIRECT(ADDRESS(B73,2,1,1,"all_city_parameter_inputs")))),"",IF(ISBLANK(INDIRECT(ADDRESS(B73,2,1,1,"all_city_parameter_inputs"))),"",INDIRECT(ADDRESS(B73,2,1,1,"all_city_parameter_inputs"))))</f>
        <v/>
      </c>
      <c r="G73" s="25" cm="1">
        <f t="array" aca="1" ref="G73" ca="1">IF(ISBLANK(INDIRECT(ADDRESS(B73,A73,1,1,"all_city_parameter_inputs"))), "--",INDIRECT(ADDRESS(B73,A73,1,1,"all_city_parameter_inputs")))</f>
        <v>0.5</v>
      </c>
      <c r="H73" s="51">
        <v>1</v>
      </c>
      <c r="I73" s="9" t="str">
        <f ca="1">VLOOKUP(E73,Lookup!$C$5:$D$42,2, FALSE)</f>
        <v>Pollution values</v>
      </c>
      <c r="J73" s="9" t="e">
        <f ca="1">VLOOKUP(C73,Default!$B$4:$E$82,4, FALSE)</f>
        <v>#N/A</v>
      </c>
      <c r="K73" s="29"/>
      <c r="L73" s="29"/>
      <c r="M73" s="29"/>
    </row>
    <row r="74" spans="1:13" x14ac:dyDescent="0.3">
      <c r="A74" s="10">
        <f>A4+1</f>
        <v>4</v>
      </c>
      <c r="B74" s="10">
        <f>B4</f>
        <v>2</v>
      </c>
      <c r="C74" s="10" t="str">
        <f t="shared" ca="1" si="1"/>
        <v>speeds subway</v>
      </c>
      <c r="D74" s="9" t="str" cm="1">
        <f t="array" aca="1" ref="D74" ca="1">INDIRECT(ADDRESS(1,A74,1,1,"all_city_parameter_inputs"))</f>
        <v>sao_paulo</v>
      </c>
      <c r="E74" s="11" t="str" cm="1">
        <f t="array" aca="1" ref="E74" ca="1">IF(AND(ISBLANK(INDIRECT(ADDRESS(B74,2,1,1,"all_city_parameter_inputs"))), ISBLANK(INDIRECT(ADDRESS(B74,1,1,1,"all_city_parameter_inputs")))), "", IF(ISBLANK(INDIRECT(ADDRESS(B74,1,1,1,"all_city_parameter_inputs"))), All_city_list!E72,INDIRECT(ADDRESS(B74,1,1,1,"all_city_parameter_inputs"))))</f>
        <v>speeds</v>
      </c>
      <c r="F74" s="9" t="str" cm="1">
        <f t="array" aca="1" ref="F74" ca="1">IF(AND(ISBLANK(INDIRECT(ADDRESS(B74,3,1,1,"all_city_parameter_inputs"))),ISBLANK(INDIRECT(ADDRESS(B74,2,1,1,"all_city_parameter_inputs")))),"",IF(ISBLANK(INDIRECT(ADDRESS(B74,2,1,1,"all_city_parameter_inputs"))),"",INDIRECT(ADDRESS(B74,2,1,1,"all_city_parameter_inputs"))))</f>
        <v>subway</v>
      </c>
      <c r="G74" s="25" t="str" cm="1">
        <f t="array" aca="1" ref="G74" ca="1">IF(ISBLANK(INDIRECT(ADDRESS(B74,A74,1,1,"all_city_parameter_inputs"))), "--",INDIRECT(ADDRESS(B74,A74,1,1,"all_city_parameter_inputs")))</f>
        <v>--</v>
      </c>
      <c r="H74" s="25">
        <f ca="1">IF(OR(F74="alpha",F74="beta",F74="sd",F74="mean"),"--",VLOOKUP(C74,Default!$B$5:$H$82,7,FALSE))</f>
        <v>16</v>
      </c>
      <c r="I74" s="9" t="str">
        <f ca="1">VLOOKUP(E74,Lookup!$C$5:$D$42,2, FALSE)</f>
        <v>Travel values</v>
      </c>
      <c r="J74" s="9">
        <f ca="1">VLOOKUP(C74,Default!$B$4:$E$82,4, FALSE)</f>
        <v>0</v>
      </c>
      <c r="K74" s="29"/>
      <c r="L74" s="29"/>
      <c r="M74" s="29"/>
    </row>
    <row r="75" spans="1:13" x14ac:dyDescent="0.3">
      <c r="A75" s="10">
        <f>A5+1</f>
        <v>4</v>
      </c>
      <c r="B75" s="10">
        <f>B5</f>
        <v>3</v>
      </c>
      <c r="C75" s="10" t="str">
        <f t="shared" ca="1" si="1"/>
        <v>speeds cycle</v>
      </c>
      <c r="D75" s="9" t="str" cm="1">
        <f t="array" aca="1" ref="D75" ca="1">INDIRECT(ADDRESS(1,A75,1,1,"all_city_parameter_inputs"))</f>
        <v>sao_paulo</v>
      </c>
      <c r="E75" s="11" t="str" cm="1">
        <f t="array" aca="1" ref="E75" ca="1">IF(AND(ISBLANK(INDIRECT(ADDRESS(B75,2,1,1,"all_city_parameter_inputs"))), ISBLANK(INDIRECT(ADDRESS(B75,1,1,1,"all_city_parameter_inputs")))), "", IF(ISBLANK(INDIRECT(ADDRESS(B75,1,1,1,"all_city_parameter_inputs"))), All_city_list!E74,INDIRECT(ADDRESS(B75,1,1,1,"all_city_parameter_inputs"))))</f>
        <v>speeds</v>
      </c>
      <c r="F75" s="9" t="str" cm="1">
        <f t="array" aca="1" ref="F75" ca="1">IF(AND(ISBLANK(INDIRECT(ADDRESS(B75,3,1,1,"all_city_parameter_inputs"))),ISBLANK(INDIRECT(ADDRESS(B75,2,1,1,"all_city_parameter_inputs")))),"",IF(ISBLANK(INDIRECT(ADDRESS(B75,2,1,1,"all_city_parameter_inputs"))),"",INDIRECT(ADDRESS(B75,2,1,1,"all_city_parameter_inputs"))))</f>
        <v>cycle</v>
      </c>
      <c r="G75" s="25" t="str" cm="1">
        <f t="array" aca="1" ref="G75" ca="1">IF(ISBLANK(INDIRECT(ADDRESS(B75,A75,1,1,"all_city_parameter_inputs"))), "--",INDIRECT(ADDRESS(B75,A75,1,1,"all_city_parameter_inputs")))</f>
        <v>--</v>
      </c>
      <c r="H75" s="25">
        <f ca="1">IF(OR(F75="alpha",F75="beta",F75="sd",F75="mean"),"--",VLOOKUP(C75,Default!$B$5:$H$82,7,FALSE))</f>
        <v>7</v>
      </c>
      <c r="I75" s="9" t="str">
        <f ca="1">VLOOKUP(E75,Lookup!$C$5:$D$42,2, FALSE)</f>
        <v>Travel values</v>
      </c>
      <c r="J75" s="9">
        <f ca="1">VLOOKUP(C75,Default!$B$4:$E$82,4, FALSE)</f>
        <v>0</v>
      </c>
      <c r="K75" s="29"/>
      <c r="L75" s="29"/>
      <c r="M75" s="29"/>
    </row>
    <row r="76" spans="1:13" x14ac:dyDescent="0.3">
      <c r="A76" s="10">
        <f>A6+1</f>
        <v>4</v>
      </c>
      <c r="B76" s="10">
        <f>B6</f>
        <v>4</v>
      </c>
      <c r="C76" s="10" t="str">
        <f t="shared" ca="1" si="1"/>
        <v>PM_emission_inventories motorcycle</v>
      </c>
      <c r="D76" s="9" t="str" cm="1">
        <f t="array" aca="1" ref="D76" ca="1">INDIRECT(ADDRESS(1,A76,1,1,"all_city_parameter_inputs"))</f>
        <v>sao_paulo</v>
      </c>
      <c r="E76" s="11" t="str" cm="1">
        <f t="array" aca="1" ref="E76" ca="1">IF(AND(ISBLANK(INDIRECT(ADDRESS(B76,2,1,1,"all_city_parameter_inputs"))), ISBLANK(INDIRECT(ADDRESS(B76,1,1,1,"all_city_parameter_inputs")))), "", IF(ISBLANK(INDIRECT(ADDRESS(B76,1,1,1,"all_city_parameter_inputs"))), All_city_list!E75,INDIRECT(ADDRESS(B76,1,1,1,"all_city_parameter_inputs"))))</f>
        <v>PM_emission_inventories</v>
      </c>
      <c r="F76" s="9" t="str" cm="1">
        <f t="array" aca="1" ref="F76" ca="1">IF(AND(ISBLANK(INDIRECT(ADDRESS(B76,3,1,1,"all_city_parameter_inputs"))),ISBLANK(INDIRECT(ADDRESS(B76,2,1,1,"all_city_parameter_inputs")))),"",IF(ISBLANK(INDIRECT(ADDRESS(B76,2,1,1,"all_city_parameter_inputs"))),"",INDIRECT(ADDRESS(B76,2,1,1,"all_city_parameter_inputs"))))</f>
        <v>motorcycle</v>
      </c>
      <c r="G76" s="25" cm="1">
        <f t="array" aca="1" ref="G76" ca="1">IF(ISBLANK(INDIRECT(ADDRESS(B76,A76,1,1,"all_city_parameter_inputs"))), "--",INDIRECT(ADDRESS(B76,A76,1,1,"all_city_parameter_inputs")))</f>
        <v>0.10435438</v>
      </c>
      <c r="H76" s="25">
        <f ca="1">IF(OR(F76="alpha",F76="beta",F76="sd",F76="mean"),"--",VLOOKUP(C76,Default!$B$5:$H$82,7,FALSE))</f>
        <v>1.0999999999999999E-2</v>
      </c>
      <c r="I76" s="9" t="str">
        <f ca="1">VLOOKUP(E76,Lookup!$C$5:$D$42,2, FALSE)</f>
        <v>Pollution values</v>
      </c>
      <c r="J76" s="9" t="str">
        <f ca="1">VLOOKUP(C76,Default!$B$4:$E$82,4, FALSE)</f>
        <v>- Used to estimate the PM for scenarios (function "scenario_pm_calculations").
- Iused as reference to compute confidence around it (function "ithim_setup_parameters").
- used to create VEHICLE_INVENTORY, with speeds, PM and CO2 emissions (function "set_vehicle_inventory").</v>
      </c>
      <c r="K76" s="29"/>
      <c r="L76" s="29"/>
      <c r="M76" s="29"/>
    </row>
    <row r="77" spans="1:13" x14ac:dyDescent="0.3">
      <c r="A77" s="10">
        <f t="shared" ref="A77:A140" si="2">A7+1</f>
        <v>4</v>
      </c>
      <c r="B77" s="10">
        <f t="shared" ref="B77:B140" si="3">B7</f>
        <v>5</v>
      </c>
      <c r="C77" s="10" t="str">
        <f t="shared" ref="C77:C140" ca="1" si="4">IF(OR(F77="alpha",F77="beta",F77="constant",F77="sd",F77="mean"),E77,E77&amp;" "&amp;F77)</f>
        <v>PM_emission_inventories car</v>
      </c>
      <c r="D77" s="9" t="str" cm="1">
        <f t="array" aca="1" ref="D77" ca="1">INDIRECT(ADDRESS(1,A77,1,1,"all_city_parameter_inputs"))</f>
        <v>sao_paulo</v>
      </c>
      <c r="E77" s="11" t="str" cm="1">
        <f t="array" aca="1" ref="E77" ca="1">IF(AND(ISBLANK(INDIRECT(ADDRESS(B77,2,1,1,"all_city_parameter_inputs"))), ISBLANK(INDIRECT(ADDRESS(B77,1,1,1,"all_city_parameter_inputs")))), "", IF(ISBLANK(INDIRECT(ADDRESS(B77,1,1,1,"all_city_parameter_inputs"))), All_city_list!E76,INDIRECT(ADDRESS(B77,1,1,1,"all_city_parameter_inputs"))))</f>
        <v>PM_emission_inventories</v>
      </c>
      <c r="F77" s="9" t="str" cm="1">
        <f t="array" aca="1" ref="F77" ca="1">IF(AND(ISBLANK(INDIRECT(ADDRESS(B77,3,1,1,"all_city_parameter_inputs"))),ISBLANK(INDIRECT(ADDRESS(B77,2,1,1,"all_city_parameter_inputs")))),"",IF(ISBLANK(INDIRECT(ADDRESS(B77,2,1,1,"all_city_parameter_inputs"))),"",INDIRECT(ADDRESS(B77,2,1,1,"all_city_parameter_inputs"))))</f>
        <v>car</v>
      </c>
      <c r="G77" s="25" cm="1">
        <f t="array" aca="1" ref="G77" ca="1">IF(ISBLANK(INDIRECT(ADDRESS(B77,A77,1,1,"all_city_parameter_inputs"))), "--",INDIRECT(ADDRESS(B77,A77,1,1,"all_city_parameter_inputs")))</f>
        <v>1.7245169000000001E-2</v>
      </c>
      <c r="H77" s="25">
        <f ca="1">IF(OR(F77="alpha",F77="beta",F77="sd",F77="mean"),"--",VLOOKUP(C77,Default!$B$5:$H$82,7,FALSE))</f>
        <v>0.22800000000000001</v>
      </c>
      <c r="I77" s="9" t="str">
        <f ca="1">VLOOKUP(E77,Lookup!$C$5:$D$42,2, FALSE)</f>
        <v>Pollution values</v>
      </c>
      <c r="J77" s="9">
        <f ca="1">VLOOKUP(C77,Default!$B$4:$E$82,4, FALSE)</f>
        <v>0</v>
      </c>
      <c r="K77" s="29"/>
      <c r="L77" s="29"/>
      <c r="M77" s="29"/>
    </row>
    <row r="78" spans="1:13" x14ac:dyDescent="0.3">
      <c r="A78" s="10">
        <f t="shared" si="2"/>
        <v>4</v>
      </c>
      <c r="B78" s="10">
        <f t="shared" si="3"/>
        <v>6</v>
      </c>
      <c r="C78" s="10" t="str">
        <f t="shared" ca="1" si="4"/>
        <v>PM_emission_inventories bus_driver</v>
      </c>
      <c r="D78" s="9" t="str" cm="1">
        <f t="array" aca="1" ref="D78" ca="1">INDIRECT(ADDRESS(1,A78,1,1,"all_city_parameter_inputs"))</f>
        <v>sao_paulo</v>
      </c>
      <c r="E78" s="11" t="str" cm="1">
        <f t="array" aca="1" ref="E78" ca="1">IF(AND(ISBLANK(INDIRECT(ADDRESS(B78,2,1,1,"all_city_parameter_inputs"))), ISBLANK(INDIRECT(ADDRESS(B78,1,1,1,"all_city_parameter_inputs")))), "", IF(ISBLANK(INDIRECT(ADDRESS(B78,1,1,1,"all_city_parameter_inputs"))), All_city_list!E77,INDIRECT(ADDRESS(B78,1,1,1,"all_city_parameter_inputs"))))</f>
        <v>PM_emission_inventories</v>
      </c>
      <c r="F78" s="9" t="str" cm="1">
        <f t="array" aca="1" ref="F78" ca="1">IF(AND(ISBLANK(INDIRECT(ADDRESS(B78,3,1,1,"all_city_parameter_inputs"))),ISBLANK(INDIRECT(ADDRESS(B78,2,1,1,"all_city_parameter_inputs")))),"",IF(ISBLANK(INDIRECT(ADDRESS(B78,2,1,1,"all_city_parameter_inputs"))),"",INDIRECT(ADDRESS(B78,2,1,1,"all_city_parameter_inputs"))))</f>
        <v>bus_driver</v>
      </c>
      <c r="G78" s="25" cm="1">
        <f t="array" aca="1" ref="G78" ca="1">IF(ISBLANK(INDIRECT(ADDRESS(B78,A78,1,1,"all_city_parameter_inputs"))), "--",INDIRECT(ADDRESS(B78,A78,1,1,"all_city_parameter_inputs")))</f>
        <v>0.247554947</v>
      </c>
      <c r="H78" s="25">
        <f ca="1">IF(OR(F78="alpha",F78="beta",F78="sd",F78="mean"),"--",VLOOKUP(C78,Default!$B$5:$H$82,7,FALSE))</f>
        <v>0.82</v>
      </c>
      <c r="I78" s="9" t="str">
        <f ca="1">VLOOKUP(E78,Lookup!$C$5:$D$42,2, FALSE)</f>
        <v>Pollution values</v>
      </c>
      <c r="J78" s="9">
        <f ca="1">VLOOKUP(C78,Default!$B$4:$E$82,4, FALSE)</f>
        <v>0</v>
      </c>
      <c r="K78" s="29"/>
      <c r="L78" s="29"/>
      <c r="M78" s="29"/>
    </row>
    <row r="79" spans="1:13" x14ac:dyDescent="0.3">
      <c r="A79" s="10">
        <f t="shared" si="2"/>
        <v>4</v>
      </c>
      <c r="B79" s="10">
        <f t="shared" si="3"/>
        <v>7</v>
      </c>
      <c r="C79" s="10" t="str">
        <f t="shared" ca="1" si="4"/>
        <v>PM_emission_inventories big_truck</v>
      </c>
      <c r="D79" s="9" t="str" cm="1">
        <f t="array" aca="1" ref="D79" ca="1">INDIRECT(ADDRESS(1,A79,1,1,"all_city_parameter_inputs"))</f>
        <v>sao_paulo</v>
      </c>
      <c r="E79" s="11" t="str" cm="1">
        <f t="array" aca="1" ref="E79" ca="1">IF(AND(ISBLANK(INDIRECT(ADDRESS(B79,2,1,1,"all_city_parameter_inputs"))), ISBLANK(INDIRECT(ADDRESS(B79,1,1,1,"all_city_parameter_inputs")))), "", IF(ISBLANK(INDIRECT(ADDRESS(B79,1,1,1,"all_city_parameter_inputs"))), All_city_list!E78,INDIRECT(ADDRESS(B79,1,1,1,"all_city_parameter_inputs"))))</f>
        <v>PM_emission_inventories</v>
      </c>
      <c r="F79" s="9" t="str" cm="1">
        <f t="array" aca="1" ref="F79" ca="1">IF(AND(ISBLANK(INDIRECT(ADDRESS(B79,3,1,1,"all_city_parameter_inputs"))),ISBLANK(INDIRECT(ADDRESS(B79,2,1,1,"all_city_parameter_inputs")))),"",IF(ISBLANK(INDIRECT(ADDRESS(B79,2,1,1,"all_city_parameter_inputs"))),"",INDIRECT(ADDRESS(B79,2,1,1,"all_city_parameter_inputs"))))</f>
        <v>big_truck</v>
      </c>
      <c r="G79" s="25" cm="1">
        <f t="array" aca="1" ref="G79" ca="1">IF(ISBLANK(INDIRECT(ADDRESS(B79,A79,1,1,"all_city_parameter_inputs"))), "--",INDIRECT(ADDRESS(B79,A79,1,1,"all_city_parameter_inputs")))</f>
        <v>0.192644133</v>
      </c>
      <c r="H79" s="25">
        <f ca="1">IF(OR(F79="alpha",F79="beta",F79="sd",F79="mean"),"--",VLOOKUP(C79,Default!$B$5:$H$82,7,FALSE))</f>
        <v>0.71099999999999997</v>
      </c>
      <c r="I79" s="9" t="str">
        <f ca="1">VLOOKUP(E79,Lookup!$C$5:$D$42,2, FALSE)</f>
        <v>Pollution values</v>
      </c>
      <c r="J79" s="9">
        <f ca="1">VLOOKUP(C79,Default!$B$4:$E$82,4, FALSE)</f>
        <v>0</v>
      </c>
      <c r="K79" s="29"/>
      <c r="L79" s="29"/>
      <c r="M79" s="29"/>
    </row>
    <row r="80" spans="1:13" x14ac:dyDescent="0.3">
      <c r="A80" s="10">
        <f t="shared" si="2"/>
        <v>4</v>
      </c>
      <c r="B80" s="10">
        <f t="shared" si="3"/>
        <v>8</v>
      </c>
      <c r="C80" s="10" t="str">
        <f t="shared" ca="1" si="4"/>
        <v>PM_emission_inventories truck</v>
      </c>
      <c r="D80" s="9" t="str" cm="1">
        <f t="array" aca="1" ref="D80" ca="1">INDIRECT(ADDRESS(1,A80,1,1,"all_city_parameter_inputs"))</f>
        <v>sao_paulo</v>
      </c>
      <c r="E80" s="11" t="str" cm="1">
        <f t="array" aca="1" ref="E80" ca="1">IF(AND(ISBLANK(INDIRECT(ADDRESS(B80,2,1,1,"all_city_parameter_inputs"))), ISBLANK(INDIRECT(ADDRESS(B80,1,1,1,"all_city_parameter_inputs")))), "", IF(ISBLANK(INDIRECT(ADDRESS(B80,1,1,1,"all_city_parameter_inputs"))), All_city_list!E79,INDIRECT(ADDRESS(B80,1,1,1,"all_city_parameter_inputs"))))</f>
        <v>PM_emission_inventories</v>
      </c>
      <c r="F80" s="9" t="str" cm="1">
        <f t="array" aca="1" ref="F80" ca="1">IF(AND(ISBLANK(INDIRECT(ADDRESS(B80,3,1,1,"all_city_parameter_inputs"))),ISBLANK(INDIRECT(ADDRESS(B80,2,1,1,"all_city_parameter_inputs")))),"",IF(ISBLANK(INDIRECT(ADDRESS(B80,2,1,1,"all_city_parameter_inputs"))),"",INDIRECT(ADDRESS(B80,2,1,1,"all_city_parameter_inputs"))))</f>
        <v>truck</v>
      </c>
      <c r="G80" s="25" cm="1">
        <f t="array" aca="1" ref="G80" ca="1">IF(ISBLANK(INDIRECT(ADDRESS(B80,A80,1,1,"all_city_parameter_inputs"))), "--",INDIRECT(ADDRESS(B80,A80,1,1,"all_city_parameter_inputs")))</f>
        <v>0.43820137100000001</v>
      </c>
      <c r="H80" s="25">
        <f ca="1">IF(OR(F80="alpha",F80="beta",F80="sd",F80="mean"),"--",VLOOKUP(C80,Default!$B$5:$H$82,7,FALSE))</f>
        <v>0.85899999999999999</v>
      </c>
      <c r="I80" s="9" t="str">
        <f ca="1">VLOOKUP(E80,Lookup!$C$5:$D$42,2, FALSE)</f>
        <v>Pollution values</v>
      </c>
      <c r="J80" s="9">
        <f ca="1">VLOOKUP(C80,Default!$B$4:$E$82,4, FALSE)</f>
        <v>0</v>
      </c>
      <c r="K80" s="29"/>
      <c r="L80" s="29"/>
      <c r="M80" s="29"/>
    </row>
    <row r="81" spans="1:13" x14ac:dyDescent="0.3">
      <c r="A81" s="10">
        <f t="shared" si="2"/>
        <v>4</v>
      </c>
      <c r="B81" s="10">
        <f t="shared" si="3"/>
        <v>9</v>
      </c>
      <c r="C81" s="10" t="str">
        <f t="shared" ca="1" si="4"/>
        <v>PM_emission_inventories van</v>
      </c>
      <c r="D81" s="9" t="str" cm="1">
        <f t="array" aca="1" ref="D81" ca="1">INDIRECT(ADDRESS(1,A81,1,1,"all_city_parameter_inputs"))</f>
        <v>sao_paulo</v>
      </c>
      <c r="E81" s="11" t="str" cm="1">
        <f t="array" aca="1" ref="E81" ca="1">IF(AND(ISBLANK(INDIRECT(ADDRESS(B81,2,1,1,"all_city_parameter_inputs"))), ISBLANK(INDIRECT(ADDRESS(B81,1,1,1,"all_city_parameter_inputs")))), "", IF(ISBLANK(INDIRECT(ADDRESS(B81,1,1,1,"all_city_parameter_inputs"))), All_city_list!E80,INDIRECT(ADDRESS(B81,1,1,1,"all_city_parameter_inputs"))))</f>
        <v>PM_emission_inventories</v>
      </c>
      <c r="F81" s="9" t="str" cm="1">
        <f t="array" aca="1" ref="F81" ca="1">IF(AND(ISBLANK(INDIRECT(ADDRESS(B81,3,1,1,"all_city_parameter_inputs"))),ISBLANK(INDIRECT(ADDRESS(B81,2,1,1,"all_city_parameter_inputs")))),"",IF(ISBLANK(INDIRECT(ADDRESS(B81,2,1,1,"all_city_parameter_inputs"))),"",INDIRECT(ADDRESS(B81,2,1,1,"all_city_parameter_inputs"))))</f>
        <v>van</v>
      </c>
      <c r="G81" s="25" cm="1">
        <f t="array" aca="1" ref="G81" ca="1">IF(ISBLANK(INDIRECT(ADDRESS(B81,A81,1,1,"all_city_parameter_inputs"))), "--",INDIRECT(ADDRESS(B81,A81,1,1,"all_city_parameter_inputs")))</f>
        <v>0</v>
      </c>
      <c r="H81" s="25" t="str">
        <f ca="1">IF(OR(F81="alpha",F81="beta",F81="sd",F81="mean"),"--",VLOOKUP(C81,Default!$B$5:$H$82,7,FALSE))</f>
        <v>NOT defined</v>
      </c>
      <c r="I81" s="9" t="str">
        <f ca="1">VLOOKUP(E81,Lookup!$C$5:$D$42,2, FALSE)</f>
        <v>Pollution values</v>
      </c>
      <c r="J81" s="9">
        <f ca="1">VLOOKUP(C81,Default!$B$4:$E$82,4, FALSE)</f>
        <v>0</v>
      </c>
      <c r="K81" s="29"/>
      <c r="L81" s="29"/>
      <c r="M81" s="29"/>
    </row>
    <row r="82" spans="1:13" x14ac:dyDescent="0.3">
      <c r="A82" s="10">
        <f t="shared" si="2"/>
        <v>4</v>
      </c>
      <c r="B82" s="10">
        <f t="shared" si="3"/>
        <v>10</v>
      </c>
      <c r="C82" s="10" t="str">
        <f t="shared" ca="1" si="4"/>
        <v>PM_emission_inventories other</v>
      </c>
      <c r="D82" s="9" t="str" cm="1">
        <f t="array" aca="1" ref="D82" ca="1">INDIRECT(ADDRESS(1,A82,1,1,"all_city_parameter_inputs"))</f>
        <v>sao_paulo</v>
      </c>
      <c r="E82" s="11" t="str" cm="1">
        <f t="array" aca="1" ref="E82" ca="1">IF(AND(ISBLANK(INDIRECT(ADDRESS(B82,2,1,1,"all_city_parameter_inputs"))), ISBLANK(INDIRECT(ADDRESS(B82,1,1,1,"all_city_parameter_inputs")))), "", IF(ISBLANK(INDIRECT(ADDRESS(B82,1,1,1,"all_city_parameter_inputs"))), All_city_list!E81,INDIRECT(ADDRESS(B82,1,1,1,"all_city_parameter_inputs"))))</f>
        <v>PM_emission_inventories</v>
      </c>
      <c r="F82" s="9" t="str" cm="1">
        <f t="array" aca="1" ref="F82" ca="1">IF(AND(ISBLANK(INDIRECT(ADDRESS(B82,3,1,1,"all_city_parameter_inputs"))),ISBLANK(INDIRECT(ADDRESS(B82,2,1,1,"all_city_parameter_inputs")))),"",IF(ISBLANK(INDIRECT(ADDRESS(B82,2,1,1,"all_city_parameter_inputs"))),"",INDIRECT(ADDRESS(B82,2,1,1,"all_city_parameter_inputs"))))</f>
        <v>other</v>
      </c>
      <c r="G82" s="25" cm="1">
        <f t="array" aca="1" ref="G82" ca="1">IF(ISBLANK(INDIRECT(ADDRESS(B82,A82,1,1,"all_city_parameter_inputs"))), "--",INDIRECT(ADDRESS(B82,A82,1,1,"all_city_parameter_inputs")))</f>
        <v>0</v>
      </c>
      <c r="H82" s="25">
        <f ca="1">IF(OR(F82="alpha",F82="beta",F82="sd",F82="mean"),"--",VLOOKUP(C82,Default!$B$5:$H$82,7,FALSE))</f>
        <v>8.2000000000000003E-2</v>
      </c>
      <c r="I82" s="9" t="str">
        <f ca="1">VLOOKUP(E82,Lookup!$C$5:$D$42,2, FALSE)</f>
        <v>Pollution values</v>
      </c>
      <c r="J82" s="9">
        <f ca="1">VLOOKUP(C82,Default!$B$4:$E$82,4, FALSE)</f>
        <v>0</v>
      </c>
      <c r="K82" s="29"/>
      <c r="L82" s="29"/>
      <c r="M82" s="29"/>
    </row>
    <row r="83" spans="1:13" x14ac:dyDescent="0.3">
      <c r="A83" s="10">
        <f t="shared" si="2"/>
        <v>4</v>
      </c>
      <c r="B83" s="10">
        <f t="shared" si="3"/>
        <v>11</v>
      </c>
      <c r="C83" s="10" t="str">
        <f t="shared" ca="1" si="4"/>
        <v>PM_emission_inventories taxi</v>
      </c>
      <c r="D83" s="9" t="str" cm="1">
        <f t="array" aca="1" ref="D83" ca="1">INDIRECT(ADDRESS(1,A83,1,1,"all_city_parameter_inputs"))</f>
        <v>sao_paulo</v>
      </c>
      <c r="E83" s="11" t="str" cm="1">
        <f t="array" aca="1" ref="E83" ca="1">IF(AND(ISBLANK(INDIRECT(ADDRESS(B83,2,1,1,"all_city_parameter_inputs"))), ISBLANK(INDIRECT(ADDRESS(B83,1,1,1,"all_city_parameter_inputs")))), "", IF(ISBLANK(INDIRECT(ADDRESS(B83,1,1,1,"all_city_parameter_inputs"))), All_city_list!E82,INDIRECT(ADDRESS(B83,1,1,1,"all_city_parameter_inputs"))))</f>
        <v>PM_emission_inventories</v>
      </c>
      <c r="F83" s="9" t="str" cm="1">
        <f t="array" aca="1" ref="F83" ca="1">IF(AND(ISBLANK(INDIRECT(ADDRESS(B83,3,1,1,"all_city_parameter_inputs"))),ISBLANK(INDIRECT(ADDRESS(B83,2,1,1,"all_city_parameter_inputs")))),"",IF(ISBLANK(INDIRECT(ADDRESS(B83,2,1,1,"all_city_parameter_inputs"))),"",INDIRECT(ADDRESS(B83,2,1,1,"all_city_parameter_inputs"))))</f>
        <v>taxi</v>
      </c>
      <c r="G83" s="25" cm="1">
        <f t="array" aca="1" ref="G83" ca="1">IF(ISBLANK(INDIRECT(ADDRESS(B83,A83,1,1,"all_city_parameter_inputs"))), "--",INDIRECT(ADDRESS(B83,A83,1,1,"all_city_parameter_inputs")))</f>
        <v>0</v>
      </c>
      <c r="H83" s="25">
        <f ca="1">IF(OR(F83="alpha",F83="beta",F83="sd",F83="mean"),"--",VLOOKUP(C83,Default!$B$5:$H$82,7,FALSE))</f>
        <v>1.0999999999999999E-2</v>
      </c>
      <c r="I83" s="9" t="str">
        <f ca="1">VLOOKUP(E83,Lookup!$C$5:$D$42,2, FALSE)</f>
        <v>Pollution values</v>
      </c>
      <c r="J83" s="9">
        <f ca="1">VLOOKUP(C83,Default!$B$4:$E$82,4, FALSE)</f>
        <v>0</v>
      </c>
      <c r="K83" s="29"/>
      <c r="L83" s="29"/>
      <c r="M83" s="29"/>
    </row>
    <row r="84" spans="1:13" x14ac:dyDescent="0.3">
      <c r="A84" s="10">
        <f t="shared" si="2"/>
        <v>4</v>
      </c>
      <c r="B84" s="10">
        <f t="shared" si="3"/>
        <v>12</v>
      </c>
      <c r="C84" s="10" t="str">
        <f t="shared" ca="1" si="4"/>
        <v>PM_emission_inventories auto_rickshaw</v>
      </c>
      <c r="D84" s="9" t="str" cm="1">
        <f t="array" aca="1" ref="D84" ca="1">INDIRECT(ADDRESS(1,A84,1,1,"all_city_parameter_inputs"))</f>
        <v>sao_paulo</v>
      </c>
      <c r="E84" s="11" t="str" cm="1">
        <f t="array" aca="1" ref="E84" ca="1">IF(AND(ISBLANK(INDIRECT(ADDRESS(B84,2,1,1,"all_city_parameter_inputs"))), ISBLANK(INDIRECT(ADDRESS(B84,1,1,1,"all_city_parameter_inputs")))), "", IF(ISBLANK(INDIRECT(ADDRESS(B84,1,1,1,"all_city_parameter_inputs"))), All_city_list!E83,INDIRECT(ADDRESS(B84,1,1,1,"all_city_parameter_inputs"))))</f>
        <v>PM_emission_inventories</v>
      </c>
      <c r="F84" s="9" t="str" cm="1">
        <f t="array" aca="1" ref="F84" ca="1">IF(AND(ISBLANK(INDIRECT(ADDRESS(B84,3,1,1,"all_city_parameter_inputs"))),ISBLANK(INDIRECT(ADDRESS(B84,2,1,1,"all_city_parameter_inputs")))),"",IF(ISBLANK(INDIRECT(ADDRESS(B84,2,1,1,"all_city_parameter_inputs"))),"",INDIRECT(ADDRESS(B84,2,1,1,"all_city_parameter_inputs"))))</f>
        <v>auto_rickshaw</v>
      </c>
      <c r="G84" s="25" cm="1">
        <f t="array" aca="1" ref="G84" ca="1">IF(ISBLANK(INDIRECT(ADDRESS(B84,A84,1,1,"all_city_parameter_inputs"))), "--",INDIRECT(ADDRESS(B84,A84,1,1,"all_city_parameter_inputs")))</f>
        <v>0</v>
      </c>
      <c r="H84" s="25" t="str">
        <f ca="1">IF(OR(F84="alpha",F84="beta",F84="sd",F84="mean"),"--",VLOOKUP(C84,Default!$B$5:$H$82,7,FALSE))</f>
        <v>NOT defined</v>
      </c>
      <c r="I84" s="9" t="str">
        <f ca="1">VLOOKUP(E84,Lookup!$C$5:$D$42,2, FALSE)</f>
        <v>Pollution values</v>
      </c>
      <c r="J84" s="9">
        <f ca="1">VLOOKUP(C84,Default!$B$4:$E$82,4, FALSE)</f>
        <v>0</v>
      </c>
      <c r="K84" s="29"/>
      <c r="L84" s="29"/>
      <c r="M84" s="29"/>
    </row>
    <row r="85" spans="1:13" x14ac:dyDescent="0.3">
      <c r="A85" s="10">
        <f t="shared" si="2"/>
        <v>4</v>
      </c>
      <c r="B85" s="10">
        <f t="shared" si="3"/>
        <v>13</v>
      </c>
      <c r="C85" s="10" t="str">
        <f t="shared" ca="1" si="4"/>
        <v>injury_reporting_rate</v>
      </c>
      <c r="D85" s="9" t="str" cm="1">
        <f t="array" aca="1" ref="D85" ca="1">INDIRECT(ADDRESS(1,A85,1,1,"all_city_parameter_inputs"))</f>
        <v>sao_paulo</v>
      </c>
      <c r="E85" s="11" t="str" cm="1">
        <f t="array" aca="1" ref="E85" ca="1">IF(AND(ISBLANK(INDIRECT(ADDRESS(B85,2,1,1,"all_city_parameter_inputs"))), ISBLANK(INDIRECT(ADDRESS(B85,1,1,1,"all_city_parameter_inputs")))), "", IF(ISBLANK(INDIRECT(ADDRESS(B85,1,1,1,"all_city_parameter_inputs"))), All_city_list!E84,INDIRECT(ADDRESS(B85,1,1,1,"all_city_parameter_inputs"))))</f>
        <v>injury_reporting_rate</v>
      </c>
      <c r="F85" s="9" t="str" cm="1">
        <f t="array" aca="1" ref="F85" ca="1">IF(AND(ISBLANK(INDIRECT(ADDRESS(B85,3,1,1,"all_city_parameter_inputs"))),ISBLANK(INDIRECT(ADDRESS(B85,2,1,1,"all_city_parameter_inputs")))),"",IF(ISBLANK(INDIRECT(ADDRESS(B85,2,1,1,"all_city_parameter_inputs"))),"",INDIRECT(ADDRESS(B85,2,1,1,"all_city_parameter_inputs"))))</f>
        <v>constant</v>
      </c>
      <c r="G85" s="25" cm="1">
        <f t="array" aca="1" ref="G85" ca="1">IF(ISBLANK(INDIRECT(ADDRESS(B85,A85,1,1,"all_city_parameter_inputs"))), "--",INDIRECT(ADDRESS(B85,A85,1,1,"all_city_parameter_inputs")))</f>
        <v>1</v>
      </c>
      <c r="H85" s="25">
        <f ca="1">IF(OR(F85="alpha",F85="beta",F85="sd",F85="mean"),"--",VLOOKUP(C85,Default!$B$5:$H$82,7,FALSE))</f>
        <v>1</v>
      </c>
      <c r="I85" s="9" t="str">
        <f ca="1">VLOOKUP(E85,Lookup!$C$5:$D$42,2, FALSE)</f>
        <v>Injury values</v>
      </c>
      <c r="J85" s="9" t="str">
        <f ca="1">VLOOKUP(C85,Default!$B$4:$E$82,4, FALSE)</f>
        <v>rate at which injuries are reported</v>
      </c>
      <c r="K85" s="29"/>
      <c r="L85" s="29"/>
      <c r="M85" s="29"/>
    </row>
    <row r="86" spans="1:13" x14ac:dyDescent="0.3">
      <c r="A86" s="10">
        <f t="shared" si="2"/>
        <v>4</v>
      </c>
      <c r="B86" s="10">
        <f t="shared" si="3"/>
        <v>14</v>
      </c>
      <c r="C86" s="10" t="str">
        <f t="shared" ca="1" si="4"/>
        <v>injury_reporting_rate</v>
      </c>
      <c r="D86" s="9" t="str" cm="1">
        <f t="array" aca="1" ref="D86" ca="1">INDIRECT(ADDRESS(1,A86,1,1,"all_city_parameter_inputs"))</f>
        <v>sao_paulo</v>
      </c>
      <c r="E86" s="11" t="str" cm="1">
        <f t="array" aca="1" ref="E86" ca="1">IF(AND(ISBLANK(INDIRECT(ADDRESS(B86,2,1,1,"all_city_parameter_inputs"))), ISBLANK(INDIRECT(ADDRESS(B86,1,1,1,"all_city_parameter_inputs")))), "", IF(ISBLANK(INDIRECT(ADDRESS(B86,1,1,1,"all_city_parameter_inputs"))), All_city_list!E85,INDIRECT(ADDRESS(B86,1,1,1,"all_city_parameter_inputs"))))</f>
        <v>injury_reporting_rate</v>
      </c>
      <c r="F86" s="9" t="str" cm="1">
        <f t="array" aca="1" ref="F86" ca="1">IF(AND(ISBLANK(INDIRECT(ADDRESS(B86,3,1,1,"all_city_parameter_inputs"))),ISBLANK(INDIRECT(ADDRESS(B86,2,1,1,"all_city_parameter_inputs")))),"",IF(ISBLANK(INDIRECT(ADDRESS(B86,2,1,1,"all_city_parameter_inputs"))),"",INDIRECT(ADDRESS(B86,2,1,1,"all_city_parameter_inputs"))))</f>
        <v>alpha</v>
      </c>
      <c r="G86" s="25" cm="1">
        <f t="array" aca="1" ref="G86" ca="1">IF(ISBLANK(INDIRECT(ADDRESS(B86,A86,1,1,"all_city_parameter_inputs"))), "--",INDIRECT(ADDRESS(B86,A86,1,1,"all_city_parameter_inputs")))</f>
        <v>40</v>
      </c>
      <c r="H86" s="25" t="str">
        <f ca="1">IF(OR(F86="alpha",F86="beta",F86="sd",F86="mean"),"--",VLOOKUP(C86,Default!$B$5:$H$82,7,FALSE))</f>
        <v>--</v>
      </c>
      <c r="I86" s="9" t="str">
        <f ca="1">VLOOKUP(E86,Lookup!$C$5:$D$42,2, FALSE)</f>
        <v>Injury values</v>
      </c>
      <c r="J86" s="9" t="str">
        <f ca="1">VLOOKUP(C86,Default!$B$4:$E$82,4, FALSE)</f>
        <v>rate at which injuries are reported</v>
      </c>
      <c r="K86" s="29"/>
      <c r="L86" s="29"/>
      <c r="M86" s="29"/>
    </row>
    <row r="87" spans="1:13" x14ac:dyDescent="0.3">
      <c r="A87" s="10">
        <f t="shared" si="2"/>
        <v>4</v>
      </c>
      <c r="B87" s="10">
        <f t="shared" si="3"/>
        <v>15</v>
      </c>
      <c r="C87" s="10" t="str">
        <f t="shared" ca="1" si="4"/>
        <v>injury_reporting_rate</v>
      </c>
      <c r="D87" s="9" t="str" cm="1">
        <f t="array" aca="1" ref="D87" ca="1">INDIRECT(ADDRESS(1,A87,1,1,"all_city_parameter_inputs"))</f>
        <v>sao_paulo</v>
      </c>
      <c r="E87" s="11" t="str" cm="1">
        <f t="array" aca="1" ref="E87" ca="1">IF(AND(ISBLANK(INDIRECT(ADDRESS(B87,2,1,1,"all_city_parameter_inputs"))), ISBLANK(INDIRECT(ADDRESS(B87,1,1,1,"all_city_parameter_inputs")))), "", IF(ISBLANK(INDIRECT(ADDRESS(B87,1,1,1,"all_city_parameter_inputs"))), All_city_list!E86,INDIRECT(ADDRESS(B87,1,1,1,"all_city_parameter_inputs"))))</f>
        <v>injury_reporting_rate</v>
      </c>
      <c r="F87" s="9" t="str" cm="1">
        <f t="array" aca="1" ref="F87" ca="1">IF(AND(ISBLANK(INDIRECT(ADDRESS(B87,3,1,1,"all_city_parameter_inputs"))),ISBLANK(INDIRECT(ADDRESS(B87,2,1,1,"all_city_parameter_inputs")))),"",IF(ISBLANK(INDIRECT(ADDRESS(B87,2,1,1,"all_city_parameter_inputs"))),"",INDIRECT(ADDRESS(B87,2,1,1,"all_city_parameter_inputs"))))</f>
        <v>beta</v>
      </c>
      <c r="G87" s="25" cm="1">
        <f t="array" aca="1" ref="G87" ca="1">IF(ISBLANK(INDIRECT(ADDRESS(B87,A87,1,1,"all_city_parameter_inputs"))), "--",INDIRECT(ADDRESS(B87,A87,1,1,"all_city_parameter_inputs")))</f>
        <v>3</v>
      </c>
      <c r="H87" s="25" t="str">
        <f ca="1">IF(OR(F87="alpha",F87="beta",F87="sd",F87="mean"),"--",VLOOKUP(C87,Default!$B$5:$H$82,7,FALSE))</f>
        <v>--</v>
      </c>
      <c r="I87" s="9" t="str">
        <f ca="1">VLOOKUP(E87,Lookup!$C$5:$D$42,2, FALSE)</f>
        <v>Injury values</v>
      </c>
      <c r="J87" s="9" t="str">
        <f ca="1">VLOOKUP(C87,Default!$B$4:$E$82,4, FALSE)</f>
        <v>rate at which injuries are reported</v>
      </c>
      <c r="K87" s="29"/>
      <c r="L87" s="29"/>
      <c r="M87" s="29"/>
    </row>
    <row r="88" spans="1:13" x14ac:dyDescent="0.3">
      <c r="A88" s="10">
        <f t="shared" si="2"/>
        <v>4</v>
      </c>
      <c r="B88" s="10">
        <f t="shared" si="3"/>
        <v>16</v>
      </c>
      <c r="C88" s="10" t="str">
        <f t="shared" ca="1" si="4"/>
        <v>chronic_disease_scalar</v>
      </c>
      <c r="D88" s="9" t="str" cm="1">
        <f t="array" aca="1" ref="D88" ca="1">INDIRECT(ADDRESS(1,A88,1,1,"all_city_parameter_inputs"))</f>
        <v>sao_paulo</v>
      </c>
      <c r="E88" s="11" t="str" cm="1">
        <f t="array" aca="1" ref="E88" ca="1">IF(AND(ISBLANK(INDIRECT(ADDRESS(B88,2,1,1,"all_city_parameter_inputs"))), ISBLANK(INDIRECT(ADDRESS(B88,1,1,1,"all_city_parameter_inputs")))), "", IF(ISBLANK(INDIRECT(ADDRESS(B88,1,1,1,"all_city_parameter_inputs"))), All_city_list!E87,INDIRECT(ADDRESS(B88,1,1,1,"all_city_parameter_inputs"))))</f>
        <v>chronic_disease_scalar</v>
      </c>
      <c r="F88" s="9" t="str" cm="1">
        <f t="array" aca="1" ref="F88" ca="1">IF(AND(ISBLANK(INDIRECT(ADDRESS(B88,3,1,1,"all_city_parameter_inputs"))),ISBLANK(INDIRECT(ADDRESS(B88,2,1,1,"all_city_parameter_inputs")))),"",IF(ISBLANK(INDIRECT(ADDRESS(B88,2,1,1,"all_city_parameter_inputs"))),"",INDIRECT(ADDRESS(B88,2,1,1,"all_city_parameter_inputs"))))</f>
        <v>constant</v>
      </c>
      <c r="G88" s="25" cm="1">
        <f t="array" aca="1" ref="G88" ca="1">IF(ISBLANK(INDIRECT(ADDRESS(B88,A88,1,1,"all_city_parameter_inputs"))), "--",INDIRECT(ADDRESS(B88,A88,1,1,"all_city_parameter_inputs")))</f>
        <v>1</v>
      </c>
      <c r="H88" s="25">
        <f ca="1">IF(OR(F88="alpha",F88="beta",F88="sd",F88="mean"),"--",VLOOKUP(C88,Default!$B$5:$H$82,7,FALSE))</f>
        <v>1</v>
      </c>
      <c r="I88" s="9" t="str">
        <f ca="1">VLOOKUP(E88,Lookup!$C$5:$D$42,2, FALSE)</f>
        <v>Health values</v>
      </c>
      <c r="J88" s="9" t="str">
        <f ca="1">VLOOKUP(C88,Default!$B$4:$E$82,4, FALSE)</f>
        <v>scalar for GBD data</v>
      </c>
      <c r="K88" s="29"/>
      <c r="L88" s="29"/>
      <c r="M88" s="29"/>
    </row>
    <row r="89" spans="1:13" x14ac:dyDescent="0.3">
      <c r="A89" s="10">
        <f t="shared" si="2"/>
        <v>4</v>
      </c>
      <c r="B89" s="10">
        <f t="shared" si="3"/>
        <v>17</v>
      </c>
      <c r="C89" s="10" t="str">
        <f t="shared" ca="1" si="4"/>
        <v>chronic_disease_scalar</v>
      </c>
      <c r="D89" s="9" t="str" cm="1">
        <f t="array" aca="1" ref="D89" ca="1">INDIRECT(ADDRESS(1,A89,1,1,"all_city_parameter_inputs"))</f>
        <v>sao_paulo</v>
      </c>
      <c r="E89" s="11" t="str" cm="1">
        <f t="array" aca="1" ref="E89" ca="1">IF(AND(ISBLANK(INDIRECT(ADDRESS(B89,2,1,1,"all_city_parameter_inputs"))), ISBLANK(INDIRECT(ADDRESS(B89,1,1,1,"all_city_parameter_inputs")))), "", IF(ISBLANK(INDIRECT(ADDRESS(B89,1,1,1,"all_city_parameter_inputs"))), All_city_list!E88,INDIRECT(ADDRESS(B89,1,1,1,"all_city_parameter_inputs"))))</f>
        <v>chronic_disease_scalar</v>
      </c>
      <c r="F89" s="9" t="str" cm="1">
        <f t="array" aca="1" ref="F89" ca="1">IF(AND(ISBLANK(INDIRECT(ADDRESS(B89,3,1,1,"all_city_parameter_inputs"))),ISBLANK(INDIRECT(ADDRESS(B89,2,1,1,"all_city_parameter_inputs")))),"",IF(ISBLANK(INDIRECT(ADDRESS(B89,2,1,1,"all_city_parameter_inputs"))),"",INDIRECT(ADDRESS(B89,2,1,1,"all_city_parameter_inputs"))))</f>
        <v>mean</v>
      </c>
      <c r="G89" s="25" cm="1">
        <f t="array" aca="1" ref="G89" ca="1">IF(ISBLANK(INDIRECT(ADDRESS(B89,A89,1,1,"all_city_parameter_inputs"))), "--",INDIRECT(ADDRESS(B89,A89,1,1,"all_city_parameter_inputs")))</f>
        <v>1</v>
      </c>
      <c r="H89" s="25" t="str">
        <f ca="1">IF(OR(F89="alpha",F89="beta",F89="sd",F89="mean"),"--",VLOOKUP(C89,Default!$B$5:$H$82,7,FALSE))</f>
        <v>--</v>
      </c>
      <c r="I89" s="9" t="str">
        <f ca="1">VLOOKUP(E89,Lookup!$C$5:$D$42,2, FALSE)</f>
        <v>Health values</v>
      </c>
      <c r="J89" s="9" t="str">
        <f ca="1">VLOOKUP(C89,Default!$B$4:$E$82,4, FALSE)</f>
        <v>scalar for GBD data</v>
      </c>
      <c r="K89" s="29"/>
      <c r="L89" s="29"/>
      <c r="M89" s="29"/>
    </row>
    <row r="90" spans="1:13" x14ac:dyDescent="0.3">
      <c r="A90" s="10">
        <f t="shared" si="2"/>
        <v>4</v>
      </c>
      <c r="B90" s="10">
        <f t="shared" si="3"/>
        <v>18</v>
      </c>
      <c r="C90" s="10" t="str">
        <f t="shared" ca="1" si="4"/>
        <v>chronic_disease_scalar</v>
      </c>
      <c r="D90" s="9" t="str" cm="1">
        <f t="array" aca="1" ref="D90" ca="1">INDIRECT(ADDRESS(1,A90,1,1,"all_city_parameter_inputs"))</f>
        <v>sao_paulo</v>
      </c>
      <c r="E90" s="11" t="str" cm="1">
        <f t="array" aca="1" ref="E90" ca="1">IF(AND(ISBLANK(INDIRECT(ADDRESS(B90,2,1,1,"all_city_parameter_inputs"))), ISBLANK(INDIRECT(ADDRESS(B90,1,1,1,"all_city_parameter_inputs")))), "", IF(ISBLANK(INDIRECT(ADDRESS(B90,1,1,1,"all_city_parameter_inputs"))), All_city_list!E89,INDIRECT(ADDRESS(B90,1,1,1,"all_city_parameter_inputs"))))</f>
        <v>chronic_disease_scalar</v>
      </c>
      <c r="F90" s="9" t="str" cm="1">
        <f t="array" aca="1" ref="F90" ca="1">IF(AND(ISBLANK(INDIRECT(ADDRESS(B90,3,1,1,"all_city_parameter_inputs"))),ISBLANK(INDIRECT(ADDRESS(B90,2,1,1,"all_city_parameter_inputs")))),"",IF(ISBLANK(INDIRECT(ADDRESS(B90,2,1,1,"all_city_parameter_inputs"))),"",INDIRECT(ADDRESS(B90,2,1,1,"all_city_parameter_inputs"))))</f>
        <v>sd</v>
      </c>
      <c r="G90" s="25" cm="1">
        <f t="array" aca="1" ref="G90" ca="1">IF(ISBLANK(INDIRECT(ADDRESS(B90,A90,1,1,"all_city_parameter_inputs"))), "--",INDIRECT(ADDRESS(B90,A90,1,1,"all_city_parameter_inputs")))</f>
        <v>1.2</v>
      </c>
      <c r="H90" s="25" t="str">
        <f ca="1">IF(OR(F90="alpha",F90="beta",F90="sd",F90="mean"),"--",VLOOKUP(C90,Default!$B$5:$H$82,7,FALSE))</f>
        <v>--</v>
      </c>
      <c r="I90" s="9" t="str">
        <f ca="1">VLOOKUP(E90,Lookup!$C$5:$D$42,2, FALSE)</f>
        <v>Health values</v>
      </c>
      <c r="J90" s="9" t="str">
        <f ca="1">VLOOKUP(C90,Default!$B$4:$E$82,4, FALSE)</f>
        <v>scalar for GBD data</v>
      </c>
      <c r="K90" s="29"/>
      <c r="L90" s="29"/>
      <c r="M90" s="29"/>
    </row>
    <row r="91" spans="1:13" x14ac:dyDescent="0.3">
      <c r="A91" s="10">
        <f t="shared" si="2"/>
        <v>4</v>
      </c>
      <c r="B91" s="10">
        <f t="shared" si="3"/>
        <v>19</v>
      </c>
      <c r="C91" s="10" t="str">
        <f t="shared" ca="1" si="4"/>
        <v>pm_conc_base</v>
      </c>
      <c r="D91" s="9" t="str" cm="1">
        <f t="array" aca="1" ref="D91" ca="1">INDIRECT(ADDRESS(1,A91,1,1,"all_city_parameter_inputs"))</f>
        <v>sao_paulo</v>
      </c>
      <c r="E91" s="11" t="str" cm="1">
        <f t="array" aca="1" ref="E91" ca="1">IF(AND(ISBLANK(INDIRECT(ADDRESS(B91,2,1,1,"all_city_parameter_inputs"))), ISBLANK(INDIRECT(ADDRESS(B91,1,1,1,"all_city_parameter_inputs")))), "", IF(ISBLANK(INDIRECT(ADDRESS(B91,1,1,1,"all_city_parameter_inputs"))), All_city_list!E90,INDIRECT(ADDRESS(B91,1,1,1,"all_city_parameter_inputs"))))</f>
        <v>pm_conc_base</v>
      </c>
      <c r="F91" s="9" t="str" cm="1">
        <f t="array" aca="1" ref="F91" ca="1">IF(AND(ISBLANK(INDIRECT(ADDRESS(B91,3,1,1,"all_city_parameter_inputs"))),ISBLANK(INDIRECT(ADDRESS(B91,2,1,1,"all_city_parameter_inputs")))),"",IF(ISBLANK(INDIRECT(ADDRESS(B91,2,1,1,"all_city_parameter_inputs"))),"",INDIRECT(ADDRESS(B91,2,1,1,"all_city_parameter_inputs"))))</f>
        <v>constant</v>
      </c>
      <c r="G91" s="25" cm="1">
        <f t="array" aca="1" ref="G91" ca="1">IF(ISBLANK(INDIRECT(ADDRESS(B91,A91,1,1,"all_city_parameter_inputs"))), "--",INDIRECT(ADDRESS(B91,A91,1,1,"all_city_parameter_inputs")))</f>
        <v>28</v>
      </c>
      <c r="H91" s="25">
        <f ca="1">IF(OR(F91="alpha",F91="beta",F91="sd",F91="mean"),"--",VLOOKUP(C91,Default!$B$5:$H$82,7,FALSE))</f>
        <v>50</v>
      </c>
      <c r="I91" s="9" t="str">
        <f ca="1">VLOOKUP(E91,Lookup!$C$5:$D$42,2, FALSE)</f>
        <v>Pollution values</v>
      </c>
      <c r="J91" s="9" t="str">
        <f ca="1">VLOOKUP(C91,Default!$B$4:$E$82,4, FALSE)</f>
        <v>background PM2.5 concentration</v>
      </c>
      <c r="K91" s="29"/>
      <c r="L91" s="29"/>
      <c r="M91" s="29"/>
    </row>
    <row r="92" spans="1:13" x14ac:dyDescent="0.3">
      <c r="A92" s="10">
        <f t="shared" si="2"/>
        <v>4</v>
      </c>
      <c r="B92" s="10">
        <f t="shared" si="3"/>
        <v>20</v>
      </c>
      <c r="C92" s="10" t="str">
        <f t="shared" ca="1" si="4"/>
        <v>pm_conc_base</v>
      </c>
      <c r="D92" s="9" t="str" cm="1">
        <f t="array" aca="1" ref="D92" ca="1">INDIRECT(ADDRESS(1,A92,1,1,"all_city_parameter_inputs"))</f>
        <v>sao_paulo</v>
      </c>
      <c r="E92" s="11" t="str" cm="1">
        <f t="array" aca="1" ref="E92" ca="1">IF(AND(ISBLANK(INDIRECT(ADDRESS(B92,2,1,1,"all_city_parameter_inputs"))), ISBLANK(INDIRECT(ADDRESS(B92,1,1,1,"all_city_parameter_inputs")))), "", IF(ISBLANK(INDIRECT(ADDRESS(B92,1,1,1,"all_city_parameter_inputs"))), All_city_list!E91,INDIRECT(ADDRESS(B92,1,1,1,"all_city_parameter_inputs"))))</f>
        <v>pm_conc_base</v>
      </c>
      <c r="F92" s="9" t="str" cm="1">
        <f t="array" aca="1" ref="F92" ca="1">IF(AND(ISBLANK(INDIRECT(ADDRESS(B92,3,1,1,"all_city_parameter_inputs"))),ISBLANK(INDIRECT(ADDRESS(B92,2,1,1,"all_city_parameter_inputs")))),"",IF(ISBLANK(INDIRECT(ADDRESS(B92,2,1,1,"all_city_parameter_inputs"))),"",INDIRECT(ADDRESS(B92,2,1,1,"all_city_parameter_inputs"))))</f>
        <v>mean</v>
      </c>
      <c r="G92" s="25" cm="1">
        <f t="array" aca="1" ref="G92" ca="1">IF(ISBLANK(INDIRECT(ADDRESS(B92,A92,1,1,"all_city_parameter_inputs"))), "--",INDIRECT(ADDRESS(B92,A92,1,1,"all_city_parameter_inputs")))</f>
        <v>18</v>
      </c>
      <c r="H92" s="25" t="str">
        <f ca="1">IF(OR(F92="alpha",F92="beta",F92="sd",F92="mean"),"--",VLOOKUP(C92,Default!$B$5:$H$82,7,FALSE))</f>
        <v>--</v>
      </c>
      <c r="I92" s="9" t="str">
        <f ca="1">VLOOKUP(E92,Lookup!$C$5:$D$42,2, FALSE)</f>
        <v>Pollution values</v>
      </c>
      <c r="J92" s="9" t="str">
        <f ca="1">VLOOKUP(C92,Default!$B$4:$E$82,4, FALSE)</f>
        <v>background PM2.5 concentration</v>
      </c>
      <c r="K92" s="29"/>
      <c r="L92" s="29"/>
      <c r="M92" s="29"/>
    </row>
    <row r="93" spans="1:13" x14ac:dyDescent="0.3">
      <c r="A93" s="10">
        <f t="shared" si="2"/>
        <v>4</v>
      </c>
      <c r="B93" s="10">
        <f t="shared" si="3"/>
        <v>21</v>
      </c>
      <c r="C93" s="10" t="str">
        <f t="shared" ca="1" si="4"/>
        <v>pm_conc_base</v>
      </c>
      <c r="D93" s="9" t="str" cm="1">
        <f t="array" aca="1" ref="D93" ca="1">INDIRECT(ADDRESS(1,A93,1,1,"all_city_parameter_inputs"))</f>
        <v>sao_paulo</v>
      </c>
      <c r="E93" s="11" t="str" cm="1">
        <f t="array" aca="1" ref="E93" ca="1">IF(AND(ISBLANK(INDIRECT(ADDRESS(B93,2,1,1,"all_city_parameter_inputs"))), ISBLANK(INDIRECT(ADDRESS(B93,1,1,1,"all_city_parameter_inputs")))), "", IF(ISBLANK(INDIRECT(ADDRESS(B93,1,1,1,"all_city_parameter_inputs"))), All_city_list!E92,INDIRECT(ADDRESS(B93,1,1,1,"all_city_parameter_inputs"))))</f>
        <v>pm_conc_base</v>
      </c>
      <c r="F93" s="9" t="str" cm="1">
        <f t="array" aca="1" ref="F93" ca="1">IF(AND(ISBLANK(INDIRECT(ADDRESS(B93,3,1,1,"all_city_parameter_inputs"))),ISBLANK(INDIRECT(ADDRESS(B93,2,1,1,"all_city_parameter_inputs")))),"",IF(ISBLANK(INDIRECT(ADDRESS(B93,2,1,1,"all_city_parameter_inputs"))),"",INDIRECT(ADDRESS(B93,2,1,1,"all_city_parameter_inputs"))))</f>
        <v>sd</v>
      </c>
      <c r="G93" s="25" cm="1">
        <f t="array" aca="1" ref="G93" ca="1">IF(ISBLANK(INDIRECT(ADDRESS(B93,A93,1,1,"all_city_parameter_inputs"))), "--",INDIRECT(ADDRESS(B93,A93,1,1,"all_city_parameter_inputs")))</f>
        <v>1.3</v>
      </c>
      <c r="H93" s="25" t="str">
        <f ca="1">IF(OR(F93="alpha",F93="beta",F93="sd",F93="mean"),"--",VLOOKUP(C93,Default!$B$5:$H$82,7,FALSE))</f>
        <v>--</v>
      </c>
      <c r="I93" s="9" t="str">
        <f ca="1">VLOOKUP(E93,Lookup!$C$5:$D$42,2, FALSE)</f>
        <v>Pollution values</v>
      </c>
      <c r="J93" s="9" t="str">
        <f ca="1">VLOOKUP(C93,Default!$B$4:$E$82,4, FALSE)</f>
        <v>background PM2.5 concentration</v>
      </c>
      <c r="K93" s="29"/>
      <c r="L93" s="29"/>
      <c r="M93" s="29"/>
    </row>
    <row r="94" spans="1:13" x14ac:dyDescent="0.3">
      <c r="A94" s="10">
        <f t="shared" si="2"/>
        <v>4</v>
      </c>
      <c r="B94" s="10">
        <f t="shared" si="3"/>
        <v>22</v>
      </c>
      <c r="C94" s="10" t="str">
        <f t="shared" ca="1" si="4"/>
        <v>pm_trans_share</v>
      </c>
      <c r="D94" s="9" t="str" cm="1">
        <f t="array" aca="1" ref="D94" ca="1">INDIRECT(ADDRESS(1,A94,1,1,"all_city_parameter_inputs"))</f>
        <v>sao_paulo</v>
      </c>
      <c r="E94" s="11" t="str" cm="1">
        <f t="array" aca="1" ref="E94" ca="1">IF(AND(ISBLANK(INDIRECT(ADDRESS(B94,2,1,1,"all_city_parameter_inputs"))), ISBLANK(INDIRECT(ADDRESS(B94,1,1,1,"all_city_parameter_inputs")))), "", IF(ISBLANK(INDIRECT(ADDRESS(B94,1,1,1,"all_city_parameter_inputs"))), All_city_list!E93,INDIRECT(ADDRESS(B94,1,1,1,"all_city_parameter_inputs"))))</f>
        <v>pm_trans_share</v>
      </c>
      <c r="F94" s="9" t="str" cm="1">
        <f t="array" aca="1" ref="F94" ca="1">IF(AND(ISBLANK(INDIRECT(ADDRESS(B94,3,1,1,"all_city_parameter_inputs"))),ISBLANK(INDIRECT(ADDRESS(B94,2,1,1,"all_city_parameter_inputs")))),"",IF(ISBLANK(INDIRECT(ADDRESS(B94,2,1,1,"all_city_parameter_inputs"))),"",INDIRECT(ADDRESS(B94,2,1,1,"all_city_parameter_inputs"))))</f>
        <v>constant</v>
      </c>
      <c r="G94" s="25" cm="1">
        <f t="array" aca="1" ref="G94" ca="1">IF(ISBLANK(INDIRECT(ADDRESS(B94,A94,1,1,"all_city_parameter_inputs"))), "--",INDIRECT(ADDRESS(B94,A94,1,1,"all_city_parameter_inputs")))</f>
        <v>0.4</v>
      </c>
      <c r="H94" s="25">
        <f ca="1">IF(OR(F94="alpha",F94="beta",F94="sd",F94="mean"),"--",VLOOKUP(C94,Default!$B$5:$H$82,7,FALSE))</f>
        <v>0.22500000000000001</v>
      </c>
      <c r="I94" s="9" t="str">
        <f ca="1">VLOOKUP(E94,Lookup!$C$5:$D$42,2, FALSE)</f>
        <v>Pollution values</v>
      </c>
      <c r="J94" s="9" t="str">
        <f ca="1">VLOOKUP(C94,Default!$B$4:$E$82,4, FALSE)</f>
        <v>proportion of background PM2.5 attributable to transport</v>
      </c>
      <c r="K94" s="29"/>
      <c r="L94" s="29"/>
      <c r="M94" s="29"/>
    </row>
    <row r="95" spans="1:13" x14ac:dyDescent="0.3">
      <c r="A95" s="10">
        <f t="shared" si="2"/>
        <v>4</v>
      </c>
      <c r="B95" s="10">
        <f t="shared" si="3"/>
        <v>23</v>
      </c>
      <c r="C95" s="10" t="str">
        <f t="shared" ca="1" si="4"/>
        <v>pm_trans_share</v>
      </c>
      <c r="D95" s="9" t="str" cm="1">
        <f t="array" aca="1" ref="D95" ca="1">INDIRECT(ADDRESS(1,A95,1,1,"all_city_parameter_inputs"))</f>
        <v>sao_paulo</v>
      </c>
      <c r="E95" s="11" t="str" cm="1">
        <f t="array" aca="1" ref="E95" ca="1">IF(AND(ISBLANK(INDIRECT(ADDRESS(B95,2,1,1,"all_city_parameter_inputs"))), ISBLANK(INDIRECT(ADDRESS(B95,1,1,1,"all_city_parameter_inputs")))), "", IF(ISBLANK(INDIRECT(ADDRESS(B95,1,1,1,"all_city_parameter_inputs"))), All_city_list!E94,INDIRECT(ADDRESS(B95,1,1,1,"all_city_parameter_inputs"))))</f>
        <v>pm_trans_share</v>
      </c>
      <c r="F95" s="9" t="str" cm="1">
        <f t="array" aca="1" ref="F95" ca="1">IF(AND(ISBLANK(INDIRECT(ADDRESS(B95,3,1,1,"all_city_parameter_inputs"))),ISBLANK(INDIRECT(ADDRESS(B95,2,1,1,"all_city_parameter_inputs")))),"",IF(ISBLANK(INDIRECT(ADDRESS(B95,2,1,1,"all_city_parameter_inputs"))),"",INDIRECT(ADDRESS(B95,2,1,1,"all_city_parameter_inputs"))))</f>
        <v>alpha</v>
      </c>
      <c r="G95" s="25" cm="1">
        <f t="array" aca="1" ref="G95" ca="1">IF(ISBLANK(INDIRECT(ADDRESS(B95,A95,1,1,"all_city_parameter_inputs"))), "--",INDIRECT(ADDRESS(B95,A95,1,1,"all_city_parameter_inputs")))</f>
        <v>11</v>
      </c>
      <c r="H95" s="25" t="str">
        <f ca="1">IF(OR(F95="alpha",F95="beta",F95="sd",F95="mean"),"--",VLOOKUP(C95,Default!$B$5:$H$82,7,FALSE))</f>
        <v>--</v>
      </c>
      <c r="I95" s="9" t="str">
        <f ca="1">VLOOKUP(E95,Lookup!$C$5:$D$42,2, FALSE)</f>
        <v>Pollution values</v>
      </c>
      <c r="J95" s="9" t="str">
        <f ca="1">VLOOKUP(C95,Default!$B$4:$E$82,4, FALSE)</f>
        <v>proportion of background PM2.5 attributable to transport</v>
      </c>
      <c r="K95" s="29"/>
      <c r="L95" s="29"/>
      <c r="M95" s="29"/>
    </row>
    <row r="96" spans="1:13" x14ac:dyDescent="0.3">
      <c r="A96" s="10">
        <f t="shared" si="2"/>
        <v>4</v>
      </c>
      <c r="B96" s="10">
        <f t="shared" si="3"/>
        <v>24</v>
      </c>
      <c r="C96" s="10" t="str">
        <f t="shared" ca="1" si="4"/>
        <v>pm_trans_share</v>
      </c>
      <c r="D96" s="9" t="str" cm="1">
        <f t="array" aca="1" ref="D96" ca="1">INDIRECT(ADDRESS(1,A96,1,1,"all_city_parameter_inputs"))</f>
        <v>sao_paulo</v>
      </c>
      <c r="E96" s="11" t="str" cm="1">
        <f t="array" aca="1" ref="E96" ca="1">IF(AND(ISBLANK(INDIRECT(ADDRESS(B96,2,1,1,"all_city_parameter_inputs"))), ISBLANK(INDIRECT(ADDRESS(B96,1,1,1,"all_city_parameter_inputs")))), "", IF(ISBLANK(INDIRECT(ADDRESS(B96,1,1,1,"all_city_parameter_inputs"))), All_city_list!E95,INDIRECT(ADDRESS(B96,1,1,1,"all_city_parameter_inputs"))))</f>
        <v>pm_trans_share</v>
      </c>
      <c r="F96" s="9" t="str" cm="1">
        <f t="array" aca="1" ref="F96" ca="1">IF(AND(ISBLANK(INDIRECT(ADDRESS(B96,3,1,1,"all_city_parameter_inputs"))),ISBLANK(INDIRECT(ADDRESS(B96,2,1,1,"all_city_parameter_inputs")))),"",IF(ISBLANK(INDIRECT(ADDRESS(B96,2,1,1,"all_city_parameter_inputs"))),"",INDIRECT(ADDRESS(B96,2,1,1,"all_city_parameter_inputs"))))</f>
        <v>beta</v>
      </c>
      <c r="G96" s="25" cm="1">
        <f t="array" aca="1" ref="G96" ca="1">IF(ISBLANK(INDIRECT(ADDRESS(B96,A96,1,1,"all_city_parameter_inputs"))), "--",INDIRECT(ADDRESS(B96,A96,1,1,"all_city_parameter_inputs")))</f>
        <v>24</v>
      </c>
      <c r="H96" s="25" t="str">
        <f ca="1">IF(OR(F96="alpha",F96="beta",F96="sd",F96="mean"),"--",VLOOKUP(C96,Default!$B$5:$H$82,7,FALSE))</f>
        <v>--</v>
      </c>
      <c r="I96" s="9" t="str">
        <f ca="1">VLOOKUP(E96,Lookup!$C$5:$D$42,2, FALSE)</f>
        <v>Pollution values</v>
      </c>
      <c r="J96" s="9" t="str">
        <f ca="1">VLOOKUP(C96,Default!$B$4:$E$82,4, FALSE)</f>
        <v>proportion of background PM2.5 attributable to transport</v>
      </c>
      <c r="K96" s="29"/>
      <c r="L96" s="29"/>
      <c r="M96" s="29"/>
    </row>
    <row r="97" spans="1:13" x14ac:dyDescent="0.3">
      <c r="A97" s="10">
        <f t="shared" si="2"/>
        <v>4</v>
      </c>
      <c r="B97" s="10">
        <f t="shared" si="3"/>
        <v>25</v>
      </c>
      <c r="C97" s="10" t="str">
        <f t="shared" ca="1" si="4"/>
        <v>background_pa_scalar</v>
      </c>
      <c r="D97" s="9" t="str" cm="1">
        <f t="array" aca="1" ref="D97" ca="1">INDIRECT(ADDRESS(1,A97,1,1,"all_city_parameter_inputs"))</f>
        <v>sao_paulo</v>
      </c>
      <c r="E97" s="11" t="str" cm="1">
        <f t="array" aca="1" ref="E97" ca="1">IF(AND(ISBLANK(INDIRECT(ADDRESS(B97,2,1,1,"all_city_parameter_inputs"))), ISBLANK(INDIRECT(ADDRESS(B97,1,1,1,"all_city_parameter_inputs")))), "", IF(ISBLANK(INDIRECT(ADDRESS(B97,1,1,1,"all_city_parameter_inputs"))), All_city_list!E96,INDIRECT(ADDRESS(B97,1,1,1,"all_city_parameter_inputs"))))</f>
        <v>background_pa_scalar</v>
      </c>
      <c r="F97" s="9" t="str" cm="1">
        <f t="array" aca="1" ref="F97" ca="1">IF(AND(ISBLANK(INDIRECT(ADDRESS(B97,3,1,1,"all_city_parameter_inputs"))),ISBLANK(INDIRECT(ADDRESS(B97,2,1,1,"all_city_parameter_inputs")))),"",IF(ISBLANK(INDIRECT(ADDRESS(B97,2,1,1,"all_city_parameter_inputs"))),"",INDIRECT(ADDRESS(B97,2,1,1,"all_city_parameter_inputs"))))</f>
        <v>constant</v>
      </c>
      <c r="G97" s="25" cm="1">
        <f t="array" aca="1" ref="G97" ca="1">IF(ISBLANK(INDIRECT(ADDRESS(B97,A97,1,1,"all_city_parameter_inputs"))), "--",INDIRECT(ADDRESS(B97,A97,1,1,"all_city_parameter_inputs")))</f>
        <v>1</v>
      </c>
      <c r="H97" s="25">
        <f ca="1">IF(OR(F97="alpha",F97="beta",F97="sd",F97="mean"),"--",VLOOKUP(C97,Default!$B$5:$H$82,7,FALSE))</f>
        <v>1</v>
      </c>
      <c r="I97" s="9" t="str">
        <f ca="1">VLOOKUP(E97,Lookup!$C$5:$D$42,2, FALSE)</f>
        <v>PA values</v>
      </c>
      <c r="J97" s="9" t="str">
        <f ca="1">VLOOKUP(C97,Default!$B$4:$E$82,4, FALSE)</f>
        <v>scalar for physical activity</v>
      </c>
      <c r="K97" s="29"/>
      <c r="L97" s="29"/>
      <c r="M97" s="29"/>
    </row>
    <row r="98" spans="1:13" x14ac:dyDescent="0.3">
      <c r="A98" s="10">
        <f t="shared" si="2"/>
        <v>4</v>
      </c>
      <c r="B98" s="10">
        <f t="shared" si="3"/>
        <v>26</v>
      </c>
      <c r="C98" s="10" t="str">
        <f t="shared" ca="1" si="4"/>
        <v>background_pa_scalar</v>
      </c>
      <c r="D98" s="9" t="str" cm="1">
        <f t="array" aca="1" ref="D98" ca="1">INDIRECT(ADDRESS(1,A98,1,1,"all_city_parameter_inputs"))</f>
        <v>sao_paulo</v>
      </c>
      <c r="E98" s="11" t="str" cm="1">
        <f t="array" aca="1" ref="E98" ca="1">IF(AND(ISBLANK(INDIRECT(ADDRESS(B98,2,1,1,"all_city_parameter_inputs"))), ISBLANK(INDIRECT(ADDRESS(B98,1,1,1,"all_city_parameter_inputs")))), "", IF(ISBLANK(INDIRECT(ADDRESS(B98,1,1,1,"all_city_parameter_inputs"))), All_city_list!E97,INDIRECT(ADDRESS(B98,1,1,1,"all_city_parameter_inputs"))))</f>
        <v>background_pa_scalar</v>
      </c>
      <c r="F98" s="9" t="str" cm="1">
        <f t="array" aca="1" ref="F98" ca="1">IF(AND(ISBLANK(INDIRECT(ADDRESS(B98,3,1,1,"all_city_parameter_inputs"))),ISBLANK(INDIRECT(ADDRESS(B98,2,1,1,"all_city_parameter_inputs")))),"",IF(ISBLANK(INDIRECT(ADDRESS(B98,2,1,1,"all_city_parameter_inputs"))),"",INDIRECT(ADDRESS(B98,2,1,1,"all_city_parameter_inputs"))))</f>
        <v>mean</v>
      </c>
      <c r="G98" s="25" cm="1">
        <f t="array" aca="1" ref="G98" ca="1">IF(ISBLANK(INDIRECT(ADDRESS(B98,A98,1,1,"all_city_parameter_inputs"))), "--",INDIRECT(ADDRESS(B98,A98,1,1,"all_city_parameter_inputs")))</f>
        <v>1</v>
      </c>
      <c r="H98" s="25" t="str">
        <f ca="1">IF(OR(F98="alpha",F98="beta",F98="sd",F98="mean"),"--",VLOOKUP(C98,Default!$B$5:$H$82,7,FALSE))</f>
        <v>--</v>
      </c>
      <c r="I98" s="9" t="str">
        <f ca="1">VLOOKUP(E98,Lookup!$C$5:$D$42,2, FALSE)</f>
        <v>PA values</v>
      </c>
      <c r="J98" s="9" t="str">
        <f ca="1">VLOOKUP(C98,Default!$B$4:$E$82,4, FALSE)</f>
        <v>scalar for physical activity</v>
      </c>
      <c r="K98" s="29"/>
      <c r="L98" s="29"/>
      <c r="M98" s="29"/>
    </row>
    <row r="99" spans="1:13" x14ac:dyDescent="0.3">
      <c r="A99" s="10">
        <f t="shared" si="2"/>
        <v>4</v>
      </c>
      <c r="B99" s="10">
        <f t="shared" si="3"/>
        <v>27</v>
      </c>
      <c r="C99" s="10" t="str">
        <f t="shared" ca="1" si="4"/>
        <v>background_pa_scalar</v>
      </c>
      <c r="D99" s="9" t="str" cm="1">
        <f t="array" aca="1" ref="D99" ca="1">INDIRECT(ADDRESS(1,A99,1,1,"all_city_parameter_inputs"))</f>
        <v>sao_paulo</v>
      </c>
      <c r="E99" s="11" t="str" cm="1">
        <f t="array" aca="1" ref="E99" ca="1">IF(AND(ISBLANK(INDIRECT(ADDRESS(B99,2,1,1,"all_city_parameter_inputs"))), ISBLANK(INDIRECT(ADDRESS(B99,1,1,1,"all_city_parameter_inputs")))), "", IF(ISBLANK(INDIRECT(ADDRESS(B99,1,1,1,"all_city_parameter_inputs"))), All_city_list!E98,INDIRECT(ADDRESS(B99,1,1,1,"all_city_parameter_inputs"))))</f>
        <v>background_pa_scalar</v>
      </c>
      <c r="F99" s="9" t="str" cm="1">
        <f t="array" aca="1" ref="F99" ca="1">IF(AND(ISBLANK(INDIRECT(ADDRESS(B99,3,1,1,"all_city_parameter_inputs"))),ISBLANK(INDIRECT(ADDRESS(B99,2,1,1,"all_city_parameter_inputs")))),"",IF(ISBLANK(INDIRECT(ADDRESS(B99,2,1,1,"all_city_parameter_inputs"))),"",INDIRECT(ADDRESS(B99,2,1,1,"all_city_parameter_inputs"))))</f>
        <v>sd</v>
      </c>
      <c r="G99" s="25" cm="1">
        <f t="array" aca="1" ref="G99" ca="1">IF(ISBLANK(INDIRECT(ADDRESS(B99,A99,1,1,"all_city_parameter_inputs"))), "--",INDIRECT(ADDRESS(B99,A99,1,1,"all_city_parameter_inputs")))</f>
        <v>1.2</v>
      </c>
      <c r="H99" s="25" t="str">
        <f ca="1">IF(OR(F99="alpha",F99="beta",F99="sd",F99="mean"),"--",VLOOKUP(C99,Default!$B$5:$H$82,7,FALSE))</f>
        <v>--</v>
      </c>
      <c r="I99" s="9" t="str">
        <f ca="1">VLOOKUP(E99,Lookup!$C$5:$D$42,2, FALSE)</f>
        <v>PA values</v>
      </c>
      <c r="J99" s="9" t="str">
        <f ca="1">VLOOKUP(C99,Default!$B$4:$E$82,4, FALSE)</f>
        <v>scalar for physical activity</v>
      </c>
      <c r="K99" s="29"/>
      <c r="L99" s="29"/>
      <c r="M99" s="29"/>
    </row>
    <row r="100" spans="1:13" x14ac:dyDescent="0.3">
      <c r="A100" s="10">
        <f t="shared" si="2"/>
        <v>4</v>
      </c>
      <c r="B100" s="10">
        <f t="shared" si="3"/>
        <v>28</v>
      </c>
      <c r="C100" s="10" t="str">
        <f t="shared" ca="1" si="4"/>
        <v>bus_walk_time</v>
      </c>
      <c r="D100" s="9" t="str" cm="1">
        <f t="array" aca="1" ref="D100" ca="1">INDIRECT(ADDRESS(1,A100,1,1,"all_city_parameter_inputs"))</f>
        <v>sao_paulo</v>
      </c>
      <c r="E100" s="11" t="str" cm="1">
        <f t="array" aca="1" ref="E100" ca="1">IF(AND(ISBLANK(INDIRECT(ADDRESS(B100,2,1,1,"all_city_parameter_inputs"))), ISBLANK(INDIRECT(ADDRESS(B100,1,1,1,"all_city_parameter_inputs")))), "", IF(ISBLANK(INDIRECT(ADDRESS(B100,1,1,1,"all_city_parameter_inputs"))), All_city_list!E99,INDIRECT(ADDRESS(B100,1,1,1,"all_city_parameter_inputs"))))</f>
        <v>bus_walk_time</v>
      </c>
      <c r="F100" s="9" t="str" cm="1">
        <f t="array" aca="1" ref="F100" ca="1">IF(AND(ISBLANK(INDIRECT(ADDRESS(B100,3,1,1,"all_city_parameter_inputs"))),ISBLANK(INDIRECT(ADDRESS(B100,2,1,1,"all_city_parameter_inputs")))),"",IF(ISBLANK(INDIRECT(ADDRESS(B100,2,1,1,"all_city_parameter_inputs"))),"",INDIRECT(ADDRESS(B100,2,1,1,"all_city_parameter_inputs"))))</f>
        <v>constant</v>
      </c>
      <c r="G100" s="25" cm="1">
        <f t="array" aca="1" ref="G100" ca="1">IF(ISBLANK(INDIRECT(ADDRESS(B100,A100,1,1,"all_city_parameter_inputs"))), "--",INDIRECT(ADDRESS(B100,A100,1,1,"all_city_parameter_inputs")))</f>
        <v>10.55</v>
      </c>
      <c r="H100" s="25">
        <f ca="1">IF(OR(F100="alpha",F100="beta",F100="sd",F100="mean"),"--",VLOOKUP(C100,Default!$B$5:$H$82,7,FALSE))</f>
        <v>5</v>
      </c>
      <c r="I100" s="9" t="str">
        <f ca="1">VLOOKUP(E100,Lookup!$C$5:$D$42,2, FALSE)</f>
        <v>Travel values</v>
      </c>
      <c r="J100" s="9" t="str">
        <f ca="1">VLOOKUP(C100,Default!$B$4:$E$82,4, FALSE)</f>
        <v>time taken to walk to bus stop</v>
      </c>
      <c r="K100" s="29"/>
      <c r="L100" s="29"/>
      <c r="M100" s="29"/>
    </row>
    <row r="101" spans="1:13" x14ac:dyDescent="0.3">
      <c r="A101" s="10">
        <f t="shared" si="2"/>
        <v>4</v>
      </c>
      <c r="B101" s="10">
        <f t="shared" si="3"/>
        <v>29</v>
      </c>
      <c r="C101" s="10" t="str">
        <f t="shared" ca="1" si="4"/>
        <v>bus_walk_time</v>
      </c>
      <c r="D101" s="9" t="str" cm="1">
        <f t="array" aca="1" ref="D101" ca="1">INDIRECT(ADDRESS(1,A101,1,1,"all_city_parameter_inputs"))</f>
        <v>sao_paulo</v>
      </c>
      <c r="E101" s="11" t="str" cm="1">
        <f t="array" aca="1" ref="E101" ca="1">IF(AND(ISBLANK(INDIRECT(ADDRESS(B101,2,1,1,"all_city_parameter_inputs"))), ISBLANK(INDIRECT(ADDRESS(B101,1,1,1,"all_city_parameter_inputs")))), "", IF(ISBLANK(INDIRECT(ADDRESS(B101,1,1,1,"all_city_parameter_inputs"))), All_city_list!E100,INDIRECT(ADDRESS(B101,1,1,1,"all_city_parameter_inputs"))))</f>
        <v>bus_walk_time</v>
      </c>
      <c r="F101" s="9" t="str" cm="1">
        <f t="array" aca="1" ref="F101" ca="1">IF(AND(ISBLANK(INDIRECT(ADDRESS(B101,3,1,1,"all_city_parameter_inputs"))),ISBLANK(INDIRECT(ADDRESS(B101,2,1,1,"all_city_parameter_inputs")))),"",IF(ISBLANK(INDIRECT(ADDRESS(B101,2,1,1,"all_city_parameter_inputs"))),"",INDIRECT(ADDRESS(B101,2,1,1,"all_city_parameter_inputs"))))</f>
        <v>mean</v>
      </c>
      <c r="G101" s="25" t="str" cm="1">
        <f t="array" aca="1" ref="G101" ca="1">IF(ISBLANK(INDIRECT(ADDRESS(B101,A101,1,1,"all_city_parameter_inputs"))), "--",INDIRECT(ADDRESS(B101,A101,1,1,"all_city_parameter_inputs")))</f>
        <v>--</v>
      </c>
      <c r="H101" s="25" t="str">
        <f ca="1">IF(OR(F101="alpha",F101="beta",F101="sd",F101="mean"),"--",VLOOKUP(C101,Default!$B$5:$H$82,7,FALSE))</f>
        <v>--</v>
      </c>
      <c r="I101" s="9" t="str">
        <f ca="1">VLOOKUP(E101,Lookup!$C$5:$D$42,2, FALSE)</f>
        <v>Travel values</v>
      </c>
      <c r="J101" s="9" t="str">
        <f ca="1">VLOOKUP(C101,Default!$B$4:$E$82,4, FALSE)</f>
        <v>time taken to walk to bus stop</v>
      </c>
      <c r="K101" s="29"/>
      <c r="L101" s="29"/>
      <c r="M101" s="29"/>
    </row>
    <row r="102" spans="1:13" x14ac:dyDescent="0.3">
      <c r="A102" s="10">
        <f t="shared" si="2"/>
        <v>4</v>
      </c>
      <c r="B102" s="10">
        <f t="shared" si="3"/>
        <v>30</v>
      </c>
      <c r="C102" s="10" t="str">
        <f t="shared" ca="1" si="4"/>
        <v>bus_walk_time</v>
      </c>
      <c r="D102" s="9" t="str" cm="1">
        <f t="array" aca="1" ref="D102" ca="1">INDIRECT(ADDRESS(1,A102,1,1,"all_city_parameter_inputs"))</f>
        <v>sao_paulo</v>
      </c>
      <c r="E102" s="11" t="str" cm="1">
        <f t="array" aca="1" ref="E102" ca="1">IF(AND(ISBLANK(INDIRECT(ADDRESS(B102,2,1,1,"all_city_parameter_inputs"))), ISBLANK(INDIRECT(ADDRESS(B102,1,1,1,"all_city_parameter_inputs")))), "", IF(ISBLANK(INDIRECT(ADDRESS(B102,1,1,1,"all_city_parameter_inputs"))), All_city_list!E101,INDIRECT(ADDRESS(B102,1,1,1,"all_city_parameter_inputs"))))</f>
        <v>bus_walk_time</v>
      </c>
      <c r="F102" s="9" t="str" cm="1">
        <f t="array" aca="1" ref="F102" ca="1">IF(AND(ISBLANK(INDIRECT(ADDRESS(B102,3,1,1,"all_city_parameter_inputs"))),ISBLANK(INDIRECT(ADDRESS(B102,2,1,1,"all_city_parameter_inputs")))),"",IF(ISBLANK(INDIRECT(ADDRESS(B102,2,1,1,"all_city_parameter_inputs"))),"",INDIRECT(ADDRESS(B102,2,1,1,"all_city_parameter_inputs"))))</f>
        <v>sd</v>
      </c>
      <c r="G102" s="25" t="str" cm="1">
        <f t="array" aca="1" ref="G102" ca="1">IF(ISBLANK(INDIRECT(ADDRESS(B102,A102,1,1,"all_city_parameter_inputs"))), "--",INDIRECT(ADDRESS(B102,A102,1,1,"all_city_parameter_inputs")))</f>
        <v>--</v>
      </c>
      <c r="H102" s="25" t="str">
        <f ca="1">IF(OR(F102="alpha",F102="beta",F102="sd",F102="mean"),"--",VLOOKUP(C102,Default!$B$5:$H$82,7,FALSE))</f>
        <v>--</v>
      </c>
      <c r="I102" s="9" t="str">
        <f ca="1">VLOOKUP(E102,Lookup!$C$5:$D$42,2, FALSE)</f>
        <v>Travel values</v>
      </c>
      <c r="J102" s="9" t="str">
        <f ca="1">VLOOKUP(C102,Default!$B$4:$E$82,4, FALSE)</f>
        <v>time taken to walk to bus stop</v>
      </c>
      <c r="K102" s="29"/>
      <c r="L102" s="29"/>
      <c r="M102" s="29"/>
    </row>
    <row r="103" spans="1:13" x14ac:dyDescent="0.3">
      <c r="A103" s="10">
        <f t="shared" si="2"/>
        <v>4</v>
      </c>
      <c r="B103" s="10">
        <f t="shared" si="3"/>
        <v>31</v>
      </c>
      <c r="C103" s="10" t="str">
        <f t="shared" ca="1" si="4"/>
        <v>rail_walk_time</v>
      </c>
      <c r="D103" s="9" t="str" cm="1">
        <f t="array" aca="1" ref="D103" ca="1">INDIRECT(ADDRESS(1,A103,1,1,"all_city_parameter_inputs"))</f>
        <v>sao_paulo</v>
      </c>
      <c r="E103" s="11" t="str" cm="1">
        <f t="array" aca="1" ref="E103" ca="1">IF(AND(ISBLANK(INDIRECT(ADDRESS(B103,2,1,1,"all_city_parameter_inputs"))), ISBLANK(INDIRECT(ADDRESS(B103,1,1,1,"all_city_parameter_inputs")))), "", IF(ISBLANK(INDIRECT(ADDRESS(B103,1,1,1,"all_city_parameter_inputs"))), All_city_list!E102,INDIRECT(ADDRESS(B103,1,1,1,"all_city_parameter_inputs"))))</f>
        <v>rail_walk_time</v>
      </c>
      <c r="F103" s="9" t="str" cm="1">
        <f t="array" aca="1" ref="F103" ca="1">IF(AND(ISBLANK(INDIRECT(ADDRESS(B103,3,1,1,"all_city_parameter_inputs"))),ISBLANK(INDIRECT(ADDRESS(B103,2,1,1,"all_city_parameter_inputs")))),"",IF(ISBLANK(INDIRECT(ADDRESS(B103,2,1,1,"all_city_parameter_inputs"))),"",INDIRECT(ADDRESS(B103,2,1,1,"all_city_parameter_inputs"))))</f>
        <v>constant</v>
      </c>
      <c r="G103" s="25" cm="1">
        <f t="array" aca="1" ref="G103" ca="1">IF(ISBLANK(INDIRECT(ADDRESS(B103,A103,1,1,"all_city_parameter_inputs"))), "--",INDIRECT(ADDRESS(B103,A103,1,1,"all_city_parameter_inputs")))</f>
        <v>15</v>
      </c>
      <c r="H103" s="25">
        <f ca="1">IF(OR(F103="alpha",F103="beta",F103="sd",F103="mean"),"--",VLOOKUP(C103,Default!$B$5:$H$82,7,FALSE))</f>
        <v>15</v>
      </c>
      <c r="I103" s="9" t="str">
        <f ca="1">VLOOKUP(E103,Lookup!$C$5:$D$42,2, FALSE)</f>
        <v>Travel values</v>
      </c>
      <c r="J103" s="9" t="str">
        <f ca="1">VLOOKUP(C103,Default!$B$4:$E$82,4, FALSE)</f>
        <v>time taken to walk to train station</v>
      </c>
      <c r="K103" s="29"/>
      <c r="L103" s="29"/>
      <c r="M103" s="29"/>
    </row>
    <row r="104" spans="1:13" x14ac:dyDescent="0.3">
      <c r="A104" s="10">
        <f t="shared" si="2"/>
        <v>4</v>
      </c>
      <c r="B104" s="10">
        <f t="shared" si="3"/>
        <v>32</v>
      </c>
      <c r="C104" s="10" t="str">
        <f t="shared" ca="1" si="4"/>
        <v>rail_walk_time</v>
      </c>
      <c r="D104" s="9" t="str" cm="1">
        <f t="array" aca="1" ref="D104" ca="1">INDIRECT(ADDRESS(1,A104,1,1,"all_city_parameter_inputs"))</f>
        <v>sao_paulo</v>
      </c>
      <c r="E104" s="11" t="str" cm="1">
        <f t="array" aca="1" ref="E104" ca="1">IF(AND(ISBLANK(INDIRECT(ADDRESS(B104,2,1,1,"all_city_parameter_inputs"))), ISBLANK(INDIRECT(ADDRESS(B104,1,1,1,"all_city_parameter_inputs")))), "", IF(ISBLANK(INDIRECT(ADDRESS(B104,1,1,1,"all_city_parameter_inputs"))), All_city_list!E103,INDIRECT(ADDRESS(B104,1,1,1,"all_city_parameter_inputs"))))</f>
        <v>rail_walk_time</v>
      </c>
      <c r="F104" s="9" t="str" cm="1">
        <f t="array" aca="1" ref="F104" ca="1">IF(AND(ISBLANK(INDIRECT(ADDRESS(B104,3,1,1,"all_city_parameter_inputs"))),ISBLANK(INDIRECT(ADDRESS(B104,2,1,1,"all_city_parameter_inputs")))),"",IF(ISBLANK(INDIRECT(ADDRESS(B104,2,1,1,"all_city_parameter_inputs"))),"",INDIRECT(ADDRESS(B104,2,1,1,"all_city_parameter_inputs"))))</f>
        <v>mean</v>
      </c>
      <c r="G104" s="25" t="str" cm="1">
        <f t="array" aca="1" ref="G104" ca="1">IF(ISBLANK(INDIRECT(ADDRESS(B104,A104,1,1,"all_city_parameter_inputs"))), "--",INDIRECT(ADDRESS(B104,A104,1,1,"all_city_parameter_inputs")))</f>
        <v>--</v>
      </c>
      <c r="H104" s="25" t="str">
        <f ca="1">IF(OR(F104="alpha",F104="beta",F104="sd",F104="mean"),"--",VLOOKUP(C104,Default!$B$5:$H$82,7,FALSE))</f>
        <v>--</v>
      </c>
      <c r="I104" s="9" t="str">
        <f ca="1">VLOOKUP(E104,Lookup!$C$5:$D$42,2, FALSE)</f>
        <v>Travel values</v>
      </c>
      <c r="J104" s="9" t="str">
        <f ca="1">VLOOKUP(C104,Default!$B$4:$E$82,4, FALSE)</f>
        <v>time taken to walk to train station</v>
      </c>
      <c r="K104" s="29"/>
      <c r="L104" s="29"/>
      <c r="M104" s="29"/>
    </row>
    <row r="105" spans="1:13" x14ac:dyDescent="0.3">
      <c r="A105" s="10">
        <f t="shared" si="2"/>
        <v>4</v>
      </c>
      <c r="B105" s="10">
        <f t="shared" si="3"/>
        <v>33</v>
      </c>
      <c r="C105" s="10" t="str">
        <f t="shared" ca="1" si="4"/>
        <v>rail_walk_time</v>
      </c>
      <c r="D105" s="9" t="str" cm="1">
        <f t="array" aca="1" ref="D105" ca="1">INDIRECT(ADDRESS(1,A105,1,1,"all_city_parameter_inputs"))</f>
        <v>sao_paulo</v>
      </c>
      <c r="E105" s="11" t="str" cm="1">
        <f t="array" aca="1" ref="E105" ca="1">IF(AND(ISBLANK(INDIRECT(ADDRESS(B105,2,1,1,"all_city_parameter_inputs"))), ISBLANK(INDIRECT(ADDRESS(B105,1,1,1,"all_city_parameter_inputs")))), "", IF(ISBLANK(INDIRECT(ADDRESS(B105,1,1,1,"all_city_parameter_inputs"))), All_city_list!E104,INDIRECT(ADDRESS(B105,1,1,1,"all_city_parameter_inputs"))))</f>
        <v>rail_walk_time</v>
      </c>
      <c r="F105" s="9" t="str" cm="1">
        <f t="array" aca="1" ref="F105" ca="1">IF(AND(ISBLANK(INDIRECT(ADDRESS(B105,3,1,1,"all_city_parameter_inputs"))),ISBLANK(INDIRECT(ADDRESS(B105,2,1,1,"all_city_parameter_inputs")))),"",IF(ISBLANK(INDIRECT(ADDRESS(B105,2,1,1,"all_city_parameter_inputs"))),"",INDIRECT(ADDRESS(B105,2,1,1,"all_city_parameter_inputs"))))</f>
        <v>sd</v>
      </c>
      <c r="G105" s="25" t="str" cm="1">
        <f t="array" aca="1" ref="G105" ca="1">IF(ISBLANK(INDIRECT(ADDRESS(B105,A105,1,1,"all_city_parameter_inputs"))), "--",INDIRECT(ADDRESS(B105,A105,1,1,"all_city_parameter_inputs")))</f>
        <v>--</v>
      </c>
      <c r="H105" s="25" t="str">
        <f ca="1">IF(OR(F105="alpha",F105="beta",F105="sd",F105="mean"),"--",VLOOKUP(C105,Default!$B$5:$H$82,7,FALSE))</f>
        <v>--</v>
      </c>
      <c r="I105" s="9" t="str">
        <f ca="1">VLOOKUP(E105,Lookup!$C$5:$D$42,2, FALSE)</f>
        <v>Travel values</v>
      </c>
      <c r="J105" s="9" t="str">
        <f ca="1">VLOOKUP(C105,Default!$B$4:$E$82,4, FALSE)</f>
        <v>time taken to walk to train station</v>
      </c>
      <c r="K105" s="29"/>
      <c r="L105" s="29"/>
      <c r="M105" s="29"/>
    </row>
    <row r="106" spans="1:13" x14ac:dyDescent="0.3">
      <c r="A106" s="10">
        <f t="shared" si="2"/>
        <v>4</v>
      </c>
      <c r="B106" s="10">
        <f t="shared" si="3"/>
        <v>34</v>
      </c>
      <c r="C106" s="10" t="str">
        <f t="shared" ca="1" si="4"/>
        <v xml:space="preserve">add_motorcycle_fleet </v>
      </c>
      <c r="D106" s="9" t="str" cm="1">
        <f t="array" aca="1" ref="D106" ca="1">INDIRECT(ADDRESS(1,A106,1,1,"all_city_parameter_inputs"))</f>
        <v>sao_paulo</v>
      </c>
      <c r="E106" s="11" t="str" cm="1">
        <f t="array" aca="1" ref="E106" ca="1">IF(AND(ISBLANK(INDIRECT(ADDRESS(B106,2,1,1,"all_city_parameter_inputs"))), ISBLANK(INDIRECT(ADDRESS(B106,1,1,1,"all_city_parameter_inputs")))), "", IF(ISBLANK(INDIRECT(ADDRESS(B106,1,1,1,"all_city_parameter_inputs"))), All_city_list!E105,INDIRECT(ADDRESS(B106,1,1,1,"all_city_parameter_inputs"))))</f>
        <v>add_motorcycle_fleet</v>
      </c>
      <c r="F106" s="9" t="str" cm="1">
        <f t="array" aca="1" ref="F106" ca="1">IF(AND(ISBLANK(INDIRECT(ADDRESS(B106,3,1,1,"all_city_parameter_inputs"))),ISBLANK(INDIRECT(ADDRESS(B106,2,1,1,"all_city_parameter_inputs")))),"",IF(ISBLANK(INDIRECT(ADDRESS(B106,2,1,1,"all_city_parameter_inputs"))),"",INDIRECT(ADDRESS(B106,2,1,1,"all_city_parameter_inputs"))))</f>
        <v/>
      </c>
      <c r="G106" s="25" t="str" cm="1">
        <f t="array" aca="1" ref="G106" ca="1">IF(ISBLANK(INDIRECT(ADDRESS(B106,A106,1,1,"all_city_parameter_inputs"))), "--",INDIRECT(ADDRESS(B106,A106,1,1,"all_city_parameter_inputs")))</f>
        <v>T</v>
      </c>
      <c r="H106" s="25" t="str">
        <f ca="1">IF(OR(F106="alpha",F106="beta",F106="sd",F106="mean"),"--",VLOOKUP(C106,Default!$B$5:$H$82,7,FALSE))</f>
        <v>F</v>
      </c>
      <c r="I106" s="9" t="str">
        <f ca="1">VLOOKUP(E106,Lookup!$C$5:$D$42,2, FALSE)</f>
        <v>Travel values</v>
      </c>
      <c r="J106" s="9">
        <f ca="1">VLOOKUP(C106,Default!$B$4:$E$82,4, FALSE)</f>
        <v>0</v>
      </c>
      <c r="K106" s="29"/>
      <c r="L106" s="29"/>
      <c r="M106" s="29"/>
    </row>
    <row r="107" spans="1:13" x14ac:dyDescent="0.3">
      <c r="A107" s="10">
        <f t="shared" si="2"/>
        <v>4</v>
      </c>
      <c r="B107" s="10">
        <f t="shared" si="3"/>
        <v>35</v>
      </c>
      <c r="C107" s="10" t="str">
        <f t="shared" ca="1" si="4"/>
        <v>fleet_to_motorcycle_ratio</v>
      </c>
      <c r="D107" s="9" t="str" cm="1">
        <f t="array" aca="1" ref="D107" ca="1">INDIRECT(ADDRESS(1,A107,1,1,"all_city_parameter_inputs"))</f>
        <v>sao_paulo</v>
      </c>
      <c r="E107" s="11" t="str" cm="1">
        <f t="array" aca="1" ref="E107" ca="1">IF(AND(ISBLANK(INDIRECT(ADDRESS(B107,2,1,1,"all_city_parameter_inputs"))), ISBLANK(INDIRECT(ADDRESS(B107,1,1,1,"all_city_parameter_inputs")))), "", IF(ISBLANK(INDIRECT(ADDRESS(B107,1,1,1,"all_city_parameter_inputs"))), All_city_list!E106,INDIRECT(ADDRESS(B107,1,1,1,"all_city_parameter_inputs"))))</f>
        <v>fleet_to_motorcycle_ratio</v>
      </c>
      <c r="F107" s="9" t="str" cm="1">
        <f t="array" aca="1" ref="F107" ca="1">IF(AND(ISBLANK(INDIRECT(ADDRESS(B107,3,1,1,"all_city_parameter_inputs"))),ISBLANK(INDIRECT(ADDRESS(B107,2,1,1,"all_city_parameter_inputs")))),"",IF(ISBLANK(INDIRECT(ADDRESS(B107,2,1,1,"all_city_parameter_inputs"))),"",INDIRECT(ADDRESS(B107,2,1,1,"all_city_parameter_inputs"))))</f>
        <v>constant</v>
      </c>
      <c r="G107" s="25" cm="1">
        <f t="array" aca="1" ref="G107" ca="1">IF(ISBLANK(INDIRECT(ADDRESS(B107,A107,1,1,"all_city_parameter_inputs"))), "--",INDIRECT(ADDRESS(B107,A107,1,1,"all_city_parameter_inputs")))</f>
        <v>0.53246753199999997</v>
      </c>
      <c r="H107" s="25">
        <f ca="1">IF(OR(F107="alpha",F107="beta",F107="sd",F107="mean"),"--",VLOOKUP(C107,Default!$B$5:$H$82,7,FALSE))</f>
        <v>0.01</v>
      </c>
      <c r="I107" s="9" t="str">
        <f ca="1">VLOOKUP(E107,Lookup!$C$5:$D$42,2, FALSE)</f>
        <v>Travel values</v>
      </c>
      <c r="J107" s="9" t="str">
        <f ca="1">VLOOKUP(C107,Default!$B$4:$E$82,4, FALSE)</f>
        <v>ratio of fleet vehicles to motorcycles</v>
      </c>
      <c r="K107" s="29"/>
      <c r="L107" s="29"/>
      <c r="M107" s="29"/>
    </row>
    <row r="108" spans="1:13" x14ac:dyDescent="0.3">
      <c r="A108" s="10">
        <f t="shared" si="2"/>
        <v>4</v>
      </c>
      <c r="B108" s="10">
        <f t="shared" si="3"/>
        <v>36</v>
      </c>
      <c r="C108" s="10" t="str">
        <f t="shared" ca="1" si="4"/>
        <v>fleet_to_motorcycle_ratio</v>
      </c>
      <c r="D108" s="9" t="str" cm="1">
        <f t="array" aca="1" ref="D108" ca="1">INDIRECT(ADDRESS(1,A108,1,1,"all_city_parameter_inputs"))</f>
        <v>sao_paulo</v>
      </c>
      <c r="E108" s="11" t="str" cm="1">
        <f t="array" aca="1" ref="E108" ca="1">IF(AND(ISBLANK(INDIRECT(ADDRESS(B108,2,1,1,"all_city_parameter_inputs"))), ISBLANK(INDIRECT(ADDRESS(B108,1,1,1,"all_city_parameter_inputs")))), "", IF(ISBLANK(INDIRECT(ADDRESS(B108,1,1,1,"all_city_parameter_inputs"))), All_city_list!E107,INDIRECT(ADDRESS(B108,1,1,1,"all_city_parameter_inputs"))))</f>
        <v>fleet_to_motorcycle_ratio</v>
      </c>
      <c r="F108" s="9" t="str" cm="1">
        <f t="array" aca="1" ref="F108" ca="1">IF(AND(ISBLANK(INDIRECT(ADDRESS(B108,3,1,1,"all_city_parameter_inputs"))),ISBLANK(INDIRECT(ADDRESS(B108,2,1,1,"all_city_parameter_inputs")))),"",IF(ISBLANK(INDIRECT(ADDRESS(B108,2,1,1,"all_city_parameter_inputs"))),"",INDIRECT(ADDRESS(B108,2,1,1,"all_city_parameter_inputs"))))</f>
        <v>alpha</v>
      </c>
      <c r="G108" s="25" cm="1">
        <f t="array" aca="1" ref="G108" ca="1">IF(ISBLANK(INDIRECT(ADDRESS(B108,A108,1,1,"all_city_parameter_inputs"))), "--",INDIRECT(ADDRESS(B108,A108,1,1,"all_city_parameter_inputs")))</f>
        <v>176.48</v>
      </c>
      <c r="H108" s="25" t="str">
        <f ca="1">IF(OR(F108="alpha",F108="beta",F108="sd",F108="mean"),"--",VLOOKUP(C108,Default!$B$5:$H$82,7,FALSE))</f>
        <v>--</v>
      </c>
      <c r="I108" s="9" t="str">
        <f ca="1">VLOOKUP(E108,Lookup!$C$5:$D$42,2, FALSE)</f>
        <v>Travel values</v>
      </c>
      <c r="J108" s="9" t="str">
        <f ca="1">VLOOKUP(C108,Default!$B$4:$E$82,4, FALSE)</f>
        <v>ratio of fleet vehicles to motorcycles</v>
      </c>
      <c r="K108" s="29"/>
      <c r="L108" s="29"/>
      <c r="M108" s="29"/>
    </row>
    <row r="109" spans="1:13" x14ac:dyDescent="0.3">
      <c r="A109" s="10">
        <f t="shared" si="2"/>
        <v>4</v>
      </c>
      <c r="B109" s="10">
        <f t="shared" si="3"/>
        <v>37</v>
      </c>
      <c r="C109" s="10" t="str">
        <f t="shared" ca="1" si="4"/>
        <v>fleet_to_motorcycle_ratio</v>
      </c>
      <c r="D109" s="9" t="str" cm="1">
        <f t="array" aca="1" ref="D109" ca="1">INDIRECT(ADDRESS(1,A109,1,1,"all_city_parameter_inputs"))</f>
        <v>sao_paulo</v>
      </c>
      <c r="E109" s="11" t="str" cm="1">
        <f t="array" aca="1" ref="E109" ca="1">IF(AND(ISBLANK(INDIRECT(ADDRESS(B109,2,1,1,"all_city_parameter_inputs"))), ISBLANK(INDIRECT(ADDRESS(B109,1,1,1,"all_city_parameter_inputs")))), "", IF(ISBLANK(INDIRECT(ADDRESS(B109,1,1,1,"all_city_parameter_inputs"))), All_city_list!E108,INDIRECT(ADDRESS(B109,1,1,1,"all_city_parameter_inputs"))))</f>
        <v>fleet_to_motorcycle_ratio</v>
      </c>
      <c r="F109" s="9" t="str" cm="1">
        <f t="array" aca="1" ref="F109" ca="1">IF(AND(ISBLANK(INDIRECT(ADDRESS(B109,3,1,1,"all_city_parameter_inputs"))),ISBLANK(INDIRECT(ADDRESS(B109,2,1,1,"all_city_parameter_inputs")))),"",IF(ISBLANK(INDIRECT(ADDRESS(B109,2,1,1,"all_city_parameter_inputs"))),"",INDIRECT(ADDRESS(B109,2,1,1,"all_city_parameter_inputs"))))</f>
        <v>beta</v>
      </c>
      <c r="G109" s="25" cm="1">
        <f t="array" aca="1" ref="G109" ca="1">IF(ISBLANK(INDIRECT(ADDRESS(B109,A109,1,1,"all_city_parameter_inputs"))), "--",INDIRECT(ADDRESS(B109,A109,1,1,"all_city_parameter_inputs")))</f>
        <v>155.08000000000001</v>
      </c>
      <c r="H109" s="25" t="str">
        <f ca="1">IF(OR(F109="alpha",F109="beta",F109="sd",F109="mean"),"--",VLOOKUP(C109,Default!$B$5:$H$82,7,FALSE))</f>
        <v>--</v>
      </c>
      <c r="I109" s="9" t="str">
        <f ca="1">VLOOKUP(E109,Lookup!$C$5:$D$42,2, FALSE)</f>
        <v>Travel values</v>
      </c>
      <c r="J109" s="9" t="str">
        <f ca="1">VLOOKUP(C109,Default!$B$4:$E$82,4, FALSE)</f>
        <v>ratio of fleet vehicles to motorcycles</v>
      </c>
      <c r="K109" s="29"/>
      <c r="L109" s="29"/>
      <c r="M109" s="29"/>
    </row>
    <row r="110" spans="1:13" x14ac:dyDescent="0.3">
      <c r="A110" s="10">
        <f t="shared" si="2"/>
        <v>4</v>
      </c>
      <c r="B110" s="10">
        <f t="shared" si="3"/>
        <v>38</v>
      </c>
      <c r="C110" s="10" t="str">
        <f t="shared" ca="1" si="4"/>
        <v xml:space="preserve">background_pa_confidence </v>
      </c>
      <c r="D110" s="9" t="str" cm="1">
        <f t="array" aca="1" ref="D110" ca="1">INDIRECT(ADDRESS(1,A110,1,1,"all_city_parameter_inputs"))</f>
        <v>sao_paulo</v>
      </c>
      <c r="E110" s="11" t="str" cm="1">
        <f t="array" aca="1" ref="E110" ca="1">IF(AND(ISBLANK(INDIRECT(ADDRESS(B110,2,1,1,"all_city_parameter_inputs"))), ISBLANK(INDIRECT(ADDRESS(B110,1,1,1,"all_city_parameter_inputs")))), "", IF(ISBLANK(INDIRECT(ADDRESS(B110,1,1,1,"all_city_parameter_inputs"))), All_city_list!E109,INDIRECT(ADDRESS(B110,1,1,1,"all_city_parameter_inputs"))))</f>
        <v>background_pa_confidence</v>
      </c>
      <c r="F110" s="9" t="str" cm="1">
        <f t="array" aca="1" ref="F110" ca="1">IF(AND(ISBLANK(INDIRECT(ADDRESS(B110,3,1,1,"all_city_parameter_inputs"))),ISBLANK(INDIRECT(ADDRESS(B110,2,1,1,"all_city_parameter_inputs")))),"",IF(ISBLANK(INDIRECT(ADDRESS(B110,2,1,1,"all_city_parameter_inputs"))),"",INDIRECT(ADDRESS(B110,2,1,1,"all_city_parameter_inputs"))))</f>
        <v/>
      </c>
      <c r="G110" s="25" cm="1">
        <f t="array" aca="1" ref="G110" ca="1">IF(ISBLANK(INDIRECT(ADDRESS(B110,A110,1,1,"all_city_parameter_inputs"))), "--",INDIRECT(ADDRESS(B110,A110,1,1,"all_city_parameter_inputs")))</f>
        <v>0.7</v>
      </c>
      <c r="H110" s="25" t="e">
        <f ca="1">IF(OR(F110="alpha",F110="beta",F110="sd",F110="mean"),"--",VLOOKUP(C110,Default!$B$5:$H$82,7,FALSE))</f>
        <v>#N/A</v>
      </c>
      <c r="I110" s="9" t="str">
        <f ca="1">VLOOKUP(E110,Lookup!$C$5:$D$42,2, FALSE)</f>
        <v>PA values</v>
      </c>
      <c r="J110" s="9" t="e">
        <f ca="1">VLOOKUP(C110,Default!$B$4:$E$82,4, FALSE)</f>
        <v>#N/A</v>
      </c>
      <c r="K110" s="29"/>
      <c r="L110" s="29"/>
      <c r="M110" s="29"/>
    </row>
    <row r="111" spans="1:13" x14ac:dyDescent="0.3">
      <c r="A111" s="10">
        <f t="shared" si="2"/>
        <v>4</v>
      </c>
      <c r="B111" s="10">
        <f t="shared" si="3"/>
        <v>39</v>
      </c>
      <c r="C111" s="10" t="str">
        <f t="shared" ca="1" si="4"/>
        <v xml:space="preserve">add_walk_to_bus_trips </v>
      </c>
      <c r="D111" s="9" t="str" cm="1">
        <f t="array" aca="1" ref="D111" ca="1">INDIRECT(ADDRESS(1,A111,1,1,"all_city_parameter_inputs"))</f>
        <v>sao_paulo</v>
      </c>
      <c r="E111" s="11" t="str" cm="1">
        <f t="array" aca="1" ref="E111" ca="1">IF(AND(ISBLANK(INDIRECT(ADDRESS(B111,2,1,1,"all_city_parameter_inputs"))), ISBLANK(INDIRECT(ADDRESS(B111,1,1,1,"all_city_parameter_inputs")))), "", IF(ISBLANK(INDIRECT(ADDRESS(B111,1,1,1,"all_city_parameter_inputs"))), All_city_list!E110,INDIRECT(ADDRESS(B111,1,1,1,"all_city_parameter_inputs"))))</f>
        <v>add_walk_to_bus_trips</v>
      </c>
      <c r="F111" s="9" t="str" cm="1">
        <f t="array" aca="1" ref="F111" ca="1">IF(AND(ISBLANK(INDIRECT(ADDRESS(B111,3,1,1,"all_city_parameter_inputs"))),ISBLANK(INDIRECT(ADDRESS(B111,2,1,1,"all_city_parameter_inputs")))),"",IF(ISBLANK(INDIRECT(ADDRESS(B111,2,1,1,"all_city_parameter_inputs"))),"",INDIRECT(ADDRESS(B111,2,1,1,"all_city_parameter_inputs"))))</f>
        <v/>
      </c>
      <c r="G111" s="25" t="str" cm="1">
        <f t="array" aca="1" ref="G111" ca="1">IF(ISBLANK(INDIRECT(ADDRESS(B111,A111,1,1,"all_city_parameter_inputs"))), "--",INDIRECT(ADDRESS(B111,A111,1,1,"all_city_parameter_inputs")))</f>
        <v>T</v>
      </c>
      <c r="H111" s="25" t="str">
        <f ca="1">IF(OR(F111="alpha",F111="beta",F111="sd",F111="mean"),"--",VLOOKUP(C111,Default!$B$5:$H$82,7,FALSE))</f>
        <v>T</v>
      </c>
      <c r="I111" s="9" t="str">
        <f ca="1">VLOOKUP(E111,Lookup!$C$5:$D$42,2, FALSE)</f>
        <v>Travel values</v>
      </c>
      <c r="J111" s="9">
        <f ca="1">VLOOKUP(C111,Default!$B$4:$E$82,4, FALSE)</f>
        <v>0</v>
      </c>
      <c r="K111" s="29"/>
      <c r="L111" s="29"/>
      <c r="M111" s="29"/>
    </row>
    <row r="112" spans="1:13" x14ac:dyDescent="0.3">
      <c r="A112" s="10">
        <f t="shared" si="2"/>
        <v>4</v>
      </c>
      <c r="B112" s="10">
        <f t="shared" si="3"/>
        <v>40</v>
      </c>
      <c r="C112" s="10" t="str">
        <f t="shared" ca="1" si="4"/>
        <v>bus_to_passenger_ratio</v>
      </c>
      <c r="D112" s="9" t="str" cm="1">
        <f t="array" aca="1" ref="D112" ca="1">INDIRECT(ADDRESS(1,A112,1,1,"all_city_parameter_inputs"))</f>
        <v>sao_paulo</v>
      </c>
      <c r="E112" s="11" t="str" cm="1">
        <f t="array" aca="1" ref="E112" ca="1">IF(AND(ISBLANK(INDIRECT(ADDRESS(B112,2,1,1,"all_city_parameter_inputs"))), ISBLANK(INDIRECT(ADDRESS(B112,1,1,1,"all_city_parameter_inputs")))), "", IF(ISBLANK(INDIRECT(ADDRESS(B112,1,1,1,"all_city_parameter_inputs"))), All_city_list!E111,INDIRECT(ADDRESS(B112,1,1,1,"all_city_parameter_inputs"))))</f>
        <v>bus_to_passenger_ratio</v>
      </c>
      <c r="F112" s="9" t="str" cm="1">
        <f t="array" aca="1" ref="F112" ca="1">IF(AND(ISBLANK(INDIRECT(ADDRESS(B112,3,1,1,"all_city_parameter_inputs"))),ISBLANK(INDIRECT(ADDRESS(B112,2,1,1,"all_city_parameter_inputs")))),"",IF(ISBLANK(INDIRECT(ADDRESS(B112,2,1,1,"all_city_parameter_inputs"))),"",INDIRECT(ADDRESS(B112,2,1,1,"all_city_parameter_inputs"))))</f>
        <v>constant</v>
      </c>
      <c r="G112" s="25" cm="1">
        <f t="array" aca="1" ref="G112" ca="1">IF(ISBLANK(INDIRECT(ADDRESS(B112,A112,1,1,"all_city_parameter_inputs"))), "--",INDIRECT(ADDRESS(B112,A112,1,1,"all_city_parameter_inputs")))</f>
        <v>3.2258065000000002E-2</v>
      </c>
      <c r="H112" s="25">
        <f ca="1">IF(OR(F112="alpha",F112="beta",F112="sd",F112="mean"),"--",VLOOKUP(C112,Default!$B$5:$H$82,7,FALSE))</f>
        <v>2.1999999999999999E-2</v>
      </c>
      <c r="I112" s="9" t="str">
        <f ca="1">VLOOKUP(E112,Lookup!$C$5:$D$42,2, FALSE)</f>
        <v>Travel values</v>
      </c>
      <c r="J112" s="9" t="str">
        <f ca="1">VLOOKUP(C112,Default!$B$4:$E$82,4, FALSE)</f>
        <v>number of buses per passenger</v>
      </c>
      <c r="K112" s="29"/>
      <c r="L112" s="29"/>
      <c r="M112" s="29"/>
    </row>
    <row r="113" spans="1:13" x14ac:dyDescent="0.3">
      <c r="A113" s="10">
        <f t="shared" si="2"/>
        <v>4</v>
      </c>
      <c r="B113" s="10">
        <f t="shared" si="3"/>
        <v>41</v>
      </c>
      <c r="C113" s="10" t="str">
        <f t="shared" ca="1" si="4"/>
        <v>bus_to_passenger_ratio</v>
      </c>
      <c r="D113" s="9" t="str" cm="1">
        <f t="array" aca="1" ref="D113" ca="1">INDIRECT(ADDRESS(1,A113,1,1,"all_city_parameter_inputs"))</f>
        <v>sao_paulo</v>
      </c>
      <c r="E113" s="11" t="str" cm="1">
        <f t="array" aca="1" ref="E113" ca="1">IF(AND(ISBLANK(INDIRECT(ADDRESS(B113,2,1,1,"all_city_parameter_inputs"))), ISBLANK(INDIRECT(ADDRESS(B113,1,1,1,"all_city_parameter_inputs")))), "", IF(ISBLANK(INDIRECT(ADDRESS(B113,1,1,1,"all_city_parameter_inputs"))), All_city_list!E112,INDIRECT(ADDRESS(B113,1,1,1,"all_city_parameter_inputs"))))</f>
        <v>bus_to_passenger_ratio</v>
      </c>
      <c r="F113" s="9" t="str" cm="1">
        <f t="array" aca="1" ref="F113" ca="1">IF(AND(ISBLANK(INDIRECT(ADDRESS(B113,3,1,1,"all_city_parameter_inputs"))),ISBLANK(INDIRECT(ADDRESS(B113,2,1,1,"all_city_parameter_inputs")))),"",IF(ISBLANK(INDIRECT(ADDRESS(B113,2,1,1,"all_city_parameter_inputs"))),"",INDIRECT(ADDRESS(B113,2,1,1,"all_city_parameter_inputs"))))</f>
        <v>alpha</v>
      </c>
      <c r="G113" s="25" cm="1">
        <f t="array" aca="1" ref="G113" ca="1">IF(ISBLANK(INDIRECT(ADDRESS(B113,A113,1,1,"all_city_parameter_inputs"))), "--",INDIRECT(ADDRESS(B113,A113,1,1,"all_city_parameter_inputs")))</f>
        <v>20</v>
      </c>
      <c r="H113" s="25" t="str">
        <f ca="1">IF(OR(F113="alpha",F113="beta",F113="sd",F113="mean"),"--",VLOOKUP(C113,Default!$B$5:$H$82,7,FALSE))</f>
        <v>--</v>
      </c>
      <c r="I113" s="9" t="str">
        <f ca="1">VLOOKUP(E113,Lookup!$C$5:$D$42,2, FALSE)</f>
        <v>Travel values</v>
      </c>
      <c r="J113" s="9" t="str">
        <f ca="1">VLOOKUP(C113,Default!$B$4:$E$82,4, FALSE)</f>
        <v>number of buses per passenger</v>
      </c>
      <c r="K113" s="29"/>
      <c r="L113" s="29"/>
      <c r="M113" s="29"/>
    </row>
    <row r="114" spans="1:13" x14ac:dyDescent="0.3">
      <c r="A114" s="10">
        <f t="shared" si="2"/>
        <v>4</v>
      </c>
      <c r="B114" s="10">
        <f t="shared" si="3"/>
        <v>42</v>
      </c>
      <c r="C114" s="10" t="str">
        <f t="shared" ca="1" si="4"/>
        <v>bus_to_passenger_ratio</v>
      </c>
      <c r="D114" s="9" t="str" cm="1">
        <f t="array" aca="1" ref="D114" ca="1">INDIRECT(ADDRESS(1,A114,1,1,"all_city_parameter_inputs"))</f>
        <v>sao_paulo</v>
      </c>
      <c r="E114" s="11" t="str" cm="1">
        <f t="array" aca="1" ref="E114" ca="1">IF(AND(ISBLANK(INDIRECT(ADDRESS(B114,2,1,1,"all_city_parameter_inputs"))), ISBLANK(INDIRECT(ADDRESS(B114,1,1,1,"all_city_parameter_inputs")))), "", IF(ISBLANK(INDIRECT(ADDRESS(B114,1,1,1,"all_city_parameter_inputs"))), All_city_list!E113,INDIRECT(ADDRESS(B114,1,1,1,"all_city_parameter_inputs"))))</f>
        <v>bus_to_passenger_ratio</v>
      </c>
      <c r="F114" s="9" t="str" cm="1">
        <f t="array" aca="1" ref="F114" ca="1">IF(AND(ISBLANK(INDIRECT(ADDRESS(B114,3,1,1,"all_city_parameter_inputs"))),ISBLANK(INDIRECT(ADDRESS(B114,2,1,1,"all_city_parameter_inputs")))),"",IF(ISBLANK(INDIRECT(ADDRESS(B114,2,1,1,"all_city_parameter_inputs"))),"",INDIRECT(ADDRESS(B114,2,1,1,"all_city_parameter_inputs"))))</f>
        <v>beta</v>
      </c>
      <c r="G114" s="25" cm="1">
        <f t="array" aca="1" ref="G114" ca="1">IF(ISBLANK(INDIRECT(ADDRESS(B114,A114,1,1,"all_city_parameter_inputs"))), "--",INDIRECT(ADDRESS(B114,A114,1,1,"all_city_parameter_inputs")))</f>
        <v>600</v>
      </c>
      <c r="H114" s="25" t="str">
        <f ca="1">IF(OR(F114="alpha",F114="beta",F114="sd",F114="mean"),"--",VLOOKUP(C114,Default!$B$5:$H$82,7,FALSE))</f>
        <v>--</v>
      </c>
      <c r="I114" s="9" t="str">
        <f ca="1">VLOOKUP(E114,Lookup!$C$5:$D$42,2, FALSE)</f>
        <v>Travel values</v>
      </c>
      <c r="J114" s="9" t="str">
        <f ca="1">VLOOKUP(C114,Default!$B$4:$E$82,4, FALSE)</f>
        <v>number of buses per passenger</v>
      </c>
      <c r="K114" s="29"/>
      <c r="L114" s="29"/>
      <c r="M114" s="29"/>
    </row>
    <row r="115" spans="1:13" x14ac:dyDescent="0.3">
      <c r="A115" s="10">
        <f t="shared" si="2"/>
        <v>4</v>
      </c>
      <c r="B115" s="10">
        <f t="shared" si="3"/>
        <v>43</v>
      </c>
      <c r="C115" s="10" t="str">
        <f t="shared" ca="1" si="4"/>
        <v>truck_to_car_ratio</v>
      </c>
      <c r="D115" s="9" t="str" cm="1">
        <f t="array" aca="1" ref="D115" ca="1">INDIRECT(ADDRESS(1,A115,1,1,"all_city_parameter_inputs"))</f>
        <v>sao_paulo</v>
      </c>
      <c r="E115" s="11" t="str" cm="1">
        <f t="array" aca="1" ref="E115" ca="1">IF(AND(ISBLANK(INDIRECT(ADDRESS(B115,2,1,1,"all_city_parameter_inputs"))), ISBLANK(INDIRECT(ADDRESS(B115,1,1,1,"all_city_parameter_inputs")))), "", IF(ISBLANK(INDIRECT(ADDRESS(B115,1,1,1,"all_city_parameter_inputs"))), All_city_list!E114,INDIRECT(ADDRESS(B115,1,1,1,"all_city_parameter_inputs"))))</f>
        <v>truck_to_car_ratio</v>
      </c>
      <c r="F115" s="9" t="str" cm="1">
        <f t="array" aca="1" ref="F115" ca="1">IF(AND(ISBLANK(INDIRECT(ADDRESS(B115,3,1,1,"all_city_parameter_inputs"))),ISBLANK(INDIRECT(ADDRESS(B115,2,1,1,"all_city_parameter_inputs")))),"",IF(ISBLANK(INDIRECT(ADDRESS(B115,2,1,1,"all_city_parameter_inputs"))),"",INDIRECT(ADDRESS(B115,2,1,1,"all_city_parameter_inputs"))))</f>
        <v>constant</v>
      </c>
      <c r="G115" s="25" cm="1">
        <f t="array" aca="1" ref="G115" ca="1">IF(ISBLANK(INDIRECT(ADDRESS(B115,A115,1,1,"all_city_parameter_inputs"))), "--",INDIRECT(ADDRESS(B115,A115,1,1,"all_city_parameter_inputs")))</f>
        <v>0.23076923099999999</v>
      </c>
      <c r="H115" s="25">
        <f ca="1">IF(OR(F115="alpha",F115="beta",F115="sd",F115="mean"),"--",VLOOKUP(C115,Default!$B$5:$H$82,7,FALSE))</f>
        <v>0.21</v>
      </c>
      <c r="I115" s="9" t="str">
        <f ca="1">VLOOKUP(E115,Lookup!$C$5:$D$42,2, FALSE)</f>
        <v>Travel values</v>
      </c>
      <c r="J115" s="9" t="str">
        <f ca="1">VLOOKUP(C115,Default!$B$4:$E$82,4, FALSE)</f>
        <v>number of trucks per car</v>
      </c>
      <c r="K115" s="29"/>
      <c r="L115" s="29"/>
      <c r="M115" s="29"/>
    </row>
    <row r="116" spans="1:13" x14ac:dyDescent="0.3">
      <c r="A116" s="10">
        <f t="shared" si="2"/>
        <v>4</v>
      </c>
      <c r="B116" s="10">
        <f t="shared" si="3"/>
        <v>44</v>
      </c>
      <c r="C116" s="10" t="str">
        <f t="shared" ca="1" si="4"/>
        <v>truck_to_car_ratio</v>
      </c>
      <c r="D116" s="9" t="str" cm="1">
        <f t="array" aca="1" ref="D116" ca="1">INDIRECT(ADDRESS(1,A116,1,1,"all_city_parameter_inputs"))</f>
        <v>sao_paulo</v>
      </c>
      <c r="E116" s="11" t="str" cm="1">
        <f t="array" aca="1" ref="E116" ca="1">IF(AND(ISBLANK(INDIRECT(ADDRESS(B116,2,1,1,"all_city_parameter_inputs"))), ISBLANK(INDIRECT(ADDRESS(B116,1,1,1,"all_city_parameter_inputs")))), "", IF(ISBLANK(INDIRECT(ADDRESS(B116,1,1,1,"all_city_parameter_inputs"))), All_city_list!E115,INDIRECT(ADDRESS(B116,1,1,1,"all_city_parameter_inputs"))))</f>
        <v>truck_to_car_ratio</v>
      </c>
      <c r="F116" s="9" t="str" cm="1">
        <f t="array" aca="1" ref="F116" ca="1">IF(AND(ISBLANK(INDIRECT(ADDRESS(B116,3,1,1,"all_city_parameter_inputs"))),ISBLANK(INDIRECT(ADDRESS(B116,2,1,1,"all_city_parameter_inputs")))),"",IF(ISBLANK(INDIRECT(ADDRESS(B116,2,1,1,"all_city_parameter_inputs"))),"",INDIRECT(ADDRESS(B116,2,1,1,"all_city_parameter_inputs"))))</f>
        <v>alpha</v>
      </c>
      <c r="G116" s="25" cm="1">
        <f t="array" aca="1" ref="G116" ca="1">IF(ISBLANK(INDIRECT(ADDRESS(B116,A116,1,1,"all_city_parameter_inputs"))), "--",INDIRECT(ADDRESS(B116,A116,1,1,"all_city_parameter_inputs")))</f>
        <v>3</v>
      </c>
      <c r="H116" s="25" t="str">
        <f ca="1">IF(OR(F116="alpha",F116="beta",F116="sd",F116="mean"),"--",VLOOKUP(C116,Default!$B$5:$H$82,7,FALSE))</f>
        <v>--</v>
      </c>
      <c r="I116" s="9" t="str">
        <f ca="1">VLOOKUP(E116,Lookup!$C$5:$D$42,2, FALSE)</f>
        <v>Travel values</v>
      </c>
      <c r="J116" s="9" t="str">
        <f ca="1">VLOOKUP(C116,Default!$B$4:$E$82,4, FALSE)</f>
        <v>number of trucks per car</v>
      </c>
      <c r="K116" s="29"/>
      <c r="L116" s="29"/>
      <c r="M116" s="29"/>
    </row>
    <row r="117" spans="1:13" x14ac:dyDescent="0.3">
      <c r="A117" s="10">
        <f t="shared" si="2"/>
        <v>4</v>
      </c>
      <c r="B117" s="10">
        <f t="shared" si="3"/>
        <v>45</v>
      </c>
      <c r="C117" s="10" t="str">
        <f t="shared" ca="1" si="4"/>
        <v>truck_to_car_ratio</v>
      </c>
      <c r="D117" s="9" t="str" cm="1">
        <f t="array" aca="1" ref="D117" ca="1">INDIRECT(ADDRESS(1,A117,1,1,"all_city_parameter_inputs"))</f>
        <v>sao_paulo</v>
      </c>
      <c r="E117" s="11" t="str" cm="1">
        <f t="array" aca="1" ref="E117" ca="1">IF(AND(ISBLANK(INDIRECT(ADDRESS(B117,2,1,1,"all_city_parameter_inputs"))), ISBLANK(INDIRECT(ADDRESS(B117,1,1,1,"all_city_parameter_inputs")))), "", IF(ISBLANK(INDIRECT(ADDRESS(B117,1,1,1,"all_city_parameter_inputs"))), All_city_list!E116,INDIRECT(ADDRESS(B117,1,1,1,"all_city_parameter_inputs"))))</f>
        <v>truck_to_car_ratio</v>
      </c>
      <c r="F117" s="9" t="str" cm="1">
        <f t="array" aca="1" ref="F117" ca="1">IF(AND(ISBLANK(INDIRECT(ADDRESS(B117,3,1,1,"all_city_parameter_inputs"))),ISBLANK(INDIRECT(ADDRESS(B117,2,1,1,"all_city_parameter_inputs")))),"",IF(ISBLANK(INDIRECT(ADDRESS(B117,2,1,1,"all_city_parameter_inputs"))),"",INDIRECT(ADDRESS(B117,2,1,1,"all_city_parameter_inputs"))))</f>
        <v>beta</v>
      </c>
      <c r="G117" s="25" cm="1">
        <f t="array" aca="1" ref="G117" ca="1">IF(ISBLANK(INDIRECT(ADDRESS(B117,A117,1,1,"all_city_parameter_inputs"))), "--",INDIRECT(ADDRESS(B117,A117,1,1,"all_city_parameter_inputs")))</f>
        <v>10</v>
      </c>
      <c r="H117" s="25" t="str">
        <f ca="1">IF(OR(F117="alpha",F117="beta",F117="sd",F117="mean"),"--",VLOOKUP(C117,Default!$B$5:$H$82,7,FALSE))</f>
        <v>--</v>
      </c>
      <c r="I117" s="9" t="str">
        <f ca="1">VLOOKUP(E117,Lookup!$C$5:$D$42,2, FALSE)</f>
        <v>Travel values</v>
      </c>
      <c r="J117" s="9" t="str">
        <f ca="1">VLOOKUP(C117,Default!$B$4:$E$82,4, FALSE)</f>
        <v>number of trucks per car</v>
      </c>
      <c r="K117" s="29"/>
      <c r="L117" s="29"/>
      <c r="M117" s="29"/>
    </row>
    <row r="118" spans="1:13" x14ac:dyDescent="0.3">
      <c r="A118" s="10">
        <f t="shared" si="2"/>
        <v>4</v>
      </c>
      <c r="B118" s="10">
        <f t="shared" si="3"/>
        <v>46</v>
      </c>
      <c r="C118" s="10" t="str">
        <f t="shared" ca="1" si="4"/>
        <v xml:space="preserve">PM_emission_confidence </v>
      </c>
      <c r="D118" s="9" t="str" cm="1">
        <f t="array" aca="1" ref="D118" ca="1">INDIRECT(ADDRESS(1,A118,1,1,"all_city_parameter_inputs"))</f>
        <v>sao_paulo</v>
      </c>
      <c r="E118" s="11" t="str" cm="1">
        <f t="array" aca="1" ref="E118" ca="1">IF(AND(ISBLANK(INDIRECT(ADDRESS(B118,2,1,1,"all_city_parameter_inputs"))), ISBLANK(INDIRECT(ADDRESS(B118,1,1,1,"all_city_parameter_inputs")))), "", IF(ISBLANK(INDIRECT(ADDRESS(B118,1,1,1,"all_city_parameter_inputs"))), All_city_list!E117,INDIRECT(ADDRESS(B118,1,1,1,"all_city_parameter_inputs"))))</f>
        <v>PM_emission_confidence</v>
      </c>
      <c r="F118" s="9" t="str" cm="1">
        <f t="array" aca="1" ref="F118" ca="1">IF(AND(ISBLANK(INDIRECT(ADDRESS(B118,3,1,1,"all_city_parameter_inputs"))),ISBLANK(INDIRECT(ADDRESS(B118,2,1,1,"all_city_parameter_inputs")))),"",IF(ISBLANK(INDIRECT(ADDRESS(B118,2,1,1,"all_city_parameter_inputs"))),"",INDIRECT(ADDRESS(B118,2,1,1,"all_city_parameter_inputs"))))</f>
        <v/>
      </c>
      <c r="G118" s="25" cm="1">
        <f t="array" aca="1" ref="G118" ca="1">IF(ISBLANK(INDIRECT(ADDRESS(B118,A118,1,1,"all_city_parameter_inputs"))), "--",INDIRECT(ADDRESS(B118,A118,1,1,"all_city_parameter_inputs")))</f>
        <v>0.7</v>
      </c>
      <c r="H118" s="25" t="e">
        <f ca="1">IF(OR(F118="alpha",F118="beta",F118="sd",F118="mean"),"--",VLOOKUP(C118,Default!$B$5:$H$82,7,FALSE))</f>
        <v>#N/A</v>
      </c>
      <c r="I118" s="9" t="str">
        <f ca="1">VLOOKUP(E118,Lookup!$C$5:$D$42,2, FALSE)</f>
        <v>Pollution values</v>
      </c>
      <c r="J118" s="9" t="e">
        <f ca="1">VLOOKUP(C118,Default!$B$4:$E$82,4, FALSE)</f>
        <v>#N/A</v>
      </c>
      <c r="K118" s="29"/>
      <c r="L118" s="29"/>
      <c r="M118" s="29"/>
    </row>
    <row r="119" spans="1:13" x14ac:dyDescent="0.3">
      <c r="A119" s="10">
        <f t="shared" si="2"/>
        <v>4</v>
      </c>
      <c r="B119" s="10">
        <f t="shared" si="3"/>
        <v>47</v>
      </c>
      <c r="C119" s="10" t="str">
        <f t="shared" ca="1" si="4"/>
        <v>distance_scalar_car_taxi</v>
      </c>
      <c r="D119" s="9" t="str" cm="1">
        <f t="array" aca="1" ref="D119" ca="1">INDIRECT(ADDRESS(1,A119,1,1,"all_city_parameter_inputs"))</f>
        <v>sao_paulo</v>
      </c>
      <c r="E119" s="11" t="str" cm="1">
        <f t="array" aca="1" ref="E119" ca="1">IF(AND(ISBLANK(INDIRECT(ADDRESS(B119,2,1,1,"all_city_parameter_inputs"))), ISBLANK(INDIRECT(ADDRESS(B119,1,1,1,"all_city_parameter_inputs")))), "", IF(ISBLANK(INDIRECT(ADDRESS(B119,1,1,1,"all_city_parameter_inputs"))), All_city_list!E118,INDIRECT(ADDRESS(B119,1,1,1,"all_city_parameter_inputs"))))</f>
        <v>distance_scalar_car_taxi</v>
      </c>
      <c r="F119" s="9" t="str" cm="1">
        <f t="array" aca="1" ref="F119" ca="1">IF(AND(ISBLANK(INDIRECT(ADDRESS(B119,3,1,1,"all_city_parameter_inputs"))),ISBLANK(INDIRECT(ADDRESS(B119,2,1,1,"all_city_parameter_inputs")))),"",IF(ISBLANK(INDIRECT(ADDRESS(B119,2,1,1,"all_city_parameter_inputs"))),"",INDIRECT(ADDRESS(B119,2,1,1,"all_city_parameter_inputs"))))</f>
        <v>constant</v>
      </c>
      <c r="G119" s="25" cm="1">
        <f t="array" aca="1" ref="G119" ca="1">IF(ISBLANK(INDIRECT(ADDRESS(B119,A119,1,1,"all_city_parameter_inputs"))), "--",INDIRECT(ADDRESS(B119,A119,1,1,"all_city_parameter_inputs")))</f>
        <v>1</v>
      </c>
      <c r="H119" s="25">
        <f ca="1">IF(OR(F119="alpha",F119="beta",F119="sd",F119="mean"),"--",VLOOKUP(C119,Default!$B$5:$H$82,7,FALSE))</f>
        <v>1</v>
      </c>
      <c r="I119" s="9" t="str">
        <f ca="1">VLOOKUP(E119,Lookup!$C$5:$D$42,2, FALSE)</f>
        <v>Travel values</v>
      </c>
      <c r="J119" s="9" t="str">
        <f ca="1">VLOOKUP(C119,Default!$B$4:$E$82,4, FALSE)</f>
        <v>scalar for car/taxi distance</v>
      </c>
      <c r="K119" s="29"/>
      <c r="L119" s="29"/>
      <c r="M119" s="29"/>
    </row>
    <row r="120" spans="1:13" x14ac:dyDescent="0.3">
      <c r="A120" s="10">
        <f t="shared" si="2"/>
        <v>4</v>
      </c>
      <c r="B120" s="10">
        <f t="shared" si="3"/>
        <v>48</v>
      </c>
      <c r="C120" s="10" t="str">
        <f t="shared" ca="1" si="4"/>
        <v>distance_scalar_car_taxi</v>
      </c>
      <c r="D120" s="9" t="str" cm="1">
        <f t="array" aca="1" ref="D120" ca="1">INDIRECT(ADDRESS(1,A120,1,1,"all_city_parameter_inputs"))</f>
        <v>sao_paulo</v>
      </c>
      <c r="E120" s="11" t="str" cm="1">
        <f t="array" aca="1" ref="E120" ca="1">IF(AND(ISBLANK(INDIRECT(ADDRESS(B120,2,1,1,"all_city_parameter_inputs"))), ISBLANK(INDIRECT(ADDRESS(B120,1,1,1,"all_city_parameter_inputs")))), "", IF(ISBLANK(INDIRECT(ADDRESS(B120,1,1,1,"all_city_parameter_inputs"))), All_city_list!E119,INDIRECT(ADDRESS(B120,1,1,1,"all_city_parameter_inputs"))))</f>
        <v>distance_scalar_car_taxi</v>
      </c>
      <c r="F120" s="9" t="str" cm="1">
        <f t="array" aca="1" ref="F120" ca="1">IF(AND(ISBLANK(INDIRECT(ADDRESS(B120,3,1,1,"all_city_parameter_inputs"))),ISBLANK(INDIRECT(ADDRESS(B120,2,1,1,"all_city_parameter_inputs")))),"",IF(ISBLANK(INDIRECT(ADDRESS(B120,2,1,1,"all_city_parameter_inputs"))),"",INDIRECT(ADDRESS(B120,2,1,1,"all_city_parameter_inputs"))))</f>
        <v>mean</v>
      </c>
      <c r="G120" s="25" cm="1">
        <f t="array" aca="1" ref="G120" ca="1">IF(ISBLANK(INDIRECT(ADDRESS(B120,A120,1,1,"all_city_parameter_inputs"))), "--",INDIRECT(ADDRESS(B120,A120,1,1,"all_city_parameter_inputs")))</f>
        <v>1</v>
      </c>
      <c r="H120" s="25" t="str">
        <f ca="1">IF(OR(F120="alpha",F120="beta",F120="sd",F120="mean"),"--",VLOOKUP(C120,Default!$B$5:$H$82,7,FALSE))</f>
        <v>--</v>
      </c>
      <c r="I120" s="9" t="str">
        <f ca="1">VLOOKUP(E120,Lookup!$C$5:$D$42,2, FALSE)</f>
        <v>Travel values</v>
      </c>
      <c r="J120" s="9" t="str">
        <f ca="1">VLOOKUP(C120,Default!$B$4:$E$82,4, FALSE)</f>
        <v>scalar for car/taxi distance</v>
      </c>
      <c r="K120" s="29"/>
      <c r="L120" s="29"/>
      <c r="M120" s="29"/>
    </row>
    <row r="121" spans="1:13" x14ac:dyDescent="0.3">
      <c r="A121" s="10">
        <f t="shared" si="2"/>
        <v>4</v>
      </c>
      <c r="B121" s="10">
        <f t="shared" si="3"/>
        <v>49</v>
      </c>
      <c r="C121" s="10" t="str">
        <f t="shared" ca="1" si="4"/>
        <v>distance_scalar_car_taxi</v>
      </c>
      <c r="D121" s="9" t="str" cm="1">
        <f t="array" aca="1" ref="D121" ca="1">INDIRECT(ADDRESS(1,A121,1,1,"all_city_parameter_inputs"))</f>
        <v>sao_paulo</v>
      </c>
      <c r="E121" s="11" t="str" cm="1">
        <f t="array" aca="1" ref="E121" ca="1">IF(AND(ISBLANK(INDIRECT(ADDRESS(B121,2,1,1,"all_city_parameter_inputs"))), ISBLANK(INDIRECT(ADDRESS(B121,1,1,1,"all_city_parameter_inputs")))), "", IF(ISBLANK(INDIRECT(ADDRESS(B121,1,1,1,"all_city_parameter_inputs"))), All_city_list!E120,INDIRECT(ADDRESS(B121,1,1,1,"all_city_parameter_inputs"))))</f>
        <v>distance_scalar_car_taxi</v>
      </c>
      <c r="F121" s="9" t="str" cm="1">
        <f t="array" aca="1" ref="F121" ca="1">IF(AND(ISBLANK(INDIRECT(ADDRESS(B121,3,1,1,"all_city_parameter_inputs"))),ISBLANK(INDIRECT(ADDRESS(B121,2,1,1,"all_city_parameter_inputs")))),"",IF(ISBLANK(INDIRECT(ADDRESS(B121,2,1,1,"all_city_parameter_inputs"))),"",INDIRECT(ADDRESS(B121,2,1,1,"all_city_parameter_inputs"))))</f>
        <v>sd</v>
      </c>
      <c r="G121" s="25" cm="1">
        <f t="array" aca="1" ref="G121" ca="1">IF(ISBLANK(INDIRECT(ADDRESS(B121,A121,1,1,"all_city_parameter_inputs"))), "--",INDIRECT(ADDRESS(B121,A121,1,1,"all_city_parameter_inputs")))</f>
        <v>1.2</v>
      </c>
      <c r="H121" s="25" t="str">
        <f ca="1">IF(OR(F121="alpha",F121="beta",F121="sd",F121="mean"),"--",VLOOKUP(C121,Default!$B$5:$H$82,7,FALSE))</f>
        <v>--</v>
      </c>
      <c r="I121" s="9" t="str">
        <f ca="1">VLOOKUP(E121,Lookup!$C$5:$D$42,2, FALSE)</f>
        <v>Travel values</v>
      </c>
      <c r="J121" s="9" t="str">
        <f ca="1">VLOOKUP(C121,Default!$B$4:$E$82,4, FALSE)</f>
        <v>scalar for car/taxi distance</v>
      </c>
      <c r="K121" s="29"/>
      <c r="L121" s="29"/>
      <c r="M121" s="29"/>
    </row>
    <row r="122" spans="1:13" x14ac:dyDescent="0.3">
      <c r="A122" s="10">
        <f t="shared" si="2"/>
        <v>4</v>
      </c>
      <c r="B122" s="10">
        <f t="shared" si="3"/>
        <v>50</v>
      </c>
      <c r="C122" s="10" t="str">
        <f t="shared" ca="1" si="4"/>
        <v>distance_scalar_motorcycle</v>
      </c>
      <c r="D122" s="9" t="str" cm="1">
        <f t="array" aca="1" ref="D122" ca="1">INDIRECT(ADDRESS(1,A122,1,1,"all_city_parameter_inputs"))</f>
        <v>sao_paulo</v>
      </c>
      <c r="E122" s="11" t="str" cm="1">
        <f t="array" aca="1" ref="E122" ca="1">IF(AND(ISBLANK(INDIRECT(ADDRESS(B122,2,1,1,"all_city_parameter_inputs"))), ISBLANK(INDIRECT(ADDRESS(B122,1,1,1,"all_city_parameter_inputs")))), "", IF(ISBLANK(INDIRECT(ADDRESS(B122,1,1,1,"all_city_parameter_inputs"))), All_city_list!E121,INDIRECT(ADDRESS(B122,1,1,1,"all_city_parameter_inputs"))))</f>
        <v>distance_scalar_motorcycle</v>
      </c>
      <c r="F122" s="9" t="str" cm="1">
        <f t="array" aca="1" ref="F122" ca="1">IF(AND(ISBLANK(INDIRECT(ADDRESS(B122,3,1,1,"all_city_parameter_inputs"))),ISBLANK(INDIRECT(ADDRESS(B122,2,1,1,"all_city_parameter_inputs")))),"",IF(ISBLANK(INDIRECT(ADDRESS(B122,2,1,1,"all_city_parameter_inputs"))),"",INDIRECT(ADDRESS(B122,2,1,1,"all_city_parameter_inputs"))))</f>
        <v>constant</v>
      </c>
      <c r="G122" s="25" cm="1">
        <f t="array" aca="1" ref="G122" ca="1">IF(ISBLANK(INDIRECT(ADDRESS(B122,A122,1,1,"all_city_parameter_inputs"))), "--",INDIRECT(ADDRESS(B122,A122,1,1,"all_city_parameter_inputs")))</f>
        <v>1</v>
      </c>
      <c r="H122" s="25">
        <f ca="1">IF(OR(F122="alpha",F122="beta",F122="sd",F122="mean"),"--",VLOOKUP(C122,Default!$B$5:$H$82,7,FALSE))</f>
        <v>1</v>
      </c>
      <c r="I122" s="9" t="str">
        <f ca="1">VLOOKUP(E122,Lookup!$C$5:$D$42,2, FALSE)</f>
        <v>Travel values</v>
      </c>
      <c r="J122" s="9" t="str">
        <f ca="1">VLOOKUP(C122,Default!$B$4:$E$82,4, FALSE)</f>
        <v>scalar for motorcycle distance</v>
      </c>
      <c r="K122" s="29"/>
      <c r="L122" s="29"/>
      <c r="M122" s="29"/>
    </row>
    <row r="123" spans="1:13" x14ac:dyDescent="0.3">
      <c r="A123" s="10">
        <f t="shared" si="2"/>
        <v>4</v>
      </c>
      <c r="B123" s="10">
        <f t="shared" si="3"/>
        <v>51</v>
      </c>
      <c r="C123" s="10" t="str">
        <f t="shared" ca="1" si="4"/>
        <v>distance_scalar_motorcycle</v>
      </c>
      <c r="D123" s="9" t="str" cm="1">
        <f t="array" aca="1" ref="D123" ca="1">INDIRECT(ADDRESS(1,A123,1,1,"all_city_parameter_inputs"))</f>
        <v>sao_paulo</v>
      </c>
      <c r="E123" s="11" t="str" cm="1">
        <f t="array" aca="1" ref="E123" ca="1">IF(AND(ISBLANK(INDIRECT(ADDRESS(B123,2,1,1,"all_city_parameter_inputs"))), ISBLANK(INDIRECT(ADDRESS(B123,1,1,1,"all_city_parameter_inputs")))), "", IF(ISBLANK(INDIRECT(ADDRESS(B123,1,1,1,"all_city_parameter_inputs"))), All_city_list!E122,INDIRECT(ADDRESS(B123,1,1,1,"all_city_parameter_inputs"))))</f>
        <v>distance_scalar_motorcycle</v>
      </c>
      <c r="F123" s="9" t="str" cm="1">
        <f t="array" aca="1" ref="F123" ca="1">IF(AND(ISBLANK(INDIRECT(ADDRESS(B123,3,1,1,"all_city_parameter_inputs"))),ISBLANK(INDIRECT(ADDRESS(B123,2,1,1,"all_city_parameter_inputs")))),"",IF(ISBLANK(INDIRECT(ADDRESS(B123,2,1,1,"all_city_parameter_inputs"))),"",INDIRECT(ADDRESS(B123,2,1,1,"all_city_parameter_inputs"))))</f>
        <v>mean</v>
      </c>
      <c r="G123" s="25" cm="1">
        <f t="array" aca="1" ref="G123" ca="1">IF(ISBLANK(INDIRECT(ADDRESS(B123,A123,1,1,"all_city_parameter_inputs"))), "--",INDIRECT(ADDRESS(B123,A123,1,1,"all_city_parameter_inputs")))</f>
        <v>1</v>
      </c>
      <c r="H123" s="25" t="str">
        <f ca="1">IF(OR(F123="alpha",F123="beta",F123="sd",F123="mean"),"--",VLOOKUP(C123,Default!$B$5:$H$82,7,FALSE))</f>
        <v>--</v>
      </c>
      <c r="I123" s="9" t="str">
        <f ca="1">VLOOKUP(E123,Lookup!$C$5:$D$42,2, FALSE)</f>
        <v>Travel values</v>
      </c>
      <c r="J123" s="9" t="str">
        <f ca="1">VLOOKUP(C123,Default!$B$4:$E$82,4, FALSE)</f>
        <v>scalar for motorcycle distance</v>
      </c>
      <c r="K123" s="29"/>
      <c r="L123" s="29"/>
      <c r="M123" s="29"/>
    </row>
    <row r="124" spans="1:13" x14ac:dyDescent="0.3">
      <c r="A124" s="10">
        <f t="shared" si="2"/>
        <v>4</v>
      </c>
      <c r="B124" s="10">
        <f t="shared" si="3"/>
        <v>52</v>
      </c>
      <c r="C124" s="10" t="str">
        <f t="shared" ca="1" si="4"/>
        <v>distance_scalar_motorcycle</v>
      </c>
      <c r="D124" s="9" t="str" cm="1">
        <f t="array" aca="1" ref="D124" ca="1">INDIRECT(ADDRESS(1,A124,1,1,"all_city_parameter_inputs"))</f>
        <v>sao_paulo</v>
      </c>
      <c r="E124" s="11" t="str" cm="1">
        <f t="array" aca="1" ref="E124" ca="1">IF(AND(ISBLANK(INDIRECT(ADDRESS(B124,2,1,1,"all_city_parameter_inputs"))), ISBLANK(INDIRECT(ADDRESS(B124,1,1,1,"all_city_parameter_inputs")))), "", IF(ISBLANK(INDIRECT(ADDRESS(B124,1,1,1,"all_city_parameter_inputs"))), All_city_list!E123,INDIRECT(ADDRESS(B124,1,1,1,"all_city_parameter_inputs"))))</f>
        <v>distance_scalar_motorcycle</v>
      </c>
      <c r="F124" s="9" t="str" cm="1">
        <f t="array" aca="1" ref="F124" ca="1">IF(AND(ISBLANK(INDIRECT(ADDRESS(B124,3,1,1,"all_city_parameter_inputs"))),ISBLANK(INDIRECT(ADDRESS(B124,2,1,1,"all_city_parameter_inputs")))),"",IF(ISBLANK(INDIRECT(ADDRESS(B124,2,1,1,"all_city_parameter_inputs"))),"",INDIRECT(ADDRESS(B124,2,1,1,"all_city_parameter_inputs"))))</f>
        <v>sd</v>
      </c>
      <c r="G124" s="25" cm="1">
        <f t="array" aca="1" ref="G124" ca="1">IF(ISBLANK(INDIRECT(ADDRESS(B124,A124,1,1,"all_city_parameter_inputs"))), "--",INDIRECT(ADDRESS(B124,A124,1,1,"all_city_parameter_inputs")))</f>
        <v>1.2</v>
      </c>
      <c r="H124" s="25" t="str">
        <f ca="1">IF(OR(F124="alpha",F124="beta",F124="sd",F124="mean"),"--",VLOOKUP(C124,Default!$B$5:$H$82,7,FALSE))</f>
        <v>--</v>
      </c>
      <c r="I124" s="9" t="str">
        <f ca="1">VLOOKUP(E124,Lookup!$C$5:$D$42,2, FALSE)</f>
        <v>Travel values</v>
      </c>
      <c r="J124" s="9" t="str">
        <f ca="1">VLOOKUP(C124,Default!$B$4:$E$82,4, FALSE)</f>
        <v>scalar for motorcycle distance</v>
      </c>
      <c r="K124" s="29"/>
      <c r="L124" s="29"/>
      <c r="M124" s="29"/>
    </row>
    <row r="125" spans="1:13" x14ac:dyDescent="0.3">
      <c r="A125" s="10">
        <f t="shared" si="2"/>
        <v>4</v>
      </c>
      <c r="B125" s="10">
        <f t="shared" si="3"/>
        <v>53</v>
      </c>
      <c r="C125" s="10" t="str">
        <f t="shared" ca="1" si="4"/>
        <v>distance_scalar_pt</v>
      </c>
      <c r="D125" s="9" t="str" cm="1">
        <f t="array" aca="1" ref="D125" ca="1">INDIRECT(ADDRESS(1,A125,1,1,"all_city_parameter_inputs"))</f>
        <v>sao_paulo</v>
      </c>
      <c r="E125" s="11" t="str" cm="1">
        <f t="array" aca="1" ref="E125" ca="1">IF(AND(ISBLANK(INDIRECT(ADDRESS(B125,2,1,1,"all_city_parameter_inputs"))), ISBLANK(INDIRECT(ADDRESS(B125,1,1,1,"all_city_parameter_inputs")))), "", IF(ISBLANK(INDIRECT(ADDRESS(B125,1,1,1,"all_city_parameter_inputs"))), All_city_list!E124,INDIRECT(ADDRESS(B125,1,1,1,"all_city_parameter_inputs"))))</f>
        <v>distance_scalar_pt</v>
      </c>
      <c r="F125" s="9" t="str" cm="1">
        <f t="array" aca="1" ref="F125" ca="1">IF(AND(ISBLANK(INDIRECT(ADDRESS(B125,3,1,1,"all_city_parameter_inputs"))),ISBLANK(INDIRECT(ADDRESS(B125,2,1,1,"all_city_parameter_inputs")))),"",IF(ISBLANK(INDIRECT(ADDRESS(B125,2,1,1,"all_city_parameter_inputs"))),"",INDIRECT(ADDRESS(B125,2,1,1,"all_city_parameter_inputs"))))</f>
        <v>constant</v>
      </c>
      <c r="G125" s="25" cm="1">
        <f t="array" aca="1" ref="G125" ca="1">IF(ISBLANK(INDIRECT(ADDRESS(B125,A125,1,1,"all_city_parameter_inputs"))), "--",INDIRECT(ADDRESS(B125,A125,1,1,"all_city_parameter_inputs")))</f>
        <v>1</v>
      </c>
      <c r="H125" s="25">
        <f ca="1">IF(OR(F125="alpha",F125="beta",F125="sd",F125="mean"),"--",VLOOKUP(C125,Default!$B$5:$H$82,7,FALSE))</f>
        <v>1</v>
      </c>
      <c r="I125" s="9" t="str">
        <f ca="1">VLOOKUP(E125,Lookup!$C$5:$D$42,2, FALSE)</f>
        <v>Travel values</v>
      </c>
      <c r="J125" s="9" t="str">
        <f ca="1">VLOOKUP(C125,Default!$B$4:$E$82,4, FALSE)</f>
        <v>scalar for PT distance</v>
      </c>
      <c r="K125" s="29"/>
      <c r="L125" s="29"/>
      <c r="M125" s="29"/>
    </row>
    <row r="126" spans="1:13" x14ac:dyDescent="0.3">
      <c r="A126" s="10">
        <f t="shared" si="2"/>
        <v>4</v>
      </c>
      <c r="B126" s="10">
        <f t="shared" si="3"/>
        <v>54</v>
      </c>
      <c r="C126" s="10" t="str">
        <f t="shared" ca="1" si="4"/>
        <v>distance_scalar_pt</v>
      </c>
      <c r="D126" s="9" t="str" cm="1">
        <f t="array" aca="1" ref="D126" ca="1">INDIRECT(ADDRESS(1,A126,1,1,"all_city_parameter_inputs"))</f>
        <v>sao_paulo</v>
      </c>
      <c r="E126" s="11" t="str" cm="1">
        <f t="array" aca="1" ref="E126" ca="1">IF(AND(ISBLANK(INDIRECT(ADDRESS(B126,2,1,1,"all_city_parameter_inputs"))), ISBLANK(INDIRECT(ADDRESS(B126,1,1,1,"all_city_parameter_inputs")))), "", IF(ISBLANK(INDIRECT(ADDRESS(B126,1,1,1,"all_city_parameter_inputs"))), All_city_list!E125,INDIRECT(ADDRESS(B126,1,1,1,"all_city_parameter_inputs"))))</f>
        <v>distance_scalar_pt</v>
      </c>
      <c r="F126" s="9" t="str" cm="1">
        <f t="array" aca="1" ref="F126" ca="1">IF(AND(ISBLANK(INDIRECT(ADDRESS(B126,3,1,1,"all_city_parameter_inputs"))),ISBLANK(INDIRECT(ADDRESS(B126,2,1,1,"all_city_parameter_inputs")))),"",IF(ISBLANK(INDIRECT(ADDRESS(B126,2,1,1,"all_city_parameter_inputs"))),"",INDIRECT(ADDRESS(B126,2,1,1,"all_city_parameter_inputs"))))</f>
        <v>mean</v>
      </c>
      <c r="G126" s="25" cm="1">
        <f t="array" aca="1" ref="G126" ca="1">IF(ISBLANK(INDIRECT(ADDRESS(B126,A126,1,1,"all_city_parameter_inputs"))), "--",INDIRECT(ADDRESS(B126,A126,1,1,"all_city_parameter_inputs")))</f>
        <v>1</v>
      </c>
      <c r="H126" s="25" t="str">
        <f ca="1">IF(OR(F126="alpha",F126="beta",F126="sd",F126="mean"),"--",VLOOKUP(C126,Default!$B$5:$H$82,7,FALSE))</f>
        <v>--</v>
      </c>
      <c r="I126" s="9" t="str">
        <f ca="1">VLOOKUP(E126,Lookup!$C$5:$D$42,2, FALSE)</f>
        <v>Travel values</v>
      </c>
      <c r="J126" s="9" t="str">
        <f ca="1">VLOOKUP(C126,Default!$B$4:$E$82,4, FALSE)</f>
        <v>scalar for PT distance</v>
      </c>
      <c r="K126" s="29"/>
      <c r="L126" s="29"/>
      <c r="M126" s="29"/>
    </row>
    <row r="127" spans="1:13" x14ac:dyDescent="0.3">
      <c r="A127" s="10">
        <f t="shared" si="2"/>
        <v>4</v>
      </c>
      <c r="B127" s="10">
        <f t="shared" si="3"/>
        <v>55</v>
      </c>
      <c r="C127" s="10" t="str">
        <f t="shared" ca="1" si="4"/>
        <v>distance_scalar_pt</v>
      </c>
      <c r="D127" s="9" t="str" cm="1">
        <f t="array" aca="1" ref="D127" ca="1">INDIRECT(ADDRESS(1,A127,1,1,"all_city_parameter_inputs"))</f>
        <v>sao_paulo</v>
      </c>
      <c r="E127" s="11" t="str" cm="1">
        <f t="array" aca="1" ref="E127" ca="1">IF(AND(ISBLANK(INDIRECT(ADDRESS(B127,2,1,1,"all_city_parameter_inputs"))), ISBLANK(INDIRECT(ADDRESS(B127,1,1,1,"all_city_parameter_inputs")))), "", IF(ISBLANK(INDIRECT(ADDRESS(B127,1,1,1,"all_city_parameter_inputs"))), All_city_list!E126,INDIRECT(ADDRESS(B127,1,1,1,"all_city_parameter_inputs"))))</f>
        <v>distance_scalar_pt</v>
      </c>
      <c r="F127" s="9" t="str" cm="1">
        <f t="array" aca="1" ref="F127" ca="1">IF(AND(ISBLANK(INDIRECT(ADDRESS(B127,3,1,1,"all_city_parameter_inputs"))),ISBLANK(INDIRECT(ADDRESS(B127,2,1,1,"all_city_parameter_inputs")))),"",IF(ISBLANK(INDIRECT(ADDRESS(B127,2,1,1,"all_city_parameter_inputs"))),"",INDIRECT(ADDRESS(B127,2,1,1,"all_city_parameter_inputs"))))</f>
        <v>sd</v>
      </c>
      <c r="G127" s="25" cm="1">
        <f t="array" aca="1" ref="G127" ca="1">IF(ISBLANK(INDIRECT(ADDRESS(B127,A127,1,1,"all_city_parameter_inputs"))), "--",INDIRECT(ADDRESS(B127,A127,1,1,"all_city_parameter_inputs")))</f>
        <v>1.2</v>
      </c>
      <c r="H127" s="25" t="str">
        <f ca="1">IF(OR(F127="alpha",F127="beta",F127="sd",F127="mean"),"--",VLOOKUP(C127,Default!$B$5:$H$82,7,FALSE))</f>
        <v>--</v>
      </c>
      <c r="I127" s="9" t="str">
        <f ca="1">VLOOKUP(E127,Lookup!$C$5:$D$42,2, FALSE)</f>
        <v>Travel values</v>
      </c>
      <c r="J127" s="9" t="str">
        <f ca="1">VLOOKUP(C127,Default!$B$4:$E$82,4, FALSE)</f>
        <v>scalar for PT distance</v>
      </c>
      <c r="K127" s="29"/>
      <c r="L127" s="29"/>
      <c r="M127" s="29"/>
    </row>
    <row r="128" spans="1:13" x14ac:dyDescent="0.3">
      <c r="A128" s="10">
        <f t="shared" si="2"/>
        <v>4</v>
      </c>
      <c r="B128" s="10">
        <f t="shared" si="3"/>
        <v>56</v>
      </c>
      <c r="C128" s="10" t="str">
        <f t="shared" ca="1" si="4"/>
        <v>distance_scalar_walking</v>
      </c>
      <c r="D128" s="9" t="str" cm="1">
        <f t="array" aca="1" ref="D128" ca="1">INDIRECT(ADDRESS(1,A128,1,1,"all_city_parameter_inputs"))</f>
        <v>sao_paulo</v>
      </c>
      <c r="E128" s="11" t="str" cm="1">
        <f t="array" aca="1" ref="E128" ca="1">IF(AND(ISBLANK(INDIRECT(ADDRESS(B128,2,1,1,"all_city_parameter_inputs"))), ISBLANK(INDIRECT(ADDRESS(B128,1,1,1,"all_city_parameter_inputs")))), "", IF(ISBLANK(INDIRECT(ADDRESS(B128,1,1,1,"all_city_parameter_inputs"))), All_city_list!E127,INDIRECT(ADDRESS(B128,1,1,1,"all_city_parameter_inputs"))))</f>
        <v>distance_scalar_walking</v>
      </c>
      <c r="F128" s="9" t="str" cm="1">
        <f t="array" aca="1" ref="F128" ca="1">IF(AND(ISBLANK(INDIRECT(ADDRESS(B128,3,1,1,"all_city_parameter_inputs"))),ISBLANK(INDIRECT(ADDRESS(B128,2,1,1,"all_city_parameter_inputs")))),"",IF(ISBLANK(INDIRECT(ADDRESS(B128,2,1,1,"all_city_parameter_inputs"))),"",INDIRECT(ADDRESS(B128,2,1,1,"all_city_parameter_inputs"))))</f>
        <v>constant</v>
      </c>
      <c r="G128" s="25" cm="1">
        <f t="array" aca="1" ref="G128" ca="1">IF(ISBLANK(INDIRECT(ADDRESS(B128,A128,1,1,"all_city_parameter_inputs"))), "--",INDIRECT(ADDRESS(B128,A128,1,1,"all_city_parameter_inputs")))</f>
        <v>1</v>
      </c>
      <c r="H128" s="25">
        <f ca="1">IF(OR(F128="alpha",F128="beta",F128="sd",F128="mean"),"--",VLOOKUP(C128,Default!$B$5:$H$82,7,FALSE))</f>
        <v>1</v>
      </c>
      <c r="I128" s="9" t="str">
        <f ca="1">VLOOKUP(E128,Lookup!$C$5:$D$42,2, FALSE)</f>
        <v>Travel values</v>
      </c>
      <c r="J128" s="9" t="str">
        <f ca="1">VLOOKUP(C128,Default!$B$4:$E$82,4, FALSE)</f>
        <v>scalar for walking distance</v>
      </c>
      <c r="K128" s="29"/>
      <c r="L128" s="29"/>
      <c r="M128" s="29"/>
    </row>
    <row r="129" spans="1:13" x14ac:dyDescent="0.3">
      <c r="A129" s="10">
        <f t="shared" si="2"/>
        <v>4</v>
      </c>
      <c r="B129" s="10">
        <f t="shared" si="3"/>
        <v>57</v>
      </c>
      <c r="C129" s="10" t="str">
        <f t="shared" ca="1" si="4"/>
        <v>distance_scalar_walking</v>
      </c>
      <c r="D129" s="9" t="str" cm="1">
        <f t="array" aca="1" ref="D129" ca="1">INDIRECT(ADDRESS(1,A129,1,1,"all_city_parameter_inputs"))</f>
        <v>sao_paulo</v>
      </c>
      <c r="E129" s="11" t="str" cm="1">
        <f t="array" aca="1" ref="E129" ca="1">IF(AND(ISBLANK(INDIRECT(ADDRESS(B129,2,1,1,"all_city_parameter_inputs"))), ISBLANK(INDIRECT(ADDRESS(B129,1,1,1,"all_city_parameter_inputs")))), "", IF(ISBLANK(INDIRECT(ADDRESS(B129,1,1,1,"all_city_parameter_inputs"))), All_city_list!E128,INDIRECT(ADDRESS(B129,1,1,1,"all_city_parameter_inputs"))))</f>
        <v>distance_scalar_walking</v>
      </c>
      <c r="F129" s="9" t="str" cm="1">
        <f t="array" aca="1" ref="F129" ca="1">IF(AND(ISBLANK(INDIRECT(ADDRESS(B129,3,1,1,"all_city_parameter_inputs"))),ISBLANK(INDIRECT(ADDRESS(B129,2,1,1,"all_city_parameter_inputs")))),"",IF(ISBLANK(INDIRECT(ADDRESS(B129,2,1,1,"all_city_parameter_inputs"))),"",INDIRECT(ADDRESS(B129,2,1,1,"all_city_parameter_inputs"))))</f>
        <v>mean</v>
      </c>
      <c r="G129" s="25" cm="1">
        <f t="array" aca="1" ref="G129" ca="1">IF(ISBLANK(INDIRECT(ADDRESS(B129,A129,1,1,"all_city_parameter_inputs"))), "--",INDIRECT(ADDRESS(B129,A129,1,1,"all_city_parameter_inputs")))</f>
        <v>1</v>
      </c>
      <c r="H129" s="25" t="str">
        <f ca="1">IF(OR(F129="alpha",F129="beta",F129="sd",F129="mean"),"--",VLOOKUP(C129,Default!$B$5:$H$82,7,FALSE))</f>
        <v>--</v>
      </c>
      <c r="I129" s="9" t="str">
        <f ca="1">VLOOKUP(E129,Lookup!$C$5:$D$42,2, FALSE)</f>
        <v>Travel values</v>
      </c>
      <c r="J129" s="9" t="str">
        <f ca="1">VLOOKUP(C129,Default!$B$4:$E$82,4, FALSE)</f>
        <v>scalar for walking distance</v>
      </c>
      <c r="K129" s="29"/>
      <c r="L129" s="29"/>
      <c r="M129" s="29"/>
    </row>
    <row r="130" spans="1:13" x14ac:dyDescent="0.3">
      <c r="A130" s="10">
        <f t="shared" si="2"/>
        <v>4</v>
      </c>
      <c r="B130" s="10">
        <f t="shared" si="3"/>
        <v>58</v>
      </c>
      <c r="C130" s="10" t="str">
        <f t="shared" ca="1" si="4"/>
        <v>distance_scalar_walking</v>
      </c>
      <c r="D130" s="9" t="str" cm="1">
        <f t="array" aca="1" ref="D130" ca="1">INDIRECT(ADDRESS(1,A130,1,1,"all_city_parameter_inputs"))</f>
        <v>sao_paulo</v>
      </c>
      <c r="E130" s="11" t="str" cm="1">
        <f t="array" aca="1" ref="E130" ca="1">IF(AND(ISBLANK(INDIRECT(ADDRESS(B130,2,1,1,"all_city_parameter_inputs"))), ISBLANK(INDIRECT(ADDRESS(B130,1,1,1,"all_city_parameter_inputs")))), "", IF(ISBLANK(INDIRECT(ADDRESS(B130,1,1,1,"all_city_parameter_inputs"))), All_city_list!E129,INDIRECT(ADDRESS(B130,1,1,1,"all_city_parameter_inputs"))))</f>
        <v>distance_scalar_walking</v>
      </c>
      <c r="F130" s="9" t="str" cm="1">
        <f t="array" aca="1" ref="F130" ca="1">IF(AND(ISBLANK(INDIRECT(ADDRESS(B130,3,1,1,"all_city_parameter_inputs"))),ISBLANK(INDIRECT(ADDRESS(B130,2,1,1,"all_city_parameter_inputs")))),"",IF(ISBLANK(INDIRECT(ADDRESS(B130,2,1,1,"all_city_parameter_inputs"))),"",INDIRECT(ADDRESS(B130,2,1,1,"all_city_parameter_inputs"))))</f>
        <v>sd</v>
      </c>
      <c r="G130" s="25" cm="1">
        <f t="array" aca="1" ref="G130" ca="1">IF(ISBLANK(INDIRECT(ADDRESS(B130,A130,1,1,"all_city_parameter_inputs"))), "--",INDIRECT(ADDRESS(B130,A130,1,1,"all_city_parameter_inputs")))</f>
        <v>1.2</v>
      </c>
      <c r="H130" s="25" t="str">
        <f ca="1">IF(OR(F130="alpha",F130="beta",F130="sd",F130="mean"),"--",VLOOKUP(C130,Default!$B$5:$H$82,7,FALSE))</f>
        <v>--</v>
      </c>
      <c r="I130" s="9" t="str">
        <f ca="1">VLOOKUP(E130,Lookup!$C$5:$D$42,2, FALSE)</f>
        <v>Travel values</v>
      </c>
      <c r="J130" s="9" t="str">
        <f ca="1">VLOOKUP(C130,Default!$B$4:$E$82,4, FALSE)</f>
        <v>scalar for walking distance</v>
      </c>
      <c r="K130" s="29"/>
      <c r="L130" s="29"/>
      <c r="M130" s="29"/>
    </row>
    <row r="131" spans="1:13" x14ac:dyDescent="0.3">
      <c r="A131" s="10">
        <f t="shared" si="2"/>
        <v>4</v>
      </c>
      <c r="B131" s="10">
        <f t="shared" si="3"/>
        <v>59</v>
      </c>
      <c r="C131" s="10" t="str">
        <f t="shared" ca="1" si="4"/>
        <v>distance_scalar_cycling</v>
      </c>
      <c r="D131" s="9" t="str" cm="1">
        <f t="array" aca="1" ref="D131" ca="1">INDIRECT(ADDRESS(1,A131,1,1,"all_city_parameter_inputs"))</f>
        <v>sao_paulo</v>
      </c>
      <c r="E131" s="11" t="str" cm="1">
        <f t="array" aca="1" ref="E131" ca="1">IF(AND(ISBLANK(INDIRECT(ADDRESS(B131,2,1,1,"all_city_parameter_inputs"))), ISBLANK(INDIRECT(ADDRESS(B131,1,1,1,"all_city_parameter_inputs")))), "", IF(ISBLANK(INDIRECT(ADDRESS(B131,1,1,1,"all_city_parameter_inputs"))), All_city_list!E130,INDIRECT(ADDRESS(B131,1,1,1,"all_city_parameter_inputs"))))</f>
        <v>distance_scalar_cycling</v>
      </c>
      <c r="F131" s="9" t="str" cm="1">
        <f t="array" aca="1" ref="F131" ca="1">IF(AND(ISBLANK(INDIRECT(ADDRESS(B131,3,1,1,"all_city_parameter_inputs"))),ISBLANK(INDIRECT(ADDRESS(B131,2,1,1,"all_city_parameter_inputs")))),"",IF(ISBLANK(INDIRECT(ADDRESS(B131,2,1,1,"all_city_parameter_inputs"))),"",INDIRECT(ADDRESS(B131,2,1,1,"all_city_parameter_inputs"))))</f>
        <v>constant</v>
      </c>
      <c r="G131" s="25" cm="1">
        <f t="array" aca="1" ref="G131" ca="1">IF(ISBLANK(INDIRECT(ADDRESS(B131,A131,1,1,"all_city_parameter_inputs"))), "--",INDIRECT(ADDRESS(B131,A131,1,1,"all_city_parameter_inputs")))</f>
        <v>1</v>
      </c>
      <c r="H131" s="25">
        <f ca="1">IF(OR(F131="alpha",F131="beta",F131="sd",F131="mean"),"--",VLOOKUP(C131,Default!$B$5:$H$82,7,FALSE))</f>
        <v>1</v>
      </c>
      <c r="I131" s="9" t="str">
        <f ca="1">VLOOKUP(E131,Lookup!$C$5:$D$42,2, FALSE)</f>
        <v>Travel values</v>
      </c>
      <c r="J131" s="9" t="str">
        <f ca="1">VLOOKUP(C131,Default!$B$4:$E$82,4, FALSE)</f>
        <v>scalar for cycling distance</v>
      </c>
      <c r="K131" s="29"/>
      <c r="L131" s="29"/>
      <c r="M131" s="29"/>
    </row>
    <row r="132" spans="1:13" x14ac:dyDescent="0.3">
      <c r="A132" s="10">
        <f t="shared" si="2"/>
        <v>4</v>
      </c>
      <c r="B132" s="10">
        <f t="shared" si="3"/>
        <v>60</v>
      </c>
      <c r="C132" s="10" t="str">
        <f t="shared" ca="1" si="4"/>
        <v>distance_scalar_cycling</v>
      </c>
      <c r="D132" s="9" t="str" cm="1">
        <f t="array" aca="1" ref="D132" ca="1">INDIRECT(ADDRESS(1,A132,1,1,"all_city_parameter_inputs"))</f>
        <v>sao_paulo</v>
      </c>
      <c r="E132" s="11" t="str" cm="1">
        <f t="array" aca="1" ref="E132" ca="1">IF(AND(ISBLANK(INDIRECT(ADDRESS(B132,2,1,1,"all_city_parameter_inputs"))), ISBLANK(INDIRECT(ADDRESS(B132,1,1,1,"all_city_parameter_inputs")))), "", IF(ISBLANK(INDIRECT(ADDRESS(B132,1,1,1,"all_city_parameter_inputs"))), All_city_list!E131,INDIRECT(ADDRESS(B132,1,1,1,"all_city_parameter_inputs"))))</f>
        <v>distance_scalar_cycling</v>
      </c>
      <c r="F132" s="9" t="str" cm="1">
        <f t="array" aca="1" ref="F132" ca="1">IF(AND(ISBLANK(INDIRECT(ADDRESS(B132,3,1,1,"all_city_parameter_inputs"))),ISBLANK(INDIRECT(ADDRESS(B132,2,1,1,"all_city_parameter_inputs")))),"",IF(ISBLANK(INDIRECT(ADDRESS(B132,2,1,1,"all_city_parameter_inputs"))),"",INDIRECT(ADDRESS(B132,2,1,1,"all_city_parameter_inputs"))))</f>
        <v>mean</v>
      </c>
      <c r="G132" s="25" cm="1">
        <f t="array" aca="1" ref="G132" ca="1">IF(ISBLANK(INDIRECT(ADDRESS(B132,A132,1,1,"all_city_parameter_inputs"))), "--",INDIRECT(ADDRESS(B132,A132,1,1,"all_city_parameter_inputs")))</f>
        <v>1</v>
      </c>
      <c r="H132" s="25" t="str">
        <f ca="1">IF(OR(F132="alpha",F132="beta",F132="sd",F132="mean"),"--",VLOOKUP(C132,Default!$B$5:$H$82,7,FALSE))</f>
        <v>--</v>
      </c>
      <c r="I132" s="9" t="str">
        <f ca="1">VLOOKUP(E132,Lookup!$C$5:$D$42,2, FALSE)</f>
        <v>Travel values</v>
      </c>
      <c r="J132" s="9" t="str">
        <f ca="1">VLOOKUP(C132,Default!$B$4:$E$82,4, FALSE)</f>
        <v>scalar for cycling distance</v>
      </c>
      <c r="K132" s="29"/>
      <c r="L132" s="29"/>
      <c r="M132" s="29"/>
    </row>
    <row r="133" spans="1:13" x14ac:dyDescent="0.3">
      <c r="A133" s="10">
        <f t="shared" si="2"/>
        <v>4</v>
      </c>
      <c r="B133" s="10">
        <f t="shared" si="3"/>
        <v>61</v>
      </c>
      <c r="C133" s="10" t="str">
        <f t="shared" ca="1" si="4"/>
        <v>distance_scalar_cycling</v>
      </c>
      <c r="D133" s="9" t="str" cm="1">
        <f t="array" aca="1" ref="D133" ca="1">INDIRECT(ADDRESS(1,A133,1,1,"all_city_parameter_inputs"))</f>
        <v>sao_paulo</v>
      </c>
      <c r="E133" s="11" t="str" cm="1">
        <f t="array" aca="1" ref="E133" ca="1">IF(AND(ISBLANK(INDIRECT(ADDRESS(B133,2,1,1,"all_city_parameter_inputs"))), ISBLANK(INDIRECT(ADDRESS(B133,1,1,1,"all_city_parameter_inputs")))), "", IF(ISBLANK(INDIRECT(ADDRESS(B133,1,1,1,"all_city_parameter_inputs"))), All_city_list!E132,INDIRECT(ADDRESS(B133,1,1,1,"all_city_parameter_inputs"))))</f>
        <v>distance_scalar_cycling</v>
      </c>
      <c r="F133" s="9" t="str" cm="1">
        <f t="array" aca="1" ref="F133" ca="1">IF(AND(ISBLANK(INDIRECT(ADDRESS(B133,3,1,1,"all_city_parameter_inputs"))),ISBLANK(INDIRECT(ADDRESS(B133,2,1,1,"all_city_parameter_inputs")))),"",IF(ISBLANK(INDIRECT(ADDRESS(B133,2,1,1,"all_city_parameter_inputs"))),"",INDIRECT(ADDRESS(B133,2,1,1,"all_city_parameter_inputs"))))</f>
        <v>sd</v>
      </c>
      <c r="G133" s="25" cm="1">
        <f t="array" aca="1" ref="G133" ca="1">IF(ISBLANK(INDIRECT(ADDRESS(B133,A133,1,1,"all_city_parameter_inputs"))), "--",INDIRECT(ADDRESS(B133,A133,1,1,"all_city_parameter_inputs")))</f>
        <v>1.2</v>
      </c>
      <c r="H133" s="25" t="str">
        <f ca="1">IF(OR(F133="alpha",F133="beta",F133="sd",F133="mean"),"--",VLOOKUP(C133,Default!$B$5:$H$82,7,FALSE))</f>
        <v>--</v>
      </c>
      <c r="I133" s="9" t="str">
        <f ca="1">VLOOKUP(E133,Lookup!$C$5:$D$42,2, FALSE)</f>
        <v>Travel values</v>
      </c>
      <c r="J133" s="9" t="str">
        <f ca="1">VLOOKUP(C133,Default!$B$4:$E$82,4, FALSE)</f>
        <v>scalar for cycling distance</v>
      </c>
      <c r="K133" s="29"/>
      <c r="L133" s="29"/>
      <c r="M133" s="29"/>
    </row>
    <row r="134" spans="1:13" x14ac:dyDescent="0.3">
      <c r="A134" s="10">
        <f t="shared" si="2"/>
        <v>4</v>
      </c>
      <c r="B134" s="10">
        <f t="shared" si="3"/>
        <v>62</v>
      </c>
      <c r="C134" s="10" t="str">
        <f t="shared" ca="1" si="4"/>
        <v>CO2_emission_inventories motorcycle</v>
      </c>
      <c r="D134" s="9" t="str" cm="1">
        <f t="array" aca="1" ref="D134" ca="1">INDIRECT(ADDRESS(1,A134,1,1,"all_city_parameter_inputs"))</f>
        <v>sao_paulo</v>
      </c>
      <c r="E134" s="11" t="str" cm="1">
        <f t="array" aca="1" ref="E134" ca="1">IF(AND(ISBLANK(INDIRECT(ADDRESS(B134,2,1,1,"all_city_parameter_inputs"))), ISBLANK(INDIRECT(ADDRESS(B134,1,1,1,"all_city_parameter_inputs")))), "", IF(ISBLANK(INDIRECT(ADDRESS(B134,1,1,1,"all_city_parameter_inputs"))), All_city_list!E133,INDIRECT(ADDRESS(B134,1,1,1,"all_city_parameter_inputs"))))</f>
        <v>CO2_emission_inventories</v>
      </c>
      <c r="F134" s="9" t="str" cm="1">
        <f t="array" aca="1" ref="F134" ca="1">IF(AND(ISBLANK(INDIRECT(ADDRESS(B134,3,1,1,"all_city_parameter_inputs"))),ISBLANK(INDIRECT(ADDRESS(B134,2,1,1,"all_city_parameter_inputs")))),"",IF(ISBLANK(INDIRECT(ADDRESS(B134,2,1,1,"all_city_parameter_inputs"))),"",INDIRECT(ADDRESS(B134,2,1,1,"all_city_parameter_inputs"))))</f>
        <v>motorcycle</v>
      </c>
      <c r="G134" s="25" cm="1">
        <f t="array" aca="1" ref="G134" ca="1">IF(ISBLANK(INDIRECT(ADDRESS(B134,A134,1,1,"all_city_parameter_inputs"))), "--",INDIRECT(ADDRESS(B134,A134,1,1,"all_city_parameter_inputs")))</f>
        <v>521589.57900000003</v>
      </c>
      <c r="H134" s="25">
        <f ca="1">IF(OR(F134="alpha",F134="beta",F134="sd",F134="mean"),"--",VLOOKUP(C134,Default!$B$5:$H$82,7,FALSE))</f>
        <v>15.95</v>
      </c>
      <c r="I134" s="9" t="str">
        <f ca="1">VLOOKUP(E134,Lookup!$C$5:$D$42,2, FALSE)</f>
        <v>Pollution values</v>
      </c>
      <c r="J134" s="9" t="str">
        <f ca="1">VLOOKUP(C134,Default!$B$4:$E$82,4, FALSE)</f>
        <v>- used to estimate the CO2 for scenarios (function "scenario_co2_calculations").
- used to create the VEHICLE_INVENTORY, with speeds, PM and CO2 emissions (function "set_vehicle_inventory").</v>
      </c>
      <c r="K134" s="29"/>
      <c r="L134" s="29"/>
      <c r="M134" s="29"/>
    </row>
    <row r="135" spans="1:13" x14ac:dyDescent="0.3">
      <c r="A135" s="10">
        <f t="shared" si="2"/>
        <v>4</v>
      </c>
      <c r="B135" s="10">
        <f t="shared" si="3"/>
        <v>63</v>
      </c>
      <c r="C135" s="10" t="str">
        <f t="shared" ca="1" si="4"/>
        <v>CO2_emission_inventories car</v>
      </c>
      <c r="D135" s="9" t="str" cm="1">
        <f t="array" aca="1" ref="D135" ca="1">INDIRECT(ADDRESS(1,A135,1,1,"all_city_parameter_inputs"))</f>
        <v>sao_paulo</v>
      </c>
      <c r="E135" s="11" t="str" cm="1">
        <f t="array" aca="1" ref="E135" ca="1">IF(AND(ISBLANK(INDIRECT(ADDRESS(B135,2,1,1,"all_city_parameter_inputs"))), ISBLANK(INDIRECT(ADDRESS(B135,1,1,1,"all_city_parameter_inputs")))), "", IF(ISBLANK(INDIRECT(ADDRESS(B135,1,1,1,"all_city_parameter_inputs"))), All_city_list!E134,INDIRECT(ADDRESS(B135,1,1,1,"all_city_parameter_inputs"))))</f>
        <v>CO2_emission_inventories</v>
      </c>
      <c r="F135" s="9" t="str" cm="1">
        <f t="array" aca="1" ref="F135" ca="1">IF(AND(ISBLANK(INDIRECT(ADDRESS(B135,3,1,1,"all_city_parameter_inputs"))),ISBLANK(INDIRECT(ADDRESS(B135,2,1,1,"all_city_parameter_inputs")))),"",IF(ISBLANK(INDIRECT(ADDRESS(B135,2,1,1,"all_city_parameter_inputs"))),"",INDIRECT(ADDRESS(B135,2,1,1,"all_city_parameter_inputs"))))</f>
        <v>car</v>
      </c>
      <c r="G135" s="25" cm="1">
        <f t="array" aca="1" ref="G135" ca="1">IF(ISBLANK(INDIRECT(ADDRESS(B135,A135,1,1,"all_city_parameter_inputs"))), "--",INDIRECT(ADDRESS(B135,A135,1,1,"all_city_parameter_inputs")))</f>
        <v>1163589.2660000001</v>
      </c>
      <c r="H135" s="25">
        <f ca="1">IF(OR(F135="alpha",F135="beta",F135="sd",F135="mean"),"--",VLOOKUP(C135,Default!$B$5:$H$82,7,FALSE))</f>
        <v>33.130000000000003</v>
      </c>
      <c r="I135" s="9" t="str">
        <f ca="1">VLOOKUP(E135,Lookup!$C$5:$D$42,2, FALSE)</f>
        <v>Pollution values</v>
      </c>
      <c r="J135" s="9">
        <f ca="1">VLOOKUP(C135,Default!$B$4:$E$82,4, FALSE)</f>
        <v>0</v>
      </c>
      <c r="K135" s="29"/>
      <c r="L135" s="29"/>
      <c r="M135" s="29"/>
    </row>
    <row r="136" spans="1:13" x14ac:dyDescent="0.3">
      <c r="A136" s="10">
        <f t="shared" si="2"/>
        <v>4</v>
      </c>
      <c r="B136" s="10">
        <f t="shared" si="3"/>
        <v>64</v>
      </c>
      <c r="C136" s="10" t="str">
        <f t="shared" ca="1" si="4"/>
        <v>CO2_emission_inventories bus_driver</v>
      </c>
      <c r="D136" s="9" t="str" cm="1">
        <f t="array" aca="1" ref="D136" ca="1">INDIRECT(ADDRESS(1,A136,1,1,"all_city_parameter_inputs"))</f>
        <v>sao_paulo</v>
      </c>
      <c r="E136" s="11" t="str" cm="1">
        <f t="array" aca="1" ref="E136" ca="1">IF(AND(ISBLANK(INDIRECT(ADDRESS(B136,2,1,1,"all_city_parameter_inputs"))), ISBLANK(INDIRECT(ADDRESS(B136,1,1,1,"all_city_parameter_inputs")))), "", IF(ISBLANK(INDIRECT(ADDRESS(B136,1,1,1,"all_city_parameter_inputs"))), All_city_list!E135,INDIRECT(ADDRESS(B136,1,1,1,"all_city_parameter_inputs"))))</f>
        <v>CO2_emission_inventories</v>
      </c>
      <c r="F136" s="9" t="str" cm="1">
        <f t="array" aca="1" ref="F136" ca="1">IF(AND(ISBLANK(INDIRECT(ADDRESS(B136,3,1,1,"all_city_parameter_inputs"))),ISBLANK(INDIRECT(ADDRESS(B136,2,1,1,"all_city_parameter_inputs")))),"",IF(ISBLANK(INDIRECT(ADDRESS(B136,2,1,1,"all_city_parameter_inputs"))),"",INDIRECT(ADDRESS(B136,2,1,1,"all_city_parameter_inputs"))))</f>
        <v>bus_driver</v>
      </c>
      <c r="G136" s="25" cm="1">
        <f t="array" aca="1" ref="G136" ca="1">IF(ISBLANK(INDIRECT(ADDRESS(B136,A136,1,1,"all_city_parameter_inputs"))), "--",INDIRECT(ADDRESS(B136,A136,1,1,"all_city_parameter_inputs")))</f>
        <v>288646.66019999998</v>
      </c>
      <c r="H136" s="25">
        <f ca="1">IF(OR(F136="alpha",F136="beta",F136="sd",F136="mean"),"--",VLOOKUP(C136,Default!$B$5:$H$82,7,FALSE))</f>
        <v>9.76</v>
      </c>
      <c r="I136" s="9" t="str">
        <f ca="1">VLOOKUP(E136,Lookup!$C$5:$D$42,2, FALSE)</f>
        <v>Pollution values</v>
      </c>
      <c r="J136" s="9">
        <f ca="1">VLOOKUP(C136,Default!$B$4:$E$82,4, FALSE)</f>
        <v>0</v>
      </c>
      <c r="K136" s="29"/>
      <c r="L136" s="29"/>
      <c r="M136" s="29"/>
    </row>
    <row r="137" spans="1:13" x14ac:dyDescent="0.3">
      <c r="A137" s="10">
        <f t="shared" si="2"/>
        <v>4</v>
      </c>
      <c r="B137" s="10">
        <f t="shared" si="3"/>
        <v>65</v>
      </c>
      <c r="C137" s="10" t="str">
        <f t="shared" ca="1" si="4"/>
        <v>CO2_emission_inventories big_truck</v>
      </c>
      <c r="D137" s="9" t="str" cm="1">
        <f t="array" aca="1" ref="D137" ca="1">INDIRECT(ADDRESS(1,A137,1,1,"all_city_parameter_inputs"))</f>
        <v>sao_paulo</v>
      </c>
      <c r="E137" s="11" t="str" cm="1">
        <f t="array" aca="1" ref="E137" ca="1">IF(AND(ISBLANK(INDIRECT(ADDRESS(B137,2,1,1,"all_city_parameter_inputs"))), ISBLANK(INDIRECT(ADDRESS(B137,1,1,1,"all_city_parameter_inputs")))), "", IF(ISBLANK(INDIRECT(ADDRESS(B137,1,1,1,"all_city_parameter_inputs"))), All_city_list!E136,INDIRECT(ADDRESS(B137,1,1,1,"all_city_parameter_inputs"))))</f>
        <v>CO2_emission_inventories</v>
      </c>
      <c r="F137" s="9" t="str" cm="1">
        <f t="array" aca="1" ref="F137" ca="1">IF(AND(ISBLANK(INDIRECT(ADDRESS(B137,3,1,1,"all_city_parameter_inputs"))),ISBLANK(INDIRECT(ADDRESS(B137,2,1,1,"all_city_parameter_inputs")))),"",IF(ISBLANK(INDIRECT(ADDRESS(B137,2,1,1,"all_city_parameter_inputs"))),"",INDIRECT(ADDRESS(B137,2,1,1,"all_city_parameter_inputs"))))</f>
        <v>big_truck</v>
      </c>
      <c r="G137" s="25" cm="1">
        <f t="array" aca="1" ref="G137" ca="1">IF(ISBLANK(INDIRECT(ADDRESS(B137,A137,1,1,"all_city_parameter_inputs"))), "--",INDIRECT(ADDRESS(B137,A137,1,1,"all_city_parameter_inputs")))</f>
        <v>533124.19209999999</v>
      </c>
      <c r="H137" s="25">
        <f ca="1">IF(OR(F137="alpha",F137="beta",F137="sd",F137="mean"),"--",VLOOKUP(C137,Default!$B$5:$H$82,7,FALSE))</f>
        <v>3.68</v>
      </c>
      <c r="I137" s="9" t="str">
        <f ca="1">VLOOKUP(E137,Lookup!$C$5:$D$42,2, FALSE)</f>
        <v>Pollution values</v>
      </c>
      <c r="J137" s="9">
        <f ca="1">VLOOKUP(C137,Default!$B$4:$E$82,4, FALSE)</f>
        <v>0</v>
      </c>
      <c r="K137" s="29"/>
      <c r="L137" s="29"/>
      <c r="M137" s="29"/>
    </row>
    <row r="138" spans="1:13" x14ac:dyDescent="0.3">
      <c r="A138" s="10">
        <f t="shared" si="2"/>
        <v>4</v>
      </c>
      <c r="B138" s="10">
        <f t="shared" si="3"/>
        <v>66</v>
      </c>
      <c r="C138" s="10" t="str">
        <f t="shared" ca="1" si="4"/>
        <v>CO2_emission_inventories truck</v>
      </c>
      <c r="D138" s="9" t="str" cm="1">
        <f t="array" aca="1" ref="D138" ca="1">INDIRECT(ADDRESS(1,A138,1,1,"all_city_parameter_inputs"))</f>
        <v>sao_paulo</v>
      </c>
      <c r="E138" s="11" t="str" cm="1">
        <f t="array" aca="1" ref="E138" ca="1">IF(AND(ISBLANK(INDIRECT(ADDRESS(B138,2,1,1,"all_city_parameter_inputs"))), ISBLANK(INDIRECT(ADDRESS(B138,1,1,1,"all_city_parameter_inputs")))), "", IF(ISBLANK(INDIRECT(ADDRESS(B138,1,1,1,"all_city_parameter_inputs"))), All_city_list!E137,INDIRECT(ADDRESS(B138,1,1,1,"all_city_parameter_inputs"))))</f>
        <v>CO2_emission_inventories</v>
      </c>
      <c r="F138" s="9" t="str" cm="1">
        <f t="array" aca="1" ref="F138" ca="1">IF(AND(ISBLANK(INDIRECT(ADDRESS(B138,3,1,1,"all_city_parameter_inputs"))),ISBLANK(INDIRECT(ADDRESS(B138,2,1,1,"all_city_parameter_inputs")))),"",IF(ISBLANK(INDIRECT(ADDRESS(B138,2,1,1,"all_city_parameter_inputs"))),"",INDIRECT(ADDRESS(B138,2,1,1,"all_city_parameter_inputs"))))</f>
        <v>truck</v>
      </c>
      <c r="G138" s="25" cm="1">
        <f t="array" aca="1" ref="G138" ca="1">IF(ISBLANK(INDIRECT(ADDRESS(B138,A138,1,1,"all_city_parameter_inputs"))), "--",INDIRECT(ADDRESS(B138,A138,1,1,"all_city_parameter_inputs")))</f>
        <v>241664.21160000001</v>
      </c>
      <c r="H138" s="25">
        <f ca="1">IF(OR(F138="alpha",F138="beta",F138="sd",F138="mean"),"--",VLOOKUP(C138,Default!$B$5:$H$82,7,FALSE))</f>
        <v>6.19</v>
      </c>
      <c r="I138" s="9" t="str">
        <f ca="1">VLOOKUP(E138,Lookup!$C$5:$D$42,2, FALSE)</f>
        <v>Pollution values</v>
      </c>
      <c r="J138" s="9">
        <f ca="1">VLOOKUP(C138,Default!$B$4:$E$82,4, FALSE)</f>
        <v>0</v>
      </c>
      <c r="K138" s="29"/>
      <c r="L138" s="29"/>
      <c r="M138" s="29"/>
    </row>
    <row r="139" spans="1:13" x14ac:dyDescent="0.3">
      <c r="A139" s="10">
        <f t="shared" si="2"/>
        <v>4</v>
      </c>
      <c r="B139" s="10">
        <f t="shared" si="3"/>
        <v>67</v>
      </c>
      <c r="C139" s="10" t="str">
        <f t="shared" ca="1" si="4"/>
        <v>CO2_emission_inventories van</v>
      </c>
      <c r="D139" s="9" t="str" cm="1">
        <f t="array" aca="1" ref="D139" ca="1">INDIRECT(ADDRESS(1,A139,1,1,"all_city_parameter_inputs"))</f>
        <v>sao_paulo</v>
      </c>
      <c r="E139" s="11" t="str" cm="1">
        <f t="array" aca="1" ref="E139" ca="1">IF(AND(ISBLANK(INDIRECT(ADDRESS(B139,2,1,1,"all_city_parameter_inputs"))), ISBLANK(INDIRECT(ADDRESS(B139,1,1,1,"all_city_parameter_inputs")))), "", IF(ISBLANK(INDIRECT(ADDRESS(B139,1,1,1,"all_city_parameter_inputs"))), All_city_list!E138,INDIRECT(ADDRESS(B139,1,1,1,"all_city_parameter_inputs"))))</f>
        <v>CO2_emission_inventories</v>
      </c>
      <c r="F139" s="9" t="str" cm="1">
        <f t="array" aca="1" ref="F139" ca="1">IF(AND(ISBLANK(INDIRECT(ADDRESS(B139,3,1,1,"all_city_parameter_inputs"))),ISBLANK(INDIRECT(ADDRESS(B139,2,1,1,"all_city_parameter_inputs")))),"",IF(ISBLANK(INDIRECT(ADDRESS(B139,2,1,1,"all_city_parameter_inputs"))),"",INDIRECT(ADDRESS(B139,2,1,1,"all_city_parameter_inputs"))))</f>
        <v>van</v>
      </c>
      <c r="G139" s="25" t="str" cm="1">
        <f t="array" aca="1" ref="G139" ca="1">IF(ISBLANK(INDIRECT(ADDRESS(B139,A139,1,1,"all_city_parameter_inputs"))), "--",INDIRECT(ADDRESS(B139,A139,1,1,"all_city_parameter_inputs")))</f>
        <v>--</v>
      </c>
      <c r="H139" s="25" t="str">
        <f ca="1">IF(OR(F139="alpha",F139="beta",F139="sd",F139="mean"),"--",VLOOKUP(C139,Default!$B$5:$H$82,7,FALSE))</f>
        <v>NOT defined</v>
      </c>
      <c r="I139" s="9" t="str">
        <f ca="1">VLOOKUP(E139,Lookup!$C$5:$D$42,2, FALSE)</f>
        <v>Pollution values</v>
      </c>
      <c r="J139" s="9">
        <f ca="1">VLOOKUP(C139,Default!$B$4:$E$82,4, FALSE)</f>
        <v>0</v>
      </c>
      <c r="K139" s="29"/>
      <c r="L139" s="29"/>
      <c r="M139" s="29"/>
    </row>
    <row r="140" spans="1:13" x14ac:dyDescent="0.3">
      <c r="A140" s="10">
        <f t="shared" si="2"/>
        <v>4</v>
      </c>
      <c r="B140" s="10">
        <f t="shared" si="3"/>
        <v>68</v>
      </c>
      <c r="C140" s="10" t="str">
        <f t="shared" ca="1" si="4"/>
        <v>CO2_emission_inventories other</v>
      </c>
      <c r="D140" s="9" t="str" cm="1">
        <f t="array" aca="1" ref="D140" ca="1">INDIRECT(ADDRESS(1,A140,1,1,"all_city_parameter_inputs"))</f>
        <v>sao_paulo</v>
      </c>
      <c r="E140" s="11" t="str" cm="1">
        <f t="array" aca="1" ref="E140" ca="1">IF(AND(ISBLANK(INDIRECT(ADDRESS(B140,2,1,1,"all_city_parameter_inputs"))), ISBLANK(INDIRECT(ADDRESS(B140,1,1,1,"all_city_parameter_inputs")))), "", IF(ISBLANK(INDIRECT(ADDRESS(B140,1,1,1,"all_city_parameter_inputs"))), All_city_list!E139,INDIRECT(ADDRESS(B140,1,1,1,"all_city_parameter_inputs"))))</f>
        <v>CO2_emission_inventories</v>
      </c>
      <c r="F140" s="9" t="str" cm="1">
        <f t="array" aca="1" ref="F140" ca="1">IF(AND(ISBLANK(INDIRECT(ADDRESS(B140,3,1,1,"all_city_parameter_inputs"))),ISBLANK(INDIRECT(ADDRESS(B140,2,1,1,"all_city_parameter_inputs")))),"",IF(ISBLANK(INDIRECT(ADDRESS(B140,2,1,1,"all_city_parameter_inputs"))),"",INDIRECT(ADDRESS(B140,2,1,1,"all_city_parameter_inputs"))))</f>
        <v>other</v>
      </c>
      <c r="G140" s="25" cm="1">
        <f t="array" aca="1" ref="G140" ca="1">IF(ISBLANK(INDIRECT(ADDRESS(B140,A140,1,1,"all_city_parameter_inputs"))), "--",INDIRECT(ADDRESS(B140,A140,1,1,"all_city_parameter_inputs")))</f>
        <v>64706.366329999997</v>
      </c>
      <c r="H140" s="25">
        <f ca="1">IF(OR(F140="alpha",F140="beta",F140="sd",F140="mean"),"--",VLOOKUP(C140,Default!$B$5:$H$82,7,FALSE))</f>
        <v>31.28</v>
      </c>
      <c r="I140" s="9" t="str">
        <f ca="1">VLOOKUP(E140,Lookup!$C$5:$D$42,2, FALSE)</f>
        <v>Pollution values</v>
      </c>
      <c r="J140" s="9">
        <f ca="1">VLOOKUP(C140,Default!$B$4:$E$82,4, FALSE)</f>
        <v>0</v>
      </c>
      <c r="K140" s="29"/>
      <c r="L140" s="29"/>
      <c r="M140" s="29"/>
    </row>
    <row r="141" spans="1:13" x14ac:dyDescent="0.3">
      <c r="A141" s="10">
        <f t="shared" ref="A141:A204" si="5">A71+1</f>
        <v>4</v>
      </c>
      <c r="B141" s="10">
        <f t="shared" ref="B141:B204" si="6">B71</f>
        <v>69</v>
      </c>
      <c r="C141" s="10" t="str">
        <f t="shared" ref="C141:C204" ca="1" si="7">IF(OR(F141="alpha",F141="beta",F141="constant",F141="sd",F141="mean"),E141,E141&amp;" "&amp;F141)</f>
        <v>CO2_emission_inventories taxi</v>
      </c>
      <c r="D141" s="9" t="str" cm="1">
        <f t="array" aca="1" ref="D141" ca="1">INDIRECT(ADDRESS(1,A141,1,1,"all_city_parameter_inputs"))</f>
        <v>sao_paulo</v>
      </c>
      <c r="E141" s="11" t="str" cm="1">
        <f t="array" aca="1" ref="E141" ca="1">IF(AND(ISBLANK(INDIRECT(ADDRESS(B141,2,1,1,"all_city_parameter_inputs"))), ISBLANK(INDIRECT(ADDRESS(B141,1,1,1,"all_city_parameter_inputs")))), "", IF(ISBLANK(INDIRECT(ADDRESS(B141,1,1,1,"all_city_parameter_inputs"))), All_city_list!E140,INDIRECT(ADDRESS(B141,1,1,1,"all_city_parameter_inputs"))))</f>
        <v>CO2_emission_inventories</v>
      </c>
      <c r="F141" s="9" t="str" cm="1">
        <f t="array" aca="1" ref="F141" ca="1">IF(AND(ISBLANK(INDIRECT(ADDRESS(B141,3,1,1,"all_city_parameter_inputs"))),ISBLANK(INDIRECT(ADDRESS(B141,2,1,1,"all_city_parameter_inputs")))),"",IF(ISBLANK(INDIRECT(ADDRESS(B141,2,1,1,"all_city_parameter_inputs"))),"",INDIRECT(ADDRESS(B141,2,1,1,"all_city_parameter_inputs"))))</f>
        <v>taxi</v>
      </c>
      <c r="G141" s="25" t="str" cm="1">
        <f t="array" aca="1" ref="G141" ca="1">IF(ISBLANK(INDIRECT(ADDRESS(B141,A141,1,1,"all_city_parameter_inputs"))), "--",INDIRECT(ADDRESS(B141,A141,1,1,"all_city_parameter_inputs")))</f>
        <v>--</v>
      </c>
      <c r="H141" s="25" t="str">
        <f ca="1">IF(OR(F141="alpha",F141="beta",F141="sd",F141="mean"),"--",VLOOKUP(C141,Default!$B$5:$H$82,7,FALSE))</f>
        <v>NOT defined</v>
      </c>
      <c r="I141" s="9" t="str">
        <f ca="1">VLOOKUP(E141,Lookup!$C$5:$D$42,2, FALSE)</f>
        <v>Pollution values</v>
      </c>
      <c r="J141" s="9">
        <f ca="1">VLOOKUP(C141,Default!$B$4:$E$82,4, FALSE)</f>
        <v>0</v>
      </c>
      <c r="K141" s="29"/>
      <c r="L141" s="29"/>
      <c r="M141" s="29"/>
    </row>
    <row r="142" spans="1:13" x14ac:dyDescent="0.3">
      <c r="A142" s="10">
        <f t="shared" si="5"/>
        <v>4</v>
      </c>
      <c r="B142" s="10">
        <f t="shared" si="6"/>
        <v>70</v>
      </c>
      <c r="C142" s="10" t="str">
        <f t="shared" ca="1" si="7"/>
        <v>CO2_emission_inventories auto_rickshaw</v>
      </c>
      <c r="D142" s="9" t="str" cm="1">
        <f t="array" aca="1" ref="D142" ca="1">INDIRECT(ADDRESS(1,A142,1,1,"all_city_parameter_inputs"))</f>
        <v>sao_paulo</v>
      </c>
      <c r="E142" s="11" t="str" cm="1">
        <f t="array" aca="1" ref="E142" ca="1">IF(AND(ISBLANK(INDIRECT(ADDRESS(B142,2,1,1,"all_city_parameter_inputs"))), ISBLANK(INDIRECT(ADDRESS(B142,1,1,1,"all_city_parameter_inputs")))), "", IF(ISBLANK(INDIRECT(ADDRESS(B142,1,1,1,"all_city_parameter_inputs"))), All_city_list!E141,INDIRECT(ADDRESS(B142,1,1,1,"all_city_parameter_inputs"))))</f>
        <v>CO2_emission_inventories</v>
      </c>
      <c r="F142" s="9" t="str" cm="1">
        <f t="array" aca="1" ref="F142" ca="1">IF(AND(ISBLANK(INDIRECT(ADDRESS(B142,3,1,1,"all_city_parameter_inputs"))),ISBLANK(INDIRECT(ADDRESS(B142,2,1,1,"all_city_parameter_inputs")))),"",IF(ISBLANK(INDIRECT(ADDRESS(B142,2,1,1,"all_city_parameter_inputs"))),"",INDIRECT(ADDRESS(B142,2,1,1,"all_city_parameter_inputs"))))</f>
        <v>auto_rickshaw</v>
      </c>
      <c r="G142" s="25" t="str" cm="1">
        <f t="array" aca="1" ref="G142" ca="1">IF(ISBLANK(INDIRECT(ADDRESS(B142,A142,1,1,"all_city_parameter_inputs"))), "--",INDIRECT(ADDRESS(B142,A142,1,1,"all_city_parameter_inputs")))</f>
        <v>--</v>
      </c>
      <c r="H142" s="25" t="str">
        <f ca="1">IF(OR(F142="alpha",F142="beta",F142="sd",F142="mean"),"--",VLOOKUP(C142,Default!$B$5:$H$82,7,FALSE))</f>
        <v>NOT defined</v>
      </c>
      <c r="I142" s="9" t="str">
        <f ca="1">VLOOKUP(E142,Lookup!$C$5:$D$42,2, FALSE)</f>
        <v>Pollution values</v>
      </c>
      <c r="J142" s="9">
        <f ca="1">VLOOKUP(C142,Default!$B$4:$E$82,4, FALSE)</f>
        <v>0</v>
      </c>
      <c r="K142" s="29"/>
      <c r="L142" s="29"/>
      <c r="M142" s="29"/>
    </row>
    <row r="143" spans="1:13" x14ac:dyDescent="0.3">
      <c r="A143" s="10">
        <f t="shared" si="5"/>
        <v>4</v>
      </c>
      <c r="B143" s="10">
        <f t="shared" si="6"/>
        <v>71</v>
      </c>
      <c r="C143" s="10" t="str">
        <f t="shared" ca="1" si="7"/>
        <v xml:space="preserve">CO2_emission_confidence </v>
      </c>
      <c r="D143" s="9" t="str" cm="1">
        <f t="array" aca="1" ref="D143" ca="1">INDIRECT(ADDRESS(1,A143,1,1,"all_city_parameter_inputs"))</f>
        <v>sao_paulo</v>
      </c>
      <c r="E143" s="11" t="str" cm="1">
        <f t="array" aca="1" ref="E143" ca="1">IF(AND(ISBLANK(INDIRECT(ADDRESS(B143,2,1,1,"all_city_parameter_inputs"))), ISBLANK(INDIRECT(ADDRESS(B143,1,1,1,"all_city_parameter_inputs")))), "", IF(ISBLANK(INDIRECT(ADDRESS(B143,1,1,1,"all_city_parameter_inputs"))), All_city_list!E142,INDIRECT(ADDRESS(B143,1,1,1,"all_city_parameter_inputs"))))</f>
        <v>CO2_emission_confidence</v>
      </c>
      <c r="F143" s="9" t="str" cm="1">
        <f t="array" aca="1" ref="F143" ca="1">IF(AND(ISBLANK(INDIRECT(ADDRESS(B143,3,1,1,"all_city_parameter_inputs"))),ISBLANK(INDIRECT(ADDRESS(B143,2,1,1,"all_city_parameter_inputs")))),"",IF(ISBLANK(INDIRECT(ADDRESS(B143,2,1,1,"all_city_parameter_inputs"))),"",INDIRECT(ADDRESS(B143,2,1,1,"all_city_parameter_inputs"))))</f>
        <v/>
      </c>
      <c r="G143" s="25" cm="1">
        <f t="array" aca="1" ref="G143" ca="1">IF(ISBLANK(INDIRECT(ADDRESS(B143,A143,1,1,"all_city_parameter_inputs"))), "--",INDIRECT(ADDRESS(B143,A143,1,1,"all_city_parameter_inputs")))</f>
        <v>0.7</v>
      </c>
      <c r="H143" s="25" t="e">
        <f ca="1">IF(OR(F143="alpha",F143="beta",F143="sd",F143="mean"),"--",VLOOKUP(C143,Default!$B$5:$H$82,7,FALSE))</f>
        <v>#N/A</v>
      </c>
      <c r="I143" s="9" t="str">
        <f ca="1">VLOOKUP(E143,Lookup!$C$5:$D$42,2, FALSE)</f>
        <v>Pollution values</v>
      </c>
      <c r="J143" s="9" t="e">
        <f ca="1">VLOOKUP(C143,Default!$B$4:$E$82,4, FALSE)</f>
        <v>#N/A</v>
      </c>
      <c r="K143" s="29"/>
      <c r="L143" s="29"/>
      <c r="M143" s="29"/>
    </row>
    <row r="144" spans="1:13" x14ac:dyDescent="0.3">
      <c r="A144" s="10">
        <f t="shared" si="5"/>
        <v>5</v>
      </c>
      <c r="B144" s="10">
        <f t="shared" si="6"/>
        <v>2</v>
      </c>
      <c r="C144" s="10" t="str">
        <f t="shared" ca="1" si="7"/>
        <v>speeds subway</v>
      </c>
      <c r="D144" s="9" t="str" cm="1">
        <f t="array" aca="1" ref="D144" ca="1">INDIRECT(ADDRESS(1,A144,1,1,"all_city_parameter_inputs"))</f>
        <v>delhi</v>
      </c>
      <c r="E144" s="11" t="str" cm="1">
        <f t="array" aca="1" ref="E144" ca="1">IF(AND(ISBLANK(INDIRECT(ADDRESS(B144,2,1,1,"all_city_parameter_inputs"))), ISBLANK(INDIRECT(ADDRESS(B144,1,1,1,"all_city_parameter_inputs")))), "", IF(ISBLANK(INDIRECT(ADDRESS(B144,1,1,1,"all_city_parameter_inputs"))), All_city_list!E143,INDIRECT(ADDRESS(B144,1,1,1,"all_city_parameter_inputs"))))</f>
        <v>speeds</v>
      </c>
      <c r="F144" s="9" t="str" cm="1">
        <f t="array" aca="1" ref="F144" ca="1">IF(AND(ISBLANK(INDIRECT(ADDRESS(B144,3,1,1,"all_city_parameter_inputs"))),ISBLANK(INDIRECT(ADDRESS(B144,2,1,1,"all_city_parameter_inputs")))),"",IF(ISBLANK(INDIRECT(ADDRESS(B144,2,1,1,"all_city_parameter_inputs"))),"",INDIRECT(ADDRESS(B144,2,1,1,"all_city_parameter_inputs"))))</f>
        <v>subway</v>
      </c>
      <c r="G144" s="25" t="str" cm="1">
        <f t="array" aca="1" ref="G144" ca="1">IF(ISBLANK(INDIRECT(ADDRESS(B144,A144,1,1,"all_city_parameter_inputs"))), "--",INDIRECT(ADDRESS(B144,A144,1,1,"all_city_parameter_inputs")))</f>
        <v>--</v>
      </c>
      <c r="H144" s="25">
        <f ca="1">IF(OR(F144="alpha",F144="beta",F144="sd",F144="mean"),"--",VLOOKUP(C144,Default!$B$5:$H$82,7,FALSE))</f>
        <v>16</v>
      </c>
      <c r="I144" s="9" t="str">
        <f ca="1">VLOOKUP(E144,Lookup!$C$5:$D$42,2, FALSE)</f>
        <v>Travel values</v>
      </c>
      <c r="J144" s="9">
        <f ca="1">VLOOKUP(C144,Default!$B$4:$E$82,4, FALSE)</f>
        <v>0</v>
      </c>
      <c r="K144" s="29"/>
      <c r="L144" s="29"/>
      <c r="M144" s="29"/>
    </row>
    <row r="145" spans="1:13" x14ac:dyDescent="0.3">
      <c r="A145" s="10">
        <f t="shared" si="5"/>
        <v>5</v>
      </c>
      <c r="B145" s="10">
        <f t="shared" si="6"/>
        <v>3</v>
      </c>
      <c r="C145" s="10" t="str">
        <f t="shared" ca="1" si="7"/>
        <v>speeds cycle</v>
      </c>
      <c r="D145" s="9" t="str" cm="1">
        <f t="array" aca="1" ref="D145" ca="1">INDIRECT(ADDRESS(1,A145,1,1,"all_city_parameter_inputs"))</f>
        <v>delhi</v>
      </c>
      <c r="E145" s="11" t="str" cm="1">
        <f t="array" aca="1" ref="E145" ca="1">IF(AND(ISBLANK(INDIRECT(ADDRESS(B145,2,1,1,"all_city_parameter_inputs"))), ISBLANK(INDIRECT(ADDRESS(B145,1,1,1,"all_city_parameter_inputs")))), "", IF(ISBLANK(INDIRECT(ADDRESS(B145,1,1,1,"all_city_parameter_inputs"))), All_city_list!E144,INDIRECT(ADDRESS(B145,1,1,1,"all_city_parameter_inputs"))))</f>
        <v>speeds</v>
      </c>
      <c r="F145" s="9" t="str" cm="1">
        <f t="array" aca="1" ref="F145" ca="1">IF(AND(ISBLANK(INDIRECT(ADDRESS(B145,3,1,1,"all_city_parameter_inputs"))),ISBLANK(INDIRECT(ADDRESS(B145,2,1,1,"all_city_parameter_inputs")))),"",IF(ISBLANK(INDIRECT(ADDRESS(B145,2,1,1,"all_city_parameter_inputs"))),"",INDIRECT(ADDRESS(B145,2,1,1,"all_city_parameter_inputs"))))</f>
        <v>cycle</v>
      </c>
      <c r="G145" s="25" t="str" cm="1">
        <f t="array" aca="1" ref="G145" ca="1">IF(ISBLANK(INDIRECT(ADDRESS(B145,A145,1,1,"all_city_parameter_inputs"))), "--",INDIRECT(ADDRESS(B145,A145,1,1,"all_city_parameter_inputs")))</f>
        <v>--</v>
      </c>
      <c r="H145" s="25">
        <f ca="1">IF(OR(F145="alpha",F145="beta",F145="sd",F145="mean"),"--",VLOOKUP(C145,Default!$B$5:$H$82,7,FALSE))</f>
        <v>7</v>
      </c>
      <c r="I145" s="9" t="str">
        <f ca="1">VLOOKUP(E145,Lookup!$C$5:$D$42,2, FALSE)</f>
        <v>Travel values</v>
      </c>
      <c r="J145" s="9">
        <f ca="1">VLOOKUP(C145,Default!$B$4:$E$82,4, FALSE)</f>
        <v>0</v>
      </c>
      <c r="K145" s="29"/>
      <c r="L145" s="29"/>
      <c r="M145" s="29"/>
    </row>
    <row r="146" spans="1:13" x14ac:dyDescent="0.3">
      <c r="A146" s="10">
        <f t="shared" si="5"/>
        <v>5</v>
      </c>
      <c r="B146" s="10">
        <f t="shared" si="6"/>
        <v>4</v>
      </c>
      <c r="C146" s="10" t="str">
        <f t="shared" ca="1" si="7"/>
        <v>PM_emission_inventories motorcycle</v>
      </c>
      <c r="D146" s="9" t="str" cm="1">
        <f t="array" aca="1" ref="D146" ca="1">INDIRECT(ADDRESS(1,A146,1,1,"all_city_parameter_inputs"))</f>
        <v>delhi</v>
      </c>
      <c r="E146" s="11" t="str" cm="1">
        <f t="array" aca="1" ref="E146" ca="1">IF(AND(ISBLANK(INDIRECT(ADDRESS(B146,2,1,1,"all_city_parameter_inputs"))), ISBLANK(INDIRECT(ADDRESS(B146,1,1,1,"all_city_parameter_inputs")))), "", IF(ISBLANK(INDIRECT(ADDRESS(B146,1,1,1,"all_city_parameter_inputs"))), All_city_list!E145,INDIRECT(ADDRESS(B146,1,1,1,"all_city_parameter_inputs"))))</f>
        <v>PM_emission_inventories</v>
      </c>
      <c r="F146" s="9" t="str" cm="1">
        <f t="array" aca="1" ref="F146" ca="1">IF(AND(ISBLANK(INDIRECT(ADDRESS(B146,3,1,1,"all_city_parameter_inputs"))),ISBLANK(INDIRECT(ADDRESS(B146,2,1,1,"all_city_parameter_inputs")))),"",IF(ISBLANK(INDIRECT(ADDRESS(B146,2,1,1,"all_city_parameter_inputs"))),"",INDIRECT(ADDRESS(B146,2,1,1,"all_city_parameter_inputs"))))</f>
        <v>motorcycle</v>
      </c>
      <c r="G146" s="25" cm="1">
        <f t="array" aca="1" ref="G146" ca="1">IF(ISBLANK(INDIRECT(ADDRESS(B146,A146,1,1,"all_city_parameter_inputs"))), "--",INDIRECT(ADDRESS(B146,A146,1,1,"all_city_parameter_inputs")))</f>
        <v>1409</v>
      </c>
      <c r="H146" s="25">
        <f ca="1">IF(OR(F146="alpha",F146="beta",F146="sd",F146="mean"),"--",VLOOKUP(C146,Default!$B$5:$H$82,7,FALSE))</f>
        <v>1.0999999999999999E-2</v>
      </c>
      <c r="I146" s="9" t="str">
        <f ca="1">VLOOKUP(E146,Lookup!$C$5:$D$42,2, FALSE)</f>
        <v>Pollution values</v>
      </c>
      <c r="J146" s="9" t="str">
        <f ca="1">VLOOKUP(C146,Default!$B$4:$E$82,4, FALSE)</f>
        <v>- Used to estimate the PM for scenarios (function "scenario_pm_calculations").
- Iused as reference to compute confidence around it (function "ithim_setup_parameters").
- used to create VEHICLE_INVENTORY, with speeds, PM and CO2 emissions (function "set_vehicle_inventory").</v>
      </c>
      <c r="K146" s="29"/>
      <c r="L146" s="29"/>
      <c r="M146" s="29"/>
    </row>
    <row r="147" spans="1:13" x14ac:dyDescent="0.3">
      <c r="A147" s="10">
        <f t="shared" si="5"/>
        <v>5</v>
      </c>
      <c r="B147" s="10">
        <f t="shared" si="6"/>
        <v>5</v>
      </c>
      <c r="C147" s="10" t="str">
        <f t="shared" ca="1" si="7"/>
        <v>PM_emission_inventories car</v>
      </c>
      <c r="D147" s="9" t="str" cm="1">
        <f t="array" aca="1" ref="D147" ca="1">INDIRECT(ADDRESS(1,A147,1,1,"all_city_parameter_inputs"))</f>
        <v>delhi</v>
      </c>
      <c r="E147" s="11" t="str" cm="1">
        <f t="array" aca="1" ref="E147" ca="1">IF(AND(ISBLANK(INDIRECT(ADDRESS(B147,2,1,1,"all_city_parameter_inputs"))), ISBLANK(INDIRECT(ADDRESS(B147,1,1,1,"all_city_parameter_inputs")))), "", IF(ISBLANK(INDIRECT(ADDRESS(B147,1,1,1,"all_city_parameter_inputs"))), All_city_list!E146,INDIRECT(ADDRESS(B147,1,1,1,"all_city_parameter_inputs"))))</f>
        <v>PM_emission_inventories</v>
      </c>
      <c r="F147" s="9" t="str" cm="1">
        <f t="array" aca="1" ref="F147" ca="1">IF(AND(ISBLANK(INDIRECT(ADDRESS(B147,3,1,1,"all_city_parameter_inputs"))),ISBLANK(INDIRECT(ADDRESS(B147,2,1,1,"all_city_parameter_inputs")))),"",IF(ISBLANK(INDIRECT(ADDRESS(B147,2,1,1,"all_city_parameter_inputs"))),"",INDIRECT(ADDRESS(B147,2,1,1,"all_city_parameter_inputs"))))</f>
        <v>car</v>
      </c>
      <c r="G147" s="25" cm="1">
        <f t="array" aca="1" ref="G147" ca="1">IF(ISBLANK(INDIRECT(ADDRESS(B147,A147,1,1,"all_city_parameter_inputs"))), "--",INDIRECT(ADDRESS(B147,A147,1,1,"all_city_parameter_inputs")))</f>
        <v>2214</v>
      </c>
      <c r="H147" s="25">
        <f ca="1">IF(OR(F147="alpha",F147="beta",F147="sd",F147="mean"),"--",VLOOKUP(C147,Default!$B$5:$H$82,7,FALSE))</f>
        <v>0.22800000000000001</v>
      </c>
      <c r="I147" s="9" t="str">
        <f ca="1">VLOOKUP(E147,Lookup!$C$5:$D$42,2, FALSE)</f>
        <v>Pollution values</v>
      </c>
      <c r="J147" s="9">
        <f ca="1">VLOOKUP(C147,Default!$B$4:$E$82,4, FALSE)</f>
        <v>0</v>
      </c>
      <c r="K147" s="29"/>
      <c r="L147" s="29"/>
      <c r="M147" s="29"/>
    </row>
    <row r="148" spans="1:13" x14ac:dyDescent="0.3">
      <c r="A148" s="10">
        <f t="shared" si="5"/>
        <v>5</v>
      </c>
      <c r="B148" s="10">
        <f t="shared" si="6"/>
        <v>6</v>
      </c>
      <c r="C148" s="10" t="str">
        <f t="shared" ca="1" si="7"/>
        <v>PM_emission_inventories bus_driver</v>
      </c>
      <c r="D148" s="9" t="str" cm="1">
        <f t="array" aca="1" ref="D148" ca="1">INDIRECT(ADDRESS(1,A148,1,1,"all_city_parameter_inputs"))</f>
        <v>delhi</v>
      </c>
      <c r="E148" s="11" t="str" cm="1">
        <f t="array" aca="1" ref="E148" ca="1">IF(AND(ISBLANK(INDIRECT(ADDRESS(B148,2,1,1,"all_city_parameter_inputs"))), ISBLANK(INDIRECT(ADDRESS(B148,1,1,1,"all_city_parameter_inputs")))), "", IF(ISBLANK(INDIRECT(ADDRESS(B148,1,1,1,"all_city_parameter_inputs"))), All_city_list!E147,INDIRECT(ADDRESS(B148,1,1,1,"all_city_parameter_inputs"))))</f>
        <v>PM_emission_inventories</v>
      </c>
      <c r="F148" s="9" t="str" cm="1">
        <f t="array" aca="1" ref="F148" ca="1">IF(AND(ISBLANK(INDIRECT(ADDRESS(B148,3,1,1,"all_city_parameter_inputs"))),ISBLANK(INDIRECT(ADDRESS(B148,2,1,1,"all_city_parameter_inputs")))),"",IF(ISBLANK(INDIRECT(ADDRESS(B148,2,1,1,"all_city_parameter_inputs"))),"",INDIRECT(ADDRESS(B148,2,1,1,"all_city_parameter_inputs"))))</f>
        <v>bus_driver</v>
      </c>
      <c r="G148" s="25" cm="1">
        <f t="array" aca="1" ref="G148" ca="1">IF(ISBLANK(INDIRECT(ADDRESS(B148,A148,1,1,"all_city_parameter_inputs"))), "--",INDIRECT(ADDRESS(B148,A148,1,1,"all_city_parameter_inputs")))</f>
        <v>644</v>
      </c>
      <c r="H148" s="25">
        <f ca="1">IF(OR(F148="alpha",F148="beta",F148="sd",F148="mean"),"--",VLOOKUP(C148,Default!$B$5:$H$82,7,FALSE))</f>
        <v>0.82</v>
      </c>
      <c r="I148" s="9" t="str">
        <f ca="1">VLOOKUP(E148,Lookup!$C$5:$D$42,2, FALSE)</f>
        <v>Pollution values</v>
      </c>
      <c r="J148" s="9">
        <f ca="1">VLOOKUP(C148,Default!$B$4:$E$82,4, FALSE)</f>
        <v>0</v>
      </c>
      <c r="K148" s="29"/>
      <c r="L148" s="29"/>
      <c r="M148" s="29"/>
    </row>
    <row r="149" spans="1:13" x14ac:dyDescent="0.3">
      <c r="A149" s="10">
        <f t="shared" si="5"/>
        <v>5</v>
      </c>
      <c r="B149" s="10">
        <f t="shared" si="6"/>
        <v>7</v>
      </c>
      <c r="C149" s="10" t="str">
        <f t="shared" ca="1" si="7"/>
        <v>PM_emission_inventories big_truck</v>
      </c>
      <c r="D149" s="9" t="str" cm="1">
        <f t="array" aca="1" ref="D149" ca="1">INDIRECT(ADDRESS(1,A149,1,1,"all_city_parameter_inputs"))</f>
        <v>delhi</v>
      </c>
      <c r="E149" s="11" t="str" cm="1">
        <f t="array" aca="1" ref="E149" ca="1">IF(AND(ISBLANK(INDIRECT(ADDRESS(B149,2,1,1,"all_city_parameter_inputs"))), ISBLANK(INDIRECT(ADDRESS(B149,1,1,1,"all_city_parameter_inputs")))), "", IF(ISBLANK(INDIRECT(ADDRESS(B149,1,1,1,"all_city_parameter_inputs"))), All_city_list!E148,INDIRECT(ADDRESS(B149,1,1,1,"all_city_parameter_inputs"))))</f>
        <v>PM_emission_inventories</v>
      </c>
      <c r="F149" s="9" t="str" cm="1">
        <f t="array" aca="1" ref="F149" ca="1">IF(AND(ISBLANK(INDIRECT(ADDRESS(B149,3,1,1,"all_city_parameter_inputs"))),ISBLANK(INDIRECT(ADDRESS(B149,2,1,1,"all_city_parameter_inputs")))),"",IF(ISBLANK(INDIRECT(ADDRESS(B149,2,1,1,"all_city_parameter_inputs"))),"",INDIRECT(ADDRESS(B149,2,1,1,"all_city_parameter_inputs"))))</f>
        <v>big_truck</v>
      </c>
      <c r="G149" s="25" cm="1">
        <f t="array" aca="1" ref="G149" ca="1">IF(ISBLANK(INDIRECT(ADDRESS(B149,A149,1,1,"all_city_parameter_inputs"))), "--",INDIRECT(ADDRESS(B149,A149,1,1,"all_city_parameter_inputs")))</f>
        <v>4624</v>
      </c>
      <c r="H149" s="25">
        <f ca="1">IF(OR(F149="alpha",F149="beta",F149="sd",F149="mean"),"--",VLOOKUP(C149,Default!$B$5:$H$82,7,FALSE))</f>
        <v>0.71099999999999997</v>
      </c>
      <c r="I149" s="9" t="str">
        <f ca="1">VLOOKUP(E149,Lookup!$C$5:$D$42,2, FALSE)</f>
        <v>Pollution values</v>
      </c>
      <c r="J149" s="9">
        <f ca="1">VLOOKUP(C149,Default!$B$4:$E$82,4, FALSE)</f>
        <v>0</v>
      </c>
      <c r="K149" s="29"/>
      <c r="L149" s="29"/>
      <c r="M149" s="29"/>
    </row>
    <row r="150" spans="1:13" x14ac:dyDescent="0.3">
      <c r="A150" s="10">
        <f t="shared" si="5"/>
        <v>5</v>
      </c>
      <c r="B150" s="10">
        <f t="shared" si="6"/>
        <v>8</v>
      </c>
      <c r="C150" s="10" t="str">
        <f t="shared" ca="1" si="7"/>
        <v>PM_emission_inventories truck</v>
      </c>
      <c r="D150" s="9" t="str" cm="1">
        <f t="array" aca="1" ref="D150" ca="1">INDIRECT(ADDRESS(1,A150,1,1,"all_city_parameter_inputs"))</f>
        <v>delhi</v>
      </c>
      <c r="E150" s="11" t="str" cm="1">
        <f t="array" aca="1" ref="E150" ca="1">IF(AND(ISBLANK(INDIRECT(ADDRESS(B150,2,1,1,"all_city_parameter_inputs"))), ISBLANK(INDIRECT(ADDRESS(B150,1,1,1,"all_city_parameter_inputs")))), "", IF(ISBLANK(INDIRECT(ADDRESS(B150,1,1,1,"all_city_parameter_inputs"))), All_city_list!E149,INDIRECT(ADDRESS(B150,1,1,1,"all_city_parameter_inputs"))))</f>
        <v>PM_emission_inventories</v>
      </c>
      <c r="F150" s="9" t="str" cm="1">
        <f t="array" aca="1" ref="F150" ca="1">IF(AND(ISBLANK(INDIRECT(ADDRESS(B150,3,1,1,"all_city_parameter_inputs"))),ISBLANK(INDIRECT(ADDRESS(B150,2,1,1,"all_city_parameter_inputs")))),"",IF(ISBLANK(INDIRECT(ADDRESS(B150,2,1,1,"all_city_parameter_inputs"))),"",INDIRECT(ADDRESS(B150,2,1,1,"all_city_parameter_inputs"))))</f>
        <v>truck</v>
      </c>
      <c r="G150" s="25" cm="1">
        <f t="array" aca="1" ref="G150" ca="1">IF(ISBLANK(INDIRECT(ADDRESS(B150,A150,1,1,"all_city_parameter_inputs"))), "--",INDIRECT(ADDRESS(B150,A150,1,1,"all_city_parameter_inputs")))</f>
        <v>3337</v>
      </c>
      <c r="H150" s="25">
        <f ca="1">IF(OR(F150="alpha",F150="beta",F150="sd",F150="mean"),"--",VLOOKUP(C150,Default!$B$5:$H$82,7,FALSE))</f>
        <v>0.85899999999999999</v>
      </c>
      <c r="I150" s="9" t="str">
        <f ca="1">VLOOKUP(E150,Lookup!$C$5:$D$42,2, FALSE)</f>
        <v>Pollution values</v>
      </c>
      <c r="J150" s="9">
        <f ca="1">VLOOKUP(C150,Default!$B$4:$E$82,4, FALSE)</f>
        <v>0</v>
      </c>
      <c r="K150" s="29"/>
      <c r="L150" s="29"/>
      <c r="M150" s="29"/>
    </row>
    <row r="151" spans="1:13" x14ac:dyDescent="0.3">
      <c r="A151" s="10">
        <f t="shared" si="5"/>
        <v>5</v>
      </c>
      <c r="B151" s="10">
        <f t="shared" si="6"/>
        <v>9</v>
      </c>
      <c r="C151" s="10" t="str">
        <f t="shared" ca="1" si="7"/>
        <v>PM_emission_inventories van</v>
      </c>
      <c r="D151" s="9" t="str" cm="1">
        <f t="array" aca="1" ref="D151" ca="1">INDIRECT(ADDRESS(1,A151,1,1,"all_city_parameter_inputs"))</f>
        <v>delhi</v>
      </c>
      <c r="E151" s="11" t="str" cm="1">
        <f t="array" aca="1" ref="E151" ca="1">IF(AND(ISBLANK(INDIRECT(ADDRESS(B151,2,1,1,"all_city_parameter_inputs"))), ISBLANK(INDIRECT(ADDRESS(B151,1,1,1,"all_city_parameter_inputs")))), "", IF(ISBLANK(INDIRECT(ADDRESS(B151,1,1,1,"all_city_parameter_inputs"))), All_city_list!E150,INDIRECT(ADDRESS(B151,1,1,1,"all_city_parameter_inputs"))))</f>
        <v>PM_emission_inventories</v>
      </c>
      <c r="F151" s="9" t="str" cm="1">
        <f t="array" aca="1" ref="F151" ca="1">IF(AND(ISBLANK(INDIRECT(ADDRESS(B151,3,1,1,"all_city_parameter_inputs"))),ISBLANK(INDIRECT(ADDRESS(B151,2,1,1,"all_city_parameter_inputs")))),"",IF(ISBLANK(INDIRECT(ADDRESS(B151,2,1,1,"all_city_parameter_inputs"))),"",INDIRECT(ADDRESS(B151,2,1,1,"all_city_parameter_inputs"))))</f>
        <v>van</v>
      </c>
      <c r="G151" s="25" cm="1">
        <f t="array" aca="1" ref="G151" ca="1">IF(ISBLANK(INDIRECT(ADDRESS(B151,A151,1,1,"all_city_parameter_inputs"))), "--",INDIRECT(ADDRESS(B151,A151,1,1,"all_city_parameter_inputs")))</f>
        <v>0</v>
      </c>
      <c r="H151" s="25" t="str">
        <f ca="1">IF(OR(F151="alpha",F151="beta",F151="sd",F151="mean"),"--",VLOOKUP(C151,Default!$B$5:$H$82,7,FALSE))</f>
        <v>NOT defined</v>
      </c>
      <c r="I151" s="9" t="str">
        <f ca="1">VLOOKUP(E151,Lookup!$C$5:$D$42,2, FALSE)</f>
        <v>Pollution values</v>
      </c>
      <c r="J151" s="9">
        <f ca="1">VLOOKUP(C151,Default!$B$4:$E$82,4, FALSE)</f>
        <v>0</v>
      </c>
      <c r="K151" s="29"/>
      <c r="L151" s="29"/>
      <c r="M151" s="29"/>
    </row>
    <row r="152" spans="1:13" x14ac:dyDescent="0.3">
      <c r="A152" s="10">
        <f t="shared" si="5"/>
        <v>5</v>
      </c>
      <c r="B152" s="10">
        <f t="shared" si="6"/>
        <v>10</v>
      </c>
      <c r="C152" s="10" t="str">
        <f t="shared" ca="1" si="7"/>
        <v>PM_emission_inventories other</v>
      </c>
      <c r="D152" s="9" t="str" cm="1">
        <f t="array" aca="1" ref="D152" ca="1">INDIRECT(ADDRESS(1,A152,1,1,"all_city_parameter_inputs"))</f>
        <v>delhi</v>
      </c>
      <c r="E152" s="11" t="str" cm="1">
        <f t="array" aca="1" ref="E152" ca="1">IF(AND(ISBLANK(INDIRECT(ADDRESS(B152,2,1,1,"all_city_parameter_inputs"))), ISBLANK(INDIRECT(ADDRESS(B152,1,1,1,"all_city_parameter_inputs")))), "", IF(ISBLANK(INDIRECT(ADDRESS(B152,1,1,1,"all_city_parameter_inputs"))), All_city_list!E151,INDIRECT(ADDRESS(B152,1,1,1,"all_city_parameter_inputs"))))</f>
        <v>PM_emission_inventories</v>
      </c>
      <c r="F152" s="9" t="str" cm="1">
        <f t="array" aca="1" ref="F152" ca="1">IF(AND(ISBLANK(INDIRECT(ADDRESS(B152,3,1,1,"all_city_parameter_inputs"))),ISBLANK(INDIRECT(ADDRESS(B152,2,1,1,"all_city_parameter_inputs")))),"",IF(ISBLANK(INDIRECT(ADDRESS(B152,2,1,1,"all_city_parameter_inputs"))),"",INDIRECT(ADDRESS(B152,2,1,1,"all_city_parameter_inputs"))))</f>
        <v>other</v>
      </c>
      <c r="G152" s="25" cm="1">
        <f t="array" aca="1" ref="G152" ca="1">IF(ISBLANK(INDIRECT(ADDRESS(B152,A152,1,1,"all_city_parameter_inputs"))), "--",INDIRECT(ADDRESS(B152,A152,1,1,"all_city_parameter_inputs")))</f>
        <v>0</v>
      </c>
      <c r="H152" s="25">
        <f ca="1">IF(OR(F152="alpha",F152="beta",F152="sd",F152="mean"),"--",VLOOKUP(C152,Default!$B$5:$H$82,7,FALSE))</f>
        <v>8.2000000000000003E-2</v>
      </c>
      <c r="I152" s="9" t="str">
        <f ca="1">VLOOKUP(E152,Lookup!$C$5:$D$42,2, FALSE)</f>
        <v>Pollution values</v>
      </c>
      <c r="J152" s="9">
        <f ca="1">VLOOKUP(C152,Default!$B$4:$E$82,4, FALSE)</f>
        <v>0</v>
      </c>
      <c r="K152" s="29"/>
      <c r="L152" s="29"/>
      <c r="M152" s="29"/>
    </row>
    <row r="153" spans="1:13" x14ac:dyDescent="0.3">
      <c r="A153" s="10">
        <f t="shared" si="5"/>
        <v>5</v>
      </c>
      <c r="B153" s="10">
        <f t="shared" si="6"/>
        <v>11</v>
      </c>
      <c r="C153" s="10" t="str">
        <f t="shared" ca="1" si="7"/>
        <v>PM_emission_inventories taxi</v>
      </c>
      <c r="D153" s="9" t="str" cm="1">
        <f t="array" aca="1" ref="D153" ca="1">INDIRECT(ADDRESS(1,A153,1,1,"all_city_parameter_inputs"))</f>
        <v>delhi</v>
      </c>
      <c r="E153" s="11" t="str" cm="1">
        <f t="array" aca="1" ref="E153" ca="1">IF(AND(ISBLANK(INDIRECT(ADDRESS(B153,2,1,1,"all_city_parameter_inputs"))), ISBLANK(INDIRECT(ADDRESS(B153,1,1,1,"all_city_parameter_inputs")))), "", IF(ISBLANK(INDIRECT(ADDRESS(B153,1,1,1,"all_city_parameter_inputs"))), All_city_list!E152,INDIRECT(ADDRESS(B153,1,1,1,"all_city_parameter_inputs"))))</f>
        <v>PM_emission_inventories</v>
      </c>
      <c r="F153" s="9" t="str" cm="1">
        <f t="array" aca="1" ref="F153" ca="1">IF(AND(ISBLANK(INDIRECT(ADDRESS(B153,3,1,1,"all_city_parameter_inputs"))),ISBLANK(INDIRECT(ADDRESS(B153,2,1,1,"all_city_parameter_inputs")))),"",IF(ISBLANK(INDIRECT(ADDRESS(B153,2,1,1,"all_city_parameter_inputs"))),"",INDIRECT(ADDRESS(B153,2,1,1,"all_city_parameter_inputs"))))</f>
        <v>taxi</v>
      </c>
      <c r="G153" s="25" cm="1">
        <f t="array" aca="1" ref="G153" ca="1">IF(ISBLANK(INDIRECT(ADDRESS(B153,A153,1,1,"all_city_parameter_inputs"))), "--",INDIRECT(ADDRESS(B153,A153,1,1,"all_city_parameter_inputs")))</f>
        <v>0</v>
      </c>
      <c r="H153" s="25">
        <f ca="1">IF(OR(F153="alpha",F153="beta",F153="sd",F153="mean"),"--",VLOOKUP(C153,Default!$B$5:$H$82,7,FALSE))</f>
        <v>1.0999999999999999E-2</v>
      </c>
      <c r="I153" s="9" t="str">
        <f ca="1">VLOOKUP(E153,Lookup!$C$5:$D$42,2, FALSE)</f>
        <v>Pollution values</v>
      </c>
      <c r="J153" s="9">
        <f ca="1">VLOOKUP(C153,Default!$B$4:$E$82,4, FALSE)</f>
        <v>0</v>
      </c>
      <c r="K153" s="29"/>
      <c r="L153" s="29"/>
      <c r="M153" s="29"/>
    </row>
    <row r="154" spans="1:13" x14ac:dyDescent="0.3">
      <c r="A154" s="10">
        <f t="shared" si="5"/>
        <v>5</v>
      </c>
      <c r="B154" s="10">
        <f t="shared" si="6"/>
        <v>12</v>
      </c>
      <c r="C154" s="10" t="str">
        <f t="shared" ca="1" si="7"/>
        <v>PM_emission_inventories auto_rickshaw</v>
      </c>
      <c r="D154" s="9" t="str" cm="1">
        <f t="array" aca="1" ref="D154" ca="1">INDIRECT(ADDRESS(1,A154,1,1,"all_city_parameter_inputs"))</f>
        <v>delhi</v>
      </c>
      <c r="E154" s="11" t="str" cm="1">
        <f t="array" aca="1" ref="E154" ca="1">IF(AND(ISBLANK(INDIRECT(ADDRESS(B154,2,1,1,"all_city_parameter_inputs"))), ISBLANK(INDIRECT(ADDRESS(B154,1,1,1,"all_city_parameter_inputs")))), "", IF(ISBLANK(INDIRECT(ADDRESS(B154,1,1,1,"all_city_parameter_inputs"))), All_city_list!E153,INDIRECT(ADDRESS(B154,1,1,1,"all_city_parameter_inputs"))))</f>
        <v>PM_emission_inventories</v>
      </c>
      <c r="F154" s="9" t="str" cm="1">
        <f t="array" aca="1" ref="F154" ca="1">IF(AND(ISBLANK(INDIRECT(ADDRESS(B154,3,1,1,"all_city_parameter_inputs"))),ISBLANK(INDIRECT(ADDRESS(B154,2,1,1,"all_city_parameter_inputs")))),"",IF(ISBLANK(INDIRECT(ADDRESS(B154,2,1,1,"all_city_parameter_inputs"))),"",INDIRECT(ADDRESS(B154,2,1,1,"all_city_parameter_inputs"))))</f>
        <v>auto_rickshaw</v>
      </c>
      <c r="G154" s="25" cm="1">
        <f t="array" aca="1" ref="G154" ca="1">IF(ISBLANK(INDIRECT(ADDRESS(B154,A154,1,1,"all_city_parameter_inputs"))), "--",INDIRECT(ADDRESS(B154,A154,1,1,"all_city_parameter_inputs")))</f>
        <v>133</v>
      </c>
      <c r="H154" s="25" t="str">
        <f ca="1">IF(OR(F154="alpha",F154="beta",F154="sd",F154="mean"),"--",VLOOKUP(C154,Default!$B$5:$H$82,7,FALSE))</f>
        <v>NOT defined</v>
      </c>
      <c r="I154" s="9" t="str">
        <f ca="1">VLOOKUP(E154,Lookup!$C$5:$D$42,2, FALSE)</f>
        <v>Pollution values</v>
      </c>
      <c r="J154" s="9">
        <f ca="1">VLOOKUP(C154,Default!$B$4:$E$82,4, FALSE)</f>
        <v>0</v>
      </c>
      <c r="K154" s="29"/>
      <c r="L154" s="29"/>
      <c r="M154" s="29"/>
    </row>
    <row r="155" spans="1:13" x14ac:dyDescent="0.3">
      <c r="A155" s="10">
        <f t="shared" si="5"/>
        <v>5</v>
      </c>
      <c r="B155" s="10">
        <f t="shared" si="6"/>
        <v>13</v>
      </c>
      <c r="C155" s="10" t="str">
        <f t="shared" ca="1" si="7"/>
        <v>injury_reporting_rate</v>
      </c>
      <c r="D155" s="9" t="str" cm="1">
        <f t="array" aca="1" ref="D155" ca="1">INDIRECT(ADDRESS(1,A155,1,1,"all_city_parameter_inputs"))</f>
        <v>delhi</v>
      </c>
      <c r="E155" s="11" t="str" cm="1">
        <f t="array" aca="1" ref="E155" ca="1">IF(AND(ISBLANK(INDIRECT(ADDRESS(B155,2,1,1,"all_city_parameter_inputs"))), ISBLANK(INDIRECT(ADDRESS(B155,1,1,1,"all_city_parameter_inputs")))), "", IF(ISBLANK(INDIRECT(ADDRESS(B155,1,1,1,"all_city_parameter_inputs"))), All_city_list!E154,INDIRECT(ADDRESS(B155,1,1,1,"all_city_parameter_inputs"))))</f>
        <v>injury_reporting_rate</v>
      </c>
      <c r="F155" s="9" t="str" cm="1">
        <f t="array" aca="1" ref="F155" ca="1">IF(AND(ISBLANK(INDIRECT(ADDRESS(B155,3,1,1,"all_city_parameter_inputs"))),ISBLANK(INDIRECT(ADDRESS(B155,2,1,1,"all_city_parameter_inputs")))),"",IF(ISBLANK(INDIRECT(ADDRESS(B155,2,1,1,"all_city_parameter_inputs"))),"",INDIRECT(ADDRESS(B155,2,1,1,"all_city_parameter_inputs"))))</f>
        <v>constant</v>
      </c>
      <c r="G155" s="25" cm="1">
        <f t="array" aca="1" ref="G155" ca="1">IF(ISBLANK(INDIRECT(ADDRESS(B155,A155,1,1,"all_city_parameter_inputs"))), "--",INDIRECT(ADDRESS(B155,A155,1,1,"all_city_parameter_inputs")))</f>
        <v>1</v>
      </c>
      <c r="H155" s="25">
        <f ca="1">IF(OR(F155="alpha",F155="beta",F155="sd",F155="mean"),"--",VLOOKUP(C155,Default!$B$5:$H$82,7,FALSE))</f>
        <v>1</v>
      </c>
      <c r="I155" s="9" t="str">
        <f ca="1">VLOOKUP(E155,Lookup!$C$5:$D$42,2, FALSE)</f>
        <v>Injury values</v>
      </c>
      <c r="J155" s="9" t="str">
        <f ca="1">VLOOKUP(C155,Default!$B$4:$E$82,4, FALSE)</f>
        <v>rate at which injuries are reported</v>
      </c>
      <c r="K155" s="29"/>
      <c r="L155" s="29"/>
      <c r="M155" s="29"/>
    </row>
    <row r="156" spans="1:13" x14ac:dyDescent="0.3">
      <c r="A156" s="10">
        <f t="shared" si="5"/>
        <v>5</v>
      </c>
      <c r="B156" s="10">
        <f t="shared" si="6"/>
        <v>14</v>
      </c>
      <c r="C156" s="10" t="str">
        <f t="shared" ca="1" si="7"/>
        <v>injury_reporting_rate</v>
      </c>
      <c r="D156" s="9" t="str" cm="1">
        <f t="array" aca="1" ref="D156" ca="1">INDIRECT(ADDRESS(1,A156,1,1,"all_city_parameter_inputs"))</f>
        <v>delhi</v>
      </c>
      <c r="E156" s="11" t="str" cm="1">
        <f t="array" aca="1" ref="E156" ca="1">IF(AND(ISBLANK(INDIRECT(ADDRESS(B156,2,1,1,"all_city_parameter_inputs"))), ISBLANK(INDIRECT(ADDRESS(B156,1,1,1,"all_city_parameter_inputs")))), "", IF(ISBLANK(INDIRECT(ADDRESS(B156,1,1,1,"all_city_parameter_inputs"))), All_city_list!E155,INDIRECT(ADDRESS(B156,1,1,1,"all_city_parameter_inputs"))))</f>
        <v>injury_reporting_rate</v>
      </c>
      <c r="F156" s="9" t="str" cm="1">
        <f t="array" aca="1" ref="F156" ca="1">IF(AND(ISBLANK(INDIRECT(ADDRESS(B156,3,1,1,"all_city_parameter_inputs"))),ISBLANK(INDIRECT(ADDRESS(B156,2,1,1,"all_city_parameter_inputs")))),"",IF(ISBLANK(INDIRECT(ADDRESS(B156,2,1,1,"all_city_parameter_inputs"))),"",INDIRECT(ADDRESS(B156,2,1,1,"all_city_parameter_inputs"))))</f>
        <v>alpha</v>
      </c>
      <c r="G156" s="25" cm="1">
        <f t="array" aca="1" ref="G156" ca="1">IF(ISBLANK(INDIRECT(ADDRESS(B156,A156,1,1,"all_city_parameter_inputs"))), "--",INDIRECT(ADDRESS(B156,A156,1,1,"all_city_parameter_inputs")))</f>
        <v>40</v>
      </c>
      <c r="H156" s="25" t="str">
        <f ca="1">IF(OR(F156="alpha",F156="beta",F156="sd",F156="mean"),"--",VLOOKUP(C156,Default!$B$5:$H$82,7,FALSE))</f>
        <v>--</v>
      </c>
      <c r="I156" s="9" t="str">
        <f ca="1">VLOOKUP(E156,Lookup!$C$5:$D$42,2, FALSE)</f>
        <v>Injury values</v>
      </c>
      <c r="J156" s="9" t="str">
        <f ca="1">VLOOKUP(C156,Default!$B$4:$E$82,4, FALSE)</f>
        <v>rate at which injuries are reported</v>
      </c>
      <c r="K156" s="29"/>
      <c r="L156" s="29"/>
      <c r="M156" s="29"/>
    </row>
    <row r="157" spans="1:13" x14ac:dyDescent="0.3">
      <c r="A157" s="10">
        <f t="shared" si="5"/>
        <v>5</v>
      </c>
      <c r="B157" s="10">
        <f t="shared" si="6"/>
        <v>15</v>
      </c>
      <c r="C157" s="10" t="str">
        <f t="shared" ca="1" si="7"/>
        <v>injury_reporting_rate</v>
      </c>
      <c r="D157" s="9" t="str" cm="1">
        <f t="array" aca="1" ref="D157" ca="1">INDIRECT(ADDRESS(1,A157,1,1,"all_city_parameter_inputs"))</f>
        <v>delhi</v>
      </c>
      <c r="E157" s="11" t="str" cm="1">
        <f t="array" aca="1" ref="E157" ca="1">IF(AND(ISBLANK(INDIRECT(ADDRESS(B157,2,1,1,"all_city_parameter_inputs"))), ISBLANK(INDIRECT(ADDRESS(B157,1,1,1,"all_city_parameter_inputs")))), "", IF(ISBLANK(INDIRECT(ADDRESS(B157,1,1,1,"all_city_parameter_inputs"))), All_city_list!E156,INDIRECT(ADDRESS(B157,1,1,1,"all_city_parameter_inputs"))))</f>
        <v>injury_reporting_rate</v>
      </c>
      <c r="F157" s="9" t="str" cm="1">
        <f t="array" aca="1" ref="F157" ca="1">IF(AND(ISBLANK(INDIRECT(ADDRESS(B157,3,1,1,"all_city_parameter_inputs"))),ISBLANK(INDIRECT(ADDRESS(B157,2,1,1,"all_city_parameter_inputs")))),"",IF(ISBLANK(INDIRECT(ADDRESS(B157,2,1,1,"all_city_parameter_inputs"))),"",INDIRECT(ADDRESS(B157,2,1,1,"all_city_parameter_inputs"))))</f>
        <v>beta</v>
      </c>
      <c r="G157" s="25" cm="1">
        <f t="array" aca="1" ref="G157" ca="1">IF(ISBLANK(INDIRECT(ADDRESS(B157,A157,1,1,"all_city_parameter_inputs"))), "--",INDIRECT(ADDRESS(B157,A157,1,1,"all_city_parameter_inputs")))</f>
        <v>3</v>
      </c>
      <c r="H157" s="25" t="str">
        <f ca="1">IF(OR(F157="alpha",F157="beta",F157="sd",F157="mean"),"--",VLOOKUP(C157,Default!$B$5:$H$82,7,FALSE))</f>
        <v>--</v>
      </c>
      <c r="I157" s="9" t="str">
        <f ca="1">VLOOKUP(E157,Lookup!$C$5:$D$42,2, FALSE)</f>
        <v>Injury values</v>
      </c>
      <c r="J157" s="9" t="str">
        <f ca="1">VLOOKUP(C157,Default!$B$4:$E$82,4, FALSE)</f>
        <v>rate at which injuries are reported</v>
      </c>
      <c r="K157" s="29"/>
      <c r="L157" s="29"/>
      <c r="M157" s="29"/>
    </row>
    <row r="158" spans="1:13" x14ac:dyDescent="0.3">
      <c r="A158" s="10">
        <f t="shared" si="5"/>
        <v>5</v>
      </c>
      <c r="B158" s="10">
        <f t="shared" si="6"/>
        <v>16</v>
      </c>
      <c r="C158" s="10" t="str">
        <f t="shared" ca="1" si="7"/>
        <v>chronic_disease_scalar</v>
      </c>
      <c r="D158" s="9" t="str" cm="1">
        <f t="array" aca="1" ref="D158" ca="1">INDIRECT(ADDRESS(1,A158,1,1,"all_city_parameter_inputs"))</f>
        <v>delhi</v>
      </c>
      <c r="E158" s="11" t="str" cm="1">
        <f t="array" aca="1" ref="E158" ca="1">IF(AND(ISBLANK(INDIRECT(ADDRESS(B158,2,1,1,"all_city_parameter_inputs"))), ISBLANK(INDIRECT(ADDRESS(B158,1,1,1,"all_city_parameter_inputs")))), "", IF(ISBLANK(INDIRECT(ADDRESS(B158,1,1,1,"all_city_parameter_inputs"))), All_city_list!E157,INDIRECT(ADDRESS(B158,1,1,1,"all_city_parameter_inputs"))))</f>
        <v>chronic_disease_scalar</v>
      </c>
      <c r="F158" s="9" t="str" cm="1">
        <f t="array" aca="1" ref="F158" ca="1">IF(AND(ISBLANK(INDIRECT(ADDRESS(B158,3,1,1,"all_city_parameter_inputs"))),ISBLANK(INDIRECT(ADDRESS(B158,2,1,1,"all_city_parameter_inputs")))),"",IF(ISBLANK(INDIRECT(ADDRESS(B158,2,1,1,"all_city_parameter_inputs"))),"",INDIRECT(ADDRESS(B158,2,1,1,"all_city_parameter_inputs"))))</f>
        <v>constant</v>
      </c>
      <c r="G158" s="25" cm="1">
        <f t="array" aca="1" ref="G158" ca="1">IF(ISBLANK(INDIRECT(ADDRESS(B158,A158,1,1,"all_city_parameter_inputs"))), "--",INDIRECT(ADDRESS(B158,A158,1,1,"all_city_parameter_inputs")))</f>
        <v>1</v>
      </c>
      <c r="H158" s="25">
        <f ca="1">IF(OR(F158="alpha",F158="beta",F158="sd",F158="mean"),"--",VLOOKUP(C158,Default!$B$5:$H$82,7,FALSE))</f>
        <v>1</v>
      </c>
      <c r="I158" s="9" t="str">
        <f ca="1">VLOOKUP(E158,Lookup!$C$5:$D$42,2, FALSE)</f>
        <v>Health values</v>
      </c>
      <c r="J158" s="9" t="str">
        <f ca="1">VLOOKUP(C158,Default!$B$4:$E$82,4, FALSE)</f>
        <v>scalar for GBD data</v>
      </c>
      <c r="K158" s="29"/>
      <c r="L158" s="29"/>
      <c r="M158" s="29"/>
    </row>
    <row r="159" spans="1:13" x14ac:dyDescent="0.3">
      <c r="A159" s="10">
        <f t="shared" si="5"/>
        <v>5</v>
      </c>
      <c r="B159" s="10">
        <f t="shared" si="6"/>
        <v>17</v>
      </c>
      <c r="C159" s="10" t="str">
        <f t="shared" ca="1" si="7"/>
        <v>chronic_disease_scalar</v>
      </c>
      <c r="D159" s="9" t="str" cm="1">
        <f t="array" aca="1" ref="D159" ca="1">INDIRECT(ADDRESS(1,A159,1,1,"all_city_parameter_inputs"))</f>
        <v>delhi</v>
      </c>
      <c r="E159" s="11" t="str" cm="1">
        <f t="array" aca="1" ref="E159" ca="1">IF(AND(ISBLANK(INDIRECT(ADDRESS(B159,2,1,1,"all_city_parameter_inputs"))), ISBLANK(INDIRECT(ADDRESS(B159,1,1,1,"all_city_parameter_inputs")))), "", IF(ISBLANK(INDIRECT(ADDRESS(B159,1,1,1,"all_city_parameter_inputs"))), All_city_list!E158,INDIRECT(ADDRESS(B159,1,1,1,"all_city_parameter_inputs"))))</f>
        <v>chronic_disease_scalar</v>
      </c>
      <c r="F159" s="9" t="str" cm="1">
        <f t="array" aca="1" ref="F159" ca="1">IF(AND(ISBLANK(INDIRECT(ADDRESS(B159,3,1,1,"all_city_parameter_inputs"))),ISBLANK(INDIRECT(ADDRESS(B159,2,1,1,"all_city_parameter_inputs")))),"",IF(ISBLANK(INDIRECT(ADDRESS(B159,2,1,1,"all_city_parameter_inputs"))),"",INDIRECT(ADDRESS(B159,2,1,1,"all_city_parameter_inputs"))))</f>
        <v>mean</v>
      </c>
      <c r="G159" s="25" cm="1">
        <f t="array" aca="1" ref="G159" ca="1">IF(ISBLANK(INDIRECT(ADDRESS(B159,A159,1,1,"all_city_parameter_inputs"))), "--",INDIRECT(ADDRESS(B159,A159,1,1,"all_city_parameter_inputs")))</f>
        <v>1</v>
      </c>
      <c r="H159" s="25" t="str">
        <f ca="1">IF(OR(F159="alpha",F159="beta",F159="sd",F159="mean"),"--",VLOOKUP(C159,Default!$B$5:$H$82,7,FALSE))</f>
        <v>--</v>
      </c>
      <c r="I159" s="9" t="str">
        <f ca="1">VLOOKUP(E159,Lookup!$C$5:$D$42,2, FALSE)</f>
        <v>Health values</v>
      </c>
      <c r="J159" s="9" t="str">
        <f ca="1">VLOOKUP(C159,Default!$B$4:$E$82,4, FALSE)</f>
        <v>scalar for GBD data</v>
      </c>
      <c r="K159" s="29"/>
      <c r="L159" s="29"/>
      <c r="M159" s="29"/>
    </row>
    <row r="160" spans="1:13" x14ac:dyDescent="0.3">
      <c r="A160" s="10">
        <f t="shared" si="5"/>
        <v>5</v>
      </c>
      <c r="B160" s="10">
        <f t="shared" si="6"/>
        <v>18</v>
      </c>
      <c r="C160" s="10" t="str">
        <f t="shared" ca="1" si="7"/>
        <v>chronic_disease_scalar</v>
      </c>
      <c r="D160" s="9" t="str" cm="1">
        <f t="array" aca="1" ref="D160" ca="1">INDIRECT(ADDRESS(1,A160,1,1,"all_city_parameter_inputs"))</f>
        <v>delhi</v>
      </c>
      <c r="E160" s="11" t="str" cm="1">
        <f t="array" aca="1" ref="E160" ca="1">IF(AND(ISBLANK(INDIRECT(ADDRESS(B160,2,1,1,"all_city_parameter_inputs"))), ISBLANK(INDIRECT(ADDRESS(B160,1,1,1,"all_city_parameter_inputs")))), "", IF(ISBLANK(INDIRECT(ADDRESS(B160,1,1,1,"all_city_parameter_inputs"))), All_city_list!E159,INDIRECT(ADDRESS(B160,1,1,1,"all_city_parameter_inputs"))))</f>
        <v>chronic_disease_scalar</v>
      </c>
      <c r="F160" s="9" t="str" cm="1">
        <f t="array" aca="1" ref="F160" ca="1">IF(AND(ISBLANK(INDIRECT(ADDRESS(B160,3,1,1,"all_city_parameter_inputs"))),ISBLANK(INDIRECT(ADDRESS(B160,2,1,1,"all_city_parameter_inputs")))),"",IF(ISBLANK(INDIRECT(ADDRESS(B160,2,1,1,"all_city_parameter_inputs"))),"",INDIRECT(ADDRESS(B160,2,1,1,"all_city_parameter_inputs"))))</f>
        <v>sd</v>
      </c>
      <c r="G160" s="25" cm="1">
        <f t="array" aca="1" ref="G160" ca="1">IF(ISBLANK(INDIRECT(ADDRESS(B160,A160,1,1,"all_city_parameter_inputs"))), "--",INDIRECT(ADDRESS(B160,A160,1,1,"all_city_parameter_inputs")))</f>
        <v>1.2</v>
      </c>
      <c r="H160" s="25" t="str">
        <f ca="1">IF(OR(F160="alpha",F160="beta",F160="sd",F160="mean"),"--",VLOOKUP(C160,Default!$B$5:$H$82,7,FALSE))</f>
        <v>--</v>
      </c>
      <c r="I160" s="9" t="str">
        <f ca="1">VLOOKUP(E160,Lookup!$C$5:$D$42,2, FALSE)</f>
        <v>Health values</v>
      </c>
      <c r="J160" s="9" t="str">
        <f ca="1">VLOOKUP(C160,Default!$B$4:$E$82,4, FALSE)</f>
        <v>scalar for GBD data</v>
      </c>
      <c r="K160" s="29"/>
      <c r="L160" s="29"/>
      <c r="M160" s="29"/>
    </row>
    <row r="161" spans="1:13" x14ac:dyDescent="0.3">
      <c r="A161" s="10">
        <f t="shared" si="5"/>
        <v>5</v>
      </c>
      <c r="B161" s="10">
        <f t="shared" si="6"/>
        <v>19</v>
      </c>
      <c r="C161" s="10" t="str">
        <f t="shared" ca="1" si="7"/>
        <v>pm_conc_base</v>
      </c>
      <c r="D161" s="9" t="str" cm="1">
        <f t="array" aca="1" ref="D161" ca="1">INDIRECT(ADDRESS(1,A161,1,1,"all_city_parameter_inputs"))</f>
        <v>delhi</v>
      </c>
      <c r="E161" s="11" t="str" cm="1">
        <f t="array" aca="1" ref="E161" ca="1">IF(AND(ISBLANK(INDIRECT(ADDRESS(B161,2,1,1,"all_city_parameter_inputs"))), ISBLANK(INDIRECT(ADDRESS(B161,1,1,1,"all_city_parameter_inputs")))), "", IF(ISBLANK(INDIRECT(ADDRESS(B161,1,1,1,"all_city_parameter_inputs"))), All_city_list!E160,INDIRECT(ADDRESS(B161,1,1,1,"all_city_parameter_inputs"))))</f>
        <v>pm_conc_base</v>
      </c>
      <c r="F161" s="9" t="str" cm="1">
        <f t="array" aca="1" ref="F161" ca="1">IF(AND(ISBLANK(INDIRECT(ADDRESS(B161,3,1,1,"all_city_parameter_inputs"))),ISBLANK(INDIRECT(ADDRESS(B161,2,1,1,"all_city_parameter_inputs")))),"",IF(ISBLANK(INDIRECT(ADDRESS(B161,2,1,1,"all_city_parameter_inputs"))),"",INDIRECT(ADDRESS(B161,2,1,1,"all_city_parameter_inputs"))))</f>
        <v>constant</v>
      </c>
      <c r="G161" s="25" cm="1">
        <f t="array" aca="1" ref="G161" ca="1">IF(ISBLANK(INDIRECT(ADDRESS(B161,A161,1,1,"all_city_parameter_inputs"))), "--",INDIRECT(ADDRESS(B161,A161,1,1,"all_city_parameter_inputs")))</f>
        <v>150</v>
      </c>
      <c r="H161" s="25">
        <f ca="1">IF(OR(F161="alpha",F161="beta",F161="sd",F161="mean"),"--",VLOOKUP(C161,Default!$B$5:$H$82,7,FALSE))</f>
        <v>50</v>
      </c>
      <c r="I161" s="9" t="str">
        <f ca="1">VLOOKUP(E161,Lookup!$C$5:$D$42,2, FALSE)</f>
        <v>Pollution values</v>
      </c>
      <c r="J161" s="9" t="str">
        <f ca="1">VLOOKUP(C161,Default!$B$4:$E$82,4, FALSE)</f>
        <v>background PM2.5 concentration</v>
      </c>
      <c r="K161" s="29"/>
      <c r="L161" s="29"/>
      <c r="M161" s="29"/>
    </row>
    <row r="162" spans="1:13" x14ac:dyDescent="0.3">
      <c r="A162" s="10">
        <f t="shared" si="5"/>
        <v>5</v>
      </c>
      <c r="B162" s="10">
        <f t="shared" si="6"/>
        <v>20</v>
      </c>
      <c r="C162" s="10" t="str">
        <f t="shared" ca="1" si="7"/>
        <v>pm_conc_base</v>
      </c>
      <c r="D162" s="9" t="str" cm="1">
        <f t="array" aca="1" ref="D162" ca="1">INDIRECT(ADDRESS(1,A162,1,1,"all_city_parameter_inputs"))</f>
        <v>delhi</v>
      </c>
      <c r="E162" s="11" t="str" cm="1">
        <f t="array" aca="1" ref="E162" ca="1">IF(AND(ISBLANK(INDIRECT(ADDRESS(B162,2,1,1,"all_city_parameter_inputs"))), ISBLANK(INDIRECT(ADDRESS(B162,1,1,1,"all_city_parameter_inputs")))), "", IF(ISBLANK(INDIRECT(ADDRESS(B162,1,1,1,"all_city_parameter_inputs"))), All_city_list!E161,INDIRECT(ADDRESS(B162,1,1,1,"all_city_parameter_inputs"))))</f>
        <v>pm_conc_base</v>
      </c>
      <c r="F162" s="9" t="str" cm="1">
        <f t="array" aca="1" ref="F162" ca="1">IF(AND(ISBLANK(INDIRECT(ADDRESS(B162,3,1,1,"all_city_parameter_inputs"))),ISBLANK(INDIRECT(ADDRESS(B162,2,1,1,"all_city_parameter_inputs")))),"",IF(ISBLANK(INDIRECT(ADDRESS(B162,2,1,1,"all_city_parameter_inputs"))),"",INDIRECT(ADDRESS(B162,2,1,1,"all_city_parameter_inputs"))))</f>
        <v>mean</v>
      </c>
      <c r="G162" s="25" cm="1">
        <f t="array" aca="1" ref="G162" ca="1">IF(ISBLANK(INDIRECT(ADDRESS(B162,A162,1,1,"all_city_parameter_inputs"))), "--",INDIRECT(ADDRESS(B162,A162,1,1,"all_city_parameter_inputs")))</f>
        <v>150</v>
      </c>
      <c r="H162" s="25" t="str">
        <f ca="1">IF(OR(F162="alpha",F162="beta",F162="sd",F162="mean"),"--",VLOOKUP(C162,Default!$B$5:$H$82,7,FALSE))</f>
        <v>--</v>
      </c>
      <c r="I162" s="9" t="str">
        <f ca="1">VLOOKUP(E162,Lookup!$C$5:$D$42,2, FALSE)</f>
        <v>Pollution values</v>
      </c>
      <c r="J162" s="9" t="str">
        <f ca="1">VLOOKUP(C162,Default!$B$4:$E$82,4, FALSE)</f>
        <v>background PM2.5 concentration</v>
      </c>
      <c r="K162" s="29"/>
      <c r="L162" s="29"/>
      <c r="M162" s="29"/>
    </row>
    <row r="163" spans="1:13" x14ac:dyDescent="0.3">
      <c r="A163" s="10">
        <f t="shared" si="5"/>
        <v>5</v>
      </c>
      <c r="B163" s="10">
        <f t="shared" si="6"/>
        <v>21</v>
      </c>
      <c r="C163" s="10" t="str">
        <f t="shared" ca="1" si="7"/>
        <v>pm_conc_base</v>
      </c>
      <c r="D163" s="9" t="str" cm="1">
        <f t="array" aca="1" ref="D163" ca="1">INDIRECT(ADDRESS(1,A163,1,1,"all_city_parameter_inputs"))</f>
        <v>delhi</v>
      </c>
      <c r="E163" s="11" t="str" cm="1">
        <f t="array" aca="1" ref="E163" ca="1">IF(AND(ISBLANK(INDIRECT(ADDRESS(B163,2,1,1,"all_city_parameter_inputs"))), ISBLANK(INDIRECT(ADDRESS(B163,1,1,1,"all_city_parameter_inputs")))), "", IF(ISBLANK(INDIRECT(ADDRESS(B163,1,1,1,"all_city_parameter_inputs"))), All_city_list!E162,INDIRECT(ADDRESS(B163,1,1,1,"all_city_parameter_inputs"))))</f>
        <v>pm_conc_base</v>
      </c>
      <c r="F163" s="9" t="str" cm="1">
        <f t="array" aca="1" ref="F163" ca="1">IF(AND(ISBLANK(INDIRECT(ADDRESS(B163,3,1,1,"all_city_parameter_inputs"))),ISBLANK(INDIRECT(ADDRESS(B163,2,1,1,"all_city_parameter_inputs")))),"",IF(ISBLANK(INDIRECT(ADDRESS(B163,2,1,1,"all_city_parameter_inputs"))),"",INDIRECT(ADDRESS(B163,2,1,1,"all_city_parameter_inputs"))))</f>
        <v>sd</v>
      </c>
      <c r="G163" s="25" cm="1">
        <f t="array" aca="1" ref="G163" ca="1">IF(ISBLANK(INDIRECT(ADDRESS(B163,A163,1,1,"all_city_parameter_inputs"))), "--",INDIRECT(ADDRESS(B163,A163,1,1,"all_city_parameter_inputs")))</f>
        <v>1.0509999999999999</v>
      </c>
      <c r="H163" s="25" t="str">
        <f ca="1">IF(OR(F163="alpha",F163="beta",F163="sd",F163="mean"),"--",VLOOKUP(C163,Default!$B$5:$H$82,7,FALSE))</f>
        <v>--</v>
      </c>
      <c r="I163" s="9" t="str">
        <f ca="1">VLOOKUP(E163,Lookup!$C$5:$D$42,2, FALSE)</f>
        <v>Pollution values</v>
      </c>
      <c r="J163" s="9" t="str">
        <f ca="1">VLOOKUP(C163,Default!$B$4:$E$82,4, FALSE)</f>
        <v>background PM2.5 concentration</v>
      </c>
      <c r="K163" s="29"/>
      <c r="L163" s="29"/>
      <c r="M163" s="29"/>
    </row>
    <row r="164" spans="1:13" x14ac:dyDescent="0.3">
      <c r="A164" s="10">
        <f t="shared" si="5"/>
        <v>5</v>
      </c>
      <c r="B164" s="10">
        <f t="shared" si="6"/>
        <v>22</v>
      </c>
      <c r="C164" s="10" t="str">
        <f t="shared" ca="1" si="7"/>
        <v>pm_trans_share</v>
      </c>
      <c r="D164" s="9" t="str" cm="1">
        <f t="array" aca="1" ref="D164" ca="1">INDIRECT(ADDRESS(1,A164,1,1,"all_city_parameter_inputs"))</f>
        <v>delhi</v>
      </c>
      <c r="E164" s="11" t="str" cm="1">
        <f t="array" aca="1" ref="E164" ca="1">IF(AND(ISBLANK(INDIRECT(ADDRESS(B164,2,1,1,"all_city_parameter_inputs"))), ISBLANK(INDIRECT(ADDRESS(B164,1,1,1,"all_city_parameter_inputs")))), "", IF(ISBLANK(INDIRECT(ADDRESS(B164,1,1,1,"all_city_parameter_inputs"))), All_city_list!E163,INDIRECT(ADDRESS(B164,1,1,1,"all_city_parameter_inputs"))))</f>
        <v>pm_trans_share</v>
      </c>
      <c r="F164" s="9" t="str" cm="1">
        <f t="array" aca="1" ref="F164" ca="1">IF(AND(ISBLANK(INDIRECT(ADDRESS(B164,3,1,1,"all_city_parameter_inputs"))),ISBLANK(INDIRECT(ADDRESS(B164,2,1,1,"all_city_parameter_inputs")))),"",IF(ISBLANK(INDIRECT(ADDRESS(B164,2,1,1,"all_city_parameter_inputs"))),"",INDIRECT(ADDRESS(B164,2,1,1,"all_city_parameter_inputs"))))</f>
        <v>constant</v>
      </c>
      <c r="G164" s="25" cm="1">
        <f t="array" aca="1" ref="G164" ca="1">IF(ISBLANK(INDIRECT(ADDRESS(B164,A164,1,1,"all_city_parameter_inputs"))), "--",INDIRECT(ADDRESS(B164,A164,1,1,"all_city_parameter_inputs")))</f>
        <v>0.22500000000000001</v>
      </c>
      <c r="H164" s="25">
        <f ca="1">IF(OR(F164="alpha",F164="beta",F164="sd",F164="mean"),"--",VLOOKUP(C164,Default!$B$5:$H$82,7,FALSE))</f>
        <v>0.22500000000000001</v>
      </c>
      <c r="I164" s="9" t="str">
        <f ca="1">VLOOKUP(E164,Lookup!$C$5:$D$42,2, FALSE)</f>
        <v>Pollution values</v>
      </c>
      <c r="J164" s="9" t="str">
        <f ca="1">VLOOKUP(C164,Default!$B$4:$E$82,4, FALSE)</f>
        <v>proportion of background PM2.5 attributable to transport</v>
      </c>
      <c r="K164" s="29"/>
      <c r="L164" s="29"/>
      <c r="M164" s="29"/>
    </row>
    <row r="165" spans="1:13" x14ac:dyDescent="0.3">
      <c r="A165" s="10">
        <f t="shared" si="5"/>
        <v>5</v>
      </c>
      <c r="B165" s="10">
        <f t="shared" si="6"/>
        <v>23</v>
      </c>
      <c r="C165" s="10" t="str">
        <f t="shared" ca="1" si="7"/>
        <v>pm_trans_share</v>
      </c>
      <c r="D165" s="9" t="str" cm="1">
        <f t="array" aca="1" ref="D165" ca="1">INDIRECT(ADDRESS(1,A165,1,1,"all_city_parameter_inputs"))</f>
        <v>delhi</v>
      </c>
      <c r="E165" s="11" t="str" cm="1">
        <f t="array" aca="1" ref="E165" ca="1">IF(AND(ISBLANK(INDIRECT(ADDRESS(B165,2,1,1,"all_city_parameter_inputs"))), ISBLANK(INDIRECT(ADDRESS(B165,1,1,1,"all_city_parameter_inputs")))), "", IF(ISBLANK(INDIRECT(ADDRESS(B165,1,1,1,"all_city_parameter_inputs"))), All_city_list!E164,INDIRECT(ADDRESS(B165,1,1,1,"all_city_parameter_inputs"))))</f>
        <v>pm_trans_share</v>
      </c>
      <c r="F165" s="9" t="str" cm="1">
        <f t="array" aca="1" ref="F165" ca="1">IF(AND(ISBLANK(INDIRECT(ADDRESS(B165,3,1,1,"all_city_parameter_inputs"))),ISBLANK(INDIRECT(ADDRESS(B165,2,1,1,"all_city_parameter_inputs")))),"",IF(ISBLANK(INDIRECT(ADDRESS(B165,2,1,1,"all_city_parameter_inputs"))),"",INDIRECT(ADDRESS(B165,2,1,1,"all_city_parameter_inputs"))))</f>
        <v>alpha</v>
      </c>
      <c r="G165" s="25" cm="1">
        <f t="array" aca="1" ref="G165" ca="1">IF(ISBLANK(INDIRECT(ADDRESS(B165,A165,1,1,"all_city_parameter_inputs"))), "--",INDIRECT(ADDRESS(B165,A165,1,1,"all_city_parameter_inputs")))</f>
        <v>25</v>
      </c>
      <c r="H165" s="25" t="str">
        <f ca="1">IF(OR(F165="alpha",F165="beta",F165="sd",F165="mean"),"--",VLOOKUP(C165,Default!$B$5:$H$82,7,FALSE))</f>
        <v>--</v>
      </c>
      <c r="I165" s="9" t="str">
        <f ca="1">VLOOKUP(E165,Lookup!$C$5:$D$42,2, FALSE)</f>
        <v>Pollution values</v>
      </c>
      <c r="J165" s="9" t="str">
        <f ca="1">VLOOKUP(C165,Default!$B$4:$E$82,4, FALSE)</f>
        <v>proportion of background PM2.5 attributable to transport</v>
      </c>
      <c r="K165" s="29"/>
      <c r="L165" s="29"/>
      <c r="M165" s="29"/>
    </row>
    <row r="166" spans="1:13" x14ac:dyDescent="0.3">
      <c r="A166" s="10">
        <f t="shared" si="5"/>
        <v>5</v>
      </c>
      <c r="B166" s="10">
        <f t="shared" si="6"/>
        <v>24</v>
      </c>
      <c r="C166" s="10" t="str">
        <f t="shared" ca="1" si="7"/>
        <v>pm_trans_share</v>
      </c>
      <c r="D166" s="9" t="str" cm="1">
        <f t="array" aca="1" ref="D166" ca="1">INDIRECT(ADDRESS(1,A166,1,1,"all_city_parameter_inputs"))</f>
        <v>delhi</v>
      </c>
      <c r="E166" s="11" t="str" cm="1">
        <f t="array" aca="1" ref="E166" ca="1">IF(AND(ISBLANK(INDIRECT(ADDRESS(B166,2,1,1,"all_city_parameter_inputs"))), ISBLANK(INDIRECT(ADDRESS(B166,1,1,1,"all_city_parameter_inputs")))), "", IF(ISBLANK(INDIRECT(ADDRESS(B166,1,1,1,"all_city_parameter_inputs"))), All_city_list!E165,INDIRECT(ADDRESS(B166,1,1,1,"all_city_parameter_inputs"))))</f>
        <v>pm_trans_share</v>
      </c>
      <c r="F166" s="9" t="str" cm="1">
        <f t="array" aca="1" ref="F166" ca="1">IF(AND(ISBLANK(INDIRECT(ADDRESS(B166,3,1,1,"all_city_parameter_inputs"))),ISBLANK(INDIRECT(ADDRESS(B166,2,1,1,"all_city_parameter_inputs")))),"",IF(ISBLANK(INDIRECT(ADDRESS(B166,2,1,1,"all_city_parameter_inputs"))),"",INDIRECT(ADDRESS(B166,2,1,1,"all_city_parameter_inputs"))))</f>
        <v>beta</v>
      </c>
      <c r="G166" s="25" cm="1">
        <f t="array" aca="1" ref="G166" ca="1">IF(ISBLANK(INDIRECT(ADDRESS(B166,A166,1,1,"all_city_parameter_inputs"))), "--",INDIRECT(ADDRESS(B166,A166,1,1,"all_city_parameter_inputs")))</f>
        <v>70</v>
      </c>
      <c r="H166" s="25" t="str">
        <f ca="1">IF(OR(F166="alpha",F166="beta",F166="sd",F166="mean"),"--",VLOOKUP(C166,Default!$B$5:$H$82,7,FALSE))</f>
        <v>--</v>
      </c>
      <c r="I166" s="9" t="str">
        <f ca="1">VLOOKUP(E166,Lookup!$C$5:$D$42,2, FALSE)</f>
        <v>Pollution values</v>
      </c>
      <c r="J166" s="9" t="str">
        <f ca="1">VLOOKUP(C166,Default!$B$4:$E$82,4, FALSE)</f>
        <v>proportion of background PM2.5 attributable to transport</v>
      </c>
      <c r="K166" s="29"/>
      <c r="L166" s="29"/>
      <c r="M166" s="29"/>
    </row>
    <row r="167" spans="1:13" x14ac:dyDescent="0.3">
      <c r="A167" s="10">
        <f t="shared" si="5"/>
        <v>5</v>
      </c>
      <c r="B167" s="10">
        <f t="shared" si="6"/>
        <v>25</v>
      </c>
      <c r="C167" s="10" t="str">
        <f t="shared" ca="1" si="7"/>
        <v>background_pa_scalar</v>
      </c>
      <c r="D167" s="9" t="str" cm="1">
        <f t="array" aca="1" ref="D167" ca="1">INDIRECT(ADDRESS(1,A167,1,1,"all_city_parameter_inputs"))</f>
        <v>delhi</v>
      </c>
      <c r="E167" s="11" t="str" cm="1">
        <f t="array" aca="1" ref="E167" ca="1">IF(AND(ISBLANK(INDIRECT(ADDRESS(B167,2,1,1,"all_city_parameter_inputs"))), ISBLANK(INDIRECT(ADDRESS(B167,1,1,1,"all_city_parameter_inputs")))), "", IF(ISBLANK(INDIRECT(ADDRESS(B167,1,1,1,"all_city_parameter_inputs"))), All_city_list!E166,INDIRECT(ADDRESS(B167,1,1,1,"all_city_parameter_inputs"))))</f>
        <v>background_pa_scalar</v>
      </c>
      <c r="F167" s="9" t="str" cm="1">
        <f t="array" aca="1" ref="F167" ca="1">IF(AND(ISBLANK(INDIRECT(ADDRESS(B167,3,1,1,"all_city_parameter_inputs"))),ISBLANK(INDIRECT(ADDRESS(B167,2,1,1,"all_city_parameter_inputs")))),"",IF(ISBLANK(INDIRECT(ADDRESS(B167,2,1,1,"all_city_parameter_inputs"))),"",INDIRECT(ADDRESS(B167,2,1,1,"all_city_parameter_inputs"))))</f>
        <v>constant</v>
      </c>
      <c r="G167" s="25" cm="1">
        <f t="array" aca="1" ref="G167" ca="1">IF(ISBLANK(INDIRECT(ADDRESS(B167,A167,1,1,"all_city_parameter_inputs"))), "--",INDIRECT(ADDRESS(B167,A167,1,1,"all_city_parameter_inputs")))</f>
        <v>1</v>
      </c>
      <c r="H167" s="25">
        <f ca="1">IF(OR(F167="alpha",F167="beta",F167="sd",F167="mean"),"--",VLOOKUP(C167,Default!$B$5:$H$82,7,FALSE))</f>
        <v>1</v>
      </c>
      <c r="I167" s="9" t="str">
        <f ca="1">VLOOKUP(E167,Lookup!$C$5:$D$42,2, FALSE)</f>
        <v>PA values</v>
      </c>
      <c r="J167" s="9" t="str">
        <f ca="1">VLOOKUP(C167,Default!$B$4:$E$82,4, FALSE)</f>
        <v>scalar for physical activity</v>
      </c>
      <c r="K167" s="29"/>
      <c r="L167" s="29"/>
      <c r="M167" s="29"/>
    </row>
    <row r="168" spans="1:13" x14ac:dyDescent="0.3">
      <c r="A168" s="10">
        <f t="shared" si="5"/>
        <v>5</v>
      </c>
      <c r="B168" s="10">
        <f t="shared" si="6"/>
        <v>26</v>
      </c>
      <c r="C168" s="10" t="str">
        <f t="shared" ca="1" si="7"/>
        <v>background_pa_scalar</v>
      </c>
      <c r="D168" s="9" t="str" cm="1">
        <f t="array" aca="1" ref="D168" ca="1">INDIRECT(ADDRESS(1,A168,1,1,"all_city_parameter_inputs"))</f>
        <v>delhi</v>
      </c>
      <c r="E168" s="11" t="str" cm="1">
        <f t="array" aca="1" ref="E168" ca="1">IF(AND(ISBLANK(INDIRECT(ADDRESS(B168,2,1,1,"all_city_parameter_inputs"))), ISBLANK(INDIRECT(ADDRESS(B168,1,1,1,"all_city_parameter_inputs")))), "", IF(ISBLANK(INDIRECT(ADDRESS(B168,1,1,1,"all_city_parameter_inputs"))), All_city_list!E167,INDIRECT(ADDRESS(B168,1,1,1,"all_city_parameter_inputs"))))</f>
        <v>background_pa_scalar</v>
      </c>
      <c r="F168" s="9" t="str" cm="1">
        <f t="array" aca="1" ref="F168" ca="1">IF(AND(ISBLANK(INDIRECT(ADDRESS(B168,3,1,1,"all_city_parameter_inputs"))),ISBLANK(INDIRECT(ADDRESS(B168,2,1,1,"all_city_parameter_inputs")))),"",IF(ISBLANK(INDIRECT(ADDRESS(B168,2,1,1,"all_city_parameter_inputs"))),"",INDIRECT(ADDRESS(B168,2,1,1,"all_city_parameter_inputs"))))</f>
        <v>mean</v>
      </c>
      <c r="G168" s="25" cm="1">
        <f t="array" aca="1" ref="G168" ca="1">IF(ISBLANK(INDIRECT(ADDRESS(B168,A168,1,1,"all_city_parameter_inputs"))), "--",INDIRECT(ADDRESS(B168,A168,1,1,"all_city_parameter_inputs")))</f>
        <v>1</v>
      </c>
      <c r="H168" s="25" t="str">
        <f ca="1">IF(OR(F168="alpha",F168="beta",F168="sd",F168="mean"),"--",VLOOKUP(C168,Default!$B$5:$H$82,7,FALSE))</f>
        <v>--</v>
      </c>
      <c r="I168" s="9" t="str">
        <f ca="1">VLOOKUP(E168,Lookup!$C$5:$D$42,2, FALSE)</f>
        <v>PA values</v>
      </c>
      <c r="J168" s="9" t="str">
        <f ca="1">VLOOKUP(C168,Default!$B$4:$E$82,4, FALSE)</f>
        <v>scalar for physical activity</v>
      </c>
      <c r="K168" s="29"/>
      <c r="L168" s="29"/>
      <c r="M168" s="29"/>
    </row>
    <row r="169" spans="1:13" x14ac:dyDescent="0.3">
      <c r="A169" s="10">
        <f t="shared" si="5"/>
        <v>5</v>
      </c>
      <c r="B169" s="10">
        <f t="shared" si="6"/>
        <v>27</v>
      </c>
      <c r="C169" s="10" t="str">
        <f t="shared" ca="1" si="7"/>
        <v>background_pa_scalar</v>
      </c>
      <c r="D169" s="9" t="str" cm="1">
        <f t="array" aca="1" ref="D169" ca="1">INDIRECT(ADDRESS(1,A169,1,1,"all_city_parameter_inputs"))</f>
        <v>delhi</v>
      </c>
      <c r="E169" s="11" t="str" cm="1">
        <f t="array" aca="1" ref="E169" ca="1">IF(AND(ISBLANK(INDIRECT(ADDRESS(B169,2,1,1,"all_city_parameter_inputs"))), ISBLANK(INDIRECT(ADDRESS(B169,1,1,1,"all_city_parameter_inputs")))), "", IF(ISBLANK(INDIRECT(ADDRESS(B169,1,1,1,"all_city_parameter_inputs"))), All_city_list!E168,INDIRECT(ADDRESS(B169,1,1,1,"all_city_parameter_inputs"))))</f>
        <v>background_pa_scalar</v>
      </c>
      <c r="F169" s="9" t="str" cm="1">
        <f t="array" aca="1" ref="F169" ca="1">IF(AND(ISBLANK(INDIRECT(ADDRESS(B169,3,1,1,"all_city_parameter_inputs"))),ISBLANK(INDIRECT(ADDRESS(B169,2,1,1,"all_city_parameter_inputs")))),"",IF(ISBLANK(INDIRECT(ADDRESS(B169,2,1,1,"all_city_parameter_inputs"))),"",INDIRECT(ADDRESS(B169,2,1,1,"all_city_parameter_inputs"))))</f>
        <v>sd</v>
      </c>
      <c r="G169" s="25" cm="1">
        <f t="array" aca="1" ref="G169" ca="1">IF(ISBLANK(INDIRECT(ADDRESS(B169,A169,1,1,"all_city_parameter_inputs"))), "--",INDIRECT(ADDRESS(B169,A169,1,1,"all_city_parameter_inputs")))</f>
        <v>1.2</v>
      </c>
      <c r="H169" s="25" t="str">
        <f ca="1">IF(OR(F169="alpha",F169="beta",F169="sd",F169="mean"),"--",VLOOKUP(C169,Default!$B$5:$H$82,7,FALSE))</f>
        <v>--</v>
      </c>
      <c r="I169" s="9" t="str">
        <f ca="1">VLOOKUP(E169,Lookup!$C$5:$D$42,2, FALSE)</f>
        <v>PA values</v>
      </c>
      <c r="J169" s="9" t="str">
        <f ca="1">VLOOKUP(C169,Default!$B$4:$E$82,4, FALSE)</f>
        <v>scalar for physical activity</v>
      </c>
      <c r="K169" s="29"/>
      <c r="L169" s="29"/>
      <c r="M169" s="29"/>
    </row>
    <row r="170" spans="1:13" x14ac:dyDescent="0.3">
      <c r="A170" s="10">
        <f t="shared" si="5"/>
        <v>5</v>
      </c>
      <c r="B170" s="10">
        <f t="shared" si="6"/>
        <v>28</v>
      </c>
      <c r="C170" s="10" t="str">
        <f t="shared" ca="1" si="7"/>
        <v>bus_walk_time</v>
      </c>
      <c r="D170" s="9" t="str" cm="1">
        <f t="array" aca="1" ref="D170" ca="1">INDIRECT(ADDRESS(1,A170,1,1,"all_city_parameter_inputs"))</f>
        <v>delhi</v>
      </c>
      <c r="E170" s="11" t="str" cm="1">
        <f t="array" aca="1" ref="E170" ca="1">IF(AND(ISBLANK(INDIRECT(ADDRESS(B170,2,1,1,"all_city_parameter_inputs"))), ISBLANK(INDIRECT(ADDRESS(B170,1,1,1,"all_city_parameter_inputs")))), "", IF(ISBLANK(INDIRECT(ADDRESS(B170,1,1,1,"all_city_parameter_inputs"))), All_city_list!E169,INDIRECT(ADDRESS(B170,1,1,1,"all_city_parameter_inputs"))))</f>
        <v>bus_walk_time</v>
      </c>
      <c r="F170" s="9" t="str" cm="1">
        <f t="array" aca="1" ref="F170" ca="1">IF(AND(ISBLANK(INDIRECT(ADDRESS(B170,3,1,1,"all_city_parameter_inputs"))),ISBLANK(INDIRECT(ADDRESS(B170,2,1,1,"all_city_parameter_inputs")))),"",IF(ISBLANK(INDIRECT(ADDRESS(B170,2,1,1,"all_city_parameter_inputs"))),"",INDIRECT(ADDRESS(B170,2,1,1,"all_city_parameter_inputs"))))</f>
        <v>constant</v>
      </c>
      <c r="G170" s="25" cm="1">
        <f t="array" aca="1" ref="G170" ca="1">IF(ISBLANK(INDIRECT(ADDRESS(B170,A170,1,1,"all_city_parameter_inputs"))), "--",INDIRECT(ADDRESS(B170,A170,1,1,"all_city_parameter_inputs")))</f>
        <v>10.55</v>
      </c>
      <c r="H170" s="25">
        <f ca="1">IF(OR(F170="alpha",F170="beta",F170="sd",F170="mean"),"--",VLOOKUP(C170,Default!$B$5:$H$82,7,FALSE))</f>
        <v>5</v>
      </c>
      <c r="I170" s="9" t="str">
        <f ca="1">VLOOKUP(E170,Lookup!$C$5:$D$42,2, FALSE)</f>
        <v>Travel values</v>
      </c>
      <c r="J170" s="9" t="str">
        <f ca="1">VLOOKUP(C170,Default!$B$4:$E$82,4, FALSE)</f>
        <v>time taken to walk to bus stop</v>
      </c>
      <c r="K170" s="29"/>
      <c r="L170" s="29"/>
      <c r="M170" s="29"/>
    </row>
    <row r="171" spans="1:13" x14ac:dyDescent="0.3">
      <c r="A171" s="10">
        <f t="shared" si="5"/>
        <v>5</v>
      </c>
      <c r="B171" s="10">
        <f t="shared" si="6"/>
        <v>29</v>
      </c>
      <c r="C171" s="10" t="str">
        <f t="shared" ca="1" si="7"/>
        <v>bus_walk_time</v>
      </c>
      <c r="D171" s="9" t="str" cm="1">
        <f t="array" aca="1" ref="D171" ca="1">INDIRECT(ADDRESS(1,A171,1,1,"all_city_parameter_inputs"))</f>
        <v>delhi</v>
      </c>
      <c r="E171" s="11" t="str" cm="1">
        <f t="array" aca="1" ref="E171" ca="1">IF(AND(ISBLANK(INDIRECT(ADDRESS(B171,2,1,1,"all_city_parameter_inputs"))), ISBLANK(INDIRECT(ADDRESS(B171,1,1,1,"all_city_parameter_inputs")))), "", IF(ISBLANK(INDIRECT(ADDRESS(B171,1,1,1,"all_city_parameter_inputs"))), All_city_list!E170,INDIRECT(ADDRESS(B171,1,1,1,"all_city_parameter_inputs"))))</f>
        <v>bus_walk_time</v>
      </c>
      <c r="F171" s="9" t="str" cm="1">
        <f t="array" aca="1" ref="F171" ca="1">IF(AND(ISBLANK(INDIRECT(ADDRESS(B171,3,1,1,"all_city_parameter_inputs"))),ISBLANK(INDIRECT(ADDRESS(B171,2,1,1,"all_city_parameter_inputs")))),"",IF(ISBLANK(INDIRECT(ADDRESS(B171,2,1,1,"all_city_parameter_inputs"))),"",INDIRECT(ADDRESS(B171,2,1,1,"all_city_parameter_inputs"))))</f>
        <v>mean</v>
      </c>
      <c r="G171" s="25" t="str" cm="1">
        <f t="array" aca="1" ref="G171" ca="1">IF(ISBLANK(INDIRECT(ADDRESS(B171,A171,1,1,"all_city_parameter_inputs"))), "--",INDIRECT(ADDRESS(B171,A171,1,1,"all_city_parameter_inputs")))</f>
        <v>--</v>
      </c>
      <c r="H171" s="25" t="str">
        <f ca="1">IF(OR(F171="alpha",F171="beta",F171="sd",F171="mean"),"--",VLOOKUP(C171,Default!$B$5:$H$82,7,FALSE))</f>
        <v>--</v>
      </c>
      <c r="I171" s="9" t="str">
        <f ca="1">VLOOKUP(E171,Lookup!$C$5:$D$42,2, FALSE)</f>
        <v>Travel values</v>
      </c>
      <c r="J171" s="9" t="str">
        <f ca="1">VLOOKUP(C171,Default!$B$4:$E$82,4, FALSE)</f>
        <v>time taken to walk to bus stop</v>
      </c>
      <c r="K171" s="29"/>
      <c r="L171" s="29"/>
      <c r="M171" s="29"/>
    </row>
    <row r="172" spans="1:13" x14ac:dyDescent="0.3">
      <c r="A172" s="10">
        <f t="shared" si="5"/>
        <v>5</v>
      </c>
      <c r="B172" s="10">
        <f t="shared" si="6"/>
        <v>30</v>
      </c>
      <c r="C172" s="10" t="str">
        <f t="shared" ca="1" si="7"/>
        <v>bus_walk_time</v>
      </c>
      <c r="D172" s="9" t="str" cm="1">
        <f t="array" aca="1" ref="D172" ca="1">INDIRECT(ADDRESS(1,A172,1,1,"all_city_parameter_inputs"))</f>
        <v>delhi</v>
      </c>
      <c r="E172" s="11" t="str" cm="1">
        <f t="array" aca="1" ref="E172" ca="1">IF(AND(ISBLANK(INDIRECT(ADDRESS(B172,2,1,1,"all_city_parameter_inputs"))), ISBLANK(INDIRECT(ADDRESS(B172,1,1,1,"all_city_parameter_inputs")))), "", IF(ISBLANK(INDIRECT(ADDRESS(B172,1,1,1,"all_city_parameter_inputs"))), All_city_list!E171,INDIRECT(ADDRESS(B172,1,1,1,"all_city_parameter_inputs"))))</f>
        <v>bus_walk_time</v>
      </c>
      <c r="F172" s="9" t="str" cm="1">
        <f t="array" aca="1" ref="F172" ca="1">IF(AND(ISBLANK(INDIRECT(ADDRESS(B172,3,1,1,"all_city_parameter_inputs"))),ISBLANK(INDIRECT(ADDRESS(B172,2,1,1,"all_city_parameter_inputs")))),"",IF(ISBLANK(INDIRECT(ADDRESS(B172,2,1,1,"all_city_parameter_inputs"))),"",INDIRECT(ADDRESS(B172,2,1,1,"all_city_parameter_inputs"))))</f>
        <v>sd</v>
      </c>
      <c r="G172" s="25" t="str" cm="1">
        <f t="array" aca="1" ref="G172" ca="1">IF(ISBLANK(INDIRECT(ADDRESS(B172,A172,1,1,"all_city_parameter_inputs"))), "--",INDIRECT(ADDRESS(B172,A172,1,1,"all_city_parameter_inputs")))</f>
        <v>--</v>
      </c>
      <c r="H172" s="25" t="str">
        <f ca="1">IF(OR(F172="alpha",F172="beta",F172="sd",F172="mean"),"--",VLOOKUP(C172,Default!$B$5:$H$82,7,FALSE))</f>
        <v>--</v>
      </c>
      <c r="I172" s="9" t="str">
        <f ca="1">VLOOKUP(E172,Lookup!$C$5:$D$42,2, FALSE)</f>
        <v>Travel values</v>
      </c>
      <c r="J172" s="9" t="str">
        <f ca="1">VLOOKUP(C172,Default!$B$4:$E$82,4, FALSE)</f>
        <v>time taken to walk to bus stop</v>
      </c>
      <c r="K172" s="29"/>
      <c r="L172" s="29"/>
      <c r="M172" s="29"/>
    </row>
    <row r="173" spans="1:13" x14ac:dyDescent="0.3">
      <c r="A173" s="10">
        <f t="shared" si="5"/>
        <v>5</v>
      </c>
      <c r="B173" s="10">
        <f t="shared" si="6"/>
        <v>31</v>
      </c>
      <c r="C173" s="10" t="str">
        <f t="shared" ca="1" si="7"/>
        <v>rail_walk_time</v>
      </c>
      <c r="D173" s="9" t="str" cm="1">
        <f t="array" aca="1" ref="D173" ca="1">INDIRECT(ADDRESS(1,A173,1,1,"all_city_parameter_inputs"))</f>
        <v>delhi</v>
      </c>
      <c r="E173" s="11" t="str" cm="1">
        <f t="array" aca="1" ref="E173" ca="1">IF(AND(ISBLANK(INDIRECT(ADDRESS(B173,2,1,1,"all_city_parameter_inputs"))), ISBLANK(INDIRECT(ADDRESS(B173,1,1,1,"all_city_parameter_inputs")))), "", IF(ISBLANK(INDIRECT(ADDRESS(B173,1,1,1,"all_city_parameter_inputs"))), All_city_list!E172,INDIRECT(ADDRESS(B173,1,1,1,"all_city_parameter_inputs"))))</f>
        <v>rail_walk_time</v>
      </c>
      <c r="F173" s="9" t="str" cm="1">
        <f t="array" aca="1" ref="F173" ca="1">IF(AND(ISBLANK(INDIRECT(ADDRESS(B173,3,1,1,"all_city_parameter_inputs"))),ISBLANK(INDIRECT(ADDRESS(B173,2,1,1,"all_city_parameter_inputs")))),"",IF(ISBLANK(INDIRECT(ADDRESS(B173,2,1,1,"all_city_parameter_inputs"))),"",INDIRECT(ADDRESS(B173,2,1,1,"all_city_parameter_inputs"))))</f>
        <v>constant</v>
      </c>
      <c r="G173" s="25" cm="1">
        <f t="array" aca="1" ref="G173" ca="1">IF(ISBLANK(INDIRECT(ADDRESS(B173,A173,1,1,"all_city_parameter_inputs"))), "--",INDIRECT(ADDRESS(B173,A173,1,1,"all_city_parameter_inputs")))</f>
        <v>15</v>
      </c>
      <c r="H173" s="25">
        <f ca="1">IF(OR(F173="alpha",F173="beta",F173="sd",F173="mean"),"--",VLOOKUP(C173,Default!$B$5:$H$82,7,FALSE))</f>
        <v>15</v>
      </c>
      <c r="I173" s="9" t="str">
        <f ca="1">VLOOKUP(E173,Lookup!$C$5:$D$42,2, FALSE)</f>
        <v>Travel values</v>
      </c>
      <c r="J173" s="9" t="str">
        <f ca="1">VLOOKUP(C173,Default!$B$4:$E$82,4, FALSE)</f>
        <v>time taken to walk to train station</v>
      </c>
      <c r="K173" s="29"/>
      <c r="L173" s="29"/>
      <c r="M173" s="29"/>
    </row>
    <row r="174" spans="1:13" x14ac:dyDescent="0.3">
      <c r="A174" s="10">
        <f t="shared" si="5"/>
        <v>5</v>
      </c>
      <c r="B174" s="10">
        <f t="shared" si="6"/>
        <v>32</v>
      </c>
      <c r="C174" s="10" t="str">
        <f t="shared" ca="1" si="7"/>
        <v>rail_walk_time</v>
      </c>
      <c r="D174" s="9" t="str" cm="1">
        <f t="array" aca="1" ref="D174" ca="1">INDIRECT(ADDRESS(1,A174,1,1,"all_city_parameter_inputs"))</f>
        <v>delhi</v>
      </c>
      <c r="E174" s="11" t="str" cm="1">
        <f t="array" aca="1" ref="E174" ca="1">IF(AND(ISBLANK(INDIRECT(ADDRESS(B174,2,1,1,"all_city_parameter_inputs"))), ISBLANK(INDIRECT(ADDRESS(B174,1,1,1,"all_city_parameter_inputs")))), "", IF(ISBLANK(INDIRECT(ADDRESS(B174,1,1,1,"all_city_parameter_inputs"))), All_city_list!E173,INDIRECT(ADDRESS(B174,1,1,1,"all_city_parameter_inputs"))))</f>
        <v>rail_walk_time</v>
      </c>
      <c r="F174" s="9" t="str" cm="1">
        <f t="array" aca="1" ref="F174" ca="1">IF(AND(ISBLANK(INDIRECT(ADDRESS(B174,3,1,1,"all_city_parameter_inputs"))),ISBLANK(INDIRECT(ADDRESS(B174,2,1,1,"all_city_parameter_inputs")))),"",IF(ISBLANK(INDIRECT(ADDRESS(B174,2,1,1,"all_city_parameter_inputs"))),"",INDIRECT(ADDRESS(B174,2,1,1,"all_city_parameter_inputs"))))</f>
        <v>mean</v>
      </c>
      <c r="G174" s="25" t="str" cm="1">
        <f t="array" aca="1" ref="G174" ca="1">IF(ISBLANK(INDIRECT(ADDRESS(B174,A174,1,1,"all_city_parameter_inputs"))), "--",INDIRECT(ADDRESS(B174,A174,1,1,"all_city_parameter_inputs")))</f>
        <v>--</v>
      </c>
      <c r="H174" s="25" t="str">
        <f ca="1">IF(OR(F174="alpha",F174="beta",F174="sd",F174="mean"),"--",VLOOKUP(C174,Default!$B$5:$H$82,7,FALSE))</f>
        <v>--</v>
      </c>
      <c r="I174" s="9" t="str">
        <f ca="1">VLOOKUP(E174,Lookup!$C$5:$D$42,2, FALSE)</f>
        <v>Travel values</v>
      </c>
      <c r="J174" s="9" t="str">
        <f ca="1">VLOOKUP(C174,Default!$B$4:$E$82,4, FALSE)</f>
        <v>time taken to walk to train station</v>
      </c>
      <c r="K174" s="29"/>
      <c r="L174" s="29"/>
      <c r="M174" s="29"/>
    </row>
    <row r="175" spans="1:13" x14ac:dyDescent="0.3">
      <c r="A175" s="10">
        <f t="shared" si="5"/>
        <v>5</v>
      </c>
      <c r="B175" s="10">
        <f t="shared" si="6"/>
        <v>33</v>
      </c>
      <c r="C175" s="10" t="str">
        <f t="shared" ca="1" si="7"/>
        <v>rail_walk_time</v>
      </c>
      <c r="D175" s="9" t="str" cm="1">
        <f t="array" aca="1" ref="D175" ca="1">INDIRECT(ADDRESS(1,A175,1,1,"all_city_parameter_inputs"))</f>
        <v>delhi</v>
      </c>
      <c r="E175" s="11" t="str" cm="1">
        <f t="array" aca="1" ref="E175" ca="1">IF(AND(ISBLANK(INDIRECT(ADDRESS(B175,2,1,1,"all_city_parameter_inputs"))), ISBLANK(INDIRECT(ADDRESS(B175,1,1,1,"all_city_parameter_inputs")))), "", IF(ISBLANK(INDIRECT(ADDRESS(B175,1,1,1,"all_city_parameter_inputs"))), All_city_list!E174,INDIRECT(ADDRESS(B175,1,1,1,"all_city_parameter_inputs"))))</f>
        <v>rail_walk_time</v>
      </c>
      <c r="F175" s="9" t="str" cm="1">
        <f t="array" aca="1" ref="F175" ca="1">IF(AND(ISBLANK(INDIRECT(ADDRESS(B175,3,1,1,"all_city_parameter_inputs"))),ISBLANK(INDIRECT(ADDRESS(B175,2,1,1,"all_city_parameter_inputs")))),"",IF(ISBLANK(INDIRECT(ADDRESS(B175,2,1,1,"all_city_parameter_inputs"))),"",INDIRECT(ADDRESS(B175,2,1,1,"all_city_parameter_inputs"))))</f>
        <v>sd</v>
      </c>
      <c r="G175" s="25" t="str" cm="1">
        <f t="array" aca="1" ref="G175" ca="1">IF(ISBLANK(INDIRECT(ADDRESS(B175,A175,1,1,"all_city_parameter_inputs"))), "--",INDIRECT(ADDRESS(B175,A175,1,1,"all_city_parameter_inputs")))</f>
        <v>--</v>
      </c>
      <c r="H175" s="25" t="str">
        <f ca="1">IF(OR(F175="alpha",F175="beta",F175="sd",F175="mean"),"--",VLOOKUP(C175,Default!$B$5:$H$82,7,FALSE))</f>
        <v>--</v>
      </c>
      <c r="I175" s="9" t="str">
        <f ca="1">VLOOKUP(E175,Lookup!$C$5:$D$42,2, FALSE)</f>
        <v>Travel values</v>
      </c>
      <c r="J175" s="9" t="str">
        <f ca="1">VLOOKUP(C175,Default!$B$4:$E$82,4, FALSE)</f>
        <v>time taken to walk to train station</v>
      </c>
      <c r="K175" s="29"/>
      <c r="L175" s="29"/>
      <c r="M175" s="29"/>
    </row>
    <row r="176" spans="1:13" x14ac:dyDescent="0.3">
      <c r="A176" s="10">
        <f t="shared" si="5"/>
        <v>5</v>
      </c>
      <c r="B176" s="10">
        <f t="shared" si="6"/>
        <v>34</v>
      </c>
      <c r="C176" s="10" t="str">
        <f t="shared" ca="1" si="7"/>
        <v xml:space="preserve">add_motorcycle_fleet </v>
      </c>
      <c r="D176" s="9" t="str" cm="1">
        <f t="array" aca="1" ref="D176" ca="1">INDIRECT(ADDRESS(1,A176,1,1,"all_city_parameter_inputs"))</f>
        <v>delhi</v>
      </c>
      <c r="E176" s="11" t="str" cm="1">
        <f t="array" aca="1" ref="E176" ca="1">IF(AND(ISBLANK(INDIRECT(ADDRESS(B176,2,1,1,"all_city_parameter_inputs"))), ISBLANK(INDIRECT(ADDRESS(B176,1,1,1,"all_city_parameter_inputs")))), "", IF(ISBLANK(INDIRECT(ADDRESS(B176,1,1,1,"all_city_parameter_inputs"))), All_city_list!E175,INDIRECT(ADDRESS(B176,1,1,1,"all_city_parameter_inputs"))))</f>
        <v>add_motorcycle_fleet</v>
      </c>
      <c r="F176" s="9" t="str" cm="1">
        <f t="array" aca="1" ref="F176" ca="1">IF(AND(ISBLANK(INDIRECT(ADDRESS(B176,3,1,1,"all_city_parameter_inputs"))),ISBLANK(INDIRECT(ADDRESS(B176,2,1,1,"all_city_parameter_inputs")))),"",IF(ISBLANK(INDIRECT(ADDRESS(B176,2,1,1,"all_city_parameter_inputs"))),"",INDIRECT(ADDRESS(B176,2,1,1,"all_city_parameter_inputs"))))</f>
        <v/>
      </c>
      <c r="G176" s="25" t="str" cm="1">
        <f t="array" aca="1" ref="G176" ca="1">IF(ISBLANK(INDIRECT(ADDRESS(B176,A176,1,1,"all_city_parameter_inputs"))), "--",INDIRECT(ADDRESS(B176,A176,1,1,"all_city_parameter_inputs")))</f>
        <v>F</v>
      </c>
      <c r="H176" s="25" t="str">
        <f ca="1">IF(OR(F176="alpha",F176="beta",F176="sd",F176="mean"),"--",VLOOKUP(C176,Default!$B$5:$H$82,7,FALSE))</f>
        <v>F</v>
      </c>
      <c r="I176" s="9" t="str">
        <f ca="1">VLOOKUP(E176,Lookup!$C$5:$D$42,2, FALSE)</f>
        <v>Travel values</v>
      </c>
      <c r="J176" s="9">
        <f ca="1">VLOOKUP(C176,Default!$B$4:$E$82,4, FALSE)</f>
        <v>0</v>
      </c>
      <c r="K176" s="29"/>
      <c r="L176" s="29"/>
      <c r="M176" s="29"/>
    </row>
    <row r="177" spans="1:13" x14ac:dyDescent="0.3">
      <c r="A177" s="10">
        <f t="shared" si="5"/>
        <v>5</v>
      </c>
      <c r="B177" s="10">
        <f t="shared" si="6"/>
        <v>35</v>
      </c>
      <c r="C177" s="10" t="str">
        <f t="shared" ca="1" si="7"/>
        <v>fleet_to_motorcycle_ratio</v>
      </c>
      <c r="D177" s="9" t="str" cm="1">
        <f t="array" aca="1" ref="D177" ca="1">INDIRECT(ADDRESS(1,A177,1,1,"all_city_parameter_inputs"))</f>
        <v>delhi</v>
      </c>
      <c r="E177" s="11" t="str" cm="1">
        <f t="array" aca="1" ref="E177" ca="1">IF(AND(ISBLANK(INDIRECT(ADDRESS(B177,2,1,1,"all_city_parameter_inputs"))), ISBLANK(INDIRECT(ADDRESS(B177,1,1,1,"all_city_parameter_inputs")))), "", IF(ISBLANK(INDIRECT(ADDRESS(B177,1,1,1,"all_city_parameter_inputs"))), All_city_list!E176,INDIRECT(ADDRESS(B177,1,1,1,"all_city_parameter_inputs"))))</f>
        <v>fleet_to_motorcycle_ratio</v>
      </c>
      <c r="F177" s="9" t="str" cm="1">
        <f t="array" aca="1" ref="F177" ca="1">IF(AND(ISBLANK(INDIRECT(ADDRESS(B177,3,1,1,"all_city_parameter_inputs"))),ISBLANK(INDIRECT(ADDRESS(B177,2,1,1,"all_city_parameter_inputs")))),"",IF(ISBLANK(INDIRECT(ADDRESS(B177,2,1,1,"all_city_parameter_inputs"))),"",INDIRECT(ADDRESS(B177,2,1,1,"all_city_parameter_inputs"))))</f>
        <v>constant</v>
      </c>
      <c r="G177" s="25" cm="1">
        <f t="array" aca="1" ref="G177" ca="1">IF(ISBLANK(INDIRECT(ADDRESS(B177,A177,1,1,"all_city_parameter_inputs"))), "--",INDIRECT(ADDRESS(B177,A177,1,1,"all_city_parameter_inputs")))</f>
        <v>0</v>
      </c>
      <c r="H177" s="25">
        <f ca="1">IF(OR(F177="alpha",F177="beta",F177="sd",F177="mean"),"--",VLOOKUP(C177,Default!$B$5:$H$82,7,FALSE))</f>
        <v>0.01</v>
      </c>
      <c r="I177" s="9" t="str">
        <f ca="1">VLOOKUP(E177,Lookup!$C$5:$D$42,2, FALSE)</f>
        <v>Travel values</v>
      </c>
      <c r="J177" s="9" t="str">
        <f ca="1">VLOOKUP(C177,Default!$B$4:$E$82,4, FALSE)</f>
        <v>ratio of fleet vehicles to motorcycles</v>
      </c>
      <c r="K177" s="29"/>
      <c r="L177" s="29"/>
      <c r="M177" s="29"/>
    </row>
    <row r="178" spans="1:13" x14ac:dyDescent="0.3">
      <c r="A178" s="10">
        <f t="shared" si="5"/>
        <v>5</v>
      </c>
      <c r="B178" s="10">
        <f t="shared" si="6"/>
        <v>36</v>
      </c>
      <c r="C178" s="10" t="str">
        <f t="shared" ca="1" si="7"/>
        <v>fleet_to_motorcycle_ratio</v>
      </c>
      <c r="D178" s="9" t="str" cm="1">
        <f t="array" aca="1" ref="D178" ca="1">INDIRECT(ADDRESS(1,A178,1,1,"all_city_parameter_inputs"))</f>
        <v>delhi</v>
      </c>
      <c r="E178" s="11" t="str" cm="1">
        <f t="array" aca="1" ref="E178" ca="1">IF(AND(ISBLANK(INDIRECT(ADDRESS(B178,2,1,1,"all_city_parameter_inputs"))), ISBLANK(INDIRECT(ADDRESS(B178,1,1,1,"all_city_parameter_inputs")))), "", IF(ISBLANK(INDIRECT(ADDRESS(B178,1,1,1,"all_city_parameter_inputs"))), All_city_list!E177,INDIRECT(ADDRESS(B178,1,1,1,"all_city_parameter_inputs"))))</f>
        <v>fleet_to_motorcycle_ratio</v>
      </c>
      <c r="F178" s="9" t="str" cm="1">
        <f t="array" aca="1" ref="F178" ca="1">IF(AND(ISBLANK(INDIRECT(ADDRESS(B178,3,1,1,"all_city_parameter_inputs"))),ISBLANK(INDIRECT(ADDRESS(B178,2,1,1,"all_city_parameter_inputs")))),"",IF(ISBLANK(INDIRECT(ADDRESS(B178,2,1,1,"all_city_parameter_inputs"))),"",INDIRECT(ADDRESS(B178,2,1,1,"all_city_parameter_inputs"))))</f>
        <v>alpha</v>
      </c>
      <c r="G178" s="25" t="str" cm="1">
        <f t="array" aca="1" ref="G178" ca="1">IF(ISBLANK(INDIRECT(ADDRESS(B178,A178,1,1,"all_city_parameter_inputs"))), "--",INDIRECT(ADDRESS(B178,A178,1,1,"all_city_parameter_inputs")))</f>
        <v>--</v>
      </c>
      <c r="H178" s="25" t="str">
        <f ca="1">IF(OR(F178="alpha",F178="beta",F178="sd",F178="mean"),"--",VLOOKUP(C178,Default!$B$5:$H$82,7,FALSE))</f>
        <v>--</v>
      </c>
      <c r="I178" s="9" t="str">
        <f ca="1">VLOOKUP(E178,Lookup!$C$5:$D$42,2, FALSE)</f>
        <v>Travel values</v>
      </c>
      <c r="J178" s="9" t="str">
        <f ca="1">VLOOKUP(C178,Default!$B$4:$E$82,4, FALSE)</f>
        <v>ratio of fleet vehicles to motorcycles</v>
      </c>
      <c r="K178" s="29"/>
      <c r="L178" s="29"/>
      <c r="M178" s="29"/>
    </row>
    <row r="179" spans="1:13" x14ac:dyDescent="0.3">
      <c r="A179" s="10">
        <f t="shared" si="5"/>
        <v>5</v>
      </c>
      <c r="B179" s="10">
        <f t="shared" si="6"/>
        <v>37</v>
      </c>
      <c r="C179" s="10" t="str">
        <f t="shared" ca="1" si="7"/>
        <v>fleet_to_motorcycle_ratio</v>
      </c>
      <c r="D179" s="9" t="str" cm="1">
        <f t="array" aca="1" ref="D179" ca="1">INDIRECT(ADDRESS(1,A179,1,1,"all_city_parameter_inputs"))</f>
        <v>delhi</v>
      </c>
      <c r="E179" s="11" t="str" cm="1">
        <f t="array" aca="1" ref="E179" ca="1">IF(AND(ISBLANK(INDIRECT(ADDRESS(B179,2,1,1,"all_city_parameter_inputs"))), ISBLANK(INDIRECT(ADDRESS(B179,1,1,1,"all_city_parameter_inputs")))), "", IF(ISBLANK(INDIRECT(ADDRESS(B179,1,1,1,"all_city_parameter_inputs"))), All_city_list!E178,INDIRECT(ADDRESS(B179,1,1,1,"all_city_parameter_inputs"))))</f>
        <v>fleet_to_motorcycle_ratio</v>
      </c>
      <c r="F179" s="9" t="str" cm="1">
        <f t="array" aca="1" ref="F179" ca="1">IF(AND(ISBLANK(INDIRECT(ADDRESS(B179,3,1,1,"all_city_parameter_inputs"))),ISBLANK(INDIRECT(ADDRESS(B179,2,1,1,"all_city_parameter_inputs")))),"",IF(ISBLANK(INDIRECT(ADDRESS(B179,2,1,1,"all_city_parameter_inputs"))),"",INDIRECT(ADDRESS(B179,2,1,1,"all_city_parameter_inputs"))))</f>
        <v>beta</v>
      </c>
      <c r="G179" s="25" t="str" cm="1">
        <f t="array" aca="1" ref="G179" ca="1">IF(ISBLANK(INDIRECT(ADDRESS(B179,A179,1,1,"all_city_parameter_inputs"))), "--",INDIRECT(ADDRESS(B179,A179,1,1,"all_city_parameter_inputs")))</f>
        <v>--</v>
      </c>
      <c r="H179" s="25" t="str">
        <f ca="1">IF(OR(F179="alpha",F179="beta",F179="sd",F179="mean"),"--",VLOOKUP(C179,Default!$B$5:$H$82,7,FALSE))</f>
        <v>--</v>
      </c>
      <c r="I179" s="9" t="str">
        <f ca="1">VLOOKUP(E179,Lookup!$C$5:$D$42,2, FALSE)</f>
        <v>Travel values</v>
      </c>
      <c r="J179" s="9" t="str">
        <f ca="1">VLOOKUP(C179,Default!$B$4:$E$82,4, FALSE)</f>
        <v>ratio of fleet vehicles to motorcycles</v>
      </c>
      <c r="K179" s="29"/>
      <c r="L179" s="29"/>
      <c r="M179" s="29"/>
    </row>
    <row r="180" spans="1:13" x14ac:dyDescent="0.3">
      <c r="A180" s="10">
        <f t="shared" si="5"/>
        <v>5</v>
      </c>
      <c r="B180" s="10">
        <f t="shared" si="6"/>
        <v>38</v>
      </c>
      <c r="C180" s="10" t="str">
        <f t="shared" ca="1" si="7"/>
        <v xml:space="preserve">background_pa_confidence </v>
      </c>
      <c r="D180" s="9" t="str" cm="1">
        <f t="array" aca="1" ref="D180" ca="1">INDIRECT(ADDRESS(1,A180,1,1,"all_city_parameter_inputs"))</f>
        <v>delhi</v>
      </c>
      <c r="E180" s="11" t="str" cm="1">
        <f t="array" aca="1" ref="E180" ca="1">IF(AND(ISBLANK(INDIRECT(ADDRESS(B180,2,1,1,"all_city_parameter_inputs"))), ISBLANK(INDIRECT(ADDRESS(B180,1,1,1,"all_city_parameter_inputs")))), "", IF(ISBLANK(INDIRECT(ADDRESS(B180,1,1,1,"all_city_parameter_inputs"))), All_city_list!E179,INDIRECT(ADDRESS(B180,1,1,1,"all_city_parameter_inputs"))))</f>
        <v>background_pa_confidence</v>
      </c>
      <c r="F180" s="9" t="str" cm="1">
        <f t="array" aca="1" ref="F180" ca="1">IF(AND(ISBLANK(INDIRECT(ADDRESS(B180,3,1,1,"all_city_parameter_inputs"))),ISBLANK(INDIRECT(ADDRESS(B180,2,1,1,"all_city_parameter_inputs")))),"",IF(ISBLANK(INDIRECT(ADDRESS(B180,2,1,1,"all_city_parameter_inputs"))),"",INDIRECT(ADDRESS(B180,2,1,1,"all_city_parameter_inputs"))))</f>
        <v/>
      </c>
      <c r="G180" s="25" cm="1">
        <f t="array" aca="1" ref="G180" ca="1">IF(ISBLANK(INDIRECT(ADDRESS(B180,A180,1,1,"all_city_parameter_inputs"))), "--",INDIRECT(ADDRESS(B180,A180,1,1,"all_city_parameter_inputs")))</f>
        <v>0.3</v>
      </c>
      <c r="H180" s="25" t="e">
        <f ca="1">IF(OR(F180="alpha",F180="beta",F180="sd",F180="mean"),"--",VLOOKUP(C180,Default!$B$5:$H$82,7,FALSE))</f>
        <v>#N/A</v>
      </c>
      <c r="I180" s="9" t="str">
        <f ca="1">VLOOKUP(E180,Lookup!$C$5:$D$42,2, FALSE)</f>
        <v>PA values</v>
      </c>
      <c r="J180" s="9" t="e">
        <f ca="1">VLOOKUP(C180,Default!$B$4:$E$82,4, FALSE)</f>
        <v>#N/A</v>
      </c>
      <c r="K180" s="29"/>
      <c r="L180" s="29"/>
      <c r="M180" s="29"/>
    </row>
    <row r="181" spans="1:13" x14ac:dyDescent="0.3">
      <c r="A181" s="10">
        <f t="shared" si="5"/>
        <v>5</v>
      </c>
      <c r="B181" s="10">
        <f t="shared" si="6"/>
        <v>39</v>
      </c>
      <c r="C181" s="10" t="str">
        <f t="shared" ca="1" si="7"/>
        <v xml:space="preserve">add_walk_to_bus_trips </v>
      </c>
      <c r="D181" s="9" t="str" cm="1">
        <f t="array" aca="1" ref="D181" ca="1">INDIRECT(ADDRESS(1,A181,1,1,"all_city_parameter_inputs"))</f>
        <v>delhi</v>
      </c>
      <c r="E181" s="11" t="str" cm="1">
        <f t="array" aca="1" ref="E181" ca="1">IF(AND(ISBLANK(INDIRECT(ADDRESS(B181,2,1,1,"all_city_parameter_inputs"))), ISBLANK(INDIRECT(ADDRESS(B181,1,1,1,"all_city_parameter_inputs")))), "", IF(ISBLANK(INDIRECT(ADDRESS(B181,1,1,1,"all_city_parameter_inputs"))), All_city_list!E180,INDIRECT(ADDRESS(B181,1,1,1,"all_city_parameter_inputs"))))</f>
        <v>add_walk_to_bus_trips</v>
      </c>
      <c r="F181" s="9" t="str" cm="1">
        <f t="array" aca="1" ref="F181" ca="1">IF(AND(ISBLANK(INDIRECT(ADDRESS(B181,3,1,1,"all_city_parameter_inputs"))),ISBLANK(INDIRECT(ADDRESS(B181,2,1,1,"all_city_parameter_inputs")))),"",IF(ISBLANK(INDIRECT(ADDRESS(B181,2,1,1,"all_city_parameter_inputs"))),"",INDIRECT(ADDRESS(B181,2,1,1,"all_city_parameter_inputs"))))</f>
        <v/>
      </c>
      <c r="G181" s="25" t="str" cm="1">
        <f t="array" aca="1" ref="G181" ca="1">IF(ISBLANK(INDIRECT(ADDRESS(B181,A181,1,1,"all_city_parameter_inputs"))), "--",INDIRECT(ADDRESS(B181,A181,1,1,"all_city_parameter_inputs")))</f>
        <v>T</v>
      </c>
      <c r="H181" s="25" t="str">
        <f ca="1">IF(OR(F181="alpha",F181="beta",F181="sd",F181="mean"),"--",VLOOKUP(C181,Default!$B$5:$H$82,7,FALSE))</f>
        <v>T</v>
      </c>
      <c r="I181" s="9" t="str">
        <f ca="1">VLOOKUP(E181,Lookup!$C$5:$D$42,2, FALSE)</f>
        <v>Travel values</v>
      </c>
      <c r="J181" s="9">
        <f ca="1">VLOOKUP(C181,Default!$B$4:$E$82,4, FALSE)</f>
        <v>0</v>
      </c>
      <c r="K181" s="29"/>
      <c r="L181" s="29"/>
      <c r="M181" s="29"/>
    </row>
    <row r="182" spans="1:13" x14ac:dyDescent="0.3">
      <c r="A182" s="10">
        <f t="shared" si="5"/>
        <v>5</v>
      </c>
      <c r="B182" s="10">
        <f t="shared" si="6"/>
        <v>40</v>
      </c>
      <c r="C182" s="10" t="str">
        <f t="shared" ca="1" si="7"/>
        <v>bus_to_passenger_ratio</v>
      </c>
      <c r="D182" s="9" t="str" cm="1">
        <f t="array" aca="1" ref="D182" ca="1">INDIRECT(ADDRESS(1,A182,1,1,"all_city_parameter_inputs"))</f>
        <v>delhi</v>
      </c>
      <c r="E182" s="11" t="str" cm="1">
        <f t="array" aca="1" ref="E182" ca="1">IF(AND(ISBLANK(INDIRECT(ADDRESS(B182,2,1,1,"all_city_parameter_inputs"))), ISBLANK(INDIRECT(ADDRESS(B182,1,1,1,"all_city_parameter_inputs")))), "", IF(ISBLANK(INDIRECT(ADDRESS(B182,1,1,1,"all_city_parameter_inputs"))), All_city_list!E181,INDIRECT(ADDRESS(B182,1,1,1,"all_city_parameter_inputs"))))</f>
        <v>bus_to_passenger_ratio</v>
      </c>
      <c r="F182" s="9" t="str" cm="1">
        <f t="array" aca="1" ref="F182" ca="1">IF(AND(ISBLANK(INDIRECT(ADDRESS(B182,3,1,1,"all_city_parameter_inputs"))),ISBLANK(INDIRECT(ADDRESS(B182,2,1,1,"all_city_parameter_inputs")))),"",IF(ISBLANK(INDIRECT(ADDRESS(B182,2,1,1,"all_city_parameter_inputs"))),"",INDIRECT(ADDRESS(B182,2,1,1,"all_city_parameter_inputs"))))</f>
        <v>constant</v>
      </c>
      <c r="G182" s="25" cm="1">
        <f t="array" aca="1" ref="G182" ca="1">IF(ISBLANK(INDIRECT(ADDRESS(B182,A182,1,1,"all_city_parameter_inputs"))), "--",INDIRECT(ADDRESS(B182,A182,1,1,"all_city_parameter_inputs")))</f>
        <v>3.2258065000000002E-2</v>
      </c>
      <c r="H182" s="25">
        <f ca="1">IF(OR(F182="alpha",F182="beta",F182="sd",F182="mean"),"--",VLOOKUP(C182,Default!$B$5:$H$82,7,FALSE))</f>
        <v>2.1999999999999999E-2</v>
      </c>
      <c r="I182" s="9" t="str">
        <f ca="1">VLOOKUP(E182,Lookup!$C$5:$D$42,2, FALSE)</f>
        <v>Travel values</v>
      </c>
      <c r="J182" s="9" t="str">
        <f ca="1">VLOOKUP(C182,Default!$B$4:$E$82,4, FALSE)</f>
        <v>number of buses per passenger</v>
      </c>
      <c r="K182" s="29"/>
      <c r="L182" s="29"/>
      <c r="M182" s="29"/>
    </row>
    <row r="183" spans="1:13" x14ac:dyDescent="0.3">
      <c r="A183" s="10">
        <f t="shared" si="5"/>
        <v>5</v>
      </c>
      <c r="B183" s="10">
        <f t="shared" si="6"/>
        <v>41</v>
      </c>
      <c r="C183" s="10" t="str">
        <f t="shared" ca="1" si="7"/>
        <v>bus_to_passenger_ratio</v>
      </c>
      <c r="D183" s="9" t="str" cm="1">
        <f t="array" aca="1" ref="D183" ca="1">INDIRECT(ADDRESS(1,A183,1,1,"all_city_parameter_inputs"))</f>
        <v>delhi</v>
      </c>
      <c r="E183" s="11" t="str" cm="1">
        <f t="array" aca="1" ref="E183" ca="1">IF(AND(ISBLANK(INDIRECT(ADDRESS(B183,2,1,1,"all_city_parameter_inputs"))), ISBLANK(INDIRECT(ADDRESS(B183,1,1,1,"all_city_parameter_inputs")))), "", IF(ISBLANK(INDIRECT(ADDRESS(B183,1,1,1,"all_city_parameter_inputs"))), All_city_list!E182,INDIRECT(ADDRESS(B183,1,1,1,"all_city_parameter_inputs"))))</f>
        <v>bus_to_passenger_ratio</v>
      </c>
      <c r="F183" s="9" t="str" cm="1">
        <f t="array" aca="1" ref="F183" ca="1">IF(AND(ISBLANK(INDIRECT(ADDRESS(B183,3,1,1,"all_city_parameter_inputs"))),ISBLANK(INDIRECT(ADDRESS(B183,2,1,1,"all_city_parameter_inputs")))),"",IF(ISBLANK(INDIRECT(ADDRESS(B183,2,1,1,"all_city_parameter_inputs"))),"",INDIRECT(ADDRESS(B183,2,1,1,"all_city_parameter_inputs"))))</f>
        <v>alpha</v>
      </c>
      <c r="G183" s="25" cm="1">
        <f t="array" aca="1" ref="G183" ca="1">IF(ISBLANK(INDIRECT(ADDRESS(B183,A183,1,1,"all_city_parameter_inputs"))), "--",INDIRECT(ADDRESS(B183,A183,1,1,"all_city_parameter_inputs")))</f>
        <v>20</v>
      </c>
      <c r="H183" s="25" t="str">
        <f ca="1">IF(OR(F183="alpha",F183="beta",F183="sd",F183="mean"),"--",VLOOKUP(C183,Default!$B$5:$H$82,7,FALSE))</f>
        <v>--</v>
      </c>
      <c r="I183" s="9" t="str">
        <f ca="1">VLOOKUP(E183,Lookup!$C$5:$D$42,2, FALSE)</f>
        <v>Travel values</v>
      </c>
      <c r="J183" s="9" t="str">
        <f ca="1">VLOOKUP(C183,Default!$B$4:$E$82,4, FALSE)</f>
        <v>number of buses per passenger</v>
      </c>
      <c r="K183" s="29"/>
      <c r="L183" s="29"/>
      <c r="M183" s="29"/>
    </row>
    <row r="184" spans="1:13" x14ac:dyDescent="0.3">
      <c r="A184" s="10">
        <f t="shared" si="5"/>
        <v>5</v>
      </c>
      <c r="B184" s="10">
        <f t="shared" si="6"/>
        <v>42</v>
      </c>
      <c r="C184" s="10" t="str">
        <f t="shared" ca="1" si="7"/>
        <v>bus_to_passenger_ratio</v>
      </c>
      <c r="D184" s="9" t="str" cm="1">
        <f t="array" aca="1" ref="D184" ca="1">INDIRECT(ADDRESS(1,A184,1,1,"all_city_parameter_inputs"))</f>
        <v>delhi</v>
      </c>
      <c r="E184" s="11" t="str" cm="1">
        <f t="array" aca="1" ref="E184" ca="1">IF(AND(ISBLANK(INDIRECT(ADDRESS(B184,2,1,1,"all_city_parameter_inputs"))), ISBLANK(INDIRECT(ADDRESS(B184,1,1,1,"all_city_parameter_inputs")))), "", IF(ISBLANK(INDIRECT(ADDRESS(B184,1,1,1,"all_city_parameter_inputs"))), All_city_list!E183,INDIRECT(ADDRESS(B184,1,1,1,"all_city_parameter_inputs"))))</f>
        <v>bus_to_passenger_ratio</v>
      </c>
      <c r="F184" s="9" t="str" cm="1">
        <f t="array" aca="1" ref="F184" ca="1">IF(AND(ISBLANK(INDIRECT(ADDRESS(B184,3,1,1,"all_city_parameter_inputs"))),ISBLANK(INDIRECT(ADDRESS(B184,2,1,1,"all_city_parameter_inputs")))),"",IF(ISBLANK(INDIRECT(ADDRESS(B184,2,1,1,"all_city_parameter_inputs"))),"",INDIRECT(ADDRESS(B184,2,1,1,"all_city_parameter_inputs"))))</f>
        <v>beta</v>
      </c>
      <c r="G184" s="25" cm="1">
        <f t="array" aca="1" ref="G184" ca="1">IF(ISBLANK(INDIRECT(ADDRESS(B184,A184,1,1,"all_city_parameter_inputs"))), "--",INDIRECT(ADDRESS(B184,A184,1,1,"all_city_parameter_inputs")))</f>
        <v>600</v>
      </c>
      <c r="H184" s="25" t="str">
        <f ca="1">IF(OR(F184="alpha",F184="beta",F184="sd",F184="mean"),"--",VLOOKUP(C184,Default!$B$5:$H$82,7,FALSE))</f>
        <v>--</v>
      </c>
      <c r="I184" s="9" t="str">
        <f ca="1">VLOOKUP(E184,Lookup!$C$5:$D$42,2, FALSE)</f>
        <v>Travel values</v>
      </c>
      <c r="J184" s="9" t="str">
        <f ca="1">VLOOKUP(C184,Default!$B$4:$E$82,4, FALSE)</f>
        <v>number of buses per passenger</v>
      </c>
      <c r="K184" s="29"/>
      <c r="L184" s="29"/>
      <c r="M184" s="29"/>
    </row>
    <row r="185" spans="1:13" x14ac:dyDescent="0.3">
      <c r="A185" s="10">
        <f t="shared" si="5"/>
        <v>5</v>
      </c>
      <c r="B185" s="10">
        <f t="shared" si="6"/>
        <v>43</v>
      </c>
      <c r="C185" s="10" t="str">
        <f t="shared" ca="1" si="7"/>
        <v>truck_to_car_ratio</v>
      </c>
      <c r="D185" s="9" t="str" cm="1">
        <f t="array" aca="1" ref="D185" ca="1">INDIRECT(ADDRESS(1,A185,1,1,"all_city_parameter_inputs"))</f>
        <v>delhi</v>
      </c>
      <c r="E185" s="11" t="str" cm="1">
        <f t="array" aca="1" ref="E185" ca="1">IF(AND(ISBLANK(INDIRECT(ADDRESS(B185,2,1,1,"all_city_parameter_inputs"))), ISBLANK(INDIRECT(ADDRESS(B185,1,1,1,"all_city_parameter_inputs")))), "", IF(ISBLANK(INDIRECT(ADDRESS(B185,1,1,1,"all_city_parameter_inputs"))), All_city_list!E184,INDIRECT(ADDRESS(B185,1,1,1,"all_city_parameter_inputs"))))</f>
        <v>truck_to_car_ratio</v>
      </c>
      <c r="F185" s="9" t="str" cm="1">
        <f t="array" aca="1" ref="F185" ca="1">IF(AND(ISBLANK(INDIRECT(ADDRESS(B185,3,1,1,"all_city_parameter_inputs"))),ISBLANK(INDIRECT(ADDRESS(B185,2,1,1,"all_city_parameter_inputs")))),"",IF(ISBLANK(INDIRECT(ADDRESS(B185,2,1,1,"all_city_parameter_inputs"))),"",INDIRECT(ADDRESS(B185,2,1,1,"all_city_parameter_inputs"))))</f>
        <v>constant</v>
      </c>
      <c r="G185" s="25" cm="1">
        <f t="array" aca="1" ref="G185" ca="1">IF(ISBLANK(INDIRECT(ADDRESS(B185,A185,1,1,"all_city_parameter_inputs"))), "--",INDIRECT(ADDRESS(B185,A185,1,1,"all_city_parameter_inputs")))</f>
        <v>0.23076923099999999</v>
      </c>
      <c r="H185" s="25">
        <f ca="1">IF(OR(F185="alpha",F185="beta",F185="sd",F185="mean"),"--",VLOOKUP(C185,Default!$B$5:$H$82,7,FALSE))</f>
        <v>0.21</v>
      </c>
      <c r="I185" s="9" t="str">
        <f ca="1">VLOOKUP(E185,Lookup!$C$5:$D$42,2, FALSE)</f>
        <v>Travel values</v>
      </c>
      <c r="J185" s="9" t="str">
        <f ca="1">VLOOKUP(C185,Default!$B$4:$E$82,4, FALSE)</f>
        <v>number of trucks per car</v>
      </c>
      <c r="K185" s="29"/>
      <c r="L185" s="29"/>
      <c r="M185" s="29"/>
    </row>
    <row r="186" spans="1:13" x14ac:dyDescent="0.3">
      <c r="A186" s="10">
        <f t="shared" si="5"/>
        <v>5</v>
      </c>
      <c r="B186" s="10">
        <f t="shared" si="6"/>
        <v>44</v>
      </c>
      <c r="C186" s="10" t="str">
        <f t="shared" ca="1" si="7"/>
        <v>truck_to_car_ratio</v>
      </c>
      <c r="D186" s="9" t="str" cm="1">
        <f t="array" aca="1" ref="D186" ca="1">INDIRECT(ADDRESS(1,A186,1,1,"all_city_parameter_inputs"))</f>
        <v>delhi</v>
      </c>
      <c r="E186" s="11" t="str" cm="1">
        <f t="array" aca="1" ref="E186" ca="1">IF(AND(ISBLANK(INDIRECT(ADDRESS(B186,2,1,1,"all_city_parameter_inputs"))), ISBLANK(INDIRECT(ADDRESS(B186,1,1,1,"all_city_parameter_inputs")))), "", IF(ISBLANK(INDIRECT(ADDRESS(B186,1,1,1,"all_city_parameter_inputs"))), All_city_list!E185,INDIRECT(ADDRESS(B186,1,1,1,"all_city_parameter_inputs"))))</f>
        <v>truck_to_car_ratio</v>
      </c>
      <c r="F186" s="9" t="str" cm="1">
        <f t="array" aca="1" ref="F186" ca="1">IF(AND(ISBLANK(INDIRECT(ADDRESS(B186,3,1,1,"all_city_parameter_inputs"))),ISBLANK(INDIRECT(ADDRESS(B186,2,1,1,"all_city_parameter_inputs")))),"",IF(ISBLANK(INDIRECT(ADDRESS(B186,2,1,1,"all_city_parameter_inputs"))),"",INDIRECT(ADDRESS(B186,2,1,1,"all_city_parameter_inputs"))))</f>
        <v>alpha</v>
      </c>
      <c r="G186" s="25" cm="1">
        <f t="array" aca="1" ref="G186" ca="1">IF(ISBLANK(INDIRECT(ADDRESS(B186,A186,1,1,"all_city_parameter_inputs"))), "--",INDIRECT(ADDRESS(B186,A186,1,1,"all_city_parameter_inputs")))</f>
        <v>3</v>
      </c>
      <c r="H186" s="25" t="str">
        <f ca="1">IF(OR(F186="alpha",F186="beta",F186="sd",F186="mean"),"--",VLOOKUP(C186,Default!$B$5:$H$82,7,FALSE))</f>
        <v>--</v>
      </c>
      <c r="I186" s="9" t="str">
        <f ca="1">VLOOKUP(E186,Lookup!$C$5:$D$42,2, FALSE)</f>
        <v>Travel values</v>
      </c>
      <c r="J186" s="9" t="str">
        <f ca="1">VLOOKUP(C186,Default!$B$4:$E$82,4, FALSE)</f>
        <v>number of trucks per car</v>
      </c>
      <c r="K186" s="29"/>
      <c r="L186" s="29"/>
      <c r="M186" s="29"/>
    </row>
    <row r="187" spans="1:13" x14ac:dyDescent="0.3">
      <c r="A187" s="10">
        <f t="shared" si="5"/>
        <v>5</v>
      </c>
      <c r="B187" s="10">
        <f t="shared" si="6"/>
        <v>45</v>
      </c>
      <c r="C187" s="10" t="str">
        <f t="shared" ca="1" si="7"/>
        <v>truck_to_car_ratio</v>
      </c>
      <c r="D187" s="9" t="str" cm="1">
        <f t="array" aca="1" ref="D187" ca="1">INDIRECT(ADDRESS(1,A187,1,1,"all_city_parameter_inputs"))</f>
        <v>delhi</v>
      </c>
      <c r="E187" s="11" t="str" cm="1">
        <f t="array" aca="1" ref="E187" ca="1">IF(AND(ISBLANK(INDIRECT(ADDRESS(B187,2,1,1,"all_city_parameter_inputs"))), ISBLANK(INDIRECT(ADDRESS(B187,1,1,1,"all_city_parameter_inputs")))), "", IF(ISBLANK(INDIRECT(ADDRESS(B187,1,1,1,"all_city_parameter_inputs"))), All_city_list!E186,INDIRECT(ADDRESS(B187,1,1,1,"all_city_parameter_inputs"))))</f>
        <v>truck_to_car_ratio</v>
      </c>
      <c r="F187" s="9" t="str" cm="1">
        <f t="array" aca="1" ref="F187" ca="1">IF(AND(ISBLANK(INDIRECT(ADDRESS(B187,3,1,1,"all_city_parameter_inputs"))),ISBLANK(INDIRECT(ADDRESS(B187,2,1,1,"all_city_parameter_inputs")))),"",IF(ISBLANK(INDIRECT(ADDRESS(B187,2,1,1,"all_city_parameter_inputs"))),"",INDIRECT(ADDRESS(B187,2,1,1,"all_city_parameter_inputs"))))</f>
        <v>beta</v>
      </c>
      <c r="G187" s="25" cm="1">
        <f t="array" aca="1" ref="G187" ca="1">IF(ISBLANK(INDIRECT(ADDRESS(B187,A187,1,1,"all_city_parameter_inputs"))), "--",INDIRECT(ADDRESS(B187,A187,1,1,"all_city_parameter_inputs")))</f>
        <v>10</v>
      </c>
      <c r="H187" s="25" t="str">
        <f ca="1">IF(OR(F187="alpha",F187="beta",F187="sd",F187="mean"),"--",VLOOKUP(C187,Default!$B$5:$H$82,7,FALSE))</f>
        <v>--</v>
      </c>
      <c r="I187" s="9" t="str">
        <f ca="1">VLOOKUP(E187,Lookup!$C$5:$D$42,2, FALSE)</f>
        <v>Travel values</v>
      </c>
      <c r="J187" s="9" t="str">
        <f ca="1">VLOOKUP(C187,Default!$B$4:$E$82,4, FALSE)</f>
        <v>number of trucks per car</v>
      </c>
      <c r="K187" s="29"/>
      <c r="L187" s="29"/>
      <c r="M187" s="29"/>
    </row>
    <row r="188" spans="1:13" x14ac:dyDescent="0.3">
      <c r="A188" s="10">
        <f t="shared" si="5"/>
        <v>5</v>
      </c>
      <c r="B188" s="10">
        <f t="shared" si="6"/>
        <v>46</v>
      </c>
      <c r="C188" s="10" t="str">
        <f t="shared" ca="1" si="7"/>
        <v xml:space="preserve">PM_emission_confidence </v>
      </c>
      <c r="D188" s="9" t="str" cm="1">
        <f t="array" aca="1" ref="D188" ca="1">INDIRECT(ADDRESS(1,A188,1,1,"all_city_parameter_inputs"))</f>
        <v>delhi</v>
      </c>
      <c r="E188" s="11" t="str" cm="1">
        <f t="array" aca="1" ref="E188" ca="1">IF(AND(ISBLANK(INDIRECT(ADDRESS(B188,2,1,1,"all_city_parameter_inputs"))), ISBLANK(INDIRECT(ADDRESS(B188,1,1,1,"all_city_parameter_inputs")))), "", IF(ISBLANK(INDIRECT(ADDRESS(B188,1,1,1,"all_city_parameter_inputs"))), All_city_list!E187,INDIRECT(ADDRESS(B188,1,1,1,"all_city_parameter_inputs"))))</f>
        <v>PM_emission_confidence</v>
      </c>
      <c r="F188" s="9" t="str" cm="1">
        <f t="array" aca="1" ref="F188" ca="1">IF(AND(ISBLANK(INDIRECT(ADDRESS(B188,3,1,1,"all_city_parameter_inputs"))),ISBLANK(INDIRECT(ADDRESS(B188,2,1,1,"all_city_parameter_inputs")))),"",IF(ISBLANK(INDIRECT(ADDRESS(B188,2,1,1,"all_city_parameter_inputs"))),"",INDIRECT(ADDRESS(B188,2,1,1,"all_city_parameter_inputs"))))</f>
        <v/>
      </c>
      <c r="G188" s="25" cm="1">
        <f t="array" aca="1" ref="G188" ca="1">IF(ISBLANK(INDIRECT(ADDRESS(B188,A188,1,1,"all_city_parameter_inputs"))), "--",INDIRECT(ADDRESS(B188,A188,1,1,"all_city_parameter_inputs")))</f>
        <v>0.9</v>
      </c>
      <c r="H188" s="25" t="e">
        <f ca="1">IF(OR(F188="alpha",F188="beta",F188="sd",F188="mean"),"--",VLOOKUP(C188,Default!$B$5:$H$82,7,FALSE))</f>
        <v>#N/A</v>
      </c>
      <c r="I188" s="9" t="str">
        <f ca="1">VLOOKUP(E188,Lookup!$C$5:$D$42,2, FALSE)</f>
        <v>Pollution values</v>
      </c>
      <c r="J188" s="9" t="e">
        <f ca="1">VLOOKUP(C188,Default!$B$4:$E$82,4, FALSE)</f>
        <v>#N/A</v>
      </c>
      <c r="K188" s="29"/>
      <c r="L188" s="29"/>
      <c r="M188" s="29"/>
    </row>
    <row r="189" spans="1:13" x14ac:dyDescent="0.3">
      <c r="A189" s="10">
        <f t="shared" si="5"/>
        <v>5</v>
      </c>
      <c r="B189" s="10">
        <f t="shared" si="6"/>
        <v>47</v>
      </c>
      <c r="C189" s="10" t="str">
        <f t="shared" ca="1" si="7"/>
        <v>distance_scalar_car_taxi</v>
      </c>
      <c r="D189" s="9" t="str" cm="1">
        <f t="array" aca="1" ref="D189" ca="1">INDIRECT(ADDRESS(1,A189,1,1,"all_city_parameter_inputs"))</f>
        <v>delhi</v>
      </c>
      <c r="E189" s="11" t="str" cm="1">
        <f t="array" aca="1" ref="E189" ca="1">IF(AND(ISBLANK(INDIRECT(ADDRESS(B189,2,1,1,"all_city_parameter_inputs"))), ISBLANK(INDIRECT(ADDRESS(B189,1,1,1,"all_city_parameter_inputs")))), "", IF(ISBLANK(INDIRECT(ADDRESS(B189,1,1,1,"all_city_parameter_inputs"))), All_city_list!E188,INDIRECT(ADDRESS(B189,1,1,1,"all_city_parameter_inputs"))))</f>
        <v>distance_scalar_car_taxi</v>
      </c>
      <c r="F189" s="9" t="str" cm="1">
        <f t="array" aca="1" ref="F189" ca="1">IF(AND(ISBLANK(INDIRECT(ADDRESS(B189,3,1,1,"all_city_parameter_inputs"))),ISBLANK(INDIRECT(ADDRESS(B189,2,1,1,"all_city_parameter_inputs")))),"",IF(ISBLANK(INDIRECT(ADDRESS(B189,2,1,1,"all_city_parameter_inputs"))),"",INDIRECT(ADDRESS(B189,2,1,1,"all_city_parameter_inputs"))))</f>
        <v>constant</v>
      </c>
      <c r="G189" s="25" cm="1">
        <f t="array" aca="1" ref="G189" ca="1">IF(ISBLANK(INDIRECT(ADDRESS(B189,A189,1,1,"all_city_parameter_inputs"))), "--",INDIRECT(ADDRESS(B189,A189,1,1,"all_city_parameter_inputs")))</f>
        <v>1</v>
      </c>
      <c r="H189" s="25">
        <f ca="1">IF(OR(F189="alpha",F189="beta",F189="sd",F189="mean"),"--",VLOOKUP(C189,Default!$B$5:$H$82,7,FALSE))</f>
        <v>1</v>
      </c>
      <c r="I189" s="9" t="str">
        <f ca="1">VLOOKUP(E189,Lookup!$C$5:$D$42,2, FALSE)</f>
        <v>Travel values</v>
      </c>
      <c r="J189" s="9" t="str">
        <f ca="1">VLOOKUP(C189,Default!$B$4:$E$82,4, FALSE)</f>
        <v>scalar for car/taxi distance</v>
      </c>
      <c r="K189" s="29"/>
      <c r="L189" s="29"/>
      <c r="M189" s="29"/>
    </row>
    <row r="190" spans="1:13" x14ac:dyDescent="0.3">
      <c r="A190" s="10">
        <f t="shared" si="5"/>
        <v>5</v>
      </c>
      <c r="B190" s="10">
        <f t="shared" si="6"/>
        <v>48</v>
      </c>
      <c r="C190" s="10" t="str">
        <f t="shared" ca="1" si="7"/>
        <v>distance_scalar_car_taxi</v>
      </c>
      <c r="D190" s="9" t="str" cm="1">
        <f t="array" aca="1" ref="D190" ca="1">INDIRECT(ADDRESS(1,A190,1,1,"all_city_parameter_inputs"))</f>
        <v>delhi</v>
      </c>
      <c r="E190" s="11" t="str" cm="1">
        <f t="array" aca="1" ref="E190" ca="1">IF(AND(ISBLANK(INDIRECT(ADDRESS(B190,2,1,1,"all_city_parameter_inputs"))), ISBLANK(INDIRECT(ADDRESS(B190,1,1,1,"all_city_parameter_inputs")))), "", IF(ISBLANK(INDIRECT(ADDRESS(B190,1,1,1,"all_city_parameter_inputs"))), All_city_list!E189,INDIRECT(ADDRESS(B190,1,1,1,"all_city_parameter_inputs"))))</f>
        <v>distance_scalar_car_taxi</v>
      </c>
      <c r="F190" s="9" t="str" cm="1">
        <f t="array" aca="1" ref="F190" ca="1">IF(AND(ISBLANK(INDIRECT(ADDRESS(B190,3,1,1,"all_city_parameter_inputs"))),ISBLANK(INDIRECT(ADDRESS(B190,2,1,1,"all_city_parameter_inputs")))),"",IF(ISBLANK(INDIRECT(ADDRESS(B190,2,1,1,"all_city_parameter_inputs"))),"",INDIRECT(ADDRESS(B190,2,1,1,"all_city_parameter_inputs"))))</f>
        <v>mean</v>
      </c>
      <c r="G190" s="25" cm="1">
        <f t="array" aca="1" ref="G190" ca="1">IF(ISBLANK(INDIRECT(ADDRESS(B190,A190,1,1,"all_city_parameter_inputs"))), "--",INDIRECT(ADDRESS(B190,A190,1,1,"all_city_parameter_inputs")))</f>
        <v>1</v>
      </c>
      <c r="H190" s="25" t="str">
        <f ca="1">IF(OR(F190="alpha",F190="beta",F190="sd",F190="mean"),"--",VLOOKUP(C190,Default!$B$5:$H$82,7,FALSE))</f>
        <v>--</v>
      </c>
      <c r="I190" s="9" t="str">
        <f ca="1">VLOOKUP(E190,Lookup!$C$5:$D$42,2, FALSE)</f>
        <v>Travel values</v>
      </c>
      <c r="J190" s="9" t="str">
        <f ca="1">VLOOKUP(C190,Default!$B$4:$E$82,4, FALSE)</f>
        <v>scalar for car/taxi distance</v>
      </c>
      <c r="K190" s="29"/>
      <c r="L190" s="29"/>
      <c r="M190" s="29"/>
    </row>
    <row r="191" spans="1:13" x14ac:dyDescent="0.3">
      <c r="A191" s="10">
        <f t="shared" si="5"/>
        <v>5</v>
      </c>
      <c r="B191" s="10">
        <f t="shared" si="6"/>
        <v>49</v>
      </c>
      <c r="C191" s="10" t="str">
        <f t="shared" ca="1" si="7"/>
        <v>distance_scalar_car_taxi</v>
      </c>
      <c r="D191" s="9" t="str" cm="1">
        <f t="array" aca="1" ref="D191" ca="1">INDIRECT(ADDRESS(1,A191,1,1,"all_city_parameter_inputs"))</f>
        <v>delhi</v>
      </c>
      <c r="E191" s="11" t="str" cm="1">
        <f t="array" aca="1" ref="E191" ca="1">IF(AND(ISBLANK(INDIRECT(ADDRESS(B191,2,1,1,"all_city_parameter_inputs"))), ISBLANK(INDIRECT(ADDRESS(B191,1,1,1,"all_city_parameter_inputs")))), "", IF(ISBLANK(INDIRECT(ADDRESS(B191,1,1,1,"all_city_parameter_inputs"))), All_city_list!E190,INDIRECT(ADDRESS(B191,1,1,1,"all_city_parameter_inputs"))))</f>
        <v>distance_scalar_car_taxi</v>
      </c>
      <c r="F191" s="9" t="str" cm="1">
        <f t="array" aca="1" ref="F191" ca="1">IF(AND(ISBLANK(INDIRECT(ADDRESS(B191,3,1,1,"all_city_parameter_inputs"))),ISBLANK(INDIRECT(ADDRESS(B191,2,1,1,"all_city_parameter_inputs")))),"",IF(ISBLANK(INDIRECT(ADDRESS(B191,2,1,1,"all_city_parameter_inputs"))),"",INDIRECT(ADDRESS(B191,2,1,1,"all_city_parameter_inputs"))))</f>
        <v>sd</v>
      </c>
      <c r="G191" s="25" cm="1">
        <f t="array" aca="1" ref="G191" ca="1">IF(ISBLANK(INDIRECT(ADDRESS(B191,A191,1,1,"all_city_parameter_inputs"))), "--",INDIRECT(ADDRESS(B191,A191,1,1,"all_city_parameter_inputs")))</f>
        <v>1.2</v>
      </c>
      <c r="H191" s="25" t="str">
        <f ca="1">IF(OR(F191="alpha",F191="beta",F191="sd",F191="mean"),"--",VLOOKUP(C191,Default!$B$5:$H$82,7,FALSE))</f>
        <v>--</v>
      </c>
      <c r="I191" s="9" t="str">
        <f ca="1">VLOOKUP(E191,Lookup!$C$5:$D$42,2, FALSE)</f>
        <v>Travel values</v>
      </c>
      <c r="J191" s="9" t="str">
        <f ca="1">VLOOKUP(C191,Default!$B$4:$E$82,4, FALSE)</f>
        <v>scalar for car/taxi distance</v>
      </c>
      <c r="K191" s="29"/>
      <c r="L191" s="29"/>
      <c r="M191" s="29"/>
    </row>
    <row r="192" spans="1:13" x14ac:dyDescent="0.3">
      <c r="A192" s="10">
        <f t="shared" si="5"/>
        <v>5</v>
      </c>
      <c r="B192" s="10">
        <f t="shared" si="6"/>
        <v>50</v>
      </c>
      <c r="C192" s="10" t="str">
        <f t="shared" ca="1" si="7"/>
        <v>distance_scalar_motorcycle</v>
      </c>
      <c r="D192" s="9" t="str" cm="1">
        <f t="array" aca="1" ref="D192" ca="1">INDIRECT(ADDRESS(1,A192,1,1,"all_city_parameter_inputs"))</f>
        <v>delhi</v>
      </c>
      <c r="E192" s="11" t="str" cm="1">
        <f t="array" aca="1" ref="E192" ca="1">IF(AND(ISBLANK(INDIRECT(ADDRESS(B192,2,1,1,"all_city_parameter_inputs"))), ISBLANK(INDIRECT(ADDRESS(B192,1,1,1,"all_city_parameter_inputs")))), "", IF(ISBLANK(INDIRECT(ADDRESS(B192,1,1,1,"all_city_parameter_inputs"))), All_city_list!E191,INDIRECT(ADDRESS(B192,1,1,1,"all_city_parameter_inputs"))))</f>
        <v>distance_scalar_motorcycle</v>
      </c>
      <c r="F192" s="9" t="str" cm="1">
        <f t="array" aca="1" ref="F192" ca="1">IF(AND(ISBLANK(INDIRECT(ADDRESS(B192,3,1,1,"all_city_parameter_inputs"))),ISBLANK(INDIRECT(ADDRESS(B192,2,1,1,"all_city_parameter_inputs")))),"",IF(ISBLANK(INDIRECT(ADDRESS(B192,2,1,1,"all_city_parameter_inputs"))),"",INDIRECT(ADDRESS(B192,2,1,1,"all_city_parameter_inputs"))))</f>
        <v>constant</v>
      </c>
      <c r="G192" s="25" cm="1">
        <f t="array" aca="1" ref="G192" ca="1">IF(ISBLANK(INDIRECT(ADDRESS(B192,A192,1,1,"all_city_parameter_inputs"))), "--",INDIRECT(ADDRESS(B192,A192,1,1,"all_city_parameter_inputs")))</f>
        <v>1</v>
      </c>
      <c r="H192" s="25">
        <f ca="1">IF(OR(F192="alpha",F192="beta",F192="sd",F192="mean"),"--",VLOOKUP(C192,Default!$B$5:$H$82,7,FALSE))</f>
        <v>1</v>
      </c>
      <c r="I192" s="9" t="str">
        <f ca="1">VLOOKUP(E192,Lookup!$C$5:$D$42,2, FALSE)</f>
        <v>Travel values</v>
      </c>
      <c r="J192" s="9" t="str">
        <f ca="1">VLOOKUP(C192,Default!$B$4:$E$82,4, FALSE)</f>
        <v>scalar for motorcycle distance</v>
      </c>
      <c r="K192" s="29"/>
      <c r="L192" s="29"/>
      <c r="M192" s="29"/>
    </row>
    <row r="193" spans="1:13" x14ac:dyDescent="0.3">
      <c r="A193" s="10">
        <f t="shared" si="5"/>
        <v>5</v>
      </c>
      <c r="B193" s="10">
        <f t="shared" si="6"/>
        <v>51</v>
      </c>
      <c r="C193" s="10" t="str">
        <f t="shared" ca="1" si="7"/>
        <v>distance_scalar_motorcycle</v>
      </c>
      <c r="D193" s="9" t="str" cm="1">
        <f t="array" aca="1" ref="D193" ca="1">INDIRECT(ADDRESS(1,A193,1,1,"all_city_parameter_inputs"))</f>
        <v>delhi</v>
      </c>
      <c r="E193" s="11" t="str" cm="1">
        <f t="array" aca="1" ref="E193" ca="1">IF(AND(ISBLANK(INDIRECT(ADDRESS(B193,2,1,1,"all_city_parameter_inputs"))), ISBLANK(INDIRECT(ADDRESS(B193,1,1,1,"all_city_parameter_inputs")))), "", IF(ISBLANK(INDIRECT(ADDRESS(B193,1,1,1,"all_city_parameter_inputs"))), All_city_list!E192,INDIRECT(ADDRESS(B193,1,1,1,"all_city_parameter_inputs"))))</f>
        <v>distance_scalar_motorcycle</v>
      </c>
      <c r="F193" s="9" t="str" cm="1">
        <f t="array" aca="1" ref="F193" ca="1">IF(AND(ISBLANK(INDIRECT(ADDRESS(B193,3,1,1,"all_city_parameter_inputs"))),ISBLANK(INDIRECT(ADDRESS(B193,2,1,1,"all_city_parameter_inputs")))),"",IF(ISBLANK(INDIRECT(ADDRESS(B193,2,1,1,"all_city_parameter_inputs"))),"",INDIRECT(ADDRESS(B193,2,1,1,"all_city_parameter_inputs"))))</f>
        <v>mean</v>
      </c>
      <c r="G193" s="25" cm="1">
        <f t="array" aca="1" ref="G193" ca="1">IF(ISBLANK(INDIRECT(ADDRESS(B193,A193,1,1,"all_city_parameter_inputs"))), "--",INDIRECT(ADDRESS(B193,A193,1,1,"all_city_parameter_inputs")))</f>
        <v>1</v>
      </c>
      <c r="H193" s="25" t="str">
        <f ca="1">IF(OR(F193="alpha",F193="beta",F193="sd",F193="mean"),"--",VLOOKUP(C193,Default!$B$5:$H$82,7,FALSE))</f>
        <v>--</v>
      </c>
      <c r="I193" s="9" t="str">
        <f ca="1">VLOOKUP(E193,Lookup!$C$5:$D$42,2, FALSE)</f>
        <v>Travel values</v>
      </c>
      <c r="J193" s="9" t="str">
        <f ca="1">VLOOKUP(C193,Default!$B$4:$E$82,4, FALSE)</f>
        <v>scalar for motorcycle distance</v>
      </c>
      <c r="K193" s="29"/>
      <c r="L193" s="29"/>
      <c r="M193" s="29"/>
    </row>
    <row r="194" spans="1:13" x14ac:dyDescent="0.3">
      <c r="A194" s="10">
        <f t="shared" si="5"/>
        <v>5</v>
      </c>
      <c r="B194" s="10">
        <f t="shared" si="6"/>
        <v>52</v>
      </c>
      <c r="C194" s="10" t="str">
        <f t="shared" ca="1" si="7"/>
        <v>distance_scalar_motorcycle</v>
      </c>
      <c r="D194" s="9" t="str" cm="1">
        <f t="array" aca="1" ref="D194" ca="1">INDIRECT(ADDRESS(1,A194,1,1,"all_city_parameter_inputs"))</f>
        <v>delhi</v>
      </c>
      <c r="E194" s="11" t="str" cm="1">
        <f t="array" aca="1" ref="E194" ca="1">IF(AND(ISBLANK(INDIRECT(ADDRESS(B194,2,1,1,"all_city_parameter_inputs"))), ISBLANK(INDIRECT(ADDRESS(B194,1,1,1,"all_city_parameter_inputs")))), "", IF(ISBLANK(INDIRECT(ADDRESS(B194,1,1,1,"all_city_parameter_inputs"))), All_city_list!E193,INDIRECT(ADDRESS(B194,1,1,1,"all_city_parameter_inputs"))))</f>
        <v>distance_scalar_motorcycle</v>
      </c>
      <c r="F194" s="9" t="str" cm="1">
        <f t="array" aca="1" ref="F194" ca="1">IF(AND(ISBLANK(INDIRECT(ADDRESS(B194,3,1,1,"all_city_parameter_inputs"))),ISBLANK(INDIRECT(ADDRESS(B194,2,1,1,"all_city_parameter_inputs")))),"",IF(ISBLANK(INDIRECT(ADDRESS(B194,2,1,1,"all_city_parameter_inputs"))),"",INDIRECT(ADDRESS(B194,2,1,1,"all_city_parameter_inputs"))))</f>
        <v>sd</v>
      </c>
      <c r="G194" s="25" cm="1">
        <f t="array" aca="1" ref="G194" ca="1">IF(ISBLANK(INDIRECT(ADDRESS(B194,A194,1,1,"all_city_parameter_inputs"))), "--",INDIRECT(ADDRESS(B194,A194,1,1,"all_city_parameter_inputs")))</f>
        <v>1.2</v>
      </c>
      <c r="H194" s="25" t="str">
        <f ca="1">IF(OR(F194="alpha",F194="beta",F194="sd",F194="mean"),"--",VLOOKUP(C194,Default!$B$5:$H$82,7,FALSE))</f>
        <v>--</v>
      </c>
      <c r="I194" s="9" t="str">
        <f ca="1">VLOOKUP(E194,Lookup!$C$5:$D$42,2, FALSE)</f>
        <v>Travel values</v>
      </c>
      <c r="J194" s="9" t="str">
        <f ca="1">VLOOKUP(C194,Default!$B$4:$E$82,4, FALSE)</f>
        <v>scalar for motorcycle distance</v>
      </c>
      <c r="K194" s="29"/>
      <c r="L194" s="29"/>
      <c r="M194" s="29"/>
    </row>
    <row r="195" spans="1:13" x14ac:dyDescent="0.3">
      <c r="A195" s="10">
        <f t="shared" si="5"/>
        <v>5</v>
      </c>
      <c r="B195" s="10">
        <f t="shared" si="6"/>
        <v>53</v>
      </c>
      <c r="C195" s="10" t="str">
        <f t="shared" ca="1" si="7"/>
        <v>distance_scalar_pt</v>
      </c>
      <c r="D195" s="9" t="str" cm="1">
        <f t="array" aca="1" ref="D195" ca="1">INDIRECT(ADDRESS(1,A195,1,1,"all_city_parameter_inputs"))</f>
        <v>delhi</v>
      </c>
      <c r="E195" s="11" t="str" cm="1">
        <f t="array" aca="1" ref="E195" ca="1">IF(AND(ISBLANK(INDIRECT(ADDRESS(B195,2,1,1,"all_city_parameter_inputs"))), ISBLANK(INDIRECT(ADDRESS(B195,1,1,1,"all_city_parameter_inputs")))), "", IF(ISBLANK(INDIRECT(ADDRESS(B195,1,1,1,"all_city_parameter_inputs"))), All_city_list!E194,INDIRECT(ADDRESS(B195,1,1,1,"all_city_parameter_inputs"))))</f>
        <v>distance_scalar_pt</v>
      </c>
      <c r="F195" s="9" t="str" cm="1">
        <f t="array" aca="1" ref="F195" ca="1">IF(AND(ISBLANK(INDIRECT(ADDRESS(B195,3,1,1,"all_city_parameter_inputs"))),ISBLANK(INDIRECT(ADDRESS(B195,2,1,1,"all_city_parameter_inputs")))),"",IF(ISBLANK(INDIRECT(ADDRESS(B195,2,1,1,"all_city_parameter_inputs"))),"",INDIRECT(ADDRESS(B195,2,1,1,"all_city_parameter_inputs"))))</f>
        <v>constant</v>
      </c>
      <c r="G195" s="25" cm="1">
        <f t="array" aca="1" ref="G195" ca="1">IF(ISBLANK(INDIRECT(ADDRESS(B195,A195,1,1,"all_city_parameter_inputs"))), "--",INDIRECT(ADDRESS(B195,A195,1,1,"all_city_parameter_inputs")))</f>
        <v>1</v>
      </c>
      <c r="H195" s="25">
        <f ca="1">IF(OR(F195="alpha",F195="beta",F195="sd",F195="mean"),"--",VLOOKUP(C195,Default!$B$5:$H$82,7,FALSE))</f>
        <v>1</v>
      </c>
      <c r="I195" s="9" t="str">
        <f ca="1">VLOOKUP(E195,Lookup!$C$5:$D$42,2, FALSE)</f>
        <v>Travel values</v>
      </c>
      <c r="J195" s="9" t="str">
        <f ca="1">VLOOKUP(C195,Default!$B$4:$E$82,4, FALSE)</f>
        <v>scalar for PT distance</v>
      </c>
      <c r="K195" s="29"/>
      <c r="L195" s="29"/>
      <c r="M195" s="29"/>
    </row>
    <row r="196" spans="1:13" x14ac:dyDescent="0.3">
      <c r="A196" s="10">
        <f t="shared" si="5"/>
        <v>5</v>
      </c>
      <c r="B196" s="10">
        <f t="shared" si="6"/>
        <v>54</v>
      </c>
      <c r="C196" s="10" t="str">
        <f t="shared" ca="1" si="7"/>
        <v>distance_scalar_pt</v>
      </c>
      <c r="D196" s="9" t="str" cm="1">
        <f t="array" aca="1" ref="D196" ca="1">INDIRECT(ADDRESS(1,A196,1,1,"all_city_parameter_inputs"))</f>
        <v>delhi</v>
      </c>
      <c r="E196" s="11" t="str" cm="1">
        <f t="array" aca="1" ref="E196" ca="1">IF(AND(ISBLANK(INDIRECT(ADDRESS(B196,2,1,1,"all_city_parameter_inputs"))), ISBLANK(INDIRECT(ADDRESS(B196,1,1,1,"all_city_parameter_inputs")))), "", IF(ISBLANK(INDIRECT(ADDRESS(B196,1,1,1,"all_city_parameter_inputs"))), All_city_list!E195,INDIRECT(ADDRESS(B196,1,1,1,"all_city_parameter_inputs"))))</f>
        <v>distance_scalar_pt</v>
      </c>
      <c r="F196" s="9" t="str" cm="1">
        <f t="array" aca="1" ref="F196" ca="1">IF(AND(ISBLANK(INDIRECT(ADDRESS(B196,3,1,1,"all_city_parameter_inputs"))),ISBLANK(INDIRECT(ADDRESS(B196,2,1,1,"all_city_parameter_inputs")))),"",IF(ISBLANK(INDIRECT(ADDRESS(B196,2,1,1,"all_city_parameter_inputs"))),"",INDIRECT(ADDRESS(B196,2,1,1,"all_city_parameter_inputs"))))</f>
        <v>mean</v>
      </c>
      <c r="G196" s="25" cm="1">
        <f t="array" aca="1" ref="G196" ca="1">IF(ISBLANK(INDIRECT(ADDRESS(B196,A196,1,1,"all_city_parameter_inputs"))), "--",INDIRECT(ADDRESS(B196,A196,1,1,"all_city_parameter_inputs")))</f>
        <v>1</v>
      </c>
      <c r="H196" s="25" t="str">
        <f ca="1">IF(OR(F196="alpha",F196="beta",F196="sd",F196="mean"),"--",VLOOKUP(C196,Default!$B$5:$H$82,7,FALSE))</f>
        <v>--</v>
      </c>
      <c r="I196" s="9" t="str">
        <f ca="1">VLOOKUP(E196,Lookup!$C$5:$D$42,2, FALSE)</f>
        <v>Travel values</v>
      </c>
      <c r="J196" s="9" t="str">
        <f ca="1">VLOOKUP(C196,Default!$B$4:$E$82,4, FALSE)</f>
        <v>scalar for PT distance</v>
      </c>
      <c r="K196" s="29"/>
      <c r="L196" s="29"/>
      <c r="M196" s="29"/>
    </row>
    <row r="197" spans="1:13" x14ac:dyDescent="0.3">
      <c r="A197" s="10">
        <f t="shared" si="5"/>
        <v>5</v>
      </c>
      <c r="B197" s="10">
        <f t="shared" si="6"/>
        <v>55</v>
      </c>
      <c r="C197" s="10" t="str">
        <f t="shared" ca="1" si="7"/>
        <v>distance_scalar_pt</v>
      </c>
      <c r="D197" s="9" t="str" cm="1">
        <f t="array" aca="1" ref="D197" ca="1">INDIRECT(ADDRESS(1,A197,1,1,"all_city_parameter_inputs"))</f>
        <v>delhi</v>
      </c>
      <c r="E197" s="11" t="str" cm="1">
        <f t="array" aca="1" ref="E197" ca="1">IF(AND(ISBLANK(INDIRECT(ADDRESS(B197,2,1,1,"all_city_parameter_inputs"))), ISBLANK(INDIRECT(ADDRESS(B197,1,1,1,"all_city_parameter_inputs")))), "", IF(ISBLANK(INDIRECT(ADDRESS(B197,1,1,1,"all_city_parameter_inputs"))), All_city_list!E196,INDIRECT(ADDRESS(B197,1,1,1,"all_city_parameter_inputs"))))</f>
        <v>distance_scalar_pt</v>
      </c>
      <c r="F197" s="9" t="str" cm="1">
        <f t="array" aca="1" ref="F197" ca="1">IF(AND(ISBLANK(INDIRECT(ADDRESS(B197,3,1,1,"all_city_parameter_inputs"))),ISBLANK(INDIRECT(ADDRESS(B197,2,1,1,"all_city_parameter_inputs")))),"",IF(ISBLANK(INDIRECT(ADDRESS(B197,2,1,1,"all_city_parameter_inputs"))),"",INDIRECT(ADDRESS(B197,2,1,1,"all_city_parameter_inputs"))))</f>
        <v>sd</v>
      </c>
      <c r="G197" s="25" cm="1">
        <f t="array" aca="1" ref="G197" ca="1">IF(ISBLANK(INDIRECT(ADDRESS(B197,A197,1,1,"all_city_parameter_inputs"))), "--",INDIRECT(ADDRESS(B197,A197,1,1,"all_city_parameter_inputs")))</f>
        <v>1.2</v>
      </c>
      <c r="H197" s="25" t="str">
        <f ca="1">IF(OR(F197="alpha",F197="beta",F197="sd",F197="mean"),"--",VLOOKUP(C197,Default!$B$5:$H$82,7,FALSE))</f>
        <v>--</v>
      </c>
      <c r="I197" s="9" t="str">
        <f ca="1">VLOOKUP(E197,Lookup!$C$5:$D$42,2, FALSE)</f>
        <v>Travel values</v>
      </c>
      <c r="J197" s="9" t="str">
        <f ca="1">VLOOKUP(C197,Default!$B$4:$E$82,4, FALSE)</f>
        <v>scalar for PT distance</v>
      </c>
      <c r="K197" s="29"/>
      <c r="L197" s="29"/>
      <c r="M197" s="29"/>
    </row>
    <row r="198" spans="1:13" x14ac:dyDescent="0.3">
      <c r="A198" s="10">
        <f t="shared" si="5"/>
        <v>5</v>
      </c>
      <c r="B198" s="10">
        <f t="shared" si="6"/>
        <v>56</v>
      </c>
      <c r="C198" s="10" t="str">
        <f t="shared" ca="1" si="7"/>
        <v>distance_scalar_walking</v>
      </c>
      <c r="D198" s="9" t="str" cm="1">
        <f t="array" aca="1" ref="D198" ca="1">INDIRECT(ADDRESS(1,A198,1,1,"all_city_parameter_inputs"))</f>
        <v>delhi</v>
      </c>
      <c r="E198" s="11" t="str" cm="1">
        <f t="array" aca="1" ref="E198" ca="1">IF(AND(ISBLANK(INDIRECT(ADDRESS(B198,2,1,1,"all_city_parameter_inputs"))), ISBLANK(INDIRECT(ADDRESS(B198,1,1,1,"all_city_parameter_inputs")))), "", IF(ISBLANK(INDIRECT(ADDRESS(B198,1,1,1,"all_city_parameter_inputs"))), All_city_list!E197,INDIRECT(ADDRESS(B198,1,1,1,"all_city_parameter_inputs"))))</f>
        <v>distance_scalar_walking</v>
      </c>
      <c r="F198" s="9" t="str" cm="1">
        <f t="array" aca="1" ref="F198" ca="1">IF(AND(ISBLANK(INDIRECT(ADDRESS(B198,3,1,1,"all_city_parameter_inputs"))),ISBLANK(INDIRECT(ADDRESS(B198,2,1,1,"all_city_parameter_inputs")))),"",IF(ISBLANK(INDIRECT(ADDRESS(B198,2,1,1,"all_city_parameter_inputs"))),"",INDIRECT(ADDRESS(B198,2,1,1,"all_city_parameter_inputs"))))</f>
        <v>constant</v>
      </c>
      <c r="G198" s="25" cm="1">
        <f t="array" aca="1" ref="G198" ca="1">IF(ISBLANK(INDIRECT(ADDRESS(B198,A198,1,1,"all_city_parameter_inputs"))), "--",INDIRECT(ADDRESS(B198,A198,1,1,"all_city_parameter_inputs")))</f>
        <v>1</v>
      </c>
      <c r="H198" s="25">
        <f ca="1">IF(OR(F198="alpha",F198="beta",F198="sd",F198="mean"),"--",VLOOKUP(C198,Default!$B$5:$H$82,7,FALSE))</f>
        <v>1</v>
      </c>
      <c r="I198" s="9" t="str">
        <f ca="1">VLOOKUP(E198,Lookup!$C$5:$D$42,2, FALSE)</f>
        <v>Travel values</v>
      </c>
      <c r="J198" s="9" t="str">
        <f ca="1">VLOOKUP(C198,Default!$B$4:$E$82,4, FALSE)</f>
        <v>scalar for walking distance</v>
      </c>
      <c r="K198" s="29"/>
      <c r="L198" s="29"/>
      <c r="M198" s="29"/>
    </row>
    <row r="199" spans="1:13" x14ac:dyDescent="0.3">
      <c r="A199" s="10">
        <f t="shared" si="5"/>
        <v>5</v>
      </c>
      <c r="B199" s="10">
        <f t="shared" si="6"/>
        <v>57</v>
      </c>
      <c r="C199" s="10" t="str">
        <f t="shared" ca="1" si="7"/>
        <v>distance_scalar_walking</v>
      </c>
      <c r="D199" s="9" t="str" cm="1">
        <f t="array" aca="1" ref="D199" ca="1">INDIRECT(ADDRESS(1,A199,1,1,"all_city_parameter_inputs"))</f>
        <v>delhi</v>
      </c>
      <c r="E199" s="11" t="str" cm="1">
        <f t="array" aca="1" ref="E199" ca="1">IF(AND(ISBLANK(INDIRECT(ADDRESS(B199,2,1,1,"all_city_parameter_inputs"))), ISBLANK(INDIRECT(ADDRESS(B199,1,1,1,"all_city_parameter_inputs")))), "", IF(ISBLANK(INDIRECT(ADDRESS(B199,1,1,1,"all_city_parameter_inputs"))), All_city_list!E198,INDIRECT(ADDRESS(B199,1,1,1,"all_city_parameter_inputs"))))</f>
        <v>distance_scalar_walking</v>
      </c>
      <c r="F199" s="9" t="str" cm="1">
        <f t="array" aca="1" ref="F199" ca="1">IF(AND(ISBLANK(INDIRECT(ADDRESS(B199,3,1,1,"all_city_parameter_inputs"))),ISBLANK(INDIRECT(ADDRESS(B199,2,1,1,"all_city_parameter_inputs")))),"",IF(ISBLANK(INDIRECT(ADDRESS(B199,2,1,1,"all_city_parameter_inputs"))),"",INDIRECT(ADDRESS(B199,2,1,1,"all_city_parameter_inputs"))))</f>
        <v>mean</v>
      </c>
      <c r="G199" s="25" cm="1">
        <f t="array" aca="1" ref="G199" ca="1">IF(ISBLANK(INDIRECT(ADDRESS(B199,A199,1,1,"all_city_parameter_inputs"))), "--",INDIRECT(ADDRESS(B199,A199,1,1,"all_city_parameter_inputs")))</f>
        <v>1</v>
      </c>
      <c r="H199" s="25" t="str">
        <f ca="1">IF(OR(F199="alpha",F199="beta",F199="sd",F199="mean"),"--",VLOOKUP(C199,Default!$B$5:$H$82,7,FALSE))</f>
        <v>--</v>
      </c>
      <c r="I199" s="9" t="str">
        <f ca="1">VLOOKUP(E199,Lookup!$C$5:$D$42,2, FALSE)</f>
        <v>Travel values</v>
      </c>
      <c r="J199" s="9" t="str">
        <f ca="1">VLOOKUP(C199,Default!$B$4:$E$82,4, FALSE)</f>
        <v>scalar for walking distance</v>
      </c>
      <c r="K199" s="29"/>
      <c r="L199" s="29"/>
      <c r="M199" s="29"/>
    </row>
    <row r="200" spans="1:13" x14ac:dyDescent="0.3">
      <c r="A200" s="10">
        <f t="shared" si="5"/>
        <v>5</v>
      </c>
      <c r="B200" s="10">
        <f t="shared" si="6"/>
        <v>58</v>
      </c>
      <c r="C200" s="10" t="str">
        <f t="shared" ca="1" si="7"/>
        <v>distance_scalar_walking</v>
      </c>
      <c r="D200" s="9" t="str" cm="1">
        <f t="array" aca="1" ref="D200" ca="1">INDIRECT(ADDRESS(1,A200,1,1,"all_city_parameter_inputs"))</f>
        <v>delhi</v>
      </c>
      <c r="E200" s="11" t="str" cm="1">
        <f t="array" aca="1" ref="E200" ca="1">IF(AND(ISBLANK(INDIRECT(ADDRESS(B200,2,1,1,"all_city_parameter_inputs"))), ISBLANK(INDIRECT(ADDRESS(B200,1,1,1,"all_city_parameter_inputs")))), "", IF(ISBLANK(INDIRECT(ADDRESS(B200,1,1,1,"all_city_parameter_inputs"))), All_city_list!E199,INDIRECT(ADDRESS(B200,1,1,1,"all_city_parameter_inputs"))))</f>
        <v>distance_scalar_walking</v>
      </c>
      <c r="F200" s="9" t="str" cm="1">
        <f t="array" aca="1" ref="F200" ca="1">IF(AND(ISBLANK(INDIRECT(ADDRESS(B200,3,1,1,"all_city_parameter_inputs"))),ISBLANK(INDIRECT(ADDRESS(B200,2,1,1,"all_city_parameter_inputs")))),"",IF(ISBLANK(INDIRECT(ADDRESS(B200,2,1,1,"all_city_parameter_inputs"))),"",INDIRECT(ADDRESS(B200,2,1,1,"all_city_parameter_inputs"))))</f>
        <v>sd</v>
      </c>
      <c r="G200" s="25" cm="1">
        <f t="array" aca="1" ref="G200" ca="1">IF(ISBLANK(INDIRECT(ADDRESS(B200,A200,1,1,"all_city_parameter_inputs"))), "--",INDIRECT(ADDRESS(B200,A200,1,1,"all_city_parameter_inputs")))</f>
        <v>1.2</v>
      </c>
      <c r="H200" s="25" t="str">
        <f ca="1">IF(OR(F200="alpha",F200="beta",F200="sd",F200="mean"),"--",VLOOKUP(C200,Default!$B$5:$H$82,7,FALSE))</f>
        <v>--</v>
      </c>
      <c r="I200" s="9" t="str">
        <f ca="1">VLOOKUP(E200,Lookup!$C$5:$D$42,2, FALSE)</f>
        <v>Travel values</v>
      </c>
      <c r="J200" s="9" t="str">
        <f ca="1">VLOOKUP(C200,Default!$B$4:$E$82,4, FALSE)</f>
        <v>scalar for walking distance</v>
      </c>
      <c r="K200" s="29"/>
      <c r="L200" s="29"/>
      <c r="M200" s="29"/>
    </row>
    <row r="201" spans="1:13" x14ac:dyDescent="0.3">
      <c r="A201" s="10">
        <f t="shared" si="5"/>
        <v>5</v>
      </c>
      <c r="B201" s="10">
        <f t="shared" si="6"/>
        <v>59</v>
      </c>
      <c r="C201" s="10" t="str">
        <f t="shared" ca="1" si="7"/>
        <v>distance_scalar_cycling</v>
      </c>
      <c r="D201" s="9" t="str" cm="1">
        <f t="array" aca="1" ref="D201" ca="1">INDIRECT(ADDRESS(1,A201,1,1,"all_city_parameter_inputs"))</f>
        <v>delhi</v>
      </c>
      <c r="E201" s="11" t="str" cm="1">
        <f t="array" aca="1" ref="E201" ca="1">IF(AND(ISBLANK(INDIRECT(ADDRESS(B201,2,1,1,"all_city_parameter_inputs"))), ISBLANK(INDIRECT(ADDRESS(B201,1,1,1,"all_city_parameter_inputs")))), "", IF(ISBLANK(INDIRECT(ADDRESS(B201,1,1,1,"all_city_parameter_inputs"))), All_city_list!E200,INDIRECT(ADDRESS(B201,1,1,1,"all_city_parameter_inputs"))))</f>
        <v>distance_scalar_cycling</v>
      </c>
      <c r="F201" s="9" t="str" cm="1">
        <f t="array" aca="1" ref="F201" ca="1">IF(AND(ISBLANK(INDIRECT(ADDRESS(B201,3,1,1,"all_city_parameter_inputs"))),ISBLANK(INDIRECT(ADDRESS(B201,2,1,1,"all_city_parameter_inputs")))),"",IF(ISBLANK(INDIRECT(ADDRESS(B201,2,1,1,"all_city_parameter_inputs"))),"",INDIRECT(ADDRESS(B201,2,1,1,"all_city_parameter_inputs"))))</f>
        <v>constant</v>
      </c>
      <c r="G201" s="25" cm="1">
        <f t="array" aca="1" ref="G201" ca="1">IF(ISBLANK(INDIRECT(ADDRESS(B201,A201,1,1,"all_city_parameter_inputs"))), "--",INDIRECT(ADDRESS(B201,A201,1,1,"all_city_parameter_inputs")))</f>
        <v>1</v>
      </c>
      <c r="H201" s="25">
        <f ca="1">IF(OR(F201="alpha",F201="beta",F201="sd",F201="mean"),"--",VLOOKUP(C201,Default!$B$5:$H$82,7,FALSE))</f>
        <v>1</v>
      </c>
      <c r="I201" s="9" t="str">
        <f ca="1">VLOOKUP(E201,Lookup!$C$5:$D$42,2, FALSE)</f>
        <v>Travel values</v>
      </c>
      <c r="J201" s="9" t="str">
        <f ca="1">VLOOKUP(C201,Default!$B$4:$E$82,4, FALSE)</f>
        <v>scalar for cycling distance</v>
      </c>
      <c r="K201" s="29"/>
      <c r="L201" s="29"/>
      <c r="M201" s="29"/>
    </row>
    <row r="202" spans="1:13" x14ac:dyDescent="0.3">
      <c r="A202" s="10">
        <f t="shared" si="5"/>
        <v>5</v>
      </c>
      <c r="B202" s="10">
        <f t="shared" si="6"/>
        <v>60</v>
      </c>
      <c r="C202" s="10" t="str">
        <f t="shared" ca="1" si="7"/>
        <v>distance_scalar_cycling</v>
      </c>
      <c r="D202" s="9" t="str" cm="1">
        <f t="array" aca="1" ref="D202" ca="1">INDIRECT(ADDRESS(1,A202,1,1,"all_city_parameter_inputs"))</f>
        <v>delhi</v>
      </c>
      <c r="E202" s="11" t="str" cm="1">
        <f t="array" aca="1" ref="E202" ca="1">IF(AND(ISBLANK(INDIRECT(ADDRESS(B202,2,1,1,"all_city_parameter_inputs"))), ISBLANK(INDIRECT(ADDRESS(B202,1,1,1,"all_city_parameter_inputs")))), "", IF(ISBLANK(INDIRECT(ADDRESS(B202,1,1,1,"all_city_parameter_inputs"))), All_city_list!E201,INDIRECT(ADDRESS(B202,1,1,1,"all_city_parameter_inputs"))))</f>
        <v>distance_scalar_cycling</v>
      </c>
      <c r="F202" s="9" t="str" cm="1">
        <f t="array" aca="1" ref="F202" ca="1">IF(AND(ISBLANK(INDIRECT(ADDRESS(B202,3,1,1,"all_city_parameter_inputs"))),ISBLANK(INDIRECT(ADDRESS(B202,2,1,1,"all_city_parameter_inputs")))),"",IF(ISBLANK(INDIRECT(ADDRESS(B202,2,1,1,"all_city_parameter_inputs"))),"",INDIRECT(ADDRESS(B202,2,1,1,"all_city_parameter_inputs"))))</f>
        <v>mean</v>
      </c>
      <c r="G202" s="25" cm="1">
        <f t="array" aca="1" ref="G202" ca="1">IF(ISBLANK(INDIRECT(ADDRESS(B202,A202,1,1,"all_city_parameter_inputs"))), "--",INDIRECT(ADDRESS(B202,A202,1,1,"all_city_parameter_inputs")))</f>
        <v>1</v>
      </c>
      <c r="H202" s="25" t="str">
        <f ca="1">IF(OR(F202="alpha",F202="beta",F202="sd",F202="mean"),"--",VLOOKUP(C202,Default!$B$5:$H$82,7,FALSE))</f>
        <v>--</v>
      </c>
      <c r="I202" s="9" t="str">
        <f ca="1">VLOOKUP(E202,Lookup!$C$5:$D$42,2, FALSE)</f>
        <v>Travel values</v>
      </c>
      <c r="J202" s="9" t="str">
        <f ca="1">VLOOKUP(C202,Default!$B$4:$E$82,4, FALSE)</f>
        <v>scalar for cycling distance</v>
      </c>
      <c r="K202" s="29"/>
      <c r="L202" s="29"/>
      <c r="M202" s="29"/>
    </row>
    <row r="203" spans="1:13" x14ac:dyDescent="0.3">
      <c r="A203" s="10">
        <f t="shared" si="5"/>
        <v>5</v>
      </c>
      <c r="B203" s="10">
        <f t="shared" si="6"/>
        <v>61</v>
      </c>
      <c r="C203" s="10" t="str">
        <f t="shared" ca="1" si="7"/>
        <v>distance_scalar_cycling</v>
      </c>
      <c r="D203" s="9" t="str" cm="1">
        <f t="array" aca="1" ref="D203" ca="1">INDIRECT(ADDRESS(1,A203,1,1,"all_city_parameter_inputs"))</f>
        <v>delhi</v>
      </c>
      <c r="E203" s="11" t="str" cm="1">
        <f t="array" aca="1" ref="E203" ca="1">IF(AND(ISBLANK(INDIRECT(ADDRESS(B203,2,1,1,"all_city_parameter_inputs"))), ISBLANK(INDIRECT(ADDRESS(B203,1,1,1,"all_city_parameter_inputs")))), "", IF(ISBLANK(INDIRECT(ADDRESS(B203,1,1,1,"all_city_parameter_inputs"))), All_city_list!E202,INDIRECT(ADDRESS(B203,1,1,1,"all_city_parameter_inputs"))))</f>
        <v>distance_scalar_cycling</v>
      </c>
      <c r="F203" s="9" t="str" cm="1">
        <f t="array" aca="1" ref="F203" ca="1">IF(AND(ISBLANK(INDIRECT(ADDRESS(B203,3,1,1,"all_city_parameter_inputs"))),ISBLANK(INDIRECT(ADDRESS(B203,2,1,1,"all_city_parameter_inputs")))),"",IF(ISBLANK(INDIRECT(ADDRESS(B203,2,1,1,"all_city_parameter_inputs"))),"",INDIRECT(ADDRESS(B203,2,1,1,"all_city_parameter_inputs"))))</f>
        <v>sd</v>
      </c>
      <c r="G203" s="25" cm="1">
        <f t="array" aca="1" ref="G203" ca="1">IF(ISBLANK(INDIRECT(ADDRESS(B203,A203,1,1,"all_city_parameter_inputs"))), "--",INDIRECT(ADDRESS(B203,A203,1,1,"all_city_parameter_inputs")))</f>
        <v>1.2</v>
      </c>
      <c r="H203" s="25" t="str">
        <f ca="1">IF(OR(F203="alpha",F203="beta",F203="sd",F203="mean"),"--",VLOOKUP(C203,Default!$B$5:$H$82,7,FALSE))</f>
        <v>--</v>
      </c>
      <c r="I203" s="9" t="str">
        <f ca="1">VLOOKUP(E203,Lookup!$C$5:$D$42,2, FALSE)</f>
        <v>Travel values</v>
      </c>
      <c r="J203" s="9" t="str">
        <f ca="1">VLOOKUP(C203,Default!$B$4:$E$82,4, FALSE)</f>
        <v>scalar for cycling distance</v>
      </c>
      <c r="K203" s="29"/>
      <c r="L203" s="29"/>
      <c r="M203" s="29"/>
    </row>
    <row r="204" spans="1:13" x14ac:dyDescent="0.3">
      <c r="A204" s="10">
        <f t="shared" si="5"/>
        <v>5</v>
      </c>
      <c r="B204" s="10">
        <f t="shared" si="6"/>
        <v>62</v>
      </c>
      <c r="C204" s="10" t="str">
        <f t="shared" ca="1" si="7"/>
        <v>CO2_emission_inventories motorcycle</v>
      </c>
      <c r="D204" s="9" t="str" cm="1">
        <f t="array" aca="1" ref="D204" ca="1">INDIRECT(ADDRESS(1,A204,1,1,"all_city_parameter_inputs"))</f>
        <v>delhi</v>
      </c>
      <c r="E204" s="11" t="str" cm="1">
        <f t="array" aca="1" ref="E204" ca="1">IF(AND(ISBLANK(INDIRECT(ADDRESS(B204,2,1,1,"all_city_parameter_inputs"))), ISBLANK(INDIRECT(ADDRESS(B204,1,1,1,"all_city_parameter_inputs")))), "", IF(ISBLANK(INDIRECT(ADDRESS(B204,1,1,1,"all_city_parameter_inputs"))), All_city_list!E203,INDIRECT(ADDRESS(B204,1,1,1,"all_city_parameter_inputs"))))</f>
        <v>CO2_emission_inventories</v>
      </c>
      <c r="F204" s="9" t="str" cm="1">
        <f t="array" aca="1" ref="F204" ca="1">IF(AND(ISBLANK(INDIRECT(ADDRESS(B204,3,1,1,"all_city_parameter_inputs"))),ISBLANK(INDIRECT(ADDRESS(B204,2,1,1,"all_city_parameter_inputs")))),"",IF(ISBLANK(INDIRECT(ADDRESS(B204,2,1,1,"all_city_parameter_inputs"))),"",INDIRECT(ADDRESS(B204,2,1,1,"all_city_parameter_inputs"))))</f>
        <v>motorcycle</v>
      </c>
      <c r="G204" s="25" cm="1">
        <f t="array" aca="1" ref="G204" ca="1">IF(ISBLANK(INDIRECT(ADDRESS(B204,A204,1,1,"all_city_parameter_inputs"))), "--",INDIRECT(ADDRESS(B204,A204,1,1,"all_city_parameter_inputs")))</f>
        <v>313943.35269999999</v>
      </c>
      <c r="H204" s="25">
        <f ca="1">IF(OR(F204="alpha",F204="beta",F204="sd",F204="mean"),"--",VLOOKUP(C204,Default!$B$5:$H$82,7,FALSE))</f>
        <v>15.95</v>
      </c>
      <c r="I204" s="9" t="str">
        <f ca="1">VLOOKUP(E204,Lookup!$C$5:$D$42,2, FALSE)</f>
        <v>Pollution values</v>
      </c>
      <c r="J204" s="9" t="str">
        <f ca="1">VLOOKUP(C204,Default!$B$4:$E$82,4, FALSE)</f>
        <v>- used to estimate the CO2 for scenarios (function "scenario_co2_calculations").
- used to create the VEHICLE_INVENTORY, with speeds, PM and CO2 emissions (function "set_vehicle_inventory").</v>
      </c>
      <c r="K204" s="29"/>
      <c r="L204" s="29"/>
      <c r="M204" s="29"/>
    </row>
    <row r="205" spans="1:13" x14ac:dyDescent="0.3">
      <c r="A205" s="10">
        <f t="shared" ref="A205:A268" si="8">A135+1</f>
        <v>5</v>
      </c>
      <c r="B205" s="10">
        <f t="shared" ref="B205:B268" si="9">B135</f>
        <v>63</v>
      </c>
      <c r="C205" s="10" t="str">
        <f t="shared" ref="C205:C268" ca="1" si="10">IF(OR(F205="alpha",F205="beta",F205="constant",F205="sd",F205="mean"),E205,E205&amp;" "&amp;F205)</f>
        <v>CO2_emission_inventories car</v>
      </c>
      <c r="D205" s="9" t="str" cm="1">
        <f t="array" aca="1" ref="D205" ca="1">INDIRECT(ADDRESS(1,A205,1,1,"all_city_parameter_inputs"))</f>
        <v>delhi</v>
      </c>
      <c r="E205" s="11" t="str" cm="1">
        <f t="array" aca="1" ref="E205" ca="1">IF(AND(ISBLANK(INDIRECT(ADDRESS(B205,2,1,1,"all_city_parameter_inputs"))), ISBLANK(INDIRECT(ADDRESS(B205,1,1,1,"all_city_parameter_inputs")))), "", IF(ISBLANK(INDIRECT(ADDRESS(B205,1,1,1,"all_city_parameter_inputs"))), All_city_list!E204,INDIRECT(ADDRESS(B205,1,1,1,"all_city_parameter_inputs"))))</f>
        <v>CO2_emission_inventories</v>
      </c>
      <c r="F205" s="9" t="str" cm="1">
        <f t="array" aca="1" ref="F205" ca="1">IF(AND(ISBLANK(INDIRECT(ADDRESS(B205,3,1,1,"all_city_parameter_inputs"))),ISBLANK(INDIRECT(ADDRESS(B205,2,1,1,"all_city_parameter_inputs")))),"",IF(ISBLANK(INDIRECT(ADDRESS(B205,2,1,1,"all_city_parameter_inputs"))),"",INDIRECT(ADDRESS(B205,2,1,1,"all_city_parameter_inputs"))))</f>
        <v>car</v>
      </c>
      <c r="G205" s="25" cm="1">
        <f t="array" aca="1" ref="G205" ca="1">IF(ISBLANK(INDIRECT(ADDRESS(B205,A205,1,1,"all_city_parameter_inputs"))), "--",INDIRECT(ADDRESS(B205,A205,1,1,"all_city_parameter_inputs")))</f>
        <v>562828.56480000005</v>
      </c>
      <c r="H205" s="25">
        <f ca="1">IF(OR(F205="alpha",F205="beta",F205="sd",F205="mean"),"--",VLOOKUP(C205,Default!$B$5:$H$82,7,FALSE))</f>
        <v>33.130000000000003</v>
      </c>
      <c r="I205" s="9" t="str">
        <f ca="1">VLOOKUP(E205,Lookup!$C$5:$D$42,2, FALSE)</f>
        <v>Pollution values</v>
      </c>
      <c r="J205" s="9">
        <f ca="1">VLOOKUP(C205,Default!$B$4:$E$82,4, FALSE)</f>
        <v>0</v>
      </c>
      <c r="K205" s="29"/>
      <c r="L205" s="29"/>
      <c r="M205" s="29"/>
    </row>
    <row r="206" spans="1:13" x14ac:dyDescent="0.3">
      <c r="A206" s="10">
        <f t="shared" si="8"/>
        <v>5</v>
      </c>
      <c r="B206" s="10">
        <f t="shared" si="9"/>
        <v>64</v>
      </c>
      <c r="C206" s="10" t="str">
        <f t="shared" ca="1" si="10"/>
        <v>CO2_emission_inventories bus_driver</v>
      </c>
      <c r="D206" s="9" t="str" cm="1">
        <f t="array" aca="1" ref="D206" ca="1">INDIRECT(ADDRESS(1,A206,1,1,"all_city_parameter_inputs"))</f>
        <v>delhi</v>
      </c>
      <c r="E206" s="11" t="str" cm="1">
        <f t="array" aca="1" ref="E206" ca="1">IF(AND(ISBLANK(INDIRECT(ADDRESS(B206,2,1,1,"all_city_parameter_inputs"))), ISBLANK(INDIRECT(ADDRESS(B206,1,1,1,"all_city_parameter_inputs")))), "", IF(ISBLANK(INDIRECT(ADDRESS(B206,1,1,1,"all_city_parameter_inputs"))), All_city_list!E205,INDIRECT(ADDRESS(B206,1,1,1,"all_city_parameter_inputs"))))</f>
        <v>CO2_emission_inventories</v>
      </c>
      <c r="F206" s="9" t="str" cm="1">
        <f t="array" aca="1" ref="F206" ca="1">IF(AND(ISBLANK(INDIRECT(ADDRESS(B206,3,1,1,"all_city_parameter_inputs"))),ISBLANK(INDIRECT(ADDRESS(B206,2,1,1,"all_city_parameter_inputs")))),"",IF(ISBLANK(INDIRECT(ADDRESS(B206,2,1,1,"all_city_parameter_inputs"))),"",INDIRECT(ADDRESS(B206,2,1,1,"all_city_parameter_inputs"))))</f>
        <v>bus_driver</v>
      </c>
      <c r="G206" s="25" cm="1">
        <f t="array" aca="1" ref="G206" ca="1">IF(ISBLANK(INDIRECT(ADDRESS(B206,A206,1,1,"all_city_parameter_inputs"))), "--",INDIRECT(ADDRESS(B206,A206,1,1,"all_city_parameter_inputs")))</f>
        <v>133293.53909999999</v>
      </c>
      <c r="H206" s="25">
        <f ca="1">IF(OR(F206="alpha",F206="beta",F206="sd",F206="mean"),"--",VLOOKUP(C206,Default!$B$5:$H$82,7,FALSE))</f>
        <v>9.76</v>
      </c>
      <c r="I206" s="9" t="str">
        <f ca="1">VLOOKUP(E206,Lookup!$C$5:$D$42,2, FALSE)</f>
        <v>Pollution values</v>
      </c>
      <c r="J206" s="9">
        <f ca="1">VLOOKUP(C206,Default!$B$4:$E$82,4, FALSE)</f>
        <v>0</v>
      </c>
      <c r="K206" s="29"/>
      <c r="L206" s="29"/>
      <c r="M206" s="29"/>
    </row>
    <row r="207" spans="1:13" x14ac:dyDescent="0.3">
      <c r="A207" s="10">
        <f t="shared" si="8"/>
        <v>5</v>
      </c>
      <c r="B207" s="10">
        <f t="shared" si="9"/>
        <v>65</v>
      </c>
      <c r="C207" s="10" t="str">
        <f t="shared" ca="1" si="10"/>
        <v>CO2_emission_inventories big_truck</v>
      </c>
      <c r="D207" s="9" t="str" cm="1">
        <f t="array" aca="1" ref="D207" ca="1">INDIRECT(ADDRESS(1,A207,1,1,"all_city_parameter_inputs"))</f>
        <v>delhi</v>
      </c>
      <c r="E207" s="11" t="str" cm="1">
        <f t="array" aca="1" ref="E207" ca="1">IF(AND(ISBLANK(INDIRECT(ADDRESS(B207,2,1,1,"all_city_parameter_inputs"))), ISBLANK(INDIRECT(ADDRESS(B207,1,1,1,"all_city_parameter_inputs")))), "", IF(ISBLANK(INDIRECT(ADDRESS(B207,1,1,1,"all_city_parameter_inputs"))), All_city_list!E206,INDIRECT(ADDRESS(B207,1,1,1,"all_city_parameter_inputs"))))</f>
        <v>CO2_emission_inventories</v>
      </c>
      <c r="F207" s="9" t="str" cm="1">
        <f t="array" aca="1" ref="F207" ca="1">IF(AND(ISBLANK(INDIRECT(ADDRESS(B207,3,1,1,"all_city_parameter_inputs"))),ISBLANK(INDIRECT(ADDRESS(B207,2,1,1,"all_city_parameter_inputs")))),"",IF(ISBLANK(INDIRECT(ADDRESS(B207,2,1,1,"all_city_parameter_inputs"))),"",INDIRECT(ADDRESS(B207,2,1,1,"all_city_parameter_inputs"))))</f>
        <v>big_truck</v>
      </c>
      <c r="G207" s="25" cm="1">
        <f t="array" aca="1" ref="G207" ca="1">IF(ISBLANK(INDIRECT(ADDRESS(B207,A207,1,1,"all_city_parameter_inputs"))), "--",INDIRECT(ADDRESS(B207,A207,1,1,"all_city_parameter_inputs")))</f>
        <v>371436.5932</v>
      </c>
      <c r="H207" s="25">
        <f ca="1">IF(OR(F207="alpha",F207="beta",F207="sd",F207="mean"),"--",VLOOKUP(C207,Default!$B$5:$H$82,7,FALSE))</f>
        <v>3.68</v>
      </c>
      <c r="I207" s="9" t="str">
        <f ca="1">VLOOKUP(E207,Lookup!$C$5:$D$42,2, FALSE)</f>
        <v>Pollution values</v>
      </c>
      <c r="J207" s="9">
        <f ca="1">VLOOKUP(C207,Default!$B$4:$E$82,4, FALSE)</f>
        <v>0</v>
      </c>
      <c r="K207" s="29"/>
      <c r="L207" s="29"/>
      <c r="M207" s="29"/>
    </row>
    <row r="208" spans="1:13" x14ac:dyDescent="0.3">
      <c r="A208" s="10">
        <f t="shared" si="8"/>
        <v>5</v>
      </c>
      <c r="B208" s="10">
        <f t="shared" si="9"/>
        <v>66</v>
      </c>
      <c r="C208" s="10" t="str">
        <f t="shared" ca="1" si="10"/>
        <v>CO2_emission_inventories truck</v>
      </c>
      <c r="D208" s="9" t="str" cm="1">
        <f t="array" aca="1" ref="D208" ca="1">INDIRECT(ADDRESS(1,A208,1,1,"all_city_parameter_inputs"))</f>
        <v>delhi</v>
      </c>
      <c r="E208" s="11" t="str" cm="1">
        <f t="array" aca="1" ref="E208" ca="1">IF(AND(ISBLANK(INDIRECT(ADDRESS(B208,2,1,1,"all_city_parameter_inputs"))), ISBLANK(INDIRECT(ADDRESS(B208,1,1,1,"all_city_parameter_inputs")))), "", IF(ISBLANK(INDIRECT(ADDRESS(B208,1,1,1,"all_city_parameter_inputs"))), All_city_list!E207,INDIRECT(ADDRESS(B208,1,1,1,"all_city_parameter_inputs"))))</f>
        <v>CO2_emission_inventories</v>
      </c>
      <c r="F208" s="9" t="str" cm="1">
        <f t="array" aca="1" ref="F208" ca="1">IF(AND(ISBLANK(INDIRECT(ADDRESS(B208,3,1,1,"all_city_parameter_inputs"))),ISBLANK(INDIRECT(ADDRESS(B208,2,1,1,"all_city_parameter_inputs")))),"",IF(ISBLANK(INDIRECT(ADDRESS(B208,2,1,1,"all_city_parameter_inputs"))),"",INDIRECT(ADDRESS(B208,2,1,1,"all_city_parameter_inputs"))))</f>
        <v>truck</v>
      </c>
      <c r="G208" s="25" cm="1">
        <f t="array" aca="1" ref="G208" ca="1">IF(ISBLANK(INDIRECT(ADDRESS(B208,A208,1,1,"all_city_parameter_inputs"))), "--",INDIRECT(ADDRESS(B208,A208,1,1,"all_city_parameter_inputs")))</f>
        <v>90173.608770000006</v>
      </c>
      <c r="H208" s="25">
        <f ca="1">IF(OR(F208="alpha",F208="beta",F208="sd",F208="mean"),"--",VLOOKUP(C208,Default!$B$5:$H$82,7,FALSE))</f>
        <v>6.19</v>
      </c>
      <c r="I208" s="9" t="str">
        <f ca="1">VLOOKUP(E208,Lookup!$C$5:$D$42,2, FALSE)</f>
        <v>Pollution values</v>
      </c>
      <c r="J208" s="9">
        <f ca="1">VLOOKUP(C208,Default!$B$4:$E$82,4, FALSE)</f>
        <v>0</v>
      </c>
      <c r="K208" s="29"/>
      <c r="L208" s="29"/>
      <c r="M208" s="29"/>
    </row>
    <row r="209" spans="1:13" x14ac:dyDescent="0.3">
      <c r="A209" s="10">
        <f t="shared" si="8"/>
        <v>5</v>
      </c>
      <c r="B209" s="10">
        <f t="shared" si="9"/>
        <v>67</v>
      </c>
      <c r="C209" s="10" t="str">
        <f t="shared" ca="1" si="10"/>
        <v>CO2_emission_inventories van</v>
      </c>
      <c r="D209" s="9" t="str" cm="1">
        <f t="array" aca="1" ref="D209" ca="1">INDIRECT(ADDRESS(1,A209,1,1,"all_city_parameter_inputs"))</f>
        <v>delhi</v>
      </c>
      <c r="E209" s="11" t="str" cm="1">
        <f t="array" aca="1" ref="E209" ca="1">IF(AND(ISBLANK(INDIRECT(ADDRESS(B209,2,1,1,"all_city_parameter_inputs"))), ISBLANK(INDIRECT(ADDRESS(B209,1,1,1,"all_city_parameter_inputs")))), "", IF(ISBLANK(INDIRECT(ADDRESS(B209,1,1,1,"all_city_parameter_inputs"))), All_city_list!E208,INDIRECT(ADDRESS(B209,1,1,1,"all_city_parameter_inputs"))))</f>
        <v>CO2_emission_inventories</v>
      </c>
      <c r="F209" s="9" t="str" cm="1">
        <f t="array" aca="1" ref="F209" ca="1">IF(AND(ISBLANK(INDIRECT(ADDRESS(B209,3,1,1,"all_city_parameter_inputs"))),ISBLANK(INDIRECT(ADDRESS(B209,2,1,1,"all_city_parameter_inputs")))),"",IF(ISBLANK(INDIRECT(ADDRESS(B209,2,1,1,"all_city_parameter_inputs"))),"",INDIRECT(ADDRESS(B209,2,1,1,"all_city_parameter_inputs"))))</f>
        <v>van</v>
      </c>
      <c r="G209" s="25" t="str" cm="1">
        <f t="array" aca="1" ref="G209" ca="1">IF(ISBLANK(INDIRECT(ADDRESS(B209,A209,1,1,"all_city_parameter_inputs"))), "--",INDIRECT(ADDRESS(B209,A209,1,1,"all_city_parameter_inputs")))</f>
        <v>--</v>
      </c>
      <c r="H209" s="25" t="str">
        <f ca="1">IF(OR(F209="alpha",F209="beta",F209="sd",F209="mean"),"--",VLOOKUP(C209,Default!$B$5:$H$82,7,FALSE))</f>
        <v>NOT defined</v>
      </c>
      <c r="I209" s="9" t="str">
        <f ca="1">VLOOKUP(E209,Lookup!$C$5:$D$42,2, FALSE)</f>
        <v>Pollution values</v>
      </c>
      <c r="J209" s="9">
        <f ca="1">VLOOKUP(C209,Default!$B$4:$E$82,4, FALSE)</f>
        <v>0</v>
      </c>
      <c r="K209" s="29"/>
      <c r="L209" s="29"/>
      <c r="M209" s="29"/>
    </row>
    <row r="210" spans="1:13" x14ac:dyDescent="0.3">
      <c r="A210" s="10">
        <f t="shared" si="8"/>
        <v>5</v>
      </c>
      <c r="B210" s="10">
        <f t="shared" si="9"/>
        <v>68</v>
      </c>
      <c r="C210" s="10" t="str">
        <f t="shared" ca="1" si="10"/>
        <v>CO2_emission_inventories other</v>
      </c>
      <c r="D210" s="9" t="str" cm="1">
        <f t="array" aca="1" ref="D210" ca="1">INDIRECT(ADDRESS(1,A210,1,1,"all_city_parameter_inputs"))</f>
        <v>delhi</v>
      </c>
      <c r="E210" s="11" t="str" cm="1">
        <f t="array" aca="1" ref="E210" ca="1">IF(AND(ISBLANK(INDIRECT(ADDRESS(B210,2,1,1,"all_city_parameter_inputs"))), ISBLANK(INDIRECT(ADDRESS(B210,1,1,1,"all_city_parameter_inputs")))), "", IF(ISBLANK(INDIRECT(ADDRESS(B210,1,1,1,"all_city_parameter_inputs"))), All_city_list!E209,INDIRECT(ADDRESS(B210,1,1,1,"all_city_parameter_inputs"))))</f>
        <v>CO2_emission_inventories</v>
      </c>
      <c r="F210" s="9" t="str" cm="1">
        <f t="array" aca="1" ref="F210" ca="1">IF(AND(ISBLANK(INDIRECT(ADDRESS(B210,3,1,1,"all_city_parameter_inputs"))),ISBLANK(INDIRECT(ADDRESS(B210,2,1,1,"all_city_parameter_inputs")))),"",IF(ISBLANK(INDIRECT(ADDRESS(B210,2,1,1,"all_city_parameter_inputs"))),"",INDIRECT(ADDRESS(B210,2,1,1,"all_city_parameter_inputs"))))</f>
        <v>other</v>
      </c>
      <c r="G210" s="25" cm="1">
        <f t="array" aca="1" ref="G210" ca="1">IF(ISBLANK(INDIRECT(ADDRESS(B210,A210,1,1,"all_city_parameter_inputs"))), "--",INDIRECT(ADDRESS(B210,A210,1,1,"all_city_parameter_inputs")))</f>
        <v>41153.056349999999</v>
      </c>
      <c r="H210" s="25">
        <f ca="1">IF(OR(F210="alpha",F210="beta",F210="sd",F210="mean"),"--",VLOOKUP(C210,Default!$B$5:$H$82,7,FALSE))</f>
        <v>31.28</v>
      </c>
      <c r="I210" s="9" t="str">
        <f ca="1">VLOOKUP(E210,Lookup!$C$5:$D$42,2, FALSE)</f>
        <v>Pollution values</v>
      </c>
      <c r="J210" s="9">
        <f ca="1">VLOOKUP(C210,Default!$B$4:$E$82,4, FALSE)</f>
        <v>0</v>
      </c>
      <c r="K210" s="29"/>
      <c r="L210" s="29"/>
      <c r="M210" s="29"/>
    </row>
    <row r="211" spans="1:13" x14ac:dyDescent="0.3">
      <c r="A211" s="10">
        <f t="shared" si="8"/>
        <v>5</v>
      </c>
      <c r="B211" s="10">
        <f t="shared" si="9"/>
        <v>69</v>
      </c>
      <c r="C211" s="10" t="str">
        <f t="shared" ca="1" si="10"/>
        <v>CO2_emission_inventories taxi</v>
      </c>
      <c r="D211" s="9" t="str" cm="1">
        <f t="array" aca="1" ref="D211" ca="1">INDIRECT(ADDRESS(1,A211,1,1,"all_city_parameter_inputs"))</f>
        <v>delhi</v>
      </c>
      <c r="E211" s="11" t="str" cm="1">
        <f t="array" aca="1" ref="E211" ca="1">IF(AND(ISBLANK(INDIRECT(ADDRESS(B211,2,1,1,"all_city_parameter_inputs"))), ISBLANK(INDIRECT(ADDRESS(B211,1,1,1,"all_city_parameter_inputs")))), "", IF(ISBLANK(INDIRECT(ADDRESS(B211,1,1,1,"all_city_parameter_inputs"))), All_city_list!E210,INDIRECT(ADDRESS(B211,1,1,1,"all_city_parameter_inputs"))))</f>
        <v>CO2_emission_inventories</v>
      </c>
      <c r="F211" s="9" t="str" cm="1">
        <f t="array" aca="1" ref="F211" ca="1">IF(AND(ISBLANK(INDIRECT(ADDRESS(B211,3,1,1,"all_city_parameter_inputs"))),ISBLANK(INDIRECT(ADDRESS(B211,2,1,1,"all_city_parameter_inputs")))),"",IF(ISBLANK(INDIRECT(ADDRESS(B211,2,1,1,"all_city_parameter_inputs"))),"",INDIRECT(ADDRESS(B211,2,1,1,"all_city_parameter_inputs"))))</f>
        <v>taxi</v>
      </c>
      <c r="G211" s="25" t="str" cm="1">
        <f t="array" aca="1" ref="G211" ca="1">IF(ISBLANK(INDIRECT(ADDRESS(B211,A211,1,1,"all_city_parameter_inputs"))), "--",INDIRECT(ADDRESS(B211,A211,1,1,"all_city_parameter_inputs")))</f>
        <v>--</v>
      </c>
      <c r="H211" s="25" t="str">
        <f ca="1">IF(OR(F211="alpha",F211="beta",F211="sd",F211="mean"),"--",VLOOKUP(C211,Default!$B$5:$H$82,7,FALSE))</f>
        <v>NOT defined</v>
      </c>
      <c r="I211" s="9" t="str">
        <f ca="1">VLOOKUP(E211,Lookup!$C$5:$D$42,2, FALSE)</f>
        <v>Pollution values</v>
      </c>
      <c r="J211" s="9">
        <f ca="1">VLOOKUP(C211,Default!$B$4:$E$82,4, FALSE)</f>
        <v>0</v>
      </c>
      <c r="K211" s="29"/>
      <c r="L211" s="29"/>
      <c r="M211" s="29"/>
    </row>
    <row r="212" spans="1:13" x14ac:dyDescent="0.3">
      <c r="A212" s="10">
        <f t="shared" si="8"/>
        <v>5</v>
      </c>
      <c r="B212" s="10">
        <f t="shared" si="9"/>
        <v>70</v>
      </c>
      <c r="C212" s="10" t="str">
        <f t="shared" ca="1" si="10"/>
        <v>CO2_emission_inventories auto_rickshaw</v>
      </c>
      <c r="D212" s="9" t="str" cm="1">
        <f t="array" aca="1" ref="D212" ca="1">INDIRECT(ADDRESS(1,A212,1,1,"all_city_parameter_inputs"))</f>
        <v>delhi</v>
      </c>
      <c r="E212" s="11" t="str" cm="1">
        <f t="array" aca="1" ref="E212" ca="1">IF(AND(ISBLANK(INDIRECT(ADDRESS(B212,2,1,1,"all_city_parameter_inputs"))), ISBLANK(INDIRECT(ADDRESS(B212,1,1,1,"all_city_parameter_inputs")))), "", IF(ISBLANK(INDIRECT(ADDRESS(B212,1,1,1,"all_city_parameter_inputs"))), All_city_list!E211,INDIRECT(ADDRESS(B212,1,1,1,"all_city_parameter_inputs"))))</f>
        <v>CO2_emission_inventories</v>
      </c>
      <c r="F212" s="9" t="str" cm="1">
        <f t="array" aca="1" ref="F212" ca="1">IF(AND(ISBLANK(INDIRECT(ADDRESS(B212,3,1,1,"all_city_parameter_inputs"))),ISBLANK(INDIRECT(ADDRESS(B212,2,1,1,"all_city_parameter_inputs")))),"",IF(ISBLANK(INDIRECT(ADDRESS(B212,2,1,1,"all_city_parameter_inputs"))),"",INDIRECT(ADDRESS(B212,2,1,1,"all_city_parameter_inputs"))))</f>
        <v>auto_rickshaw</v>
      </c>
      <c r="G212" s="25" t="str" cm="1">
        <f t="array" aca="1" ref="G212" ca="1">IF(ISBLANK(INDIRECT(ADDRESS(B212,A212,1,1,"all_city_parameter_inputs"))), "--",INDIRECT(ADDRESS(B212,A212,1,1,"all_city_parameter_inputs")))</f>
        <v>--</v>
      </c>
      <c r="H212" s="25" t="str">
        <f ca="1">IF(OR(F212="alpha",F212="beta",F212="sd",F212="mean"),"--",VLOOKUP(C212,Default!$B$5:$H$82,7,FALSE))</f>
        <v>NOT defined</v>
      </c>
      <c r="I212" s="9" t="str">
        <f ca="1">VLOOKUP(E212,Lookup!$C$5:$D$42,2, FALSE)</f>
        <v>Pollution values</v>
      </c>
      <c r="J212" s="9">
        <f ca="1">VLOOKUP(C212,Default!$B$4:$E$82,4, FALSE)</f>
        <v>0</v>
      </c>
      <c r="K212" s="29"/>
      <c r="L212" s="29"/>
      <c r="M212" s="29"/>
    </row>
    <row r="213" spans="1:13" x14ac:dyDescent="0.3">
      <c r="A213" s="10">
        <f t="shared" si="8"/>
        <v>5</v>
      </c>
      <c r="B213" s="10">
        <f t="shared" si="9"/>
        <v>71</v>
      </c>
      <c r="C213" s="10" t="str">
        <f t="shared" ca="1" si="10"/>
        <v xml:space="preserve">CO2_emission_confidence </v>
      </c>
      <c r="D213" s="9" t="str" cm="1">
        <f t="array" aca="1" ref="D213" ca="1">INDIRECT(ADDRESS(1,A213,1,1,"all_city_parameter_inputs"))</f>
        <v>delhi</v>
      </c>
      <c r="E213" s="11" t="str" cm="1">
        <f t="array" aca="1" ref="E213" ca="1">IF(AND(ISBLANK(INDIRECT(ADDRESS(B213,2,1,1,"all_city_parameter_inputs"))), ISBLANK(INDIRECT(ADDRESS(B213,1,1,1,"all_city_parameter_inputs")))), "", IF(ISBLANK(INDIRECT(ADDRESS(B213,1,1,1,"all_city_parameter_inputs"))), All_city_list!E212,INDIRECT(ADDRESS(B213,1,1,1,"all_city_parameter_inputs"))))</f>
        <v>CO2_emission_confidence</v>
      </c>
      <c r="F213" s="9" t="str" cm="1">
        <f t="array" aca="1" ref="F213" ca="1">IF(AND(ISBLANK(INDIRECT(ADDRESS(B213,3,1,1,"all_city_parameter_inputs"))),ISBLANK(INDIRECT(ADDRESS(B213,2,1,1,"all_city_parameter_inputs")))),"",IF(ISBLANK(INDIRECT(ADDRESS(B213,2,1,1,"all_city_parameter_inputs"))),"",INDIRECT(ADDRESS(B213,2,1,1,"all_city_parameter_inputs"))))</f>
        <v/>
      </c>
      <c r="G213" s="25" cm="1">
        <f t="array" aca="1" ref="G213" ca="1">IF(ISBLANK(INDIRECT(ADDRESS(B213,A213,1,1,"all_city_parameter_inputs"))), "--",INDIRECT(ADDRESS(B213,A213,1,1,"all_city_parameter_inputs")))</f>
        <v>0.9</v>
      </c>
      <c r="H213" s="25" t="e">
        <f ca="1">IF(OR(F213="alpha",F213="beta",F213="sd",F213="mean"),"--",VLOOKUP(C213,Default!$B$5:$H$82,7,FALSE))</f>
        <v>#N/A</v>
      </c>
      <c r="I213" s="9" t="str">
        <f ca="1">VLOOKUP(E213,Lookup!$C$5:$D$42,2, FALSE)</f>
        <v>Pollution values</v>
      </c>
      <c r="J213" s="9" t="e">
        <f ca="1">VLOOKUP(C213,Default!$B$4:$E$82,4, FALSE)</f>
        <v>#N/A</v>
      </c>
      <c r="K213" s="29"/>
      <c r="L213" s="29"/>
      <c r="M213" s="29"/>
    </row>
    <row r="214" spans="1:13" x14ac:dyDescent="0.3">
      <c r="A214" s="10">
        <f t="shared" si="8"/>
        <v>6</v>
      </c>
      <c r="B214" s="10">
        <f t="shared" si="9"/>
        <v>2</v>
      </c>
      <c r="C214" s="10" t="str">
        <f t="shared" ca="1" si="10"/>
        <v>speeds subway</v>
      </c>
      <c r="D214" s="9" t="str" cm="1">
        <f t="array" aca="1" ref="D214" ca="1">INDIRECT(ADDRESS(1,A214,1,1,"all_city_parameter_inputs"))</f>
        <v>bangalore</v>
      </c>
      <c r="E214" s="11" t="str" cm="1">
        <f t="array" aca="1" ref="E214" ca="1">IF(AND(ISBLANK(INDIRECT(ADDRESS(B214,2,1,1,"all_city_parameter_inputs"))), ISBLANK(INDIRECT(ADDRESS(B214,1,1,1,"all_city_parameter_inputs")))), "", IF(ISBLANK(INDIRECT(ADDRESS(B214,1,1,1,"all_city_parameter_inputs"))), All_city_list!E213,INDIRECT(ADDRESS(B214,1,1,1,"all_city_parameter_inputs"))))</f>
        <v>speeds</v>
      </c>
      <c r="F214" s="9" t="str" cm="1">
        <f t="array" aca="1" ref="F214" ca="1">IF(AND(ISBLANK(INDIRECT(ADDRESS(B214,3,1,1,"all_city_parameter_inputs"))),ISBLANK(INDIRECT(ADDRESS(B214,2,1,1,"all_city_parameter_inputs")))),"",IF(ISBLANK(INDIRECT(ADDRESS(B214,2,1,1,"all_city_parameter_inputs"))),"",INDIRECT(ADDRESS(B214,2,1,1,"all_city_parameter_inputs"))))</f>
        <v>subway</v>
      </c>
      <c r="G214" s="25" t="str" cm="1">
        <f t="array" aca="1" ref="G214" ca="1">IF(ISBLANK(INDIRECT(ADDRESS(B214,A214,1,1,"all_city_parameter_inputs"))), "--",INDIRECT(ADDRESS(B214,A214,1,1,"all_city_parameter_inputs")))</f>
        <v>--</v>
      </c>
      <c r="H214" s="25">
        <f ca="1">IF(OR(F214="alpha",F214="beta",F214="sd",F214="mean"),"--",VLOOKUP(C214,Default!$B$5:$H$82,7,FALSE))</f>
        <v>16</v>
      </c>
      <c r="I214" s="9" t="str">
        <f ca="1">VLOOKUP(E214,Lookup!$C$5:$D$42,2, FALSE)</f>
        <v>Travel values</v>
      </c>
      <c r="J214" s="9">
        <f ca="1">VLOOKUP(C214,Default!$B$4:$E$82,4, FALSE)</f>
        <v>0</v>
      </c>
      <c r="K214" s="29"/>
      <c r="L214" s="29"/>
      <c r="M214" s="29"/>
    </row>
    <row r="215" spans="1:13" x14ac:dyDescent="0.3">
      <c r="A215" s="10">
        <f t="shared" si="8"/>
        <v>6</v>
      </c>
      <c r="B215" s="10">
        <f t="shared" si="9"/>
        <v>3</v>
      </c>
      <c r="C215" s="10" t="str">
        <f t="shared" ca="1" si="10"/>
        <v>speeds cycle</v>
      </c>
      <c r="D215" s="9" t="str" cm="1">
        <f t="array" aca="1" ref="D215" ca="1">INDIRECT(ADDRESS(1,A215,1,1,"all_city_parameter_inputs"))</f>
        <v>bangalore</v>
      </c>
      <c r="E215" s="11" t="str" cm="1">
        <f t="array" aca="1" ref="E215" ca="1">IF(AND(ISBLANK(INDIRECT(ADDRESS(B215,2,1,1,"all_city_parameter_inputs"))), ISBLANK(INDIRECT(ADDRESS(B215,1,1,1,"all_city_parameter_inputs")))), "", IF(ISBLANK(INDIRECT(ADDRESS(B215,1,1,1,"all_city_parameter_inputs"))), All_city_list!E214,INDIRECT(ADDRESS(B215,1,1,1,"all_city_parameter_inputs"))))</f>
        <v>speeds</v>
      </c>
      <c r="F215" s="9" t="str" cm="1">
        <f t="array" aca="1" ref="F215" ca="1">IF(AND(ISBLANK(INDIRECT(ADDRESS(B215,3,1,1,"all_city_parameter_inputs"))),ISBLANK(INDIRECT(ADDRESS(B215,2,1,1,"all_city_parameter_inputs")))),"",IF(ISBLANK(INDIRECT(ADDRESS(B215,2,1,1,"all_city_parameter_inputs"))),"",INDIRECT(ADDRESS(B215,2,1,1,"all_city_parameter_inputs"))))</f>
        <v>cycle</v>
      </c>
      <c r="G215" s="25" t="str" cm="1">
        <f t="array" aca="1" ref="G215" ca="1">IF(ISBLANK(INDIRECT(ADDRESS(B215,A215,1,1,"all_city_parameter_inputs"))), "--",INDIRECT(ADDRESS(B215,A215,1,1,"all_city_parameter_inputs")))</f>
        <v>--</v>
      </c>
      <c r="H215" s="25">
        <f ca="1">IF(OR(F215="alpha",F215="beta",F215="sd",F215="mean"),"--",VLOOKUP(C215,Default!$B$5:$H$82,7,FALSE))</f>
        <v>7</v>
      </c>
      <c r="I215" s="9" t="str">
        <f ca="1">VLOOKUP(E215,Lookup!$C$5:$D$42,2, FALSE)</f>
        <v>Travel values</v>
      </c>
      <c r="J215" s="9">
        <f ca="1">VLOOKUP(C215,Default!$B$4:$E$82,4, FALSE)</f>
        <v>0</v>
      </c>
      <c r="K215" s="29"/>
      <c r="L215" s="29"/>
      <c r="M215" s="29"/>
    </row>
    <row r="216" spans="1:13" x14ac:dyDescent="0.3">
      <c r="A216" s="10">
        <f t="shared" si="8"/>
        <v>6</v>
      </c>
      <c r="B216" s="10">
        <f t="shared" si="9"/>
        <v>4</v>
      </c>
      <c r="C216" s="10" t="str">
        <f t="shared" ca="1" si="10"/>
        <v>PM_emission_inventories motorcycle</v>
      </c>
      <c r="D216" s="9" t="str" cm="1">
        <f t="array" aca="1" ref="D216" ca="1">INDIRECT(ADDRESS(1,A216,1,1,"all_city_parameter_inputs"))</f>
        <v>bangalore</v>
      </c>
      <c r="E216" s="11" t="str" cm="1">
        <f t="array" aca="1" ref="E216" ca="1">IF(AND(ISBLANK(INDIRECT(ADDRESS(B216,2,1,1,"all_city_parameter_inputs"))), ISBLANK(INDIRECT(ADDRESS(B216,1,1,1,"all_city_parameter_inputs")))), "", IF(ISBLANK(INDIRECT(ADDRESS(B216,1,1,1,"all_city_parameter_inputs"))), All_city_list!E215,INDIRECT(ADDRESS(B216,1,1,1,"all_city_parameter_inputs"))))</f>
        <v>PM_emission_inventories</v>
      </c>
      <c r="F216" s="9" t="str" cm="1">
        <f t="array" aca="1" ref="F216" ca="1">IF(AND(ISBLANK(INDIRECT(ADDRESS(B216,3,1,1,"all_city_parameter_inputs"))),ISBLANK(INDIRECT(ADDRESS(B216,2,1,1,"all_city_parameter_inputs")))),"",IF(ISBLANK(INDIRECT(ADDRESS(B216,2,1,1,"all_city_parameter_inputs"))),"",INDIRECT(ADDRESS(B216,2,1,1,"all_city_parameter_inputs"))))</f>
        <v>motorcycle</v>
      </c>
      <c r="G216" s="25" cm="1">
        <f t="array" aca="1" ref="G216" ca="1">IF(ISBLANK(INDIRECT(ADDRESS(B216,A216,1,1,"all_city_parameter_inputs"))), "--",INDIRECT(ADDRESS(B216,A216,1,1,"all_city_parameter_inputs")))</f>
        <v>817</v>
      </c>
      <c r="H216" s="25">
        <f ca="1">IF(OR(F216="alpha",F216="beta",F216="sd",F216="mean"),"--",VLOOKUP(C216,Default!$B$5:$H$82,7,FALSE))</f>
        <v>1.0999999999999999E-2</v>
      </c>
      <c r="I216" s="9" t="str">
        <f ca="1">VLOOKUP(E216,Lookup!$C$5:$D$42,2, FALSE)</f>
        <v>Pollution values</v>
      </c>
      <c r="J216" s="9" t="str">
        <f ca="1">VLOOKUP(C216,Default!$B$4:$E$82,4, FALSE)</f>
        <v>- Used to estimate the PM for scenarios (function "scenario_pm_calculations").
- Iused as reference to compute confidence around it (function "ithim_setup_parameters").
- used to create VEHICLE_INVENTORY, with speeds, PM and CO2 emissions (function "set_vehicle_inventory").</v>
      </c>
      <c r="K216" s="29"/>
      <c r="L216" s="29"/>
      <c r="M216" s="29"/>
    </row>
    <row r="217" spans="1:13" x14ac:dyDescent="0.3">
      <c r="A217" s="10">
        <f t="shared" si="8"/>
        <v>6</v>
      </c>
      <c r="B217" s="10">
        <f t="shared" si="9"/>
        <v>5</v>
      </c>
      <c r="C217" s="10" t="str">
        <f t="shared" ca="1" si="10"/>
        <v>PM_emission_inventories car</v>
      </c>
      <c r="D217" s="9" t="str" cm="1">
        <f t="array" aca="1" ref="D217" ca="1">INDIRECT(ADDRESS(1,A217,1,1,"all_city_parameter_inputs"))</f>
        <v>bangalore</v>
      </c>
      <c r="E217" s="11" t="str" cm="1">
        <f t="array" aca="1" ref="E217" ca="1">IF(AND(ISBLANK(INDIRECT(ADDRESS(B217,2,1,1,"all_city_parameter_inputs"))), ISBLANK(INDIRECT(ADDRESS(B217,1,1,1,"all_city_parameter_inputs")))), "", IF(ISBLANK(INDIRECT(ADDRESS(B217,1,1,1,"all_city_parameter_inputs"))), All_city_list!E216,INDIRECT(ADDRESS(B217,1,1,1,"all_city_parameter_inputs"))))</f>
        <v>PM_emission_inventories</v>
      </c>
      <c r="F217" s="9" t="str" cm="1">
        <f t="array" aca="1" ref="F217" ca="1">IF(AND(ISBLANK(INDIRECT(ADDRESS(B217,3,1,1,"all_city_parameter_inputs"))),ISBLANK(INDIRECT(ADDRESS(B217,2,1,1,"all_city_parameter_inputs")))),"",IF(ISBLANK(INDIRECT(ADDRESS(B217,2,1,1,"all_city_parameter_inputs"))),"",INDIRECT(ADDRESS(B217,2,1,1,"all_city_parameter_inputs"))))</f>
        <v>car</v>
      </c>
      <c r="G217" s="25" cm="1">
        <f t="array" aca="1" ref="G217" ca="1">IF(ISBLANK(INDIRECT(ADDRESS(B217,A217,1,1,"all_city_parameter_inputs"))), "--",INDIRECT(ADDRESS(B217,A217,1,1,"all_city_parameter_inputs")))</f>
        <v>1107</v>
      </c>
      <c r="H217" s="25">
        <f ca="1">IF(OR(F217="alpha",F217="beta",F217="sd",F217="mean"),"--",VLOOKUP(C217,Default!$B$5:$H$82,7,FALSE))</f>
        <v>0.22800000000000001</v>
      </c>
      <c r="I217" s="9" t="str">
        <f ca="1">VLOOKUP(E217,Lookup!$C$5:$D$42,2, FALSE)</f>
        <v>Pollution values</v>
      </c>
      <c r="J217" s="9">
        <f ca="1">VLOOKUP(C217,Default!$B$4:$E$82,4, FALSE)</f>
        <v>0</v>
      </c>
      <c r="K217" s="29"/>
      <c r="L217" s="29"/>
      <c r="M217" s="29"/>
    </row>
    <row r="218" spans="1:13" x14ac:dyDescent="0.3">
      <c r="A218" s="10">
        <f t="shared" si="8"/>
        <v>6</v>
      </c>
      <c r="B218" s="10">
        <f t="shared" si="9"/>
        <v>6</v>
      </c>
      <c r="C218" s="10" t="str">
        <f t="shared" ca="1" si="10"/>
        <v>PM_emission_inventories bus_driver</v>
      </c>
      <c r="D218" s="9" t="str" cm="1">
        <f t="array" aca="1" ref="D218" ca="1">INDIRECT(ADDRESS(1,A218,1,1,"all_city_parameter_inputs"))</f>
        <v>bangalore</v>
      </c>
      <c r="E218" s="11" t="str" cm="1">
        <f t="array" aca="1" ref="E218" ca="1">IF(AND(ISBLANK(INDIRECT(ADDRESS(B218,2,1,1,"all_city_parameter_inputs"))), ISBLANK(INDIRECT(ADDRESS(B218,1,1,1,"all_city_parameter_inputs")))), "", IF(ISBLANK(INDIRECT(ADDRESS(B218,1,1,1,"all_city_parameter_inputs"))), All_city_list!E217,INDIRECT(ADDRESS(B218,1,1,1,"all_city_parameter_inputs"))))</f>
        <v>PM_emission_inventories</v>
      </c>
      <c r="F218" s="9" t="str" cm="1">
        <f t="array" aca="1" ref="F218" ca="1">IF(AND(ISBLANK(INDIRECT(ADDRESS(B218,3,1,1,"all_city_parameter_inputs"))),ISBLANK(INDIRECT(ADDRESS(B218,2,1,1,"all_city_parameter_inputs")))),"",IF(ISBLANK(INDIRECT(ADDRESS(B218,2,1,1,"all_city_parameter_inputs"))),"",INDIRECT(ADDRESS(B218,2,1,1,"all_city_parameter_inputs"))))</f>
        <v>bus_driver</v>
      </c>
      <c r="G218" s="25" cm="1">
        <f t="array" aca="1" ref="G218" ca="1">IF(ISBLANK(INDIRECT(ADDRESS(B218,A218,1,1,"all_city_parameter_inputs"))), "--",INDIRECT(ADDRESS(B218,A218,1,1,"all_city_parameter_inputs")))</f>
        <v>1255</v>
      </c>
      <c r="H218" s="25">
        <f ca="1">IF(OR(F218="alpha",F218="beta",F218="sd",F218="mean"),"--",VLOOKUP(C218,Default!$B$5:$H$82,7,FALSE))</f>
        <v>0.82</v>
      </c>
      <c r="I218" s="9" t="str">
        <f ca="1">VLOOKUP(E218,Lookup!$C$5:$D$42,2, FALSE)</f>
        <v>Pollution values</v>
      </c>
      <c r="J218" s="9">
        <f ca="1">VLOOKUP(C218,Default!$B$4:$E$82,4, FALSE)</f>
        <v>0</v>
      </c>
      <c r="K218" s="29"/>
      <c r="L218" s="29"/>
      <c r="M218" s="29"/>
    </row>
    <row r="219" spans="1:13" x14ac:dyDescent="0.3">
      <c r="A219" s="10">
        <f t="shared" si="8"/>
        <v>6</v>
      </c>
      <c r="B219" s="10">
        <f t="shared" si="9"/>
        <v>7</v>
      </c>
      <c r="C219" s="10" t="str">
        <f t="shared" ca="1" si="10"/>
        <v>PM_emission_inventories big_truck</v>
      </c>
      <c r="D219" s="9" t="str" cm="1">
        <f t="array" aca="1" ref="D219" ca="1">INDIRECT(ADDRESS(1,A219,1,1,"all_city_parameter_inputs"))</f>
        <v>bangalore</v>
      </c>
      <c r="E219" s="11" t="str" cm="1">
        <f t="array" aca="1" ref="E219" ca="1">IF(AND(ISBLANK(INDIRECT(ADDRESS(B219,2,1,1,"all_city_parameter_inputs"))), ISBLANK(INDIRECT(ADDRESS(B219,1,1,1,"all_city_parameter_inputs")))), "", IF(ISBLANK(INDIRECT(ADDRESS(B219,1,1,1,"all_city_parameter_inputs"))), All_city_list!E218,INDIRECT(ADDRESS(B219,1,1,1,"all_city_parameter_inputs"))))</f>
        <v>PM_emission_inventories</v>
      </c>
      <c r="F219" s="9" t="str" cm="1">
        <f t="array" aca="1" ref="F219" ca="1">IF(AND(ISBLANK(INDIRECT(ADDRESS(B219,3,1,1,"all_city_parameter_inputs"))),ISBLANK(INDIRECT(ADDRESS(B219,2,1,1,"all_city_parameter_inputs")))),"",IF(ISBLANK(INDIRECT(ADDRESS(B219,2,1,1,"all_city_parameter_inputs"))),"",INDIRECT(ADDRESS(B219,2,1,1,"all_city_parameter_inputs"))))</f>
        <v>big_truck</v>
      </c>
      <c r="G219" s="25" cm="1">
        <f t="array" aca="1" ref="G219" ca="1">IF(ISBLANK(INDIRECT(ADDRESS(B219,A219,1,1,"all_city_parameter_inputs"))), "--",INDIRECT(ADDRESS(B219,A219,1,1,"all_city_parameter_inputs")))</f>
        <v>4455</v>
      </c>
      <c r="H219" s="25">
        <f ca="1">IF(OR(F219="alpha",F219="beta",F219="sd",F219="mean"),"--",VLOOKUP(C219,Default!$B$5:$H$82,7,FALSE))</f>
        <v>0.71099999999999997</v>
      </c>
      <c r="I219" s="9" t="str">
        <f ca="1">VLOOKUP(E219,Lookup!$C$5:$D$42,2, FALSE)</f>
        <v>Pollution values</v>
      </c>
      <c r="J219" s="9">
        <f ca="1">VLOOKUP(C219,Default!$B$4:$E$82,4, FALSE)</f>
        <v>0</v>
      </c>
      <c r="K219" s="29"/>
      <c r="L219" s="29"/>
      <c r="M219" s="29"/>
    </row>
    <row r="220" spans="1:13" x14ac:dyDescent="0.3">
      <c r="A220" s="10">
        <f t="shared" si="8"/>
        <v>6</v>
      </c>
      <c r="B220" s="10">
        <f t="shared" si="9"/>
        <v>8</v>
      </c>
      <c r="C220" s="10" t="str">
        <f t="shared" ca="1" si="10"/>
        <v>PM_emission_inventories truck</v>
      </c>
      <c r="D220" s="9" t="str" cm="1">
        <f t="array" aca="1" ref="D220" ca="1">INDIRECT(ADDRESS(1,A220,1,1,"all_city_parameter_inputs"))</f>
        <v>bangalore</v>
      </c>
      <c r="E220" s="11" t="str" cm="1">
        <f t="array" aca="1" ref="E220" ca="1">IF(AND(ISBLANK(INDIRECT(ADDRESS(B220,2,1,1,"all_city_parameter_inputs"))), ISBLANK(INDIRECT(ADDRESS(B220,1,1,1,"all_city_parameter_inputs")))), "", IF(ISBLANK(INDIRECT(ADDRESS(B220,1,1,1,"all_city_parameter_inputs"))), All_city_list!E219,INDIRECT(ADDRESS(B220,1,1,1,"all_city_parameter_inputs"))))</f>
        <v>PM_emission_inventories</v>
      </c>
      <c r="F220" s="9" t="str" cm="1">
        <f t="array" aca="1" ref="F220" ca="1">IF(AND(ISBLANK(INDIRECT(ADDRESS(B220,3,1,1,"all_city_parameter_inputs"))),ISBLANK(INDIRECT(ADDRESS(B220,2,1,1,"all_city_parameter_inputs")))),"",IF(ISBLANK(INDIRECT(ADDRESS(B220,2,1,1,"all_city_parameter_inputs"))),"",INDIRECT(ADDRESS(B220,2,1,1,"all_city_parameter_inputs"))))</f>
        <v>truck</v>
      </c>
      <c r="G220" s="25" cm="1">
        <f t="array" aca="1" ref="G220" ca="1">IF(ISBLANK(INDIRECT(ADDRESS(B220,A220,1,1,"all_city_parameter_inputs"))), "--",INDIRECT(ADDRESS(B220,A220,1,1,"all_city_parameter_inputs")))</f>
        <v>703</v>
      </c>
      <c r="H220" s="25">
        <f ca="1">IF(OR(F220="alpha",F220="beta",F220="sd",F220="mean"),"--",VLOOKUP(C220,Default!$B$5:$H$82,7,FALSE))</f>
        <v>0.85899999999999999</v>
      </c>
      <c r="I220" s="9" t="str">
        <f ca="1">VLOOKUP(E220,Lookup!$C$5:$D$42,2, FALSE)</f>
        <v>Pollution values</v>
      </c>
      <c r="J220" s="9">
        <f ca="1">VLOOKUP(C220,Default!$B$4:$E$82,4, FALSE)</f>
        <v>0</v>
      </c>
      <c r="K220" s="29"/>
      <c r="L220" s="29"/>
      <c r="M220" s="29"/>
    </row>
    <row r="221" spans="1:13" x14ac:dyDescent="0.3">
      <c r="A221" s="10">
        <f t="shared" si="8"/>
        <v>6</v>
      </c>
      <c r="B221" s="10">
        <f t="shared" si="9"/>
        <v>9</v>
      </c>
      <c r="C221" s="10" t="str">
        <f t="shared" ca="1" si="10"/>
        <v>PM_emission_inventories van</v>
      </c>
      <c r="D221" s="9" t="str" cm="1">
        <f t="array" aca="1" ref="D221" ca="1">INDIRECT(ADDRESS(1,A221,1,1,"all_city_parameter_inputs"))</f>
        <v>bangalore</v>
      </c>
      <c r="E221" s="11" t="str" cm="1">
        <f t="array" aca="1" ref="E221" ca="1">IF(AND(ISBLANK(INDIRECT(ADDRESS(B221,2,1,1,"all_city_parameter_inputs"))), ISBLANK(INDIRECT(ADDRESS(B221,1,1,1,"all_city_parameter_inputs")))), "", IF(ISBLANK(INDIRECT(ADDRESS(B221,1,1,1,"all_city_parameter_inputs"))), All_city_list!E220,INDIRECT(ADDRESS(B221,1,1,1,"all_city_parameter_inputs"))))</f>
        <v>PM_emission_inventories</v>
      </c>
      <c r="F221" s="9" t="str" cm="1">
        <f t="array" aca="1" ref="F221" ca="1">IF(AND(ISBLANK(INDIRECT(ADDRESS(B221,3,1,1,"all_city_parameter_inputs"))),ISBLANK(INDIRECT(ADDRESS(B221,2,1,1,"all_city_parameter_inputs")))),"",IF(ISBLANK(INDIRECT(ADDRESS(B221,2,1,1,"all_city_parameter_inputs"))),"",INDIRECT(ADDRESS(B221,2,1,1,"all_city_parameter_inputs"))))</f>
        <v>van</v>
      </c>
      <c r="G221" s="25" cm="1">
        <f t="array" aca="1" ref="G221" ca="1">IF(ISBLANK(INDIRECT(ADDRESS(B221,A221,1,1,"all_city_parameter_inputs"))), "--",INDIRECT(ADDRESS(B221,A221,1,1,"all_city_parameter_inputs")))</f>
        <v>0</v>
      </c>
      <c r="H221" s="25" t="str">
        <f ca="1">IF(OR(F221="alpha",F221="beta",F221="sd",F221="mean"),"--",VLOOKUP(C221,Default!$B$5:$H$82,7,FALSE))</f>
        <v>NOT defined</v>
      </c>
      <c r="I221" s="9" t="str">
        <f ca="1">VLOOKUP(E221,Lookup!$C$5:$D$42,2, FALSE)</f>
        <v>Pollution values</v>
      </c>
      <c r="J221" s="9">
        <f ca="1">VLOOKUP(C221,Default!$B$4:$E$82,4, FALSE)</f>
        <v>0</v>
      </c>
      <c r="K221" s="29"/>
      <c r="L221" s="29"/>
      <c r="M221" s="29"/>
    </row>
    <row r="222" spans="1:13" x14ac:dyDescent="0.3">
      <c r="A222" s="10">
        <f t="shared" si="8"/>
        <v>6</v>
      </c>
      <c r="B222" s="10">
        <f t="shared" si="9"/>
        <v>10</v>
      </c>
      <c r="C222" s="10" t="str">
        <f t="shared" ca="1" si="10"/>
        <v>PM_emission_inventories other</v>
      </c>
      <c r="D222" s="9" t="str" cm="1">
        <f t="array" aca="1" ref="D222" ca="1">INDIRECT(ADDRESS(1,A222,1,1,"all_city_parameter_inputs"))</f>
        <v>bangalore</v>
      </c>
      <c r="E222" s="11" t="str" cm="1">
        <f t="array" aca="1" ref="E222" ca="1">IF(AND(ISBLANK(INDIRECT(ADDRESS(B222,2,1,1,"all_city_parameter_inputs"))), ISBLANK(INDIRECT(ADDRESS(B222,1,1,1,"all_city_parameter_inputs")))), "", IF(ISBLANK(INDIRECT(ADDRESS(B222,1,1,1,"all_city_parameter_inputs"))), All_city_list!E221,INDIRECT(ADDRESS(B222,1,1,1,"all_city_parameter_inputs"))))</f>
        <v>PM_emission_inventories</v>
      </c>
      <c r="F222" s="9" t="str" cm="1">
        <f t="array" aca="1" ref="F222" ca="1">IF(AND(ISBLANK(INDIRECT(ADDRESS(B222,3,1,1,"all_city_parameter_inputs"))),ISBLANK(INDIRECT(ADDRESS(B222,2,1,1,"all_city_parameter_inputs")))),"",IF(ISBLANK(INDIRECT(ADDRESS(B222,2,1,1,"all_city_parameter_inputs"))),"",INDIRECT(ADDRESS(B222,2,1,1,"all_city_parameter_inputs"))))</f>
        <v>other</v>
      </c>
      <c r="G222" s="25" cm="1">
        <f t="array" aca="1" ref="G222" ca="1">IF(ISBLANK(INDIRECT(ADDRESS(B222,A222,1,1,"all_city_parameter_inputs"))), "--",INDIRECT(ADDRESS(B222,A222,1,1,"all_city_parameter_inputs")))</f>
        <v>0</v>
      </c>
      <c r="H222" s="25">
        <f ca="1">IF(OR(F222="alpha",F222="beta",F222="sd",F222="mean"),"--",VLOOKUP(C222,Default!$B$5:$H$82,7,FALSE))</f>
        <v>8.2000000000000003E-2</v>
      </c>
      <c r="I222" s="9" t="str">
        <f ca="1">VLOOKUP(E222,Lookup!$C$5:$D$42,2, FALSE)</f>
        <v>Pollution values</v>
      </c>
      <c r="J222" s="9">
        <f ca="1">VLOOKUP(C222,Default!$B$4:$E$82,4, FALSE)</f>
        <v>0</v>
      </c>
      <c r="K222" s="29"/>
      <c r="L222" s="29"/>
      <c r="M222" s="29"/>
    </row>
    <row r="223" spans="1:13" x14ac:dyDescent="0.3">
      <c r="A223" s="10">
        <f t="shared" si="8"/>
        <v>6</v>
      </c>
      <c r="B223" s="10">
        <f t="shared" si="9"/>
        <v>11</v>
      </c>
      <c r="C223" s="10" t="str">
        <f t="shared" ca="1" si="10"/>
        <v>PM_emission_inventories taxi</v>
      </c>
      <c r="D223" s="9" t="str" cm="1">
        <f t="array" aca="1" ref="D223" ca="1">INDIRECT(ADDRESS(1,A223,1,1,"all_city_parameter_inputs"))</f>
        <v>bangalore</v>
      </c>
      <c r="E223" s="11" t="str" cm="1">
        <f t="array" aca="1" ref="E223" ca="1">IF(AND(ISBLANK(INDIRECT(ADDRESS(B223,2,1,1,"all_city_parameter_inputs"))), ISBLANK(INDIRECT(ADDRESS(B223,1,1,1,"all_city_parameter_inputs")))), "", IF(ISBLANK(INDIRECT(ADDRESS(B223,1,1,1,"all_city_parameter_inputs"))), All_city_list!E222,INDIRECT(ADDRESS(B223,1,1,1,"all_city_parameter_inputs"))))</f>
        <v>PM_emission_inventories</v>
      </c>
      <c r="F223" s="9" t="str" cm="1">
        <f t="array" aca="1" ref="F223" ca="1">IF(AND(ISBLANK(INDIRECT(ADDRESS(B223,3,1,1,"all_city_parameter_inputs"))),ISBLANK(INDIRECT(ADDRESS(B223,2,1,1,"all_city_parameter_inputs")))),"",IF(ISBLANK(INDIRECT(ADDRESS(B223,2,1,1,"all_city_parameter_inputs"))),"",INDIRECT(ADDRESS(B223,2,1,1,"all_city_parameter_inputs"))))</f>
        <v>taxi</v>
      </c>
      <c r="G223" s="25" cm="1">
        <f t="array" aca="1" ref="G223" ca="1">IF(ISBLANK(INDIRECT(ADDRESS(B223,A223,1,1,"all_city_parameter_inputs"))), "--",INDIRECT(ADDRESS(B223,A223,1,1,"all_city_parameter_inputs")))</f>
        <v>0</v>
      </c>
      <c r="H223" s="25">
        <f ca="1">IF(OR(F223="alpha",F223="beta",F223="sd",F223="mean"),"--",VLOOKUP(C223,Default!$B$5:$H$82,7,FALSE))</f>
        <v>1.0999999999999999E-2</v>
      </c>
      <c r="I223" s="9" t="str">
        <f ca="1">VLOOKUP(E223,Lookup!$C$5:$D$42,2, FALSE)</f>
        <v>Pollution values</v>
      </c>
      <c r="J223" s="9">
        <f ca="1">VLOOKUP(C223,Default!$B$4:$E$82,4, FALSE)</f>
        <v>0</v>
      </c>
      <c r="K223" s="29"/>
      <c r="L223" s="29"/>
      <c r="M223" s="29"/>
    </row>
    <row r="224" spans="1:13" x14ac:dyDescent="0.3">
      <c r="A224" s="10">
        <f t="shared" si="8"/>
        <v>6</v>
      </c>
      <c r="B224" s="10">
        <f t="shared" si="9"/>
        <v>12</v>
      </c>
      <c r="C224" s="10" t="str">
        <f t="shared" ca="1" si="10"/>
        <v>PM_emission_inventories auto_rickshaw</v>
      </c>
      <c r="D224" s="9" t="str" cm="1">
        <f t="array" aca="1" ref="D224" ca="1">INDIRECT(ADDRESS(1,A224,1,1,"all_city_parameter_inputs"))</f>
        <v>bangalore</v>
      </c>
      <c r="E224" s="11" t="str" cm="1">
        <f t="array" aca="1" ref="E224" ca="1">IF(AND(ISBLANK(INDIRECT(ADDRESS(B224,2,1,1,"all_city_parameter_inputs"))), ISBLANK(INDIRECT(ADDRESS(B224,1,1,1,"all_city_parameter_inputs")))), "", IF(ISBLANK(INDIRECT(ADDRESS(B224,1,1,1,"all_city_parameter_inputs"))), All_city_list!E223,INDIRECT(ADDRESS(B224,1,1,1,"all_city_parameter_inputs"))))</f>
        <v>PM_emission_inventories</v>
      </c>
      <c r="F224" s="9" t="str" cm="1">
        <f t="array" aca="1" ref="F224" ca="1">IF(AND(ISBLANK(INDIRECT(ADDRESS(B224,3,1,1,"all_city_parameter_inputs"))),ISBLANK(INDIRECT(ADDRESS(B224,2,1,1,"all_city_parameter_inputs")))),"",IF(ISBLANK(INDIRECT(ADDRESS(B224,2,1,1,"all_city_parameter_inputs"))),"",INDIRECT(ADDRESS(B224,2,1,1,"all_city_parameter_inputs"))))</f>
        <v>auto_rickshaw</v>
      </c>
      <c r="G224" s="25" cm="1">
        <f t="array" aca="1" ref="G224" ca="1">IF(ISBLANK(INDIRECT(ADDRESS(B224,A224,1,1,"all_city_parameter_inputs"))), "--",INDIRECT(ADDRESS(B224,A224,1,1,"all_city_parameter_inputs")))</f>
        <v>220</v>
      </c>
      <c r="H224" s="25" t="str">
        <f ca="1">IF(OR(F224="alpha",F224="beta",F224="sd",F224="mean"),"--",VLOOKUP(C224,Default!$B$5:$H$82,7,FALSE))</f>
        <v>NOT defined</v>
      </c>
      <c r="I224" s="9" t="str">
        <f ca="1">VLOOKUP(E224,Lookup!$C$5:$D$42,2, FALSE)</f>
        <v>Pollution values</v>
      </c>
      <c r="J224" s="9">
        <f ca="1">VLOOKUP(C224,Default!$B$4:$E$82,4, FALSE)</f>
        <v>0</v>
      </c>
      <c r="K224" s="29"/>
      <c r="L224" s="29"/>
      <c r="M224" s="29"/>
    </row>
    <row r="225" spans="1:13" x14ac:dyDescent="0.3">
      <c r="A225" s="10">
        <f t="shared" si="8"/>
        <v>6</v>
      </c>
      <c r="B225" s="10">
        <f t="shared" si="9"/>
        <v>13</v>
      </c>
      <c r="C225" s="10" t="str">
        <f t="shared" ca="1" si="10"/>
        <v>injury_reporting_rate</v>
      </c>
      <c r="D225" s="9" t="str" cm="1">
        <f t="array" aca="1" ref="D225" ca="1">INDIRECT(ADDRESS(1,A225,1,1,"all_city_parameter_inputs"))</f>
        <v>bangalore</v>
      </c>
      <c r="E225" s="11" t="str" cm="1">
        <f t="array" aca="1" ref="E225" ca="1">IF(AND(ISBLANK(INDIRECT(ADDRESS(B225,2,1,1,"all_city_parameter_inputs"))), ISBLANK(INDIRECT(ADDRESS(B225,1,1,1,"all_city_parameter_inputs")))), "", IF(ISBLANK(INDIRECT(ADDRESS(B225,1,1,1,"all_city_parameter_inputs"))), All_city_list!E224,INDIRECT(ADDRESS(B225,1,1,1,"all_city_parameter_inputs"))))</f>
        <v>injury_reporting_rate</v>
      </c>
      <c r="F225" s="9" t="str" cm="1">
        <f t="array" aca="1" ref="F225" ca="1">IF(AND(ISBLANK(INDIRECT(ADDRESS(B225,3,1,1,"all_city_parameter_inputs"))),ISBLANK(INDIRECT(ADDRESS(B225,2,1,1,"all_city_parameter_inputs")))),"",IF(ISBLANK(INDIRECT(ADDRESS(B225,2,1,1,"all_city_parameter_inputs"))),"",INDIRECT(ADDRESS(B225,2,1,1,"all_city_parameter_inputs"))))</f>
        <v>constant</v>
      </c>
      <c r="G225" s="25" cm="1">
        <f t="array" aca="1" ref="G225" ca="1">IF(ISBLANK(INDIRECT(ADDRESS(B225,A225,1,1,"all_city_parameter_inputs"))), "--",INDIRECT(ADDRESS(B225,A225,1,1,"all_city_parameter_inputs")))</f>
        <v>1</v>
      </c>
      <c r="H225" s="25">
        <f ca="1">IF(OR(F225="alpha",F225="beta",F225="sd",F225="mean"),"--",VLOOKUP(C225,Default!$B$5:$H$82,7,FALSE))</f>
        <v>1</v>
      </c>
      <c r="I225" s="9" t="str">
        <f ca="1">VLOOKUP(E225,Lookup!$C$5:$D$42,2, FALSE)</f>
        <v>Injury values</v>
      </c>
      <c r="J225" s="9" t="str">
        <f ca="1">VLOOKUP(C225,Default!$B$4:$E$82,4, FALSE)</f>
        <v>rate at which injuries are reported</v>
      </c>
      <c r="K225" s="29"/>
      <c r="L225" s="29"/>
      <c r="M225" s="29"/>
    </row>
    <row r="226" spans="1:13" x14ac:dyDescent="0.3">
      <c r="A226" s="10">
        <f t="shared" si="8"/>
        <v>6</v>
      </c>
      <c r="B226" s="10">
        <f t="shared" si="9"/>
        <v>14</v>
      </c>
      <c r="C226" s="10" t="str">
        <f t="shared" ca="1" si="10"/>
        <v>injury_reporting_rate</v>
      </c>
      <c r="D226" s="9" t="str" cm="1">
        <f t="array" aca="1" ref="D226" ca="1">INDIRECT(ADDRESS(1,A226,1,1,"all_city_parameter_inputs"))</f>
        <v>bangalore</v>
      </c>
      <c r="E226" s="11" t="str" cm="1">
        <f t="array" aca="1" ref="E226" ca="1">IF(AND(ISBLANK(INDIRECT(ADDRESS(B226,2,1,1,"all_city_parameter_inputs"))), ISBLANK(INDIRECT(ADDRESS(B226,1,1,1,"all_city_parameter_inputs")))), "", IF(ISBLANK(INDIRECT(ADDRESS(B226,1,1,1,"all_city_parameter_inputs"))), All_city_list!E225,INDIRECT(ADDRESS(B226,1,1,1,"all_city_parameter_inputs"))))</f>
        <v>injury_reporting_rate</v>
      </c>
      <c r="F226" s="9" t="str" cm="1">
        <f t="array" aca="1" ref="F226" ca="1">IF(AND(ISBLANK(INDIRECT(ADDRESS(B226,3,1,1,"all_city_parameter_inputs"))),ISBLANK(INDIRECT(ADDRESS(B226,2,1,1,"all_city_parameter_inputs")))),"",IF(ISBLANK(INDIRECT(ADDRESS(B226,2,1,1,"all_city_parameter_inputs"))),"",INDIRECT(ADDRESS(B226,2,1,1,"all_city_parameter_inputs"))))</f>
        <v>alpha</v>
      </c>
      <c r="G226" s="25" cm="1">
        <f t="array" aca="1" ref="G226" ca="1">IF(ISBLANK(INDIRECT(ADDRESS(B226,A226,1,1,"all_city_parameter_inputs"))), "--",INDIRECT(ADDRESS(B226,A226,1,1,"all_city_parameter_inputs")))</f>
        <v>40</v>
      </c>
      <c r="H226" s="25" t="str">
        <f ca="1">IF(OR(F226="alpha",F226="beta",F226="sd",F226="mean"),"--",VLOOKUP(C226,Default!$B$5:$H$82,7,FALSE))</f>
        <v>--</v>
      </c>
      <c r="I226" s="9" t="str">
        <f ca="1">VLOOKUP(E226,Lookup!$C$5:$D$42,2, FALSE)</f>
        <v>Injury values</v>
      </c>
      <c r="J226" s="9" t="str">
        <f ca="1">VLOOKUP(C226,Default!$B$4:$E$82,4, FALSE)</f>
        <v>rate at which injuries are reported</v>
      </c>
      <c r="K226" s="29"/>
      <c r="L226" s="29"/>
      <c r="M226" s="29"/>
    </row>
    <row r="227" spans="1:13" x14ac:dyDescent="0.3">
      <c r="A227" s="10">
        <f t="shared" si="8"/>
        <v>6</v>
      </c>
      <c r="B227" s="10">
        <f t="shared" si="9"/>
        <v>15</v>
      </c>
      <c r="C227" s="10" t="str">
        <f t="shared" ca="1" si="10"/>
        <v>injury_reporting_rate</v>
      </c>
      <c r="D227" s="9" t="str" cm="1">
        <f t="array" aca="1" ref="D227" ca="1">INDIRECT(ADDRESS(1,A227,1,1,"all_city_parameter_inputs"))</f>
        <v>bangalore</v>
      </c>
      <c r="E227" s="11" t="str" cm="1">
        <f t="array" aca="1" ref="E227" ca="1">IF(AND(ISBLANK(INDIRECT(ADDRESS(B227,2,1,1,"all_city_parameter_inputs"))), ISBLANK(INDIRECT(ADDRESS(B227,1,1,1,"all_city_parameter_inputs")))), "", IF(ISBLANK(INDIRECT(ADDRESS(B227,1,1,1,"all_city_parameter_inputs"))), All_city_list!E226,INDIRECT(ADDRESS(B227,1,1,1,"all_city_parameter_inputs"))))</f>
        <v>injury_reporting_rate</v>
      </c>
      <c r="F227" s="9" t="str" cm="1">
        <f t="array" aca="1" ref="F227" ca="1">IF(AND(ISBLANK(INDIRECT(ADDRESS(B227,3,1,1,"all_city_parameter_inputs"))),ISBLANK(INDIRECT(ADDRESS(B227,2,1,1,"all_city_parameter_inputs")))),"",IF(ISBLANK(INDIRECT(ADDRESS(B227,2,1,1,"all_city_parameter_inputs"))),"",INDIRECT(ADDRESS(B227,2,1,1,"all_city_parameter_inputs"))))</f>
        <v>beta</v>
      </c>
      <c r="G227" s="25" cm="1">
        <f t="array" aca="1" ref="G227" ca="1">IF(ISBLANK(INDIRECT(ADDRESS(B227,A227,1,1,"all_city_parameter_inputs"))), "--",INDIRECT(ADDRESS(B227,A227,1,1,"all_city_parameter_inputs")))</f>
        <v>3</v>
      </c>
      <c r="H227" s="25" t="str">
        <f ca="1">IF(OR(F227="alpha",F227="beta",F227="sd",F227="mean"),"--",VLOOKUP(C227,Default!$B$5:$H$82,7,FALSE))</f>
        <v>--</v>
      </c>
      <c r="I227" s="9" t="str">
        <f ca="1">VLOOKUP(E227,Lookup!$C$5:$D$42,2, FALSE)</f>
        <v>Injury values</v>
      </c>
      <c r="J227" s="9" t="str">
        <f ca="1">VLOOKUP(C227,Default!$B$4:$E$82,4, FALSE)</f>
        <v>rate at which injuries are reported</v>
      </c>
      <c r="K227" s="29"/>
      <c r="L227" s="29"/>
      <c r="M227" s="29"/>
    </row>
    <row r="228" spans="1:13" x14ac:dyDescent="0.3">
      <c r="A228" s="10">
        <f t="shared" si="8"/>
        <v>6</v>
      </c>
      <c r="B228" s="10">
        <f t="shared" si="9"/>
        <v>16</v>
      </c>
      <c r="C228" s="10" t="str">
        <f t="shared" ca="1" si="10"/>
        <v>chronic_disease_scalar</v>
      </c>
      <c r="D228" s="9" t="str" cm="1">
        <f t="array" aca="1" ref="D228" ca="1">INDIRECT(ADDRESS(1,A228,1,1,"all_city_parameter_inputs"))</f>
        <v>bangalore</v>
      </c>
      <c r="E228" s="11" t="str" cm="1">
        <f t="array" aca="1" ref="E228" ca="1">IF(AND(ISBLANK(INDIRECT(ADDRESS(B228,2,1,1,"all_city_parameter_inputs"))), ISBLANK(INDIRECT(ADDRESS(B228,1,1,1,"all_city_parameter_inputs")))), "", IF(ISBLANK(INDIRECT(ADDRESS(B228,1,1,1,"all_city_parameter_inputs"))), All_city_list!E227,INDIRECT(ADDRESS(B228,1,1,1,"all_city_parameter_inputs"))))</f>
        <v>chronic_disease_scalar</v>
      </c>
      <c r="F228" s="9" t="str" cm="1">
        <f t="array" aca="1" ref="F228" ca="1">IF(AND(ISBLANK(INDIRECT(ADDRESS(B228,3,1,1,"all_city_parameter_inputs"))),ISBLANK(INDIRECT(ADDRESS(B228,2,1,1,"all_city_parameter_inputs")))),"",IF(ISBLANK(INDIRECT(ADDRESS(B228,2,1,1,"all_city_parameter_inputs"))),"",INDIRECT(ADDRESS(B228,2,1,1,"all_city_parameter_inputs"))))</f>
        <v>constant</v>
      </c>
      <c r="G228" s="25" cm="1">
        <f t="array" aca="1" ref="G228" ca="1">IF(ISBLANK(INDIRECT(ADDRESS(B228,A228,1,1,"all_city_parameter_inputs"))), "--",INDIRECT(ADDRESS(B228,A228,1,1,"all_city_parameter_inputs")))</f>
        <v>1</v>
      </c>
      <c r="H228" s="25">
        <f ca="1">IF(OR(F228="alpha",F228="beta",F228="sd",F228="mean"),"--",VLOOKUP(C228,Default!$B$5:$H$82,7,FALSE))</f>
        <v>1</v>
      </c>
      <c r="I228" s="9" t="str">
        <f ca="1">VLOOKUP(E228,Lookup!$C$5:$D$42,2, FALSE)</f>
        <v>Health values</v>
      </c>
      <c r="J228" s="9" t="str">
        <f ca="1">VLOOKUP(C228,Default!$B$4:$E$82,4, FALSE)</f>
        <v>scalar for GBD data</v>
      </c>
      <c r="K228" s="29"/>
      <c r="L228" s="29"/>
      <c r="M228" s="29"/>
    </row>
    <row r="229" spans="1:13" x14ac:dyDescent="0.3">
      <c r="A229" s="10">
        <f t="shared" si="8"/>
        <v>6</v>
      </c>
      <c r="B229" s="10">
        <f t="shared" si="9"/>
        <v>17</v>
      </c>
      <c r="C229" s="10" t="str">
        <f t="shared" ca="1" si="10"/>
        <v>chronic_disease_scalar</v>
      </c>
      <c r="D229" s="9" t="str" cm="1">
        <f t="array" aca="1" ref="D229" ca="1">INDIRECT(ADDRESS(1,A229,1,1,"all_city_parameter_inputs"))</f>
        <v>bangalore</v>
      </c>
      <c r="E229" s="11" t="str" cm="1">
        <f t="array" aca="1" ref="E229" ca="1">IF(AND(ISBLANK(INDIRECT(ADDRESS(B229,2,1,1,"all_city_parameter_inputs"))), ISBLANK(INDIRECT(ADDRESS(B229,1,1,1,"all_city_parameter_inputs")))), "", IF(ISBLANK(INDIRECT(ADDRESS(B229,1,1,1,"all_city_parameter_inputs"))), All_city_list!E228,INDIRECT(ADDRESS(B229,1,1,1,"all_city_parameter_inputs"))))</f>
        <v>chronic_disease_scalar</v>
      </c>
      <c r="F229" s="9" t="str" cm="1">
        <f t="array" aca="1" ref="F229" ca="1">IF(AND(ISBLANK(INDIRECT(ADDRESS(B229,3,1,1,"all_city_parameter_inputs"))),ISBLANK(INDIRECT(ADDRESS(B229,2,1,1,"all_city_parameter_inputs")))),"",IF(ISBLANK(INDIRECT(ADDRESS(B229,2,1,1,"all_city_parameter_inputs"))),"",INDIRECT(ADDRESS(B229,2,1,1,"all_city_parameter_inputs"))))</f>
        <v>mean</v>
      </c>
      <c r="G229" s="25" cm="1">
        <f t="array" aca="1" ref="G229" ca="1">IF(ISBLANK(INDIRECT(ADDRESS(B229,A229,1,1,"all_city_parameter_inputs"))), "--",INDIRECT(ADDRESS(B229,A229,1,1,"all_city_parameter_inputs")))</f>
        <v>1</v>
      </c>
      <c r="H229" s="25" t="str">
        <f ca="1">IF(OR(F229="alpha",F229="beta",F229="sd",F229="mean"),"--",VLOOKUP(C229,Default!$B$5:$H$82,7,FALSE))</f>
        <v>--</v>
      </c>
      <c r="I229" s="9" t="str">
        <f ca="1">VLOOKUP(E229,Lookup!$C$5:$D$42,2, FALSE)</f>
        <v>Health values</v>
      </c>
      <c r="J229" s="9" t="str">
        <f ca="1">VLOOKUP(C229,Default!$B$4:$E$82,4, FALSE)</f>
        <v>scalar for GBD data</v>
      </c>
      <c r="K229" s="29"/>
      <c r="L229" s="29"/>
      <c r="M229" s="29"/>
    </row>
    <row r="230" spans="1:13" x14ac:dyDescent="0.3">
      <c r="A230" s="10">
        <f t="shared" si="8"/>
        <v>6</v>
      </c>
      <c r="B230" s="10">
        <f t="shared" si="9"/>
        <v>18</v>
      </c>
      <c r="C230" s="10" t="str">
        <f t="shared" ca="1" si="10"/>
        <v>chronic_disease_scalar</v>
      </c>
      <c r="D230" s="9" t="str" cm="1">
        <f t="array" aca="1" ref="D230" ca="1">INDIRECT(ADDRESS(1,A230,1,1,"all_city_parameter_inputs"))</f>
        <v>bangalore</v>
      </c>
      <c r="E230" s="11" t="str" cm="1">
        <f t="array" aca="1" ref="E230" ca="1">IF(AND(ISBLANK(INDIRECT(ADDRESS(B230,2,1,1,"all_city_parameter_inputs"))), ISBLANK(INDIRECT(ADDRESS(B230,1,1,1,"all_city_parameter_inputs")))), "", IF(ISBLANK(INDIRECT(ADDRESS(B230,1,1,1,"all_city_parameter_inputs"))), All_city_list!E229,INDIRECT(ADDRESS(B230,1,1,1,"all_city_parameter_inputs"))))</f>
        <v>chronic_disease_scalar</v>
      </c>
      <c r="F230" s="9" t="str" cm="1">
        <f t="array" aca="1" ref="F230" ca="1">IF(AND(ISBLANK(INDIRECT(ADDRESS(B230,3,1,1,"all_city_parameter_inputs"))),ISBLANK(INDIRECT(ADDRESS(B230,2,1,1,"all_city_parameter_inputs")))),"",IF(ISBLANK(INDIRECT(ADDRESS(B230,2,1,1,"all_city_parameter_inputs"))),"",INDIRECT(ADDRESS(B230,2,1,1,"all_city_parameter_inputs"))))</f>
        <v>sd</v>
      </c>
      <c r="G230" s="25" cm="1">
        <f t="array" aca="1" ref="G230" ca="1">IF(ISBLANK(INDIRECT(ADDRESS(B230,A230,1,1,"all_city_parameter_inputs"))), "--",INDIRECT(ADDRESS(B230,A230,1,1,"all_city_parameter_inputs")))</f>
        <v>1.2</v>
      </c>
      <c r="H230" s="25" t="str">
        <f ca="1">IF(OR(F230="alpha",F230="beta",F230="sd",F230="mean"),"--",VLOOKUP(C230,Default!$B$5:$H$82,7,FALSE))</f>
        <v>--</v>
      </c>
      <c r="I230" s="9" t="str">
        <f ca="1">VLOOKUP(E230,Lookup!$C$5:$D$42,2, FALSE)</f>
        <v>Health values</v>
      </c>
      <c r="J230" s="9" t="str">
        <f ca="1">VLOOKUP(C230,Default!$B$4:$E$82,4, FALSE)</f>
        <v>scalar for GBD data</v>
      </c>
      <c r="K230" s="29"/>
      <c r="L230" s="29"/>
      <c r="M230" s="29"/>
    </row>
    <row r="231" spans="1:13" x14ac:dyDescent="0.3">
      <c r="A231" s="10">
        <f t="shared" si="8"/>
        <v>6</v>
      </c>
      <c r="B231" s="10">
        <f t="shared" si="9"/>
        <v>19</v>
      </c>
      <c r="C231" s="10" t="str">
        <f t="shared" ca="1" si="10"/>
        <v>pm_conc_base</v>
      </c>
      <c r="D231" s="9" t="str" cm="1">
        <f t="array" aca="1" ref="D231" ca="1">INDIRECT(ADDRESS(1,A231,1,1,"all_city_parameter_inputs"))</f>
        <v>bangalore</v>
      </c>
      <c r="E231" s="11" t="str" cm="1">
        <f t="array" aca="1" ref="E231" ca="1">IF(AND(ISBLANK(INDIRECT(ADDRESS(B231,2,1,1,"all_city_parameter_inputs"))), ISBLANK(INDIRECT(ADDRESS(B231,1,1,1,"all_city_parameter_inputs")))), "", IF(ISBLANK(INDIRECT(ADDRESS(B231,1,1,1,"all_city_parameter_inputs"))), All_city_list!E230,INDIRECT(ADDRESS(B231,1,1,1,"all_city_parameter_inputs"))))</f>
        <v>pm_conc_base</v>
      </c>
      <c r="F231" s="9" t="str" cm="1">
        <f t="array" aca="1" ref="F231" ca="1">IF(AND(ISBLANK(INDIRECT(ADDRESS(B231,3,1,1,"all_city_parameter_inputs"))),ISBLANK(INDIRECT(ADDRESS(B231,2,1,1,"all_city_parameter_inputs")))),"",IF(ISBLANK(INDIRECT(ADDRESS(B231,2,1,1,"all_city_parameter_inputs"))),"",INDIRECT(ADDRESS(B231,2,1,1,"all_city_parameter_inputs"))))</f>
        <v>constant</v>
      </c>
      <c r="G231" s="25" cm="1">
        <f t="array" aca="1" ref="G231" ca="1">IF(ISBLANK(INDIRECT(ADDRESS(B231,A231,1,1,"all_city_parameter_inputs"))), "--",INDIRECT(ADDRESS(B231,A231,1,1,"all_city_parameter_inputs")))</f>
        <v>47.4</v>
      </c>
      <c r="H231" s="25">
        <f ca="1">IF(OR(F231="alpha",F231="beta",F231="sd",F231="mean"),"--",VLOOKUP(C231,Default!$B$5:$H$82,7,FALSE))</f>
        <v>50</v>
      </c>
      <c r="I231" s="9" t="str">
        <f ca="1">VLOOKUP(E231,Lookup!$C$5:$D$42,2, FALSE)</f>
        <v>Pollution values</v>
      </c>
      <c r="J231" s="9" t="str">
        <f ca="1">VLOOKUP(C231,Default!$B$4:$E$82,4, FALSE)</f>
        <v>background PM2.5 concentration</v>
      </c>
      <c r="K231" s="29"/>
      <c r="L231" s="29"/>
      <c r="M231" s="29"/>
    </row>
    <row r="232" spans="1:13" x14ac:dyDescent="0.3">
      <c r="A232" s="10">
        <f t="shared" si="8"/>
        <v>6</v>
      </c>
      <c r="B232" s="10">
        <f t="shared" si="9"/>
        <v>20</v>
      </c>
      <c r="C232" s="10" t="str">
        <f t="shared" ca="1" si="10"/>
        <v>pm_conc_base</v>
      </c>
      <c r="D232" s="9" t="str" cm="1">
        <f t="array" aca="1" ref="D232" ca="1">INDIRECT(ADDRESS(1,A232,1,1,"all_city_parameter_inputs"))</f>
        <v>bangalore</v>
      </c>
      <c r="E232" s="11" t="str" cm="1">
        <f t="array" aca="1" ref="E232" ca="1">IF(AND(ISBLANK(INDIRECT(ADDRESS(B232,2,1,1,"all_city_parameter_inputs"))), ISBLANK(INDIRECT(ADDRESS(B232,1,1,1,"all_city_parameter_inputs")))), "", IF(ISBLANK(INDIRECT(ADDRESS(B232,1,1,1,"all_city_parameter_inputs"))), All_city_list!E231,INDIRECT(ADDRESS(B232,1,1,1,"all_city_parameter_inputs"))))</f>
        <v>pm_conc_base</v>
      </c>
      <c r="F232" s="9" t="str" cm="1">
        <f t="array" aca="1" ref="F232" ca="1">IF(AND(ISBLANK(INDIRECT(ADDRESS(B232,3,1,1,"all_city_parameter_inputs"))),ISBLANK(INDIRECT(ADDRESS(B232,2,1,1,"all_city_parameter_inputs")))),"",IF(ISBLANK(INDIRECT(ADDRESS(B232,2,1,1,"all_city_parameter_inputs"))),"",INDIRECT(ADDRESS(B232,2,1,1,"all_city_parameter_inputs"))))</f>
        <v>mean</v>
      </c>
      <c r="G232" s="25" cm="1">
        <f t="array" aca="1" ref="G232" ca="1">IF(ISBLANK(INDIRECT(ADDRESS(B232,A232,1,1,"all_city_parameter_inputs"))), "--",INDIRECT(ADDRESS(B232,A232,1,1,"all_city_parameter_inputs")))</f>
        <v>47.4</v>
      </c>
      <c r="H232" s="25" t="str">
        <f ca="1">IF(OR(F232="alpha",F232="beta",F232="sd",F232="mean"),"--",VLOOKUP(C232,Default!$B$5:$H$82,7,FALSE))</f>
        <v>--</v>
      </c>
      <c r="I232" s="9" t="str">
        <f ca="1">VLOOKUP(E232,Lookup!$C$5:$D$42,2, FALSE)</f>
        <v>Pollution values</v>
      </c>
      <c r="J232" s="9" t="str">
        <f ca="1">VLOOKUP(C232,Default!$B$4:$E$82,4, FALSE)</f>
        <v>background PM2.5 concentration</v>
      </c>
      <c r="K232" s="29"/>
      <c r="L232" s="29"/>
      <c r="M232" s="29"/>
    </row>
    <row r="233" spans="1:13" x14ac:dyDescent="0.3">
      <c r="A233" s="10">
        <f t="shared" si="8"/>
        <v>6</v>
      </c>
      <c r="B233" s="10">
        <f t="shared" si="9"/>
        <v>21</v>
      </c>
      <c r="C233" s="10" t="str">
        <f t="shared" ca="1" si="10"/>
        <v>pm_conc_base</v>
      </c>
      <c r="D233" s="9" t="str" cm="1">
        <f t="array" aca="1" ref="D233" ca="1">INDIRECT(ADDRESS(1,A233,1,1,"all_city_parameter_inputs"))</f>
        <v>bangalore</v>
      </c>
      <c r="E233" s="11" t="str" cm="1">
        <f t="array" aca="1" ref="E233" ca="1">IF(AND(ISBLANK(INDIRECT(ADDRESS(B233,2,1,1,"all_city_parameter_inputs"))), ISBLANK(INDIRECT(ADDRESS(B233,1,1,1,"all_city_parameter_inputs")))), "", IF(ISBLANK(INDIRECT(ADDRESS(B233,1,1,1,"all_city_parameter_inputs"))), All_city_list!E232,INDIRECT(ADDRESS(B233,1,1,1,"all_city_parameter_inputs"))))</f>
        <v>pm_conc_base</v>
      </c>
      <c r="F233" s="9" t="str" cm="1">
        <f t="array" aca="1" ref="F233" ca="1">IF(AND(ISBLANK(INDIRECT(ADDRESS(B233,3,1,1,"all_city_parameter_inputs"))),ISBLANK(INDIRECT(ADDRESS(B233,2,1,1,"all_city_parameter_inputs")))),"",IF(ISBLANK(INDIRECT(ADDRESS(B233,2,1,1,"all_city_parameter_inputs"))),"",INDIRECT(ADDRESS(B233,2,1,1,"all_city_parameter_inputs"))))</f>
        <v>sd</v>
      </c>
      <c r="G233" s="25" cm="1">
        <f t="array" aca="1" ref="G233" ca="1">IF(ISBLANK(INDIRECT(ADDRESS(B233,A233,1,1,"all_city_parameter_inputs"))), "--",INDIRECT(ADDRESS(B233,A233,1,1,"all_city_parameter_inputs")))</f>
        <v>7.5</v>
      </c>
      <c r="H233" s="25" t="str">
        <f ca="1">IF(OR(F233="alpha",F233="beta",F233="sd",F233="mean"),"--",VLOOKUP(C233,Default!$B$5:$H$82,7,FALSE))</f>
        <v>--</v>
      </c>
      <c r="I233" s="9" t="str">
        <f ca="1">VLOOKUP(E233,Lookup!$C$5:$D$42,2, FALSE)</f>
        <v>Pollution values</v>
      </c>
      <c r="J233" s="9" t="str">
        <f ca="1">VLOOKUP(C233,Default!$B$4:$E$82,4, FALSE)</f>
        <v>background PM2.5 concentration</v>
      </c>
      <c r="K233" s="29"/>
      <c r="L233" s="29"/>
      <c r="M233" s="29"/>
    </row>
    <row r="234" spans="1:13" x14ac:dyDescent="0.3">
      <c r="A234" s="10">
        <f t="shared" si="8"/>
        <v>6</v>
      </c>
      <c r="B234" s="10">
        <f t="shared" si="9"/>
        <v>22</v>
      </c>
      <c r="C234" s="10" t="str">
        <f t="shared" ca="1" si="10"/>
        <v>pm_trans_share</v>
      </c>
      <c r="D234" s="9" t="str" cm="1">
        <f t="array" aca="1" ref="D234" ca="1">INDIRECT(ADDRESS(1,A234,1,1,"all_city_parameter_inputs"))</f>
        <v>bangalore</v>
      </c>
      <c r="E234" s="11" t="str" cm="1">
        <f t="array" aca="1" ref="E234" ca="1">IF(AND(ISBLANK(INDIRECT(ADDRESS(B234,2,1,1,"all_city_parameter_inputs"))), ISBLANK(INDIRECT(ADDRESS(B234,1,1,1,"all_city_parameter_inputs")))), "", IF(ISBLANK(INDIRECT(ADDRESS(B234,1,1,1,"all_city_parameter_inputs"))), All_city_list!E233,INDIRECT(ADDRESS(B234,1,1,1,"all_city_parameter_inputs"))))</f>
        <v>pm_trans_share</v>
      </c>
      <c r="F234" s="9" t="str" cm="1">
        <f t="array" aca="1" ref="F234" ca="1">IF(AND(ISBLANK(INDIRECT(ADDRESS(B234,3,1,1,"all_city_parameter_inputs"))),ISBLANK(INDIRECT(ADDRESS(B234,2,1,1,"all_city_parameter_inputs")))),"",IF(ISBLANK(INDIRECT(ADDRESS(B234,2,1,1,"all_city_parameter_inputs"))),"",INDIRECT(ADDRESS(B234,2,1,1,"all_city_parameter_inputs"))))</f>
        <v>constant</v>
      </c>
      <c r="G234" s="25" cm="1">
        <f t="array" aca="1" ref="G234" ca="1">IF(ISBLANK(INDIRECT(ADDRESS(B234,A234,1,1,"all_city_parameter_inputs"))), "--",INDIRECT(ADDRESS(B234,A234,1,1,"all_city_parameter_inputs")))</f>
        <v>0.28100000000000003</v>
      </c>
      <c r="H234" s="25">
        <f ca="1">IF(OR(F234="alpha",F234="beta",F234="sd",F234="mean"),"--",VLOOKUP(C234,Default!$B$5:$H$82,7,FALSE))</f>
        <v>0.22500000000000001</v>
      </c>
      <c r="I234" s="9" t="str">
        <f ca="1">VLOOKUP(E234,Lookup!$C$5:$D$42,2, FALSE)</f>
        <v>Pollution values</v>
      </c>
      <c r="J234" s="9" t="str">
        <f ca="1">VLOOKUP(C234,Default!$B$4:$E$82,4, FALSE)</f>
        <v>proportion of background PM2.5 attributable to transport</v>
      </c>
      <c r="K234" s="29"/>
      <c r="L234" s="29"/>
      <c r="M234" s="29"/>
    </row>
    <row r="235" spans="1:13" x14ac:dyDescent="0.3">
      <c r="A235" s="10">
        <f t="shared" si="8"/>
        <v>6</v>
      </c>
      <c r="B235" s="10">
        <f t="shared" si="9"/>
        <v>23</v>
      </c>
      <c r="C235" s="10" t="str">
        <f t="shared" ca="1" si="10"/>
        <v>pm_trans_share</v>
      </c>
      <c r="D235" s="9" t="str" cm="1">
        <f t="array" aca="1" ref="D235" ca="1">INDIRECT(ADDRESS(1,A235,1,1,"all_city_parameter_inputs"))</f>
        <v>bangalore</v>
      </c>
      <c r="E235" s="11" t="str" cm="1">
        <f t="array" aca="1" ref="E235" ca="1">IF(AND(ISBLANK(INDIRECT(ADDRESS(B235,2,1,1,"all_city_parameter_inputs"))), ISBLANK(INDIRECT(ADDRESS(B235,1,1,1,"all_city_parameter_inputs")))), "", IF(ISBLANK(INDIRECT(ADDRESS(B235,1,1,1,"all_city_parameter_inputs"))), All_city_list!E234,INDIRECT(ADDRESS(B235,1,1,1,"all_city_parameter_inputs"))))</f>
        <v>pm_trans_share</v>
      </c>
      <c r="F235" s="9" t="str" cm="1">
        <f t="array" aca="1" ref="F235" ca="1">IF(AND(ISBLANK(INDIRECT(ADDRESS(B235,3,1,1,"all_city_parameter_inputs"))),ISBLANK(INDIRECT(ADDRESS(B235,2,1,1,"all_city_parameter_inputs")))),"",IF(ISBLANK(INDIRECT(ADDRESS(B235,2,1,1,"all_city_parameter_inputs"))),"",INDIRECT(ADDRESS(B235,2,1,1,"all_city_parameter_inputs"))))</f>
        <v>alpha</v>
      </c>
      <c r="G235" s="25" cm="1">
        <f t="array" aca="1" ref="G235" ca="1">IF(ISBLANK(INDIRECT(ADDRESS(B235,A235,1,1,"all_city_parameter_inputs"))), "--",INDIRECT(ADDRESS(B235,A235,1,1,"all_city_parameter_inputs")))</f>
        <v>7</v>
      </c>
      <c r="H235" s="25" t="str">
        <f ca="1">IF(OR(F235="alpha",F235="beta",F235="sd",F235="mean"),"--",VLOOKUP(C235,Default!$B$5:$H$82,7,FALSE))</f>
        <v>--</v>
      </c>
      <c r="I235" s="9" t="str">
        <f ca="1">VLOOKUP(E235,Lookup!$C$5:$D$42,2, FALSE)</f>
        <v>Pollution values</v>
      </c>
      <c r="J235" s="9" t="str">
        <f ca="1">VLOOKUP(C235,Default!$B$4:$E$82,4, FALSE)</f>
        <v>proportion of background PM2.5 attributable to transport</v>
      </c>
      <c r="K235" s="29"/>
      <c r="L235" s="29"/>
      <c r="M235" s="29"/>
    </row>
    <row r="236" spans="1:13" x14ac:dyDescent="0.3">
      <c r="A236" s="10">
        <f t="shared" si="8"/>
        <v>6</v>
      </c>
      <c r="B236" s="10">
        <f t="shared" si="9"/>
        <v>24</v>
      </c>
      <c r="C236" s="10" t="str">
        <f t="shared" ca="1" si="10"/>
        <v>pm_trans_share</v>
      </c>
      <c r="D236" s="9" t="str" cm="1">
        <f t="array" aca="1" ref="D236" ca="1">INDIRECT(ADDRESS(1,A236,1,1,"all_city_parameter_inputs"))</f>
        <v>bangalore</v>
      </c>
      <c r="E236" s="11" t="str" cm="1">
        <f t="array" aca="1" ref="E236" ca="1">IF(AND(ISBLANK(INDIRECT(ADDRESS(B236,2,1,1,"all_city_parameter_inputs"))), ISBLANK(INDIRECT(ADDRESS(B236,1,1,1,"all_city_parameter_inputs")))), "", IF(ISBLANK(INDIRECT(ADDRESS(B236,1,1,1,"all_city_parameter_inputs"))), All_city_list!E235,INDIRECT(ADDRESS(B236,1,1,1,"all_city_parameter_inputs"))))</f>
        <v>pm_trans_share</v>
      </c>
      <c r="F236" s="9" t="str" cm="1">
        <f t="array" aca="1" ref="F236" ca="1">IF(AND(ISBLANK(INDIRECT(ADDRESS(B236,3,1,1,"all_city_parameter_inputs"))),ISBLANK(INDIRECT(ADDRESS(B236,2,1,1,"all_city_parameter_inputs")))),"",IF(ISBLANK(INDIRECT(ADDRESS(B236,2,1,1,"all_city_parameter_inputs"))),"",INDIRECT(ADDRESS(B236,2,1,1,"all_city_parameter_inputs"))))</f>
        <v>beta</v>
      </c>
      <c r="G236" s="25" cm="1">
        <f t="array" aca="1" ref="G236" ca="1">IF(ISBLANK(INDIRECT(ADDRESS(B236,A236,1,1,"all_city_parameter_inputs"))), "--",INDIRECT(ADDRESS(B236,A236,1,1,"all_city_parameter_inputs")))</f>
        <v>18</v>
      </c>
      <c r="H236" s="25" t="str">
        <f ca="1">IF(OR(F236="alpha",F236="beta",F236="sd",F236="mean"),"--",VLOOKUP(C236,Default!$B$5:$H$82,7,FALSE))</f>
        <v>--</v>
      </c>
      <c r="I236" s="9" t="str">
        <f ca="1">VLOOKUP(E236,Lookup!$C$5:$D$42,2, FALSE)</f>
        <v>Pollution values</v>
      </c>
      <c r="J236" s="9" t="str">
        <f ca="1">VLOOKUP(C236,Default!$B$4:$E$82,4, FALSE)</f>
        <v>proportion of background PM2.5 attributable to transport</v>
      </c>
      <c r="K236" s="29"/>
      <c r="L236" s="29"/>
      <c r="M236" s="29"/>
    </row>
    <row r="237" spans="1:13" x14ac:dyDescent="0.3">
      <c r="A237" s="10">
        <f t="shared" si="8"/>
        <v>6</v>
      </c>
      <c r="B237" s="10">
        <f t="shared" si="9"/>
        <v>25</v>
      </c>
      <c r="C237" s="10" t="str">
        <f t="shared" ca="1" si="10"/>
        <v>background_pa_scalar</v>
      </c>
      <c r="D237" s="9" t="str" cm="1">
        <f t="array" aca="1" ref="D237" ca="1">INDIRECT(ADDRESS(1,A237,1,1,"all_city_parameter_inputs"))</f>
        <v>bangalore</v>
      </c>
      <c r="E237" s="11" t="str" cm="1">
        <f t="array" aca="1" ref="E237" ca="1">IF(AND(ISBLANK(INDIRECT(ADDRESS(B237,2,1,1,"all_city_parameter_inputs"))), ISBLANK(INDIRECT(ADDRESS(B237,1,1,1,"all_city_parameter_inputs")))), "", IF(ISBLANK(INDIRECT(ADDRESS(B237,1,1,1,"all_city_parameter_inputs"))), All_city_list!E236,INDIRECT(ADDRESS(B237,1,1,1,"all_city_parameter_inputs"))))</f>
        <v>background_pa_scalar</v>
      </c>
      <c r="F237" s="9" t="str" cm="1">
        <f t="array" aca="1" ref="F237" ca="1">IF(AND(ISBLANK(INDIRECT(ADDRESS(B237,3,1,1,"all_city_parameter_inputs"))),ISBLANK(INDIRECT(ADDRESS(B237,2,1,1,"all_city_parameter_inputs")))),"",IF(ISBLANK(INDIRECT(ADDRESS(B237,2,1,1,"all_city_parameter_inputs"))),"",INDIRECT(ADDRESS(B237,2,1,1,"all_city_parameter_inputs"))))</f>
        <v>constant</v>
      </c>
      <c r="G237" s="25" cm="1">
        <f t="array" aca="1" ref="G237" ca="1">IF(ISBLANK(INDIRECT(ADDRESS(B237,A237,1,1,"all_city_parameter_inputs"))), "--",INDIRECT(ADDRESS(B237,A237,1,1,"all_city_parameter_inputs")))</f>
        <v>1</v>
      </c>
      <c r="H237" s="25">
        <f ca="1">IF(OR(F237="alpha",F237="beta",F237="sd",F237="mean"),"--",VLOOKUP(C237,Default!$B$5:$H$82,7,FALSE))</f>
        <v>1</v>
      </c>
      <c r="I237" s="9" t="str">
        <f ca="1">VLOOKUP(E237,Lookup!$C$5:$D$42,2, FALSE)</f>
        <v>PA values</v>
      </c>
      <c r="J237" s="9" t="str">
        <f ca="1">VLOOKUP(C237,Default!$B$4:$E$82,4, FALSE)</f>
        <v>scalar for physical activity</v>
      </c>
      <c r="K237" s="29"/>
      <c r="L237" s="29"/>
      <c r="M237" s="29"/>
    </row>
    <row r="238" spans="1:13" x14ac:dyDescent="0.3">
      <c r="A238" s="10">
        <f t="shared" si="8"/>
        <v>6</v>
      </c>
      <c r="B238" s="10">
        <f t="shared" si="9"/>
        <v>26</v>
      </c>
      <c r="C238" s="10" t="str">
        <f t="shared" ca="1" si="10"/>
        <v>background_pa_scalar</v>
      </c>
      <c r="D238" s="9" t="str" cm="1">
        <f t="array" aca="1" ref="D238" ca="1">INDIRECT(ADDRESS(1,A238,1,1,"all_city_parameter_inputs"))</f>
        <v>bangalore</v>
      </c>
      <c r="E238" s="11" t="str" cm="1">
        <f t="array" aca="1" ref="E238" ca="1">IF(AND(ISBLANK(INDIRECT(ADDRESS(B238,2,1,1,"all_city_parameter_inputs"))), ISBLANK(INDIRECT(ADDRESS(B238,1,1,1,"all_city_parameter_inputs")))), "", IF(ISBLANK(INDIRECT(ADDRESS(B238,1,1,1,"all_city_parameter_inputs"))), All_city_list!E237,INDIRECT(ADDRESS(B238,1,1,1,"all_city_parameter_inputs"))))</f>
        <v>background_pa_scalar</v>
      </c>
      <c r="F238" s="9" t="str" cm="1">
        <f t="array" aca="1" ref="F238" ca="1">IF(AND(ISBLANK(INDIRECT(ADDRESS(B238,3,1,1,"all_city_parameter_inputs"))),ISBLANK(INDIRECT(ADDRESS(B238,2,1,1,"all_city_parameter_inputs")))),"",IF(ISBLANK(INDIRECT(ADDRESS(B238,2,1,1,"all_city_parameter_inputs"))),"",INDIRECT(ADDRESS(B238,2,1,1,"all_city_parameter_inputs"))))</f>
        <v>mean</v>
      </c>
      <c r="G238" s="25" cm="1">
        <f t="array" aca="1" ref="G238" ca="1">IF(ISBLANK(INDIRECT(ADDRESS(B238,A238,1,1,"all_city_parameter_inputs"))), "--",INDIRECT(ADDRESS(B238,A238,1,1,"all_city_parameter_inputs")))</f>
        <v>1</v>
      </c>
      <c r="H238" s="25" t="str">
        <f ca="1">IF(OR(F238="alpha",F238="beta",F238="sd",F238="mean"),"--",VLOOKUP(C238,Default!$B$5:$H$82,7,FALSE))</f>
        <v>--</v>
      </c>
      <c r="I238" s="9" t="str">
        <f ca="1">VLOOKUP(E238,Lookup!$C$5:$D$42,2, FALSE)</f>
        <v>PA values</v>
      </c>
      <c r="J238" s="9" t="str">
        <f ca="1">VLOOKUP(C238,Default!$B$4:$E$82,4, FALSE)</f>
        <v>scalar for physical activity</v>
      </c>
      <c r="K238" s="29"/>
      <c r="L238" s="29"/>
      <c r="M238" s="29"/>
    </row>
    <row r="239" spans="1:13" x14ac:dyDescent="0.3">
      <c r="A239" s="10">
        <f t="shared" si="8"/>
        <v>6</v>
      </c>
      <c r="B239" s="10">
        <f t="shared" si="9"/>
        <v>27</v>
      </c>
      <c r="C239" s="10" t="str">
        <f t="shared" ca="1" si="10"/>
        <v>background_pa_scalar</v>
      </c>
      <c r="D239" s="9" t="str" cm="1">
        <f t="array" aca="1" ref="D239" ca="1">INDIRECT(ADDRESS(1,A239,1,1,"all_city_parameter_inputs"))</f>
        <v>bangalore</v>
      </c>
      <c r="E239" s="11" t="str" cm="1">
        <f t="array" aca="1" ref="E239" ca="1">IF(AND(ISBLANK(INDIRECT(ADDRESS(B239,2,1,1,"all_city_parameter_inputs"))), ISBLANK(INDIRECT(ADDRESS(B239,1,1,1,"all_city_parameter_inputs")))), "", IF(ISBLANK(INDIRECT(ADDRESS(B239,1,1,1,"all_city_parameter_inputs"))), All_city_list!E238,INDIRECT(ADDRESS(B239,1,1,1,"all_city_parameter_inputs"))))</f>
        <v>background_pa_scalar</v>
      </c>
      <c r="F239" s="9" t="str" cm="1">
        <f t="array" aca="1" ref="F239" ca="1">IF(AND(ISBLANK(INDIRECT(ADDRESS(B239,3,1,1,"all_city_parameter_inputs"))),ISBLANK(INDIRECT(ADDRESS(B239,2,1,1,"all_city_parameter_inputs")))),"",IF(ISBLANK(INDIRECT(ADDRESS(B239,2,1,1,"all_city_parameter_inputs"))),"",INDIRECT(ADDRESS(B239,2,1,1,"all_city_parameter_inputs"))))</f>
        <v>sd</v>
      </c>
      <c r="G239" s="25" cm="1">
        <f t="array" aca="1" ref="G239" ca="1">IF(ISBLANK(INDIRECT(ADDRESS(B239,A239,1,1,"all_city_parameter_inputs"))), "--",INDIRECT(ADDRESS(B239,A239,1,1,"all_city_parameter_inputs")))</f>
        <v>1.2</v>
      </c>
      <c r="H239" s="25" t="str">
        <f ca="1">IF(OR(F239="alpha",F239="beta",F239="sd",F239="mean"),"--",VLOOKUP(C239,Default!$B$5:$H$82,7,FALSE))</f>
        <v>--</v>
      </c>
      <c r="I239" s="9" t="str">
        <f ca="1">VLOOKUP(E239,Lookup!$C$5:$D$42,2, FALSE)</f>
        <v>PA values</v>
      </c>
      <c r="J239" s="9" t="str">
        <f ca="1">VLOOKUP(C239,Default!$B$4:$E$82,4, FALSE)</f>
        <v>scalar for physical activity</v>
      </c>
      <c r="K239" s="29"/>
      <c r="L239" s="29"/>
      <c r="M239" s="29"/>
    </row>
    <row r="240" spans="1:13" x14ac:dyDescent="0.3">
      <c r="A240" s="10">
        <f t="shared" si="8"/>
        <v>6</v>
      </c>
      <c r="B240" s="10">
        <f t="shared" si="9"/>
        <v>28</v>
      </c>
      <c r="C240" s="10" t="str">
        <f t="shared" ca="1" si="10"/>
        <v>bus_walk_time</v>
      </c>
      <c r="D240" s="9" t="str" cm="1">
        <f t="array" aca="1" ref="D240" ca="1">INDIRECT(ADDRESS(1,A240,1,1,"all_city_parameter_inputs"))</f>
        <v>bangalore</v>
      </c>
      <c r="E240" s="11" t="str" cm="1">
        <f t="array" aca="1" ref="E240" ca="1">IF(AND(ISBLANK(INDIRECT(ADDRESS(B240,2,1,1,"all_city_parameter_inputs"))), ISBLANK(INDIRECT(ADDRESS(B240,1,1,1,"all_city_parameter_inputs")))), "", IF(ISBLANK(INDIRECT(ADDRESS(B240,1,1,1,"all_city_parameter_inputs"))), All_city_list!E239,INDIRECT(ADDRESS(B240,1,1,1,"all_city_parameter_inputs"))))</f>
        <v>bus_walk_time</v>
      </c>
      <c r="F240" s="9" t="str" cm="1">
        <f t="array" aca="1" ref="F240" ca="1">IF(AND(ISBLANK(INDIRECT(ADDRESS(B240,3,1,1,"all_city_parameter_inputs"))),ISBLANK(INDIRECT(ADDRESS(B240,2,1,1,"all_city_parameter_inputs")))),"",IF(ISBLANK(INDIRECT(ADDRESS(B240,2,1,1,"all_city_parameter_inputs"))),"",INDIRECT(ADDRESS(B240,2,1,1,"all_city_parameter_inputs"))))</f>
        <v>constant</v>
      </c>
      <c r="G240" s="25" cm="1">
        <f t="array" aca="1" ref="G240" ca="1">IF(ISBLANK(INDIRECT(ADDRESS(B240,A240,1,1,"all_city_parameter_inputs"))), "--",INDIRECT(ADDRESS(B240,A240,1,1,"all_city_parameter_inputs")))</f>
        <v>10.55</v>
      </c>
      <c r="H240" s="25">
        <f ca="1">IF(OR(F240="alpha",F240="beta",F240="sd",F240="mean"),"--",VLOOKUP(C240,Default!$B$5:$H$82,7,FALSE))</f>
        <v>5</v>
      </c>
      <c r="I240" s="9" t="str">
        <f ca="1">VLOOKUP(E240,Lookup!$C$5:$D$42,2, FALSE)</f>
        <v>Travel values</v>
      </c>
      <c r="J240" s="9" t="str">
        <f ca="1">VLOOKUP(C240,Default!$B$4:$E$82,4, FALSE)</f>
        <v>time taken to walk to bus stop</v>
      </c>
      <c r="K240" s="29"/>
      <c r="L240" s="29"/>
      <c r="M240" s="29"/>
    </row>
    <row r="241" spans="1:13" x14ac:dyDescent="0.3">
      <c r="A241" s="10">
        <f t="shared" si="8"/>
        <v>6</v>
      </c>
      <c r="B241" s="10">
        <f t="shared" si="9"/>
        <v>29</v>
      </c>
      <c r="C241" s="10" t="str">
        <f t="shared" ca="1" si="10"/>
        <v>bus_walk_time</v>
      </c>
      <c r="D241" s="9" t="str" cm="1">
        <f t="array" aca="1" ref="D241" ca="1">INDIRECT(ADDRESS(1,A241,1,1,"all_city_parameter_inputs"))</f>
        <v>bangalore</v>
      </c>
      <c r="E241" s="11" t="str" cm="1">
        <f t="array" aca="1" ref="E241" ca="1">IF(AND(ISBLANK(INDIRECT(ADDRESS(B241,2,1,1,"all_city_parameter_inputs"))), ISBLANK(INDIRECT(ADDRESS(B241,1,1,1,"all_city_parameter_inputs")))), "", IF(ISBLANK(INDIRECT(ADDRESS(B241,1,1,1,"all_city_parameter_inputs"))), All_city_list!E240,INDIRECT(ADDRESS(B241,1,1,1,"all_city_parameter_inputs"))))</f>
        <v>bus_walk_time</v>
      </c>
      <c r="F241" s="9" t="str" cm="1">
        <f t="array" aca="1" ref="F241" ca="1">IF(AND(ISBLANK(INDIRECT(ADDRESS(B241,3,1,1,"all_city_parameter_inputs"))),ISBLANK(INDIRECT(ADDRESS(B241,2,1,1,"all_city_parameter_inputs")))),"",IF(ISBLANK(INDIRECT(ADDRESS(B241,2,1,1,"all_city_parameter_inputs"))),"",INDIRECT(ADDRESS(B241,2,1,1,"all_city_parameter_inputs"))))</f>
        <v>mean</v>
      </c>
      <c r="G241" s="25" t="str" cm="1">
        <f t="array" aca="1" ref="G241" ca="1">IF(ISBLANK(INDIRECT(ADDRESS(B241,A241,1,1,"all_city_parameter_inputs"))), "--",INDIRECT(ADDRESS(B241,A241,1,1,"all_city_parameter_inputs")))</f>
        <v>--</v>
      </c>
      <c r="H241" s="25" t="str">
        <f ca="1">IF(OR(F241="alpha",F241="beta",F241="sd",F241="mean"),"--",VLOOKUP(C241,Default!$B$5:$H$82,7,FALSE))</f>
        <v>--</v>
      </c>
      <c r="I241" s="9" t="str">
        <f ca="1">VLOOKUP(E241,Lookup!$C$5:$D$42,2, FALSE)</f>
        <v>Travel values</v>
      </c>
      <c r="J241" s="9" t="str">
        <f ca="1">VLOOKUP(C241,Default!$B$4:$E$82,4, FALSE)</f>
        <v>time taken to walk to bus stop</v>
      </c>
      <c r="K241" s="29"/>
      <c r="L241" s="29"/>
      <c r="M241" s="29"/>
    </row>
    <row r="242" spans="1:13" x14ac:dyDescent="0.3">
      <c r="A242" s="10">
        <f t="shared" si="8"/>
        <v>6</v>
      </c>
      <c r="B242" s="10">
        <f t="shared" si="9"/>
        <v>30</v>
      </c>
      <c r="C242" s="10" t="str">
        <f t="shared" ca="1" si="10"/>
        <v>bus_walk_time</v>
      </c>
      <c r="D242" s="9" t="str" cm="1">
        <f t="array" aca="1" ref="D242" ca="1">INDIRECT(ADDRESS(1,A242,1,1,"all_city_parameter_inputs"))</f>
        <v>bangalore</v>
      </c>
      <c r="E242" s="11" t="str" cm="1">
        <f t="array" aca="1" ref="E242" ca="1">IF(AND(ISBLANK(INDIRECT(ADDRESS(B242,2,1,1,"all_city_parameter_inputs"))), ISBLANK(INDIRECT(ADDRESS(B242,1,1,1,"all_city_parameter_inputs")))), "", IF(ISBLANK(INDIRECT(ADDRESS(B242,1,1,1,"all_city_parameter_inputs"))), All_city_list!E241,INDIRECT(ADDRESS(B242,1,1,1,"all_city_parameter_inputs"))))</f>
        <v>bus_walk_time</v>
      </c>
      <c r="F242" s="9" t="str" cm="1">
        <f t="array" aca="1" ref="F242" ca="1">IF(AND(ISBLANK(INDIRECT(ADDRESS(B242,3,1,1,"all_city_parameter_inputs"))),ISBLANK(INDIRECT(ADDRESS(B242,2,1,1,"all_city_parameter_inputs")))),"",IF(ISBLANK(INDIRECT(ADDRESS(B242,2,1,1,"all_city_parameter_inputs"))),"",INDIRECT(ADDRESS(B242,2,1,1,"all_city_parameter_inputs"))))</f>
        <v>sd</v>
      </c>
      <c r="G242" s="25" t="str" cm="1">
        <f t="array" aca="1" ref="G242" ca="1">IF(ISBLANK(INDIRECT(ADDRESS(B242,A242,1,1,"all_city_parameter_inputs"))), "--",INDIRECT(ADDRESS(B242,A242,1,1,"all_city_parameter_inputs")))</f>
        <v>--</v>
      </c>
      <c r="H242" s="25" t="str">
        <f ca="1">IF(OR(F242="alpha",F242="beta",F242="sd",F242="mean"),"--",VLOOKUP(C242,Default!$B$5:$H$82,7,FALSE))</f>
        <v>--</v>
      </c>
      <c r="I242" s="9" t="str">
        <f ca="1">VLOOKUP(E242,Lookup!$C$5:$D$42,2, FALSE)</f>
        <v>Travel values</v>
      </c>
      <c r="J242" s="9" t="str">
        <f ca="1">VLOOKUP(C242,Default!$B$4:$E$82,4, FALSE)</f>
        <v>time taken to walk to bus stop</v>
      </c>
      <c r="K242" s="29"/>
      <c r="L242" s="29"/>
      <c r="M242" s="29"/>
    </row>
    <row r="243" spans="1:13" x14ac:dyDescent="0.3">
      <c r="A243" s="10">
        <f t="shared" si="8"/>
        <v>6</v>
      </c>
      <c r="B243" s="10">
        <f t="shared" si="9"/>
        <v>31</v>
      </c>
      <c r="C243" s="10" t="str">
        <f t="shared" ca="1" si="10"/>
        <v>rail_walk_time</v>
      </c>
      <c r="D243" s="9" t="str" cm="1">
        <f t="array" aca="1" ref="D243" ca="1">INDIRECT(ADDRESS(1,A243,1,1,"all_city_parameter_inputs"))</f>
        <v>bangalore</v>
      </c>
      <c r="E243" s="11" t="str" cm="1">
        <f t="array" aca="1" ref="E243" ca="1">IF(AND(ISBLANK(INDIRECT(ADDRESS(B243,2,1,1,"all_city_parameter_inputs"))), ISBLANK(INDIRECT(ADDRESS(B243,1,1,1,"all_city_parameter_inputs")))), "", IF(ISBLANK(INDIRECT(ADDRESS(B243,1,1,1,"all_city_parameter_inputs"))), All_city_list!E242,INDIRECT(ADDRESS(B243,1,1,1,"all_city_parameter_inputs"))))</f>
        <v>rail_walk_time</v>
      </c>
      <c r="F243" s="9" t="str" cm="1">
        <f t="array" aca="1" ref="F243" ca="1">IF(AND(ISBLANK(INDIRECT(ADDRESS(B243,3,1,1,"all_city_parameter_inputs"))),ISBLANK(INDIRECT(ADDRESS(B243,2,1,1,"all_city_parameter_inputs")))),"",IF(ISBLANK(INDIRECT(ADDRESS(B243,2,1,1,"all_city_parameter_inputs"))),"",INDIRECT(ADDRESS(B243,2,1,1,"all_city_parameter_inputs"))))</f>
        <v>constant</v>
      </c>
      <c r="G243" s="25" cm="1">
        <f t="array" aca="1" ref="G243" ca="1">IF(ISBLANK(INDIRECT(ADDRESS(B243,A243,1,1,"all_city_parameter_inputs"))), "--",INDIRECT(ADDRESS(B243,A243,1,1,"all_city_parameter_inputs")))</f>
        <v>15</v>
      </c>
      <c r="H243" s="25">
        <f ca="1">IF(OR(F243="alpha",F243="beta",F243="sd",F243="mean"),"--",VLOOKUP(C243,Default!$B$5:$H$82,7,FALSE))</f>
        <v>15</v>
      </c>
      <c r="I243" s="9" t="str">
        <f ca="1">VLOOKUP(E243,Lookup!$C$5:$D$42,2, FALSE)</f>
        <v>Travel values</v>
      </c>
      <c r="J243" s="9" t="str">
        <f ca="1">VLOOKUP(C243,Default!$B$4:$E$82,4, FALSE)</f>
        <v>time taken to walk to train station</v>
      </c>
      <c r="K243" s="29"/>
      <c r="L243" s="29"/>
      <c r="M243" s="29"/>
    </row>
    <row r="244" spans="1:13" x14ac:dyDescent="0.3">
      <c r="A244" s="10">
        <f t="shared" si="8"/>
        <v>6</v>
      </c>
      <c r="B244" s="10">
        <f t="shared" si="9"/>
        <v>32</v>
      </c>
      <c r="C244" s="10" t="str">
        <f t="shared" ca="1" si="10"/>
        <v>rail_walk_time</v>
      </c>
      <c r="D244" s="9" t="str" cm="1">
        <f t="array" aca="1" ref="D244" ca="1">INDIRECT(ADDRESS(1,A244,1,1,"all_city_parameter_inputs"))</f>
        <v>bangalore</v>
      </c>
      <c r="E244" s="11" t="str" cm="1">
        <f t="array" aca="1" ref="E244" ca="1">IF(AND(ISBLANK(INDIRECT(ADDRESS(B244,2,1,1,"all_city_parameter_inputs"))), ISBLANK(INDIRECT(ADDRESS(B244,1,1,1,"all_city_parameter_inputs")))), "", IF(ISBLANK(INDIRECT(ADDRESS(B244,1,1,1,"all_city_parameter_inputs"))), All_city_list!E243,INDIRECT(ADDRESS(B244,1,1,1,"all_city_parameter_inputs"))))</f>
        <v>rail_walk_time</v>
      </c>
      <c r="F244" s="9" t="str" cm="1">
        <f t="array" aca="1" ref="F244" ca="1">IF(AND(ISBLANK(INDIRECT(ADDRESS(B244,3,1,1,"all_city_parameter_inputs"))),ISBLANK(INDIRECT(ADDRESS(B244,2,1,1,"all_city_parameter_inputs")))),"",IF(ISBLANK(INDIRECT(ADDRESS(B244,2,1,1,"all_city_parameter_inputs"))),"",INDIRECT(ADDRESS(B244,2,1,1,"all_city_parameter_inputs"))))</f>
        <v>mean</v>
      </c>
      <c r="G244" s="25" t="str" cm="1">
        <f t="array" aca="1" ref="G244" ca="1">IF(ISBLANK(INDIRECT(ADDRESS(B244,A244,1,1,"all_city_parameter_inputs"))), "--",INDIRECT(ADDRESS(B244,A244,1,1,"all_city_parameter_inputs")))</f>
        <v>--</v>
      </c>
      <c r="H244" s="25" t="str">
        <f ca="1">IF(OR(F244="alpha",F244="beta",F244="sd",F244="mean"),"--",VLOOKUP(C244,Default!$B$5:$H$82,7,FALSE))</f>
        <v>--</v>
      </c>
      <c r="I244" s="9" t="str">
        <f ca="1">VLOOKUP(E244,Lookup!$C$5:$D$42,2, FALSE)</f>
        <v>Travel values</v>
      </c>
      <c r="J244" s="9" t="str">
        <f ca="1">VLOOKUP(C244,Default!$B$4:$E$82,4, FALSE)</f>
        <v>time taken to walk to train station</v>
      </c>
      <c r="K244" s="29"/>
      <c r="L244" s="29"/>
      <c r="M244" s="29"/>
    </row>
    <row r="245" spans="1:13" x14ac:dyDescent="0.3">
      <c r="A245" s="10">
        <f t="shared" si="8"/>
        <v>6</v>
      </c>
      <c r="B245" s="10">
        <f t="shared" si="9"/>
        <v>33</v>
      </c>
      <c r="C245" s="10" t="str">
        <f t="shared" ca="1" si="10"/>
        <v>rail_walk_time</v>
      </c>
      <c r="D245" s="9" t="str" cm="1">
        <f t="array" aca="1" ref="D245" ca="1">INDIRECT(ADDRESS(1,A245,1,1,"all_city_parameter_inputs"))</f>
        <v>bangalore</v>
      </c>
      <c r="E245" s="11" t="str" cm="1">
        <f t="array" aca="1" ref="E245" ca="1">IF(AND(ISBLANK(INDIRECT(ADDRESS(B245,2,1,1,"all_city_parameter_inputs"))), ISBLANK(INDIRECT(ADDRESS(B245,1,1,1,"all_city_parameter_inputs")))), "", IF(ISBLANK(INDIRECT(ADDRESS(B245,1,1,1,"all_city_parameter_inputs"))), All_city_list!E244,INDIRECT(ADDRESS(B245,1,1,1,"all_city_parameter_inputs"))))</f>
        <v>rail_walk_time</v>
      </c>
      <c r="F245" s="9" t="str" cm="1">
        <f t="array" aca="1" ref="F245" ca="1">IF(AND(ISBLANK(INDIRECT(ADDRESS(B245,3,1,1,"all_city_parameter_inputs"))),ISBLANK(INDIRECT(ADDRESS(B245,2,1,1,"all_city_parameter_inputs")))),"",IF(ISBLANK(INDIRECT(ADDRESS(B245,2,1,1,"all_city_parameter_inputs"))),"",INDIRECT(ADDRESS(B245,2,1,1,"all_city_parameter_inputs"))))</f>
        <v>sd</v>
      </c>
      <c r="G245" s="25" t="str" cm="1">
        <f t="array" aca="1" ref="G245" ca="1">IF(ISBLANK(INDIRECT(ADDRESS(B245,A245,1,1,"all_city_parameter_inputs"))), "--",INDIRECT(ADDRESS(B245,A245,1,1,"all_city_parameter_inputs")))</f>
        <v>--</v>
      </c>
      <c r="H245" s="25" t="str">
        <f ca="1">IF(OR(F245="alpha",F245="beta",F245="sd",F245="mean"),"--",VLOOKUP(C245,Default!$B$5:$H$82,7,FALSE))</f>
        <v>--</v>
      </c>
      <c r="I245" s="9" t="str">
        <f ca="1">VLOOKUP(E245,Lookup!$C$5:$D$42,2, FALSE)</f>
        <v>Travel values</v>
      </c>
      <c r="J245" s="9" t="str">
        <f ca="1">VLOOKUP(C245,Default!$B$4:$E$82,4, FALSE)</f>
        <v>time taken to walk to train station</v>
      </c>
      <c r="K245" s="29"/>
      <c r="L245" s="29"/>
      <c r="M245" s="29"/>
    </row>
    <row r="246" spans="1:13" x14ac:dyDescent="0.3">
      <c r="A246" s="10">
        <f t="shared" si="8"/>
        <v>6</v>
      </c>
      <c r="B246" s="10">
        <f t="shared" si="9"/>
        <v>34</v>
      </c>
      <c r="C246" s="10" t="str">
        <f t="shared" ca="1" si="10"/>
        <v xml:space="preserve">add_motorcycle_fleet </v>
      </c>
      <c r="D246" s="9" t="str" cm="1">
        <f t="array" aca="1" ref="D246" ca="1">INDIRECT(ADDRESS(1,A246,1,1,"all_city_parameter_inputs"))</f>
        <v>bangalore</v>
      </c>
      <c r="E246" s="11" t="str" cm="1">
        <f t="array" aca="1" ref="E246" ca="1">IF(AND(ISBLANK(INDIRECT(ADDRESS(B246,2,1,1,"all_city_parameter_inputs"))), ISBLANK(INDIRECT(ADDRESS(B246,1,1,1,"all_city_parameter_inputs")))), "", IF(ISBLANK(INDIRECT(ADDRESS(B246,1,1,1,"all_city_parameter_inputs"))), All_city_list!E245,INDIRECT(ADDRESS(B246,1,1,1,"all_city_parameter_inputs"))))</f>
        <v>add_motorcycle_fleet</v>
      </c>
      <c r="F246" s="9" t="str" cm="1">
        <f t="array" aca="1" ref="F246" ca="1">IF(AND(ISBLANK(INDIRECT(ADDRESS(B246,3,1,1,"all_city_parameter_inputs"))),ISBLANK(INDIRECT(ADDRESS(B246,2,1,1,"all_city_parameter_inputs")))),"",IF(ISBLANK(INDIRECT(ADDRESS(B246,2,1,1,"all_city_parameter_inputs"))),"",INDIRECT(ADDRESS(B246,2,1,1,"all_city_parameter_inputs"))))</f>
        <v/>
      </c>
      <c r="G246" s="25" t="str" cm="1">
        <f t="array" aca="1" ref="G246" ca="1">IF(ISBLANK(INDIRECT(ADDRESS(B246,A246,1,1,"all_city_parameter_inputs"))), "--",INDIRECT(ADDRESS(B246,A246,1,1,"all_city_parameter_inputs")))</f>
        <v>F</v>
      </c>
      <c r="H246" s="25" t="str">
        <f ca="1">IF(OR(F246="alpha",F246="beta",F246="sd",F246="mean"),"--",VLOOKUP(C246,Default!$B$5:$H$82,7,FALSE))</f>
        <v>F</v>
      </c>
      <c r="I246" s="9" t="str">
        <f ca="1">VLOOKUP(E246,Lookup!$C$5:$D$42,2, FALSE)</f>
        <v>Travel values</v>
      </c>
      <c r="J246" s="9">
        <f ca="1">VLOOKUP(C246,Default!$B$4:$E$82,4, FALSE)</f>
        <v>0</v>
      </c>
      <c r="K246" s="29"/>
      <c r="L246" s="29"/>
      <c r="M246" s="29"/>
    </row>
    <row r="247" spans="1:13" x14ac:dyDescent="0.3">
      <c r="A247" s="10">
        <f t="shared" si="8"/>
        <v>6</v>
      </c>
      <c r="B247" s="10">
        <f t="shared" si="9"/>
        <v>35</v>
      </c>
      <c r="C247" s="10" t="str">
        <f t="shared" ca="1" si="10"/>
        <v>fleet_to_motorcycle_ratio</v>
      </c>
      <c r="D247" s="9" t="str" cm="1">
        <f t="array" aca="1" ref="D247" ca="1">INDIRECT(ADDRESS(1,A247,1,1,"all_city_parameter_inputs"))</f>
        <v>bangalore</v>
      </c>
      <c r="E247" s="11" t="str" cm="1">
        <f t="array" aca="1" ref="E247" ca="1">IF(AND(ISBLANK(INDIRECT(ADDRESS(B247,2,1,1,"all_city_parameter_inputs"))), ISBLANK(INDIRECT(ADDRESS(B247,1,1,1,"all_city_parameter_inputs")))), "", IF(ISBLANK(INDIRECT(ADDRESS(B247,1,1,1,"all_city_parameter_inputs"))), All_city_list!E246,INDIRECT(ADDRESS(B247,1,1,1,"all_city_parameter_inputs"))))</f>
        <v>fleet_to_motorcycle_ratio</v>
      </c>
      <c r="F247" s="9" t="str" cm="1">
        <f t="array" aca="1" ref="F247" ca="1">IF(AND(ISBLANK(INDIRECT(ADDRESS(B247,3,1,1,"all_city_parameter_inputs"))),ISBLANK(INDIRECT(ADDRESS(B247,2,1,1,"all_city_parameter_inputs")))),"",IF(ISBLANK(INDIRECT(ADDRESS(B247,2,1,1,"all_city_parameter_inputs"))),"",INDIRECT(ADDRESS(B247,2,1,1,"all_city_parameter_inputs"))))</f>
        <v>constant</v>
      </c>
      <c r="G247" s="25" cm="1">
        <f t="array" aca="1" ref="G247" ca="1">IF(ISBLANK(INDIRECT(ADDRESS(B247,A247,1,1,"all_city_parameter_inputs"))), "--",INDIRECT(ADDRESS(B247,A247,1,1,"all_city_parameter_inputs")))</f>
        <v>0</v>
      </c>
      <c r="H247" s="25">
        <f ca="1">IF(OR(F247="alpha",F247="beta",F247="sd",F247="mean"),"--",VLOOKUP(C247,Default!$B$5:$H$82,7,FALSE))</f>
        <v>0.01</v>
      </c>
      <c r="I247" s="9" t="str">
        <f ca="1">VLOOKUP(E247,Lookup!$C$5:$D$42,2, FALSE)</f>
        <v>Travel values</v>
      </c>
      <c r="J247" s="9" t="str">
        <f ca="1">VLOOKUP(C247,Default!$B$4:$E$82,4, FALSE)</f>
        <v>ratio of fleet vehicles to motorcycles</v>
      </c>
      <c r="K247" s="29"/>
      <c r="L247" s="29"/>
      <c r="M247" s="29"/>
    </row>
    <row r="248" spans="1:13" x14ac:dyDescent="0.3">
      <c r="A248" s="10">
        <f t="shared" si="8"/>
        <v>6</v>
      </c>
      <c r="B248" s="10">
        <f t="shared" si="9"/>
        <v>36</v>
      </c>
      <c r="C248" s="10" t="str">
        <f t="shared" ca="1" si="10"/>
        <v>fleet_to_motorcycle_ratio</v>
      </c>
      <c r="D248" s="9" t="str" cm="1">
        <f t="array" aca="1" ref="D248" ca="1">INDIRECT(ADDRESS(1,A248,1,1,"all_city_parameter_inputs"))</f>
        <v>bangalore</v>
      </c>
      <c r="E248" s="11" t="str" cm="1">
        <f t="array" aca="1" ref="E248" ca="1">IF(AND(ISBLANK(INDIRECT(ADDRESS(B248,2,1,1,"all_city_parameter_inputs"))), ISBLANK(INDIRECT(ADDRESS(B248,1,1,1,"all_city_parameter_inputs")))), "", IF(ISBLANK(INDIRECT(ADDRESS(B248,1,1,1,"all_city_parameter_inputs"))), All_city_list!E247,INDIRECT(ADDRESS(B248,1,1,1,"all_city_parameter_inputs"))))</f>
        <v>fleet_to_motorcycle_ratio</v>
      </c>
      <c r="F248" s="9" t="str" cm="1">
        <f t="array" aca="1" ref="F248" ca="1">IF(AND(ISBLANK(INDIRECT(ADDRESS(B248,3,1,1,"all_city_parameter_inputs"))),ISBLANK(INDIRECT(ADDRESS(B248,2,1,1,"all_city_parameter_inputs")))),"",IF(ISBLANK(INDIRECT(ADDRESS(B248,2,1,1,"all_city_parameter_inputs"))),"",INDIRECT(ADDRESS(B248,2,1,1,"all_city_parameter_inputs"))))</f>
        <v>alpha</v>
      </c>
      <c r="G248" s="25" t="str" cm="1">
        <f t="array" aca="1" ref="G248" ca="1">IF(ISBLANK(INDIRECT(ADDRESS(B248,A248,1,1,"all_city_parameter_inputs"))), "--",INDIRECT(ADDRESS(B248,A248,1,1,"all_city_parameter_inputs")))</f>
        <v>--</v>
      </c>
      <c r="H248" s="25" t="str">
        <f ca="1">IF(OR(F248="alpha",F248="beta",F248="sd",F248="mean"),"--",VLOOKUP(C248,Default!$B$5:$H$82,7,FALSE))</f>
        <v>--</v>
      </c>
      <c r="I248" s="9" t="str">
        <f ca="1">VLOOKUP(E248,Lookup!$C$5:$D$42,2, FALSE)</f>
        <v>Travel values</v>
      </c>
      <c r="J248" s="9" t="str">
        <f ca="1">VLOOKUP(C248,Default!$B$4:$E$82,4, FALSE)</f>
        <v>ratio of fleet vehicles to motorcycles</v>
      </c>
      <c r="K248" s="29"/>
      <c r="L248" s="29"/>
      <c r="M248" s="29"/>
    </row>
    <row r="249" spans="1:13" x14ac:dyDescent="0.3">
      <c r="A249" s="10">
        <f t="shared" si="8"/>
        <v>6</v>
      </c>
      <c r="B249" s="10">
        <f t="shared" si="9"/>
        <v>37</v>
      </c>
      <c r="C249" s="10" t="str">
        <f t="shared" ca="1" si="10"/>
        <v>fleet_to_motorcycle_ratio</v>
      </c>
      <c r="D249" s="9" t="str" cm="1">
        <f t="array" aca="1" ref="D249" ca="1">INDIRECT(ADDRESS(1,A249,1,1,"all_city_parameter_inputs"))</f>
        <v>bangalore</v>
      </c>
      <c r="E249" s="11" t="str" cm="1">
        <f t="array" aca="1" ref="E249" ca="1">IF(AND(ISBLANK(INDIRECT(ADDRESS(B249,2,1,1,"all_city_parameter_inputs"))), ISBLANK(INDIRECT(ADDRESS(B249,1,1,1,"all_city_parameter_inputs")))), "", IF(ISBLANK(INDIRECT(ADDRESS(B249,1,1,1,"all_city_parameter_inputs"))), All_city_list!E248,INDIRECT(ADDRESS(B249,1,1,1,"all_city_parameter_inputs"))))</f>
        <v>fleet_to_motorcycle_ratio</v>
      </c>
      <c r="F249" s="9" t="str" cm="1">
        <f t="array" aca="1" ref="F249" ca="1">IF(AND(ISBLANK(INDIRECT(ADDRESS(B249,3,1,1,"all_city_parameter_inputs"))),ISBLANK(INDIRECT(ADDRESS(B249,2,1,1,"all_city_parameter_inputs")))),"",IF(ISBLANK(INDIRECT(ADDRESS(B249,2,1,1,"all_city_parameter_inputs"))),"",INDIRECT(ADDRESS(B249,2,1,1,"all_city_parameter_inputs"))))</f>
        <v>beta</v>
      </c>
      <c r="G249" s="25" t="str" cm="1">
        <f t="array" aca="1" ref="G249" ca="1">IF(ISBLANK(INDIRECT(ADDRESS(B249,A249,1,1,"all_city_parameter_inputs"))), "--",INDIRECT(ADDRESS(B249,A249,1,1,"all_city_parameter_inputs")))</f>
        <v>--</v>
      </c>
      <c r="H249" s="25" t="str">
        <f ca="1">IF(OR(F249="alpha",F249="beta",F249="sd",F249="mean"),"--",VLOOKUP(C249,Default!$B$5:$H$82,7,FALSE))</f>
        <v>--</v>
      </c>
      <c r="I249" s="9" t="str">
        <f ca="1">VLOOKUP(E249,Lookup!$C$5:$D$42,2, FALSE)</f>
        <v>Travel values</v>
      </c>
      <c r="J249" s="9" t="str">
        <f ca="1">VLOOKUP(C249,Default!$B$4:$E$82,4, FALSE)</f>
        <v>ratio of fleet vehicles to motorcycles</v>
      </c>
      <c r="K249" s="29"/>
      <c r="L249" s="29"/>
      <c r="M249" s="29"/>
    </row>
    <row r="250" spans="1:13" x14ac:dyDescent="0.3">
      <c r="A250" s="10">
        <f t="shared" si="8"/>
        <v>6</v>
      </c>
      <c r="B250" s="10">
        <f t="shared" si="9"/>
        <v>38</v>
      </c>
      <c r="C250" s="10" t="str">
        <f t="shared" ca="1" si="10"/>
        <v xml:space="preserve">background_pa_confidence </v>
      </c>
      <c r="D250" s="9" t="str" cm="1">
        <f t="array" aca="1" ref="D250" ca="1">INDIRECT(ADDRESS(1,A250,1,1,"all_city_parameter_inputs"))</f>
        <v>bangalore</v>
      </c>
      <c r="E250" s="11" t="str" cm="1">
        <f t="array" aca="1" ref="E250" ca="1">IF(AND(ISBLANK(INDIRECT(ADDRESS(B250,2,1,1,"all_city_parameter_inputs"))), ISBLANK(INDIRECT(ADDRESS(B250,1,1,1,"all_city_parameter_inputs")))), "", IF(ISBLANK(INDIRECT(ADDRESS(B250,1,1,1,"all_city_parameter_inputs"))), All_city_list!E249,INDIRECT(ADDRESS(B250,1,1,1,"all_city_parameter_inputs"))))</f>
        <v>background_pa_confidence</v>
      </c>
      <c r="F250" s="9" t="str" cm="1">
        <f t="array" aca="1" ref="F250" ca="1">IF(AND(ISBLANK(INDIRECT(ADDRESS(B250,3,1,1,"all_city_parameter_inputs"))),ISBLANK(INDIRECT(ADDRESS(B250,2,1,1,"all_city_parameter_inputs")))),"",IF(ISBLANK(INDIRECT(ADDRESS(B250,2,1,1,"all_city_parameter_inputs"))),"",INDIRECT(ADDRESS(B250,2,1,1,"all_city_parameter_inputs"))))</f>
        <v/>
      </c>
      <c r="G250" s="25" cm="1">
        <f t="array" aca="1" ref="G250" ca="1">IF(ISBLANK(INDIRECT(ADDRESS(B250,A250,1,1,"all_city_parameter_inputs"))), "--",INDIRECT(ADDRESS(B250,A250,1,1,"all_city_parameter_inputs")))</f>
        <v>0.3</v>
      </c>
      <c r="H250" s="25" t="e">
        <f ca="1">IF(OR(F250="alpha",F250="beta",F250="sd",F250="mean"),"--",VLOOKUP(C250,Default!$B$5:$H$82,7,FALSE))</f>
        <v>#N/A</v>
      </c>
      <c r="I250" s="9" t="str">
        <f ca="1">VLOOKUP(E250,Lookup!$C$5:$D$42,2, FALSE)</f>
        <v>PA values</v>
      </c>
      <c r="J250" s="9" t="e">
        <f ca="1">VLOOKUP(C250,Default!$B$4:$E$82,4, FALSE)</f>
        <v>#N/A</v>
      </c>
      <c r="K250" s="29"/>
      <c r="L250" s="29"/>
      <c r="M250" s="29"/>
    </row>
    <row r="251" spans="1:13" x14ac:dyDescent="0.3">
      <c r="A251" s="10">
        <f t="shared" si="8"/>
        <v>6</v>
      </c>
      <c r="B251" s="10">
        <f t="shared" si="9"/>
        <v>39</v>
      </c>
      <c r="C251" s="10" t="str">
        <f t="shared" ca="1" si="10"/>
        <v xml:space="preserve">add_walk_to_bus_trips </v>
      </c>
      <c r="D251" s="9" t="str" cm="1">
        <f t="array" aca="1" ref="D251" ca="1">INDIRECT(ADDRESS(1,A251,1,1,"all_city_parameter_inputs"))</f>
        <v>bangalore</v>
      </c>
      <c r="E251" s="11" t="str" cm="1">
        <f t="array" aca="1" ref="E251" ca="1">IF(AND(ISBLANK(INDIRECT(ADDRESS(B251,2,1,1,"all_city_parameter_inputs"))), ISBLANK(INDIRECT(ADDRESS(B251,1,1,1,"all_city_parameter_inputs")))), "", IF(ISBLANK(INDIRECT(ADDRESS(B251,1,1,1,"all_city_parameter_inputs"))), All_city_list!E250,INDIRECT(ADDRESS(B251,1,1,1,"all_city_parameter_inputs"))))</f>
        <v>add_walk_to_bus_trips</v>
      </c>
      <c r="F251" s="9" t="str" cm="1">
        <f t="array" aca="1" ref="F251" ca="1">IF(AND(ISBLANK(INDIRECT(ADDRESS(B251,3,1,1,"all_city_parameter_inputs"))),ISBLANK(INDIRECT(ADDRESS(B251,2,1,1,"all_city_parameter_inputs")))),"",IF(ISBLANK(INDIRECT(ADDRESS(B251,2,1,1,"all_city_parameter_inputs"))),"",INDIRECT(ADDRESS(B251,2,1,1,"all_city_parameter_inputs"))))</f>
        <v/>
      </c>
      <c r="G251" s="25" t="str" cm="1">
        <f t="array" aca="1" ref="G251" ca="1">IF(ISBLANK(INDIRECT(ADDRESS(B251,A251,1,1,"all_city_parameter_inputs"))), "--",INDIRECT(ADDRESS(B251,A251,1,1,"all_city_parameter_inputs")))</f>
        <v>T</v>
      </c>
      <c r="H251" s="25" t="str">
        <f ca="1">IF(OR(F251="alpha",F251="beta",F251="sd",F251="mean"),"--",VLOOKUP(C251,Default!$B$5:$H$82,7,FALSE))</f>
        <v>T</v>
      </c>
      <c r="I251" s="9" t="str">
        <f ca="1">VLOOKUP(E251,Lookup!$C$5:$D$42,2, FALSE)</f>
        <v>Travel values</v>
      </c>
      <c r="J251" s="9">
        <f ca="1">VLOOKUP(C251,Default!$B$4:$E$82,4, FALSE)</f>
        <v>0</v>
      </c>
      <c r="K251" s="29"/>
      <c r="L251" s="29"/>
      <c r="M251" s="29"/>
    </row>
    <row r="252" spans="1:13" x14ac:dyDescent="0.3">
      <c r="A252" s="10">
        <f t="shared" si="8"/>
        <v>6</v>
      </c>
      <c r="B252" s="10">
        <f t="shared" si="9"/>
        <v>40</v>
      </c>
      <c r="C252" s="10" t="str">
        <f t="shared" ca="1" si="10"/>
        <v>bus_to_passenger_ratio</v>
      </c>
      <c r="D252" s="9" t="str" cm="1">
        <f t="array" aca="1" ref="D252" ca="1">INDIRECT(ADDRESS(1,A252,1,1,"all_city_parameter_inputs"))</f>
        <v>bangalore</v>
      </c>
      <c r="E252" s="11" t="str" cm="1">
        <f t="array" aca="1" ref="E252" ca="1">IF(AND(ISBLANK(INDIRECT(ADDRESS(B252,2,1,1,"all_city_parameter_inputs"))), ISBLANK(INDIRECT(ADDRESS(B252,1,1,1,"all_city_parameter_inputs")))), "", IF(ISBLANK(INDIRECT(ADDRESS(B252,1,1,1,"all_city_parameter_inputs"))), All_city_list!E251,INDIRECT(ADDRESS(B252,1,1,1,"all_city_parameter_inputs"))))</f>
        <v>bus_to_passenger_ratio</v>
      </c>
      <c r="F252" s="9" t="str" cm="1">
        <f t="array" aca="1" ref="F252" ca="1">IF(AND(ISBLANK(INDIRECT(ADDRESS(B252,3,1,1,"all_city_parameter_inputs"))),ISBLANK(INDIRECT(ADDRESS(B252,2,1,1,"all_city_parameter_inputs")))),"",IF(ISBLANK(INDIRECT(ADDRESS(B252,2,1,1,"all_city_parameter_inputs"))),"",INDIRECT(ADDRESS(B252,2,1,1,"all_city_parameter_inputs"))))</f>
        <v>constant</v>
      </c>
      <c r="G252" s="25" cm="1">
        <f t="array" aca="1" ref="G252" ca="1">IF(ISBLANK(INDIRECT(ADDRESS(B252,A252,1,1,"all_city_parameter_inputs"))), "--",INDIRECT(ADDRESS(B252,A252,1,1,"all_city_parameter_inputs")))</f>
        <v>3.2258065000000002E-2</v>
      </c>
      <c r="H252" s="25">
        <f ca="1">IF(OR(F252="alpha",F252="beta",F252="sd",F252="mean"),"--",VLOOKUP(C252,Default!$B$5:$H$82,7,FALSE))</f>
        <v>2.1999999999999999E-2</v>
      </c>
      <c r="I252" s="9" t="str">
        <f ca="1">VLOOKUP(E252,Lookup!$C$5:$D$42,2, FALSE)</f>
        <v>Travel values</v>
      </c>
      <c r="J252" s="9" t="str">
        <f ca="1">VLOOKUP(C252,Default!$B$4:$E$82,4, FALSE)</f>
        <v>number of buses per passenger</v>
      </c>
      <c r="K252" s="29"/>
      <c r="L252" s="29"/>
      <c r="M252" s="29"/>
    </row>
    <row r="253" spans="1:13" x14ac:dyDescent="0.3">
      <c r="A253" s="10">
        <f t="shared" si="8"/>
        <v>6</v>
      </c>
      <c r="B253" s="10">
        <f t="shared" si="9"/>
        <v>41</v>
      </c>
      <c r="C253" s="10" t="str">
        <f t="shared" ca="1" si="10"/>
        <v>bus_to_passenger_ratio</v>
      </c>
      <c r="D253" s="9" t="str" cm="1">
        <f t="array" aca="1" ref="D253" ca="1">INDIRECT(ADDRESS(1,A253,1,1,"all_city_parameter_inputs"))</f>
        <v>bangalore</v>
      </c>
      <c r="E253" s="11" t="str" cm="1">
        <f t="array" aca="1" ref="E253" ca="1">IF(AND(ISBLANK(INDIRECT(ADDRESS(B253,2,1,1,"all_city_parameter_inputs"))), ISBLANK(INDIRECT(ADDRESS(B253,1,1,1,"all_city_parameter_inputs")))), "", IF(ISBLANK(INDIRECT(ADDRESS(B253,1,1,1,"all_city_parameter_inputs"))), All_city_list!E252,INDIRECT(ADDRESS(B253,1,1,1,"all_city_parameter_inputs"))))</f>
        <v>bus_to_passenger_ratio</v>
      </c>
      <c r="F253" s="9" t="str" cm="1">
        <f t="array" aca="1" ref="F253" ca="1">IF(AND(ISBLANK(INDIRECT(ADDRESS(B253,3,1,1,"all_city_parameter_inputs"))),ISBLANK(INDIRECT(ADDRESS(B253,2,1,1,"all_city_parameter_inputs")))),"",IF(ISBLANK(INDIRECT(ADDRESS(B253,2,1,1,"all_city_parameter_inputs"))),"",INDIRECT(ADDRESS(B253,2,1,1,"all_city_parameter_inputs"))))</f>
        <v>alpha</v>
      </c>
      <c r="G253" s="25" cm="1">
        <f t="array" aca="1" ref="G253" ca="1">IF(ISBLANK(INDIRECT(ADDRESS(B253,A253,1,1,"all_city_parameter_inputs"))), "--",INDIRECT(ADDRESS(B253,A253,1,1,"all_city_parameter_inputs")))</f>
        <v>20</v>
      </c>
      <c r="H253" s="25" t="str">
        <f ca="1">IF(OR(F253="alpha",F253="beta",F253="sd",F253="mean"),"--",VLOOKUP(C253,Default!$B$5:$H$82,7,FALSE))</f>
        <v>--</v>
      </c>
      <c r="I253" s="9" t="str">
        <f ca="1">VLOOKUP(E253,Lookup!$C$5:$D$42,2, FALSE)</f>
        <v>Travel values</v>
      </c>
      <c r="J253" s="9" t="str">
        <f ca="1">VLOOKUP(C253,Default!$B$4:$E$82,4, FALSE)</f>
        <v>number of buses per passenger</v>
      </c>
      <c r="K253" s="29"/>
      <c r="L253" s="29"/>
      <c r="M253" s="29"/>
    </row>
    <row r="254" spans="1:13" x14ac:dyDescent="0.3">
      <c r="A254" s="10">
        <f t="shared" si="8"/>
        <v>6</v>
      </c>
      <c r="B254" s="10">
        <f t="shared" si="9"/>
        <v>42</v>
      </c>
      <c r="C254" s="10" t="str">
        <f t="shared" ca="1" si="10"/>
        <v>bus_to_passenger_ratio</v>
      </c>
      <c r="D254" s="9" t="str" cm="1">
        <f t="array" aca="1" ref="D254" ca="1">INDIRECT(ADDRESS(1,A254,1,1,"all_city_parameter_inputs"))</f>
        <v>bangalore</v>
      </c>
      <c r="E254" s="11" t="str" cm="1">
        <f t="array" aca="1" ref="E254" ca="1">IF(AND(ISBLANK(INDIRECT(ADDRESS(B254,2,1,1,"all_city_parameter_inputs"))), ISBLANK(INDIRECT(ADDRESS(B254,1,1,1,"all_city_parameter_inputs")))), "", IF(ISBLANK(INDIRECT(ADDRESS(B254,1,1,1,"all_city_parameter_inputs"))), All_city_list!E253,INDIRECT(ADDRESS(B254,1,1,1,"all_city_parameter_inputs"))))</f>
        <v>bus_to_passenger_ratio</v>
      </c>
      <c r="F254" s="9" t="str" cm="1">
        <f t="array" aca="1" ref="F254" ca="1">IF(AND(ISBLANK(INDIRECT(ADDRESS(B254,3,1,1,"all_city_parameter_inputs"))),ISBLANK(INDIRECT(ADDRESS(B254,2,1,1,"all_city_parameter_inputs")))),"",IF(ISBLANK(INDIRECT(ADDRESS(B254,2,1,1,"all_city_parameter_inputs"))),"",INDIRECT(ADDRESS(B254,2,1,1,"all_city_parameter_inputs"))))</f>
        <v>beta</v>
      </c>
      <c r="G254" s="25" cm="1">
        <f t="array" aca="1" ref="G254" ca="1">IF(ISBLANK(INDIRECT(ADDRESS(B254,A254,1,1,"all_city_parameter_inputs"))), "--",INDIRECT(ADDRESS(B254,A254,1,1,"all_city_parameter_inputs")))</f>
        <v>600</v>
      </c>
      <c r="H254" s="25" t="str">
        <f ca="1">IF(OR(F254="alpha",F254="beta",F254="sd",F254="mean"),"--",VLOOKUP(C254,Default!$B$5:$H$82,7,FALSE))</f>
        <v>--</v>
      </c>
      <c r="I254" s="9" t="str">
        <f ca="1">VLOOKUP(E254,Lookup!$C$5:$D$42,2, FALSE)</f>
        <v>Travel values</v>
      </c>
      <c r="J254" s="9" t="str">
        <f ca="1">VLOOKUP(C254,Default!$B$4:$E$82,4, FALSE)</f>
        <v>number of buses per passenger</v>
      </c>
      <c r="K254" s="29"/>
      <c r="L254" s="29"/>
      <c r="M254" s="29"/>
    </row>
    <row r="255" spans="1:13" x14ac:dyDescent="0.3">
      <c r="A255" s="10">
        <f t="shared" si="8"/>
        <v>6</v>
      </c>
      <c r="B255" s="10">
        <f t="shared" si="9"/>
        <v>43</v>
      </c>
      <c r="C255" s="10" t="str">
        <f t="shared" ca="1" si="10"/>
        <v>truck_to_car_ratio</v>
      </c>
      <c r="D255" s="9" t="str" cm="1">
        <f t="array" aca="1" ref="D255" ca="1">INDIRECT(ADDRESS(1,A255,1,1,"all_city_parameter_inputs"))</f>
        <v>bangalore</v>
      </c>
      <c r="E255" s="11" t="str" cm="1">
        <f t="array" aca="1" ref="E255" ca="1">IF(AND(ISBLANK(INDIRECT(ADDRESS(B255,2,1,1,"all_city_parameter_inputs"))), ISBLANK(INDIRECT(ADDRESS(B255,1,1,1,"all_city_parameter_inputs")))), "", IF(ISBLANK(INDIRECT(ADDRESS(B255,1,1,1,"all_city_parameter_inputs"))), All_city_list!E254,INDIRECT(ADDRESS(B255,1,1,1,"all_city_parameter_inputs"))))</f>
        <v>truck_to_car_ratio</v>
      </c>
      <c r="F255" s="9" t="str" cm="1">
        <f t="array" aca="1" ref="F255" ca="1">IF(AND(ISBLANK(INDIRECT(ADDRESS(B255,3,1,1,"all_city_parameter_inputs"))),ISBLANK(INDIRECT(ADDRESS(B255,2,1,1,"all_city_parameter_inputs")))),"",IF(ISBLANK(INDIRECT(ADDRESS(B255,2,1,1,"all_city_parameter_inputs"))),"",INDIRECT(ADDRESS(B255,2,1,1,"all_city_parameter_inputs"))))</f>
        <v>constant</v>
      </c>
      <c r="G255" s="25" cm="1">
        <f t="array" aca="1" ref="G255" ca="1">IF(ISBLANK(INDIRECT(ADDRESS(B255,A255,1,1,"all_city_parameter_inputs"))), "--",INDIRECT(ADDRESS(B255,A255,1,1,"all_city_parameter_inputs")))</f>
        <v>0.23076923099999999</v>
      </c>
      <c r="H255" s="25">
        <f ca="1">IF(OR(F255="alpha",F255="beta",F255="sd",F255="mean"),"--",VLOOKUP(C255,Default!$B$5:$H$82,7,FALSE))</f>
        <v>0.21</v>
      </c>
      <c r="I255" s="9" t="str">
        <f ca="1">VLOOKUP(E255,Lookup!$C$5:$D$42,2, FALSE)</f>
        <v>Travel values</v>
      </c>
      <c r="J255" s="9" t="str">
        <f ca="1">VLOOKUP(C255,Default!$B$4:$E$82,4, FALSE)</f>
        <v>number of trucks per car</v>
      </c>
      <c r="K255" s="29"/>
      <c r="L255" s="29"/>
      <c r="M255" s="29"/>
    </row>
    <row r="256" spans="1:13" x14ac:dyDescent="0.3">
      <c r="A256" s="10">
        <f t="shared" si="8"/>
        <v>6</v>
      </c>
      <c r="B256" s="10">
        <f t="shared" si="9"/>
        <v>44</v>
      </c>
      <c r="C256" s="10" t="str">
        <f t="shared" ca="1" si="10"/>
        <v>truck_to_car_ratio</v>
      </c>
      <c r="D256" s="9" t="str" cm="1">
        <f t="array" aca="1" ref="D256" ca="1">INDIRECT(ADDRESS(1,A256,1,1,"all_city_parameter_inputs"))</f>
        <v>bangalore</v>
      </c>
      <c r="E256" s="11" t="str" cm="1">
        <f t="array" aca="1" ref="E256" ca="1">IF(AND(ISBLANK(INDIRECT(ADDRESS(B256,2,1,1,"all_city_parameter_inputs"))), ISBLANK(INDIRECT(ADDRESS(B256,1,1,1,"all_city_parameter_inputs")))), "", IF(ISBLANK(INDIRECT(ADDRESS(B256,1,1,1,"all_city_parameter_inputs"))), All_city_list!E255,INDIRECT(ADDRESS(B256,1,1,1,"all_city_parameter_inputs"))))</f>
        <v>truck_to_car_ratio</v>
      </c>
      <c r="F256" s="9" t="str" cm="1">
        <f t="array" aca="1" ref="F256" ca="1">IF(AND(ISBLANK(INDIRECT(ADDRESS(B256,3,1,1,"all_city_parameter_inputs"))),ISBLANK(INDIRECT(ADDRESS(B256,2,1,1,"all_city_parameter_inputs")))),"",IF(ISBLANK(INDIRECT(ADDRESS(B256,2,1,1,"all_city_parameter_inputs"))),"",INDIRECT(ADDRESS(B256,2,1,1,"all_city_parameter_inputs"))))</f>
        <v>alpha</v>
      </c>
      <c r="G256" s="25" cm="1">
        <f t="array" aca="1" ref="G256" ca="1">IF(ISBLANK(INDIRECT(ADDRESS(B256,A256,1,1,"all_city_parameter_inputs"))), "--",INDIRECT(ADDRESS(B256,A256,1,1,"all_city_parameter_inputs")))</f>
        <v>3</v>
      </c>
      <c r="H256" s="25" t="str">
        <f ca="1">IF(OR(F256="alpha",F256="beta",F256="sd",F256="mean"),"--",VLOOKUP(C256,Default!$B$5:$H$82,7,FALSE))</f>
        <v>--</v>
      </c>
      <c r="I256" s="9" t="str">
        <f ca="1">VLOOKUP(E256,Lookup!$C$5:$D$42,2, FALSE)</f>
        <v>Travel values</v>
      </c>
      <c r="J256" s="9" t="str">
        <f ca="1">VLOOKUP(C256,Default!$B$4:$E$82,4, FALSE)</f>
        <v>number of trucks per car</v>
      </c>
      <c r="K256" s="29"/>
      <c r="L256" s="29"/>
      <c r="M256" s="29"/>
    </row>
    <row r="257" spans="1:13" x14ac:dyDescent="0.3">
      <c r="A257" s="10">
        <f t="shared" si="8"/>
        <v>6</v>
      </c>
      <c r="B257" s="10">
        <f t="shared" si="9"/>
        <v>45</v>
      </c>
      <c r="C257" s="10" t="str">
        <f t="shared" ca="1" si="10"/>
        <v>truck_to_car_ratio</v>
      </c>
      <c r="D257" s="9" t="str" cm="1">
        <f t="array" aca="1" ref="D257" ca="1">INDIRECT(ADDRESS(1,A257,1,1,"all_city_parameter_inputs"))</f>
        <v>bangalore</v>
      </c>
      <c r="E257" s="11" t="str" cm="1">
        <f t="array" aca="1" ref="E257" ca="1">IF(AND(ISBLANK(INDIRECT(ADDRESS(B257,2,1,1,"all_city_parameter_inputs"))), ISBLANK(INDIRECT(ADDRESS(B257,1,1,1,"all_city_parameter_inputs")))), "", IF(ISBLANK(INDIRECT(ADDRESS(B257,1,1,1,"all_city_parameter_inputs"))), All_city_list!E256,INDIRECT(ADDRESS(B257,1,1,1,"all_city_parameter_inputs"))))</f>
        <v>truck_to_car_ratio</v>
      </c>
      <c r="F257" s="9" t="str" cm="1">
        <f t="array" aca="1" ref="F257" ca="1">IF(AND(ISBLANK(INDIRECT(ADDRESS(B257,3,1,1,"all_city_parameter_inputs"))),ISBLANK(INDIRECT(ADDRESS(B257,2,1,1,"all_city_parameter_inputs")))),"",IF(ISBLANK(INDIRECT(ADDRESS(B257,2,1,1,"all_city_parameter_inputs"))),"",INDIRECT(ADDRESS(B257,2,1,1,"all_city_parameter_inputs"))))</f>
        <v>beta</v>
      </c>
      <c r="G257" s="25" cm="1">
        <f t="array" aca="1" ref="G257" ca="1">IF(ISBLANK(INDIRECT(ADDRESS(B257,A257,1,1,"all_city_parameter_inputs"))), "--",INDIRECT(ADDRESS(B257,A257,1,1,"all_city_parameter_inputs")))</f>
        <v>10</v>
      </c>
      <c r="H257" s="25" t="str">
        <f ca="1">IF(OR(F257="alpha",F257="beta",F257="sd",F257="mean"),"--",VLOOKUP(C257,Default!$B$5:$H$82,7,FALSE))</f>
        <v>--</v>
      </c>
      <c r="I257" s="9" t="str">
        <f ca="1">VLOOKUP(E257,Lookup!$C$5:$D$42,2, FALSE)</f>
        <v>Travel values</v>
      </c>
      <c r="J257" s="9" t="str">
        <f ca="1">VLOOKUP(C257,Default!$B$4:$E$82,4, FALSE)</f>
        <v>number of trucks per car</v>
      </c>
      <c r="K257" s="29"/>
      <c r="L257" s="29"/>
      <c r="M257" s="29"/>
    </row>
    <row r="258" spans="1:13" x14ac:dyDescent="0.3">
      <c r="A258" s="10">
        <f t="shared" si="8"/>
        <v>6</v>
      </c>
      <c r="B258" s="10">
        <f t="shared" si="9"/>
        <v>46</v>
      </c>
      <c r="C258" s="10" t="str">
        <f t="shared" ca="1" si="10"/>
        <v xml:space="preserve">PM_emission_confidence </v>
      </c>
      <c r="D258" s="9" t="str" cm="1">
        <f t="array" aca="1" ref="D258" ca="1">INDIRECT(ADDRESS(1,A258,1,1,"all_city_parameter_inputs"))</f>
        <v>bangalore</v>
      </c>
      <c r="E258" s="11" t="str" cm="1">
        <f t="array" aca="1" ref="E258" ca="1">IF(AND(ISBLANK(INDIRECT(ADDRESS(B258,2,1,1,"all_city_parameter_inputs"))), ISBLANK(INDIRECT(ADDRESS(B258,1,1,1,"all_city_parameter_inputs")))), "", IF(ISBLANK(INDIRECT(ADDRESS(B258,1,1,1,"all_city_parameter_inputs"))), All_city_list!E257,INDIRECT(ADDRESS(B258,1,1,1,"all_city_parameter_inputs"))))</f>
        <v>PM_emission_confidence</v>
      </c>
      <c r="F258" s="9" t="str" cm="1">
        <f t="array" aca="1" ref="F258" ca="1">IF(AND(ISBLANK(INDIRECT(ADDRESS(B258,3,1,1,"all_city_parameter_inputs"))),ISBLANK(INDIRECT(ADDRESS(B258,2,1,1,"all_city_parameter_inputs")))),"",IF(ISBLANK(INDIRECT(ADDRESS(B258,2,1,1,"all_city_parameter_inputs"))),"",INDIRECT(ADDRESS(B258,2,1,1,"all_city_parameter_inputs"))))</f>
        <v/>
      </c>
      <c r="G258" s="25" cm="1">
        <f t="array" aca="1" ref="G258" ca="1">IF(ISBLANK(INDIRECT(ADDRESS(B258,A258,1,1,"all_city_parameter_inputs"))), "--",INDIRECT(ADDRESS(B258,A258,1,1,"all_city_parameter_inputs")))</f>
        <v>0.9</v>
      </c>
      <c r="H258" s="25" t="e">
        <f ca="1">IF(OR(F258="alpha",F258="beta",F258="sd",F258="mean"),"--",VLOOKUP(C258,Default!$B$5:$H$82,7,FALSE))</f>
        <v>#N/A</v>
      </c>
      <c r="I258" s="9" t="str">
        <f ca="1">VLOOKUP(E258,Lookup!$C$5:$D$42,2, FALSE)</f>
        <v>Pollution values</v>
      </c>
      <c r="J258" s="9" t="e">
        <f ca="1">VLOOKUP(C258,Default!$B$4:$E$82,4, FALSE)</f>
        <v>#N/A</v>
      </c>
      <c r="K258" s="29"/>
      <c r="L258" s="29"/>
      <c r="M258" s="29"/>
    </row>
    <row r="259" spans="1:13" x14ac:dyDescent="0.3">
      <c r="A259" s="10">
        <f t="shared" si="8"/>
        <v>6</v>
      </c>
      <c r="B259" s="10">
        <f t="shared" si="9"/>
        <v>47</v>
      </c>
      <c r="C259" s="10" t="str">
        <f t="shared" ca="1" si="10"/>
        <v>distance_scalar_car_taxi</v>
      </c>
      <c r="D259" s="9" t="str" cm="1">
        <f t="array" aca="1" ref="D259" ca="1">INDIRECT(ADDRESS(1,A259,1,1,"all_city_parameter_inputs"))</f>
        <v>bangalore</v>
      </c>
      <c r="E259" s="11" t="str" cm="1">
        <f t="array" aca="1" ref="E259" ca="1">IF(AND(ISBLANK(INDIRECT(ADDRESS(B259,2,1,1,"all_city_parameter_inputs"))), ISBLANK(INDIRECT(ADDRESS(B259,1,1,1,"all_city_parameter_inputs")))), "", IF(ISBLANK(INDIRECT(ADDRESS(B259,1,1,1,"all_city_parameter_inputs"))), All_city_list!E258,INDIRECT(ADDRESS(B259,1,1,1,"all_city_parameter_inputs"))))</f>
        <v>distance_scalar_car_taxi</v>
      </c>
      <c r="F259" s="9" t="str" cm="1">
        <f t="array" aca="1" ref="F259" ca="1">IF(AND(ISBLANK(INDIRECT(ADDRESS(B259,3,1,1,"all_city_parameter_inputs"))),ISBLANK(INDIRECT(ADDRESS(B259,2,1,1,"all_city_parameter_inputs")))),"",IF(ISBLANK(INDIRECT(ADDRESS(B259,2,1,1,"all_city_parameter_inputs"))),"",INDIRECT(ADDRESS(B259,2,1,1,"all_city_parameter_inputs"))))</f>
        <v>constant</v>
      </c>
      <c r="G259" s="25" cm="1">
        <f t="array" aca="1" ref="G259" ca="1">IF(ISBLANK(INDIRECT(ADDRESS(B259,A259,1,1,"all_city_parameter_inputs"))), "--",INDIRECT(ADDRESS(B259,A259,1,1,"all_city_parameter_inputs")))</f>
        <v>1</v>
      </c>
      <c r="H259" s="25">
        <f ca="1">IF(OR(F259="alpha",F259="beta",F259="sd",F259="mean"),"--",VLOOKUP(C259,Default!$B$5:$H$82,7,FALSE))</f>
        <v>1</v>
      </c>
      <c r="I259" s="9" t="str">
        <f ca="1">VLOOKUP(E259,Lookup!$C$5:$D$42,2, FALSE)</f>
        <v>Travel values</v>
      </c>
      <c r="J259" s="9" t="str">
        <f ca="1">VLOOKUP(C259,Default!$B$4:$E$82,4, FALSE)</f>
        <v>scalar for car/taxi distance</v>
      </c>
      <c r="K259" s="29"/>
      <c r="L259" s="29"/>
      <c r="M259" s="29"/>
    </row>
    <row r="260" spans="1:13" x14ac:dyDescent="0.3">
      <c r="A260" s="10">
        <f t="shared" si="8"/>
        <v>6</v>
      </c>
      <c r="B260" s="10">
        <f t="shared" si="9"/>
        <v>48</v>
      </c>
      <c r="C260" s="10" t="str">
        <f t="shared" ca="1" si="10"/>
        <v>distance_scalar_car_taxi</v>
      </c>
      <c r="D260" s="9" t="str" cm="1">
        <f t="array" aca="1" ref="D260" ca="1">INDIRECT(ADDRESS(1,A260,1,1,"all_city_parameter_inputs"))</f>
        <v>bangalore</v>
      </c>
      <c r="E260" s="11" t="str" cm="1">
        <f t="array" aca="1" ref="E260" ca="1">IF(AND(ISBLANK(INDIRECT(ADDRESS(B260,2,1,1,"all_city_parameter_inputs"))), ISBLANK(INDIRECT(ADDRESS(B260,1,1,1,"all_city_parameter_inputs")))), "", IF(ISBLANK(INDIRECT(ADDRESS(B260,1,1,1,"all_city_parameter_inputs"))), All_city_list!E259,INDIRECT(ADDRESS(B260,1,1,1,"all_city_parameter_inputs"))))</f>
        <v>distance_scalar_car_taxi</v>
      </c>
      <c r="F260" s="9" t="str" cm="1">
        <f t="array" aca="1" ref="F260" ca="1">IF(AND(ISBLANK(INDIRECT(ADDRESS(B260,3,1,1,"all_city_parameter_inputs"))),ISBLANK(INDIRECT(ADDRESS(B260,2,1,1,"all_city_parameter_inputs")))),"",IF(ISBLANK(INDIRECT(ADDRESS(B260,2,1,1,"all_city_parameter_inputs"))),"",INDIRECT(ADDRESS(B260,2,1,1,"all_city_parameter_inputs"))))</f>
        <v>mean</v>
      </c>
      <c r="G260" s="25" cm="1">
        <f t="array" aca="1" ref="G260" ca="1">IF(ISBLANK(INDIRECT(ADDRESS(B260,A260,1,1,"all_city_parameter_inputs"))), "--",INDIRECT(ADDRESS(B260,A260,1,1,"all_city_parameter_inputs")))</f>
        <v>1</v>
      </c>
      <c r="H260" s="25" t="str">
        <f ca="1">IF(OR(F260="alpha",F260="beta",F260="sd",F260="mean"),"--",VLOOKUP(C260,Default!$B$5:$H$82,7,FALSE))</f>
        <v>--</v>
      </c>
      <c r="I260" s="9" t="str">
        <f ca="1">VLOOKUP(E260,Lookup!$C$5:$D$42,2, FALSE)</f>
        <v>Travel values</v>
      </c>
      <c r="J260" s="9" t="str">
        <f ca="1">VLOOKUP(C260,Default!$B$4:$E$82,4, FALSE)</f>
        <v>scalar for car/taxi distance</v>
      </c>
      <c r="K260" s="29"/>
      <c r="L260" s="29"/>
      <c r="M260" s="29"/>
    </row>
    <row r="261" spans="1:13" x14ac:dyDescent="0.3">
      <c r="A261" s="10">
        <f t="shared" si="8"/>
        <v>6</v>
      </c>
      <c r="B261" s="10">
        <f t="shared" si="9"/>
        <v>49</v>
      </c>
      <c r="C261" s="10" t="str">
        <f t="shared" ca="1" si="10"/>
        <v>distance_scalar_car_taxi</v>
      </c>
      <c r="D261" s="9" t="str" cm="1">
        <f t="array" aca="1" ref="D261" ca="1">INDIRECT(ADDRESS(1,A261,1,1,"all_city_parameter_inputs"))</f>
        <v>bangalore</v>
      </c>
      <c r="E261" s="11" t="str" cm="1">
        <f t="array" aca="1" ref="E261" ca="1">IF(AND(ISBLANK(INDIRECT(ADDRESS(B261,2,1,1,"all_city_parameter_inputs"))), ISBLANK(INDIRECT(ADDRESS(B261,1,1,1,"all_city_parameter_inputs")))), "", IF(ISBLANK(INDIRECT(ADDRESS(B261,1,1,1,"all_city_parameter_inputs"))), All_city_list!E260,INDIRECT(ADDRESS(B261,1,1,1,"all_city_parameter_inputs"))))</f>
        <v>distance_scalar_car_taxi</v>
      </c>
      <c r="F261" s="9" t="str" cm="1">
        <f t="array" aca="1" ref="F261" ca="1">IF(AND(ISBLANK(INDIRECT(ADDRESS(B261,3,1,1,"all_city_parameter_inputs"))),ISBLANK(INDIRECT(ADDRESS(B261,2,1,1,"all_city_parameter_inputs")))),"",IF(ISBLANK(INDIRECT(ADDRESS(B261,2,1,1,"all_city_parameter_inputs"))),"",INDIRECT(ADDRESS(B261,2,1,1,"all_city_parameter_inputs"))))</f>
        <v>sd</v>
      </c>
      <c r="G261" s="25" cm="1">
        <f t="array" aca="1" ref="G261" ca="1">IF(ISBLANK(INDIRECT(ADDRESS(B261,A261,1,1,"all_city_parameter_inputs"))), "--",INDIRECT(ADDRESS(B261,A261,1,1,"all_city_parameter_inputs")))</f>
        <v>1.2</v>
      </c>
      <c r="H261" s="25" t="str">
        <f ca="1">IF(OR(F261="alpha",F261="beta",F261="sd",F261="mean"),"--",VLOOKUP(C261,Default!$B$5:$H$82,7,FALSE))</f>
        <v>--</v>
      </c>
      <c r="I261" s="9" t="str">
        <f ca="1">VLOOKUP(E261,Lookup!$C$5:$D$42,2, FALSE)</f>
        <v>Travel values</v>
      </c>
      <c r="J261" s="9" t="str">
        <f ca="1">VLOOKUP(C261,Default!$B$4:$E$82,4, FALSE)</f>
        <v>scalar for car/taxi distance</v>
      </c>
      <c r="K261" s="29"/>
      <c r="L261" s="29"/>
      <c r="M261" s="29"/>
    </row>
    <row r="262" spans="1:13" x14ac:dyDescent="0.3">
      <c r="A262" s="10">
        <f t="shared" si="8"/>
        <v>6</v>
      </c>
      <c r="B262" s="10">
        <f t="shared" si="9"/>
        <v>50</v>
      </c>
      <c r="C262" s="10" t="str">
        <f t="shared" ca="1" si="10"/>
        <v>distance_scalar_motorcycle</v>
      </c>
      <c r="D262" s="9" t="str" cm="1">
        <f t="array" aca="1" ref="D262" ca="1">INDIRECT(ADDRESS(1,A262,1,1,"all_city_parameter_inputs"))</f>
        <v>bangalore</v>
      </c>
      <c r="E262" s="11" t="str" cm="1">
        <f t="array" aca="1" ref="E262" ca="1">IF(AND(ISBLANK(INDIRECT(ADDRESS(B262,2,1,1,"all_city_parameter_inputs"))), ISBLANK(INDIRECT(ADDRESS(B262,1,1,1,"all_city_parameter_inputs")))), "", IF(ISBLANK(INDIRECT(ADDRESS(B262,1,1,1,"all_city_parameter_inputs"))), All_city_list!E261,INDIRECT(ADDRESS(B262,1,1,1,"all_city_parameter_inputs"))))</f>
        <v>distance_scalar_motorcycle</v>
      </c>
      <c r="F262" s="9" t="str" cm="1">
        <f t="array" aca="1" ref="F262" ca="1">IF(AND(ISBLANK(INDIRECT(ADDRESS(B262,3,1,1,"all_city_parameter_inputs"))),ISBLANK(INDIRECT(ADDRESS(B262,2,1,1,"all_city_parameter_inputs")))),"",IF(ISBLANK(INDIRECT(ADDRESS(B262,2,1,1,"all_city_parameter_inputs"))),"",INDIRECT(ADDRESS(B262,2,1,1,"all_city_parameter_inputs"))))</f>
        <v>constant</v>
      </c>
      <c r="G262" s="25" cm="1">
        <f t="array" aca="1" ref="G262" ca="1">IF(ISBLANK(INDIRECT(ADDRESS(B262,A262,1,1,"all_city_parameter_inputs"))), "--",INDIRECT(ADDRESS(B262,A262,1,1,"all_city_parameter_inputs")))</f>
        <v>1</v>
      </c>
      <c r="H262" s="25">
        <f ca="1">IF(OR(F262="alpha",F262="beta",F262="sd",F262="mean"),"--",VLOOKUP(C262,Default!$B$5:$H$82,7,FALSE))</f>
        <v>1</v>
      </c>
      <c r="I262" s="9" t="str">
        <f ca="1">VLOOKUP(E262,Lookup!$C$5:$D$42,2, FALSE)</f>
        <v>Travel values</v>
      </c>
      <c r="J262" s="9" t="str">
        <f ca="1">VLOOKUP(C262,Default!$B$4:$E$82,4, FALSE)</f>
        <v>scalar for motorcycle distance</v>
      </c>
      <c r="K262" s="29"/>
      <c r="L262" s="29"/>
      <c r="M262" s="29"/>
    </row>
    <row r="263" spans="1:13" x14ac:dyDescent="0.3">
      <c r="A263" s="10">
        <f t="shared" si="8"/>
        <v>6</v>
      </c>
      <c r="B263" s="10">
        <f t="shared" si="9"/>
        <v>51</v>
      </c>
      <c r="C263" s="10" t="str">
        <f t="shared" ca="1" si="10"/>
        <v>distance_scalar_motorcycle</v>
      </c>
      <c r="D263" s="9" t="str" cm="1">
        <f t="array" aca="1" ref="D263" ca="1">INDIRECT(ADDRESS(1,A263,1,1,"all_city_parameter_inputs"))</f>
        <v>bangalore</v>
      </c>
      <c r="E263" s="11" t="str" cm="1">
        <f t="array" aca="1" ref="E263" ca="1">IF(AND(ISBLANK(INDIRECT(ADDRESS(B263,2,1,1,"all_city_parameter_inputs"))), ISBLANK(INDIRECT(ADDRESS(B263,1,1,1,"all_city_parameter_inputs")))), "", IF(ISBLANK(INDIRECT(ADDRESS(B263,1,1,1,"all_city_parameter_inputs"))), All_city_list!E262,INDIRECT(ADDRESS(B263,1,1,1,"all_city_parameter_inputs"))))</f>
        <v>distance_scalar_motorcycle</v>
      </c>
      <c r="F263" s="9" t="str" cm="1">
        <f t="array" aca="1" ref="F263" ca="1">IF(AND(ISBLANK(INDIRECT(ADDRESS(B263,3,1,1,"all_city_parameter_inputs"))),ISBLANK(INDIRECT(ADDRESS(B263,2,1,1,"all_city_parameter_inputs")))),"",IF(ISBLANK(INDIRECT(ADDRESS(B263,2,1,1,"all_city_parameter_inputs"))),"",INDIRECT(ADDRESS(B263,2,1,1,"all_city_parameter_inputs"))))</f>
        <v>mean</v>
      </c>
      <c r="G263" s="25" cm="1">
        <f t="array" aca="1" ref="G263" ca="1">IF(ISBLANK(INDIRECT(ADDRESS(B263,A263,1,1,"all_city_parameter_inputs"))), "--",INDIRECT(ADDRESS(B263,A263,1,1,"all_city_parameter_inputs")))</f>
        <v>1</v>
      </c>
      <c r="H263" s="25" t="str">
        <f ca="1">IF(OR(F263="alpha",F263="beta",F263="sd",F263="mean"),"--",VLOOKUP(C263,Default!$B$5:$H$82,7,FALSE))</f>
        <v>--</v>
      </c>
      <c r="I263" s="9" t="str">
        <f ca="1">VLOOKUP(E263,Lookup!$C$5:$D$42,2, FALSE)</f>
        <v>Travel values</v>
      </c>
      <c r="J263" s="9" t="str">
        <f ca="1">VLOOKUP(C263,Default!$B$4:$E$82,4, FALSE)</f>
        <v>scalar for motorcycle distance</v>
      </c>
      <c r="K263" s="29"/>
      <c r="L263" s="29"/>
      <c r="M263" s="29"/>
    </row>
    <row r="264" spans="1:13" x14ac:dyDescent="0.3">
      <c r="A264" s="10">
        <f t="shared" si="8"/>
        <v>6</v>
      </c>
      <c r="B264" s="10">
        <f t="shared" si="9"/>
        <v>52</v>
      </c>
      <c r="C264" s="10" t="str">
        <f t="shared" ca="1" si="10"/>
        <v>distance_scalar_motorcycle</v>
      </c>
      <c r="D264" s="9" t="str" cm="1">
        <f t="array" aca="1" ref="D264" ca="1">INDIRECT(ADDRESS(1,A264,1,1,"all_city_parameter_inputs"))</f>
        <v>bangalore</v>
      </c>
      <c r="E264" s="11" t="str" cm="1">
        <f t="array" aca="1" ref="E264" ca="1">IF(AND(ISBLANK(INDIRECT(ADDRESS(B264,2,1,1,"all_city_parameter_inputs"))), ISBLANK(INDIRECT(ADDRESS(B264,1,1,1,"all_city_parameter_inputs")))), "", IF(ISBLANK(INDIRECT(ADDRESS(B264,1,1,1,"all_city_parameter_inputs"))), All_city_list!E263,INDIRECT(ADDRESS(B264,1,1,1,"all_city_parameter_inputs"))))</f>
        <v>distance_scalar_motorcycle</v>
      </c>
      <c r="F264" s="9" t="str" cm="1">
        <f t="array" aca="1" ref="F264" ca="1">IF(AND(ISBLANK(INDIRECT(ADDRESS(B264,3,1,1,"all_city_parameter_inputs"))),ISBLANK(INDIRECT(ADDRESS(B264,2,1,1,"all_city_parameter_inputs")))),"",IF(ISBLANK(INDIRECT(ADDRESS(B264,2,1,1,"all_city_parameter_inputs"))),"",INDIRECT(ADDRESS(B264,2,1,1,"all_city_parameter_inputs"))))</f>
        <v>sd</v>
      </c>
      <c r="G264" s="25" cm="1">
        <f t="array" aca="1" ref="G264" ca="1">IF(ISBLANK(INDIRECT(ADDRESS(B264,A264,1,1,"all_city_parameter_inputs"))), "--",INDIRECT(ADDRESS(B264,A264,1,1,"all_city_parameter_inputs")))</f>
        <v>1.2</v>
      </c>
      <c r="H264" s="25" t="str">
        <f ca="1">IF(OR(F264="alpha",F264="beta",F264="sd",F264="mean"),"--",VLOOKUP(C264,Default!$B$5:$H$82,7,FALSE))</f>
        <v>--</v>
      </c>
      <c r="I264" s="9" t="str">
        <f ca="1">VLOOKUP(E264,Lookup!$C$5:$D$42,2, FALSE)</f>
        <v>Travel values</v>
      </c>
      <c r="J264" s="9" t="str">
        <f ca="1">VLOOKUP(C264,Default!$B$4:$E$82,4, FALSE)</f>
        <v>scalar for motorcycle distance</v>
      </c>
      <c r="K264" s="29"/>
      <c r="L264" s="29"/>
      <c r="M264" s="29"/>
    </row>
    <row r="265" spans="1:13" x14ac:dyDescent="0.3">
      <c r="A265" s="10">
        <f t="shared" si="8"/>
        <v>6</v>
      </c>
      <c r="B265" s="10">
        <f t="shared" si="9"/>
        <v>53</v>
      </c>
      <c r="C265" s="10" t="str">
        <f t="shared" ca="1" si="10"/>
        <v>distance_scalar_pt</v>
      </c>
      <c r="D265" s="9" t="str" cm="1">
        <f t="array" aca="1" ref="D265" ca="1">INDIRECT(ADDRESS(1,A265,1,1,"all_city_parameter_inputs"))</f>
        <v>bangalore</v>
      </c>
      <c r="E265" s="11" t="str" cm="1">
        <f t="array" aca="1" ref="E265" ca="1">IF(AND(ISBLANK(INDIRECT(ADDRESS(B265,2,1,1,"all_city_parameter_inputs"))), ISBLANK(INDIRECT(ADDRESS(B265,1,1,1,"all_city_parameter_inputs")))), "", IF(ISBLANK(INDIRECT(ADDRESS(B265,1,1,1,"all_city_parameter_inputs"))), All_city_list!E264,INDIRECT(ADDRESS(B265,1,1,1,"all_city_parameter_inputs"))))</f>
        <v>distance_scalar_pt</v>
      </c>
      <c r="F265" s="9" t="str" cm="1">
        <f t="array" aca="1" ref="F265" ca="1">IF(AND(ISBLANK(INDIRECT(ADDRESS(B265,3,1,1,"all_city_parameter_inputs"))),ISBLANK(INDIRECT(ADDRESS(B265,2,1,1,"all_city_parameter_inputs")))),"",IF(ISBLANK(INDIRECT(ADDRESS(B265,2,1,1,"all_city_parameter_inputs"))),"",INDIRECT(ADDRESS(B265,2,1,1,"all_city_parameter_inputs"))))</f>
        <v>constant</v>
      </c>
      <c r="G265" s="25" cm="1">
        <f t="array" aca="1" ref="G265" ca="1">IF(ISBLANK(INDIRECT(ADDRESS(B265,A265,1,1,"all_city_parameter_inputs"))), "--",INDIRECT(ADDRESS(B265,A265,1,1,"all_city_parameter_inputs")))</f>
        <v>1</v>
      </c>
      <c r="H265" s="25">
        <f ca="1">IF(OR(F265="alpha",F265="beta",F265="sd",F265="mean"),"--",VLOOKUP(C265,Default!$B$5:$H$82,7,FALSE))</f>
        <v>1</v>
      </c>
      <c r="I265" s="9" t="str">
        <f ca="1">VLOOKUP(E265,Lookup!$C$5:$D$42,2, FALSE)</f>
        <v>Travel values</v>
      </c>
      <c r="J265" s="9" t="str">
        <f ca="1">VLOOKUP(C265,Default!$B$4:$E$82,4, FALSE)</f>
        <v>scalar for PT distance</v>
      </c>
      <c r="K265" s="29"/>
      <c r="L265" s="29"/>
      <c r="M265" s="29"/>
    </row>
    <row r="266" spans="1:13" x14ac:dyDescent="0.3">
      <c r="A266" s="10">
        <f t="shared" si="8"/>
        <v>6</v>
      </c>
      <c r="B266" s="10">
        <f t="shared" si="9"/>
        <v>54</v>
      </c>
      <c r="C266" s="10" t="str">
        <f t="shared" ca="1" si="10"/>
        <v>distance_scalar_pt</v>
      </c>
      <c r="D266" s="9" t="str" cm="1">
        <f t="array" aca="1" ref="D266" ca="1">INDIRECT(ADDRESS(1,A266,1,1,"all_city_parameter_inputs"))</f>
        <v>bangalore</v>
      </c>
      <c r="E266" s="11" t="str" cm="1">
        <f t="array" aca="1" ref="E266" ca="1">IF(AND(ISBLANK(INDIRECT(ADDRESS(B266,2,1,1,"all_city_parameter_inputs"))), ISBLANK(INDIRECT(ADDRESS(B266,1,1,1,"all_city_parameter_inputs")))), "", IF(ISBLANK(INDIRECT(ADDRESS(B266,1,1,1,"all_city_parameter_inputs"))), All_city_list!E265,INDIRECT(ADDRESS(B266,1,1,1,"all_city_parameter_inputs"))))</f>
        <v>distance_scalar_pt</v>
      </c>
      <c r="F266" s="9" t="str" cm="1">
        <f t="array" aca="1" ref="F266" ca="1">IF(AND(ISBLANK(INDIRECT(ADDRESS(B266,3,1,1,"all_city_parameter_inputs"))),ISBLANK(INDIRECT(ADDRESS(B266,2,1,1,"all_city_parameter_inputs")))),"",IF(ISBLANK(INDIRECT(ADDRESS(B266,2,1,1,"all_city_parameter_inputs"))),"",INDIRECT(ADDRESS(B266,2,1,1,"all_city_parameter_inputs"))))</f>
        <v>mean</v>
      </c>
      <c r="G266" s="25" cm="1">
        <f t="array" aca="1" ref="G266" ca="1">IF(ISBLANK(INDIRECT(ADDRESS(B266,A266,1,1,"all_city_parameter_inputs"))), "--",INDIRECT(ADDRESS(B266,A266,1,1,"all_city_parameter_inputs")))</f>
        <v>1</v>
      </c>
      <c r="H266" s="25" t="str">
        <f ca="1">IF(OR(F266="alpha",F266="beta",F266="sd",F266="mean"),"--",VLOOKUP(C266,Default!$B$5:$H$82,7,FALSE))</f>
        <v>--</v>
      </c>
      <c r="I266" s="9" t="str">
        <f ca="1">VLOOKUP(E266,Lookup!$C$5:$D$42,2, FALSE)</f>
        <v>Travel values</v>
      </c>
      <c r="J266" s="9" t="str">
        <f ca="1">VLOOKUP(C266,Default!$B$4:$E$82,4, FALSE)</f>
        <v>scalar for PT distance</v>
      </c>
      <c r="K266" s="29"/>
      <c r="L266" s="29"/>
      <c r="M266" s="29"/>
    </row>
    <row r="267" spans="1:13" x14ac:dyDescent="0.3">
      <c r="A267" s="10">
        <f t="shared" si="8"/>
        <v>6</v>
      </c>
      <c r="B267" s="10">
        <f t="shared" si="9"/>
        <v>55</v>
      </c>
      <c r="C267" s="10" t="str">
        <f t="shared" ca="1" si="10"/>
        <v>distance_scalar_pt</v>
      </c>
      <c r="D267" s="9" t="str" cm="1">
        <f t="array" aca="1" ref="D267" ca="1">INDIRECT(ADDRESS(1,A267,1,1,"all_city_parameter_inputs"))</f>
        <v>bangalore</v>
      </c>
      <c r="E267" s="11" t="str" cm="1">
        <f t="array" aca="1" ref="E267" ca="1">IF(AND(ISBLANK(INDIRECT(ADDRESS(B267,2,1,1,"all_city_parameter_inputs"))), ISBLANK(INDIRECT(ADDRESS(B267,1,1,1,"all_city_parameter_inputs")))), "", IF(ISBLANK(INDIRECT(ADDRESS(B267,1,1,1,"all_city_parameter_inputs"))), All_city_list!E266,INDIRECT(ADDRESS(B267,1,1,1,"all_city_parameter_inputs"))))</f>
        <v>distance_scalar_pt</v>
      </c>
      <c r="F267" s="9" t="str" cm="1">
        <f t="array" aca="1" ref="F267" ca="1">IF(AND(ISBLANK(INDIRECT(ADDRESS(B267,3,1,1,"all_city_parameter_inputs"))),ISBLANK(INDIRECT(ADDRESS(B267,2,1,1,"all_city_parameter_inputs")))),"",IF(ISBLANK(INDIRECT(ADDRESS(B267,2,1,1,"all_city_parameter_inputs"))),"",INDIRECT(ADDRESS(B267,2,1,1,"all_city_parameter_inputs"))))</f>
        <v>sd</v>
      </c>
      <c r="G267" s="25" cm="1">
        <f t="array" aca="1" ref="G267" ca="1">IF(ISBLANK(INDIRECT(ADDRESS(B267,A267,1,1,"all_city_parameter_inputs"))), "--",INDIRECT(ADDRESS(B267,A267,1,1,"all_city_parameter_inputs")))</f>
        <v>1.2</v>
      </c>
      <c r="H267" s="25" t="str">
        <f ca="1">IF(OR(F267="alpha",F267="beta",F267="sd",F267="mean"),"--",VLOOKUP(C267,Default!$B$5:$H$82,7,FALSE))</f>
        <v>--</v>
      </c>
      <c r="I267" s="9" t="str">
        <f ca="1">VLOOKUP(E267,Lookup!$C$5:$D$42,2, FALSE)</f>
        <v>Travel values</v>
      </c>
      <c r="J267" s="9" t="str">
        <f ca="1">VLOOKUP(C267,Default!$B$4:$E$82,4, FALSE)</f>
        <v>scalar for PT distance</v>
      </c>
      <c r="K267" s="29"/>
      <c r="L267" s="29"/>
      <c r="M267" s="29"/>
    </row>
    <row r="268" spans="1:13" x14ac:dyDescent="0.3">
      <c r="A268" s="10">
        <f t="shared" si="8"/>
        <v>6</v>
      </c>
      <c r="B268" s="10">
        <f t="shared" si="9"/>
        <v>56</v>
      </c>
      <c r="C268" s="10" t="str">
        <f t="shared" ca="1" si="10"/>
        <v>distance_scalar_walking</v>
      </c>
      <c r="D268" s="9" t="str" cm="1">
        <f t="array" aca="1" ref="D268" ca="1">INDIRECT(ADDRESS(1,A268,1,1,"all_city_parameter_inputs"))</f>
        <v>bangalore</v>
      </c>
      <c r="E268" s="11" t="str" cm="1">
        <f t="array" aca="1" ref="E268" ca="1">IF(AND(ISBLANK(INDIRECT(ADDRESS(B268,2,1,1,"all_city_parameter_inputs"))), ISBLANK(INDIRECT(ADDRESS(B268,1,1,1,"all_city_parameter_inputs")))), "", IF(ISBLANK(INDIRECT(ADDRESS(B268,1,1,1,"all_city_parameter_inputs"))), All_city_list!E267,INDIRECT(ADDRESS(B268,1,1,1,"all_city_parameter_inputs"))))</f>
        <v>distance_scalar_walking</v>
      </c>
      <c r="F268" s="9" t="str" cm="1">
        <f t="array" aca="1" ref="F268" ca="1">IF(AND(ISBLANK(INDIRECT(ADDRESS(B268,3,1,1,"all_city_parameter_inputs"))),ISBLANK(INDIRECT(ADDRESS(B268,2,1,1,"all_city_parameter_inputs")))),"",IF(ISBLANK(INDIRECT(ADDRESS(B268,2,1,1,"all_city_parameter_inputs"))),"",INDIRECT(ADDRESS(B268,2,1,1,"all_city_parameter_inputs"))))</f>
        <v>constant</v>
      </c>
      <c r="G268" s="25" cm="1">
        <f t="array" aca="1" ref="G268" ca="1">IF(ISBLANK(INDIRECT(ADDRESS(B268,A268,1,1,"all_city_parameter_inputs"))), "--",INDIRECT(ADDRESS(B268,A268,1,1,"all_city_parameter_inputs")))</f>
        <v>1</v>
      </c>
      <c r="H268" s="25">
        <f ca="1">IF(OR(F268="alpha",F268="beta",F268="sd",F268="mean"),"--",VLOOKUP(C268,Default!$B$5:$H$82,7,FALSE))</f>
        <v>1</v>
      </c>
      <c r="I268" s="9" t="str">
        <f ca="1">VLOOKUP(E268,Lookup!$C$5:$D$42,2, FALSE)</f>
        <v>Travel values</v>
      </c>
      <c r="J268" s="9" t="str">
        <f ca="1">VLOOKUP(C268,Default!$B$4:$E$82,4, FALSE)</f>
        <v>scalar for walking distance</v>
      </c>
      <c r="K268" s="29"/>
      <c r="L268" s="29"/>
      <c r="M268" s="29"/>
    </row>
    <row r="269" spans="1:13" x14ac:dyDescent="0.3">
      <c r="A269" s="10">
        <f t="shared" ref="A269:A332" si="11">A199+1</f>
        <v>6</v>
      </c>
      <c r="B269" s="10">
        <f t="shared" ref="B269:B332" si="12">B199</f>
        <v>57</v>
      </c>
      <c r="C269" s="10" t="str">
        <f t="shared" ref="C269:C332" ca="1" si="13">IF(OR(F269="alpha",F269="beta",F269="constant",F269="sd",F269="mean"),E269,E269&amp;" "&amp;F269)</f>
        <v>distance_scalar_walking</v>
      </c>
      <c r="D269" s="9" t="str" cm="1">
        <f t="array" aca="1" ref="D269" ca="1">INDIRECT(ADDRESS(1,A269,1,1,"all_city_parameter_inputs"))</f>
        <v>bangalore</v>
      </c>
      <c r="E269" s="11" t="str" cm="1">
        <f t="array" aca="1" ref="E269" ca="1">IF(AND(ISBLANK(INDIRECT(ADDRESS(B269,2,1,1,"all_city_parameter_inputs"))), ISBLANK(INDIRECT(ADDRESS(B269,1,1,1,"all_city_parameter_inputs")))), "", IF(ISBLANK(INDIRECT(ADDRESS(B269,1,1,1,"all_city_parameter_inputs"))), All_city_list!E268,INDIRECT(ADDRESS(B269,1,1,1,"all_city_parameter_inputs"))))</f>
        <v>distance_scalar_walking</v>
      </c>
      <c r="F269" s="9" t="str" cm="1">
        <f t="array" aca="1" ref="F269" ca="1">IF(AND(ISBLANK(INDIRECT(ADDRESS(B269,3,1,1,"all_city_parameter_inputs"))),ISBLANK(INDIRECT(ADDRESS(B269,2,1,1,"all_city_parameter_inputs")))),"",IF(ISBLANK(INDIRECT(ADDRESS(B269,2,1,1,"all_city_parameter_inputs"))),"",INDIRECT(ADDRESS(B269,2,1,1,"all_city_parameter_inputs"))))</f>
        <v>mean</v>
      </c>
      <c r="G269" s="25" cm="1">
        <f t="array" aca="1" ref="G269" ca="1">IF(ISBLANK(INDIRECT(ADDRESS(B269,A269,1,1,"all_city_parameter_inputs"))), "--",INDIRECT(ADDRESS(B269,A269,1,1,"all_city_parameter_inputs")))</f>
        <v>1</v>
      </c>
      <c r="H269" s="25" t="str">
        <f ca="1">IF(OR(F269="alpha",F269="beta",F269="sd",F269="mean"),"--",VLOOKUP(C269,Default!$B$5:$H$82,7,FALSE))</f>
        <v>--</v>
      </c>
      <c r="I269" s="9" t="str">
        <f ca="1">VLOOKUP(E269,Lookup!$C$5:$D$42,2, FALSE)</f>
        <v>Travel values</v>
      </c>
      <c r="J269" s="9" t="str">
        <f ca="1">VLOOKUP(C269,Default!$B$4:$E$82,4, FALSE)</f>
        <v>scalar for walking distance</v>
      </c>
      <c r="K269" s="29"/>
      <c r="L269" s="29"/>
      <c r="M269" s="29"/>
    </row>
    <row r="270" spans="1:13" x14ac:dyDescent="0.3">
      <c r="A270" s="10">
        <f t="shared" si="11"/>
        <v>6</v>
      </c>
      <c r="B270" s="10">
        <f t="shared" si="12"/>
        <v>58</v>
      </c>
      <c r="C270" s="10" t="str">
        <f t="shared" ca="1" si="13"/>
        <v>distance_scalar_walking</v>
      </c>
      <c r="D270" s="9" t="str" cm="1">
        <f t="array" aca="1" ref="D270" ca="1">INDIRECT(ADDRESS(1,A270,1,1,"all_city_parameter_inputs"))</f>
        <v>bangalore</v>
      </c>
      <c r="E270" s="11" t="str" cm="1">
        <f t="array" aca="1" ref="E270" ca="1">IF(AND(ISBLANK(INDIRECT(ADDRESS(B270,2,1,1,"all_city_parameter_inputs"))), ISBLANK(INDIRECT(ADDRESS(B270,1,1,1,"all_city_parameter_inputs")))), "", IF(ISBLANK(INDIRECT(ADDRESS(B270,1,1,1,"all_city_parameter_inputs"))), All_city_list!E269,INDIRECT(ADDRESS(B270,1,1,1,"all_city_parameter_inputs"))))</f>
        <v>distance_scalar_walking</v>
      </c>
      <c r="F270" s="9" t="str" cm="1">
        <f t="array" aca="1" ref="F270" ca="1">IF(AND(ISBLANK(INDIRECT(ADDRESS(B270,3,1,1,"all_city_parameter_inputs"))),ISBLANK(INDIRECT(ADDRESS(B270,2,1,1,"all_city_parameter_inputs")))),"",IF(ISBLANK(INDIRECT(ADDRESS(B270,2,1,1,"all_city_parameter_inputs"))),"",INDIRECT(ADDRESS(B270,2,1,1,"all_city_parameter_inputs"))))</f>
        <v>sd</v>
      </c>
      <c r="G270" s="25" cm="1">
        <f t="array" aca="1" ref="G270" ca="1">IF(ISBLANK(INDIRECT(ADDRESS(B270,A270,1,1,"all_city_parameter_inputs"))), "--",INDIRECT(ADDRESS(B270,A270,1,1,"all_city_parameter_inputs")))</f>
        <v>1.2</v>
      </c>
      <c r="H270" s="25" t="str">
        <f ca="1">IF(OR(F270="alpha",F270="beta",F270="sd",F270="mean"),"--",VLOOKUP(C270,Default!$B$5:$H$82,7,FALSE))</f>
        <v>--</v>
      </c>
      <c r="I270" s="9" t="str">
        <f ca="1">VLOOKUP(E270,Lookup!$C$5:$D$42,2, FALSE)</f>
        <v>Travel values</v>
      </c>
      <c r="J270" s="9" t="str">
        <f ca="1">VLOOKUP(C270,Default!$B$4:$E$82,4, FALSE)</f>
        <v>scalar for walking distance</v>
      </c>
      <c r="K270" s="29"/>
      <c r="L270" s="29"/>
      <c r="M270" s="29"/>
    </row>
    <row r="271" spans="1:13" x14ac:dyDescent="0.3">
      <c r="A271" s="10">
        <f t="shared" si="11"/>
        <v>6</v>
      </c>
      <c r="B271" s="10">
        <f t="shared" si="12"/>
        <v>59</v>
      </c>
      <c r="C271" s="10" t="str">
        <f t="shared" ca="1" si="13"/>
        <v>distance_scalar_cycling</v>
      </c>
      <c r="D271" s="9" t="str" cm="1">
        <f t="array" aca="1" ref="D271" ca="1">INDIRECT(ADDRESS(1,A271,1,1,"all_city_parameter_inputs"))</f>
        <v>bangalore</v>
      </c>
      <c r="E271" s="11" t="str" cm="1">
        <f t="array" aca="1" ref="E271" ca="1">IF(AND(ISBLANK(INDIRECT(ADDRESS(B271,2,1,1,"all_city_parameter_inputs"))), ISBLANK(INDIRECT(ADDRESS(B271,1,1,1,"all_city_parameter_inputs")))), "", IF(ISBLANK(INDIRECT(ADDRESS(B271,1,1,1,"all_city_parameter_inputs"))), All_city_list!E270,INDIRECT(ADDRESS(B271,1,1,1,"all_city_parameter_inputs"))))</f>
        <v>distance_scalar_cycling</v>
      </c>
      <c r="F271" s="9" t="str" cm="1">
        <f t="array" aca="1" ref="F271" ca="1">IF(AND(ISBLANK(INDIRECT(ADDRESS(B271,3,1,1,"all_city_parameter_inputs"))),ISBLANK(INDIRECT(ADDRESS(B271,2,1,1,"all_city_parameter_inputs")))),"",IF(ISBLANK(INDIRECT(ADDRESS(B271,2,1,1,"all_city_parameter_inputs"))),"",INDIRECT(ADDRESS(B271,2,1,1,"all_city_parameter_inputs"))))</f>
        <v>constant</v>
      </c>
      <c r="G271" s="25" cm="1">
        <f t="array" aca="1" ref="G271" ca="1">IF(ISBLANK(INDIRECT(ADDRESS(B271,A271,1,1,"all_city_parameter_inputs"))), "--",INDIRECT(ADDRESS(B271,A271,1,1,"all_city_parameter_inputs")))</f>
        <v>1</v>
      </c>
      <c r="H271" s="25">
        <f ca="1">IF(OR(F271="alpha",F271="beta",F271="sd",F271="mean"),"--",VLOOKUP(C271,Default!$B$5:$H$82,7,FALSE))</f>
        <v>1</v>
      </c>
      <c r="I271" s="9" t="str">
        <f ca="1">VLOOKUP(E271,Lookup!$C$5:$D$42,2, FALSE)</f>
        <v>Travel values</v>
      </c>
      <c r="J271" s="9" t="str">
        <f ca="1">VLOOKUP(C271,Default!$B$4:$E$82,4, FALSE)</f>
        <v>scalar for cycling distance</v>
      </c>
      <c r="K271" s="29"/>
      <c r="L271" s="29"/>
      <c r="M271" s="29"/>
    </row>
    <row r="272" spans="1:13" x14ac:dyDescent="0.3">
      <c r="A272" s="10">
        <f t="shared" si="11"/>
        <v>6</v>
      </c>
      <c r="B272" s="10">
        <f t="shared" si="12"/>
        <v>60</v>
      </c>
      <c r="C272" s="10" t="str">
        <f t="shared" ca="1" si="13"/>
        <v>distance_scalar_cycling</v>
      </c>
      <c r="D272" s="9" t="str" cm="1">
        <f t="array" aca="1" ref="D272" ca="1">INDIRECT(ADDRESS(1,A272,1,1,"all_city_parameter_inputs"))</f>
        <v>bangalore</v>
      </c>
      <c r="E272" s="11" t="str" cm="1">
        <f t="array" aca="1" ref="E272" ca="1">IF(AND(ISBLANK(INDIRECT(ADDRESS(B272,2,1,1,"all_city_parameter_inputs"))), ISBLANK(INDIRECT(ADDRESS(B272,1,1,1,"all_city_parameter_inputs")))), "", IF(ISBLANK(INDIRECT(ADDRESS(B272,1,1,1,"all_city_parameter_inputs"))), All_city_list!E271,INDIRECT(ADDRESS(B272,1,1,1,"all_city_parameter_inputs"))))</f>
        <v>distance_scalar_cycling</v>
      </c>
      <c r="F272" s="9" t="str" cm="1">
        <f t="array" aca="1" ref="F272" ca="1">IF(AND(ISBLANK(INDIRECT(ADDRESS(B272,3,1,1,"all_city_parameter_inputs"))),ISBLANK(INDIRECT(ADDRESS(B272,2,1,1,"all_city_parameter_inputs")))),"",IF(ISBLANK(INDIRECT(ADDRESS(B272,2,1,1,"all_city_parameter_inputs"))),"",INDIRECT(ADDRESS(B272,2,1,1,"all_city_parameter_inputs"))))</f>
        <v>mean</v>
      </c>
      <c r="G272" s="25" cm="1">
        <f t="array" aca="1" ref="G272" ca="1">IF(ISBLANK(INDIRECT(ADDRESS(B272,A272,1,1,"all_city_parameter_inputs"))), "--",INDIRECT(ADDRESS(B272,A272,1,1,"all_city_parameter_inputs")))</f>
        <v>1</v>
      </c>
      <c r="H272" s="25" t="str">
        <f ca="1">IF(OR(F272="alpha",F272="beta",F272="sd",F272="mean"),"--",VLOOKUP(C272,Default!$B$5:$H$82,7,FALSE))</f>
        <v>--</v>
      </c>
      <c r="I272" s="9" t="str">
        <f ca="1">VLOOKUP(E272,Lookup!$C$5:$D$42,2, FALSE)</f>
        <v>Travel values</v>
      </c>
      <c r="J272" s="9" t="str">
        <f ca="1">VLOOKUP(C272,Default!$B$4:$E$82,4, FALSE)</f>
        <v>scalar for cycling distance</v>
      </c>
      <c r="K272" s="29"/>
      <c r="L272" s="29"/>
      <c r="M272" s="29"/>
    </row>
    <row r="273" spans="1:13" x14ac:dyDescent="0.3">
      <c r="A273" s="10">
        <f t="shared" si="11"/>
        <v>6</v>
      </c>
      <c r="B273" s="10">
        <f t="shared" si="12"/>
        <v>61</v>
      </c>
      <c r="C273" s="10" t="str">
        <f t="shared" ca="1" si="13"/>
        <v>distance_scalar_cycling</v>
      </c>
      <c r="D273" s="9" t="str" cm="1">
        <f t="array" aca="1" ref="D273" ca="1">INDIRECT(ADDRESS(1,A273,1,1,"all_city_parameter_inputs"))</f>
        <v>bangalore</v>
      </c>
      <c r="E273" s="11" t="str" cm="1">
        <f t="array" aca="1" ref="E273" ca="1">IF(AND(ISBLANK(INDIRECT(ADDRESS(B273,2,1,1,"all_city_parameter_inputs"))), ISBLANK(INDIRECT(ADDRESS(B273,1,1,1,"all_city_parameter_inputs")))), "", IF(ISBLANK(INDIRECT(ADDRESS(B273,1,1,1,"all_city_parameter_inputs"))), All_city_list!E272,INDIRECT(ADDRESS(B273,1,1,1,"all_city_parameter_inputs"))))</f>
        <v>distance_scalar_cycling</v>
      </c>
      <c r="F273" s="9" t="str" cm="1">
        <f t="array" aca="1" ref="F273" ca="1">IF(AND(ISBLANK(INDIRECT(ADDRESS(B273,3,1,1,"all_city_parameter_inputs"))),ISBLANK(INDIRECT(ADDRESS(B273,2,1,1,"all_city_parameter_inputs")))),"",IF(ISBLANK(INDIRECT(ADDRESS(B273,2,1,1,"all_city_parameter_inputs"))),"",INDIRECT(ADDRESS(B273,2,1,1,"all_city_parameter_inputs"))))</f>
        <v>sd</v>
      </c>
      <c r="G273" s="25" cm="1">
        <f t="array" aca="1" ref="G273" ca="1">IF(ISBLANK(INDIRECT(ADDRESS(B273,A273,1,1,"all_city_parameter_inputs"))), "--",INDIRECT(ADDRESS(B273,A273,1,1,"all_city_parameter_inputs")))</f>
        <v>1.2</v>
      </c>
      <c r="H273" s="25" t="str">
        <f ca="1">IF(OR(F273="alpha",F273="beta",F273="sd",F273="mean"),"--",VLOOKUP(C273,Default!$B$5:$H$82,7,FALSE))</f>
        <v>--</v>
      </c>
      <c r="I273" s="9" t="str">
        <f ca="1">VLOOKUP(E273,Lookup!$C$5:$D$42,2, FALSE)</f>
        <v>Travel values</v>
      </c>
      <c r="J273" s="9" t="str">
        <f ca="1">VLOOKUP(C273,Default!$B$4:$E$82,4, FALSE)</f>
        <v>scalar for cycling distance</v>
      </c>
      <c r="K273" s="29"/>
      <c r="L273" s="29"/>
      <c r="M273" s="29"/>
    </row>
    <row r="274" spans="1:13" x14ac:dyDescent="0.3">
      <c r="A274" s="10">
        <f t="shared" si="11"/>
        <v>6</v>
      </c>
      <c r="B274" s="10">
        <f t="shared" si="12"/>
        <v>62</v>
      </c>
      <c r="C274" s="10" t="str">
        <f t="shared" ca="1" si="13"/>
        <v>CO2_emission_inventories motorcycle</v>
      </c>
      <c r="D274" s="9" t="str" cm="1">
        <f t="array" aca="1" ref="D274" ca="1">INDIRECT(ADDRESS(1,A274,1,1,"all_city_parameter_inputs"))</f>
        <v>bangalore</v>
      </c>
      <c r="E274" s="11" t="str" cm="1">
        <f t="array" aca="1" ref="E274" ca="1">IF(AND(ISBLANK(INDIRECT(ADDRESS(B274,2,1,1,"all_city_parameter_inputs"))), ISBLANK(INDIRECT(ADDRESS(B274,1,1,1,"all_city_parameter_inputs")))), "", IF(ISBLANK(INDIRECT(ADDRESS(B274,1,1,1,"all_city_parameter_inputs"))), All_city_list!E273,INDIRECT(ADDRESS(B274,1,1,1,"all_city_parameter_inputs"))))</f>
        <v>CO2_emission_inventories</v>
      </c>
      <c r="F274" s="9" t="str" cm="1">
        <f t="array" aca="1" ref="F274" ca="1">IF(AND(ISBLANK(INDIRECT(ADDRESS(B274,3,1,1,"all_city_parameter_inputs"))),ISBLANK(INDIRECT(ADDRESS(B274,2,1,1,"all_city_parameter_inputs")))),"",IF(ISBLANK(INDIRECT(ADDRESS(B274,2,1,1,"all_city_parameter_inputs"))),"",INDIRECT(ADDRESS(B274,2,1,1,"all_city_parameter_inputs"))))</f>
        <v>motorcycle</v>
      </c>
      <c r="G274" s="25" cm="1">
        <f t="array" aca="1" ref="G274" ca="1">IF(ISBLANK(INDIRECT(ADDRESS(B274,A274,1,1,"all_city_parameter_inputs"))), "--",INDIRECT(ADDRESS(B274,A274,1,1,"all_city_parameter_inputs")))</f>
        <v>305734.38949999999</v>
      </c>
      <c r="H274" s="25">
        <f ca="1">IF(OR(F274="alpha",F274="beta",F274="sd",F274="mean"),"--",VLOOKUP(C274,Default!$B$5:$H$82,7,FALSE))</f>
        <v>15.95</v>
      </c>
      <c r="I274" s="9" t="str">
        <f ca="1">VLOOKUP(E274,Lookup!$C$5:$D$42,2, FALSE)</f>
        <v>Pollution values</v>
      </c>
      <c r="J274" s="9" t="str">
        <f ca="1">VLOOKUP(C274,Default!$B$4:$E$82,4, FALSE)</f>
        <v>- used to estimate the CO2 for scenarios (function "scenario_co2_calculations").
- used to create the VEHICLE_INVENTORY, with speeds, PM and CO2 emissions (function "set_vehicle_inventory").</v>
      </c>
      <c r="K274" s="29"/>
      <c r="L274" s="29"/>
      <c r="M274" s="29"/>
    </row>
    <row r="275" spans="1:13" x14ac:dyDescent="0.3">
      <c r="A275" s="10">
        <f t="shared" si="11"/>
        <v>6</v>
      </c>
      <c r="B275" s="10">
        <f t="shared" si="12"/>
        <v>63</v>
      </c>
      <c r="C275" s="10" t="str">
        <f t="shared" ca="1" si="13"/>
        <v>CO2_emission_inventories car</v>
      </c>
      <c r="D275" s="9" t="str" cm="1">
        <f t="array" aca="1" ref="D275" ca="1">INDIRECT(ADDRESS(1,A275,1,1,"all_city_parameter_inputs"))</f>
        <v>bangalore</v>
      </c>
      <c r="E275" s="11" t="str" cm="1">
        <f t="array" aca="1" ref="E275" ca="1">IF(AND(ISBLANK(INDIRECT(ADDRESS(B275,2,1,1,"all_city_parameter_inputs"))), ISBLANK(INDIRECT(ADDRESS(B275,1,1,1,"all_city_parameter_inputs")))), "", IF(ISBLANK(INDIRECT(ADDRESS(B275,1,1,1,"all_city_parameter_inputs"))), All_city_list!E274,INDIRECT(ADDRESS(B275,1,1,1,"all_city_parameter_inputs"))))</f>
        <v>CO2_emission_inventories</v>
      </c>
      <c r="F275" s="9" t="str" cm="1">
        <f t="array" aca="1" ref="F275" ca="1">IF(AND(ISBLANK(INDIRECT(ADDRESS(B275,3,1,1,"all_city_parameter_inputs"))),ISBLANK(INDIRECT(ADDRESS(B275,2,1,1,"all_city_parameter_inputs")))),"",IF(ISBLANK(INDIRECT(ADDRESS(B275,2,1,1,"all_city_parameter_inputs"))),"",INDIRECT(ADDRESS(B275,2,1,1,"all_city_parameter_inputs"))))</f>
        <v>car</v>
      </c>
      <c r="G275" s="25" cm="1">
        <f t="array" aca="1" ref="G275" ca="1">IF(ISBLANK(INDIRECT(ADDRESS(B275,A275,1,1,"all_city_parameter_inputs"))), "--",INDIRECT(ADDRESS(B275,A275,1,1,"all_city_parameter_inputs")))</f>
        <v>547912.7966</v>
      </c>
      <c r="H275" s="25">
        <f ca="1">IF(OR(F275="alpha",F275="beta",F275="sd",F275="mean"),"--",VLOOKUP(C275,Default!$B$5:$H$82,7,FALSE))</f>
        <v>33.130000000000003</v>
      </c>
      <c r="I275" s="9" t="str">
        <f ca="1">VLOOKUP(E275,Lookup!$C$5:$D$42,2, FALSE)</f>
        <v>Pollution values</v>
      </c>
      <c r="J275" s="9">
        <f ca="1">VLOOKUP(C275,Default!$B$4:$E$82,4, FALSE)</f>
        <v>0</v>
      </c>
      <c r="K275" s="29"/>
      <c r="L275" s="29"/>
      <c r="M275" s="29"/>
    </row>
    <row r="276" spans="1:13" x14ac:dyDescent="0.3">
      <c r="A276" s="10">
        <f t="shared" si="11"/>
        <v>6</v>
      </c>
      <c r="B276" s="10">
        <f t="shared" si="12"/>
        <v>64</v>
      </c>
      <c r="C276" s="10" t="str">
        <f t="shared" ca="1" si="13"/>
        <v>CO2_emission_inventories bus_driver</v>
      </c>
      <c r="D276" s="9" t="str" cm="1">
        <f t="array" aca="1" ref="D276" ca="1">INDIRECT(ADDRESS(1,A276,1,1,"all_city_parameter_inputs"))</f>
        <v>bangalore</v>
      </c>
      <c r="E276" s="11" t="str" cm="1">
        <f t="array" aca="1" ref="E276" ca="1">IF(AND(ISBLANK(INDIRECT(ADDRESS(B276,2,1,1,"all_city_parameter_inputs"))), ISBLANK(INDIRECT(ADDRESS(B276,1,1,1,"all_city_parameter_inputs")))), "", IF(ISBLANK(INDIRECT(ADDRESS(B276,1,1,1,"all_city_parameter_inputs"))), All_city_list!E275,INDIRECT(ADDRESS(B276,1,1,1,"all_city_parameter_inputs"))))</f>
        <v>CO2_emission_inventories</v>
      </c>
      <c r="F276" s="9" t="str" cm="1">
        <f t="array" aca="1" ref="F276" ca="1">IF(AND(ISBLANK(INDIRECT(ADDRESS(B276,3,1,1,"all_city_parameter_inputs"))),ISBLANK(INDIRECT(ADDRESS(B276,2,1,1,"all_city_parameter_inputs")))),"",IF(ISBLANK(INDIRECT(ADDRESS(B276,2,1,1,"all_city_parameter_inputs"))),"",INDIRECT(ADDRESS(B276,2,1,1,"all_city_parameter_inputs"))))</f>
        <v>bus_driver</v>
      </c>
      <c r="G276" s="25" cm="1">
        <f t="array" aca="1" ref="G276" ca="1">IF(ISBLANK(INDIRECT(ADDRESS(B276,A276,1,1,"all_city_parameter_inputs"))), "--",INDIRECT(ADDRESS(B276,A276,1,1,"all_city_parameter_inputs")))</f>
        <v>123625.10309999999</v>
      </c>
      <c r="H276" s="25">
        <f ca="1">IF(OR(F276="alpha",F276="beta",F276="sd",F276="mean"),"--",VLOOKUP(C276,Default!$B$5:$H$82,7,FALSE))</f>
        <v>9.76</v>
      </c>
      <c r="I276" s="9" t="str">
        <f ca="1">VLOOKUP(E276,Lookup!$C$5:$D$42,2, FALSE)</f>
        <v>Pollution values</v>
      </c>
      <c r="J276" s="9">
        <f ca="1">VLOOKUP(C276,Default!$B$4:$E$82,4, FALSE)</f>
        <v>0</v>
      </c>
      <c r="K276" s="29"/>
      <c r="L276" s="29"/>
      <c r="M276" s="29"/>
    </row>
    <row r="277" spans="1:13" x14ac:dyDescent="0.3">
      <c r="A277" s="10">
        <f t="shared" si="11"/>
        <v>6</v>
      </c>
      <c r="B277" s="10">
        <f t="shared" si="12"/>
        <v>65</v>
      </c>
      <c r="C277" s="10" t="str">
        <f t="shared" ca="1" si="13"/>
        <v>CO2_emission_inventories big_truck</v>
      </c>
      <c r="D277" s="9" t="str" cm="1">
        <f t="array" aca="1" ref="D277" ca="1">INDIRECT(ADDRESS(1,A277,1,1,"all_city_parameter_inputs"))</f>
        <v>bangalore</v>
      </c>
      <c r="E277" s="11" t="str" cm="1">
        <f t="array" aca="1" ref="E277" ca="1">IF(AND(ISBLANK(INDIRECT(ADDRESS(B277,2,1,1,"all_city_parameter_inputs"))), ISBLANK(INDIRECT(ADDRESS(B277,1,1,1,"all_city_parameter_inputs")))), "", IF(ISBLANK(INDIRECT(ADDRESS(B277,1,1,1,"all_city_parameter_inputs"))), All_city_list!E276,INDIRECT(ADDRESS(B277,1,1,1,"all_city_parameter_inputs"))))</f>
        <v>CO2_emission_inventories</v>
      </c>
      <c r="F277" s="9" t="str" cm="1">
        <f t="array" aca="1" ref="F277" ca="1">IF(AND(ISBLANK(INDIRECT(ADDRESS(B277,3,1,1,"all_city_parameter_inputs"))),ISBLANK(INDIRECT(ADDRESS(B277,2,1,1,"all_city_parameter_inputs")))),"",IF(ISBLANK(INDIRECT(ADDRESS(B277,2,1,1,"all_city_parameter_inputs"))),"",INDIRECT(ADDRESS(B277,2,1,1,"all_city_parameter_inputs"))))</f>
        <v>big_truck</v>
      </c>
      <c r="G277" s="25" cm="1">
        <f t="array" aca="1" ref="G277" ca="1">IF(ISBLANK(INDIRECT(ADDRESS(B277,A277,1,1,"all_city_parameter_inputs"))), "--",INDIRECT(ADDRESS(B277,A277,1,1,"all_city_parameter_inputs")))</f>
        <v>492281.50020000001</v>
      </c>
      <c r="H277" s="25">
        <f ca="1">IF(OR(F277="alpha",F277="beta",F277="sd",F277="mean"),"--",VLOOKUP(C277,Default!$B$5:$H$82,7,FALSE))</f>
        <v>3.68</v>
      </c>
      <c r="I277" s="9" t="str">
        <f ca="1">VLOOKUP(E277,Lookup!$C$5:$D$42,2, FALSE)</f>
        <v>Pollution values</v>
      </c>
      <c r="J277" s="9">
        <f ca="1">VLOOKUP(C277,Default!$B$4:$E$82,4, FALSE)</f>
        <v>0</v>
      </c>
      <c r="K277" s="29"/>
      <c r="L277" s="29"/>
      <c r="M277" s="29"/>
    </row>
    <row r="278" spans="1:13" x14ac:dyDescent="0.3">
      <c r="A278" s="10">
        <f t="shared" si="11"/>
        <v>6</v>
      </c>
      <c r="B278" s="10">
        <f t="shared" si="12"/>
        <v>66</v>
      </c>
      <c r="C278" s="10" t="str">
        <f t="shared" ca="1" si="13"/>
        <v>CO2_emission_inventories truck</v>
      </c>
      <c r="D278" s="9" t="str" cm="1">
        <f t="array" aca="1" ref="D278" ca="1">INDIRECT(ADDRESS(1,A278,1,1,"all_city_parameter_inputs"))</f>
        <v>bangalore</v>
      </c>
      <c r="E278" s="11" t="str" cm="1">
        <f t="array" aca="1" ref="E278" ca="1">IF(AND(ISBLANK(INDIRECT(ADDRESS(B278,2,1,1,"all_city_parameter_inputs"))), ISBLANK(INDIRECT(ADDRESS(B278,1,1,1,"all_city_parameter_inputs")))), "", IF(ISBLANK(INDIRECT(ADDRESS(B278,1,1,1,"all_city_parameter_inputs"))), All_city_list!E277,INDIRECT(ADDRESS(B278,1,1,1,"all_city_parameter_inputs"))))</f>
        <v>CO2_emission_inventories</v>
      </c>
      <c r="F278" s="9" t="str" cm="1">
        <f t="array" aca="1" ref="F278" ca="1">IF(AND(ISBLANK(INDIRECT(ADDRESS(B278,3,1,1,"all_city_parameter_inputs"))),ISBLANK(INDIRECT(ADDRESS(B278,2,1,1,"all_city_parameter_inputs")))),"",IF(ISBLANK(INDIRECT(ADDRESS(B278,2,1,1,"all_city_parameter_inputs"))),"",INDIRECT(ADDRESS(B278,2,1,1,"all_city_parameter_inputs"))))</f>
        <v>truck</v>
      </c>
      <c r="G278" s="25" cm="1">
        <f t="array" aca="1" ref="G278" ca="1">IF(ISBLANK(INDIRECT(ADDRESS(B278,A278,1,1,"all_city_parameter_inputs"))), "--",INDIRECT(ADDRESS(B278,A278,1,1,"all_city_parameter_inputs")))</f>
        <v>83684.685159999994</v>
      </c>
      <c r="H278" s="25">
        <f ca="1">IF(OR(F278="alpha",F278="beta",F278="sd",F278="mean"),"--",VLOOKUP(C278,Default!$B$5:$H$82,7,FALSE))</f>
        <v>6.19</v>
      </c>
      <c r="I278" s="9" t="str">
        <f ca="1">VLOOKUP(E278,Lookup!$C$5:$D$42,2, FALSE)</f>
        <v>Pollution values</v>
      </c>
      <c r="J278" s="9">
        <f ca="1">VLOOKUP(C278,Default!$B$4:$E$82,4, FALSE)</f>
        <v>0</v>
      </c>
      <c r="K278" s="29"/>
      <c r="L278" s="29"/>
      <c r="M278" s="29"/>
    </row>
    <row r="279" spans="1:13" x14ac:dyDescent="0.3">
      <c r="A279" s="10">
        <f t="shared" si="11"/>
        <v>6</v>
      </c>
      <c r="B279" s="10">
        <f t="shared" si="12"/>
        <v>67</v>
      </c>
      <c r="C279" s="10" t="str">
        <f t="shared" ca="1" si="13"/>
        <v>CO2_emission_inventories van</v>
      </c>
      <c r="D279" s="9" t="str" cm="1">
        <f t="array" aca="1" ref="D279" ca="1">INDIRECT(ADDRESS(1,A279,1,1,"all_city_parameter_inputs"))</f>
        <v>bangalore</v>
      </c>
      <c r="E279" s="11" t="str" cm="1">
        <f t="array" aca="1" ref="E279" ca="1">IF(AND(ISBLANK(INDIRECT(ADDRESS(B279,2,1,1,"all_city_parameter_inputs"))), ISBLANK(INDIRECT(ADDRESS(B279,1,1,1,"all_city_parameter_inputs")))), "", IF(ISBLANK(INDIRECT(ADDRESS(B279,1,1,1,"all_city_parameter_inputs"))), All_city_list!E278,INDIRECT(ADDRESS(B279,1,1,1,"all_city_parameter_inputs"))))</f>
        <v>CO2_emission_inventories</v>
      </c>
      <c r="F279" s="9" t="str" cm="1">
        <f t="array" aca="1" ref="F279" ca="1">IF(AND(ISBLANK(INDIRECT(ADDRESS(B279,3,1,1,"all_city_parameter_inputs"))),ISBLANK(INDIRECT(ADDRESS(B279,2,1,1,"all_city_parameter_inputs")))),"",IF(ISBLANK(INDIRECT(ADDRESS(B279,2,1,1,"all_city_parameter_inputs"))),"",INDIRECT(ADDRESS(B279,2,1,1,"all_city_parameter_inputs"))))</f>
        <v>van</v>
      </c>
      <c r="G279" s="25" t="str" cm="1">
        <f t="array" aca="1" ref="G279" ca="1">IF(ISBLANK(INDIRECT(ADDRESS(B279,A279,1,1,"all_city_parameter_inputs"))), "--",INDIRECT(ADDRESS(B279,A279,1,1,"all_city_parameter_inputs")))</f>
        <v>--</v>
      </c>
      <c r="H279" s="25" t="str">
        <f ca="1">IF(OR(F279="alpha",F279="beta",F279="sd",F279="mean"),"--",VLOOKUP(C279,Default!$B$5:$H$82,7,FALSE))</f>
        <v>NOT defined</v>
      </c>
      <c r="I279" s="9" t="str">
        <f ca="1">VLOOKUP(E279,Lookup!$C$5:$D$42,2, FALSE)</f>
        <v>Pollution values</v>
      </c>
      <c r="J279" s="9">
        <f ca="1">VLOOKUP(C279,Default!$B$4:$E$82,4, FALSE)</f>
        <v>0</v>
      </c>
      <c r="K279" s="29"/>
      <c r="L279" s="29"/>
      <c r="M279" s="29"/>
    </row>
    <row r="280" spans="1:13" x14ac:dyDescent="0.3">
      <c r="A280" s="10">
        <f t="shared" si="11"/>
        <v>6</v>
      </c>
      <c r="B280" s="10">
        <f t="shared" si="12"/>
        <v>68</v>
      </c>
      <c r="C280" s="10" t="str">
        <f t="shared" ca="1" si="13"/>
        <v>CO2_emission_inventories other</v>
      </c>
      <c r="D280" s="9" t="str" cm="1">
        <f t="array" aca="1" ref="D280" ca="1">INDIRECT(ADDRESS(1,A280,1,1,"all_city_parameter_inputs"))</f>
        <v>bangalore</v>
      </c>
      <c r="E280" s="11" t="str" cm="1">
        <f t="array" aca="1" ref="E280" ca="1">IF(AND(ISBLANK(INDIRECT(ADDRESS(B280,2,1,1,"all_city_parameter_inputs"))), ISBLANK(INDIRECT(ADDRESS(B280,1,1,1,"all_city_parameter_inputs")))), "", IF(ISBLANK(INDIRECT(ADDRESS(B280,1,1,1,"all_city_parameter_inputs"))), All_city_list!E279,INDIRECT(ADDRESS(B280,1,1,1,"all_city_parameter_inputs"))))</f>
        <v>CO2_emission_inventories</v>
      </c>
      <c r="F280" s="9" t="str" cm="1">
        <f t="array" aca="1" ref="F280" ca="1">IF(AND(ISBLANK(INDIRECT(ADDRESS(B280,3,1,1,"all_city_parameter_inputs"))),ISBLANK(INDIRECT(ADDRESS(B280,2,1,1,"all_city_parameter_inputs")))),"",IF(ISBLANK(INDIRECT(ADDRESS(B280,2,1,1,"all_city_parameter_inputs"))),"",INDIRECT(ADDRESS(B280,2,1,1,"all_city_parameter_inputs"))))</f>
        <v>other</v>
      </c>
      <c r="G280" s="25" cm="1">
        <f t="array" aca="1" ref="G280" ca="1">IF(ISBLANK(INDIRECT(ADDRESS(B280,A280,1,1,"all_city_parameter_inputs"))), "--",INDIRECT(ADDRESS(B280,A280,1,1,"all_city_parameter_inputs")))</f>
        <v>31857.238099999999</v>
      </c>
      <c r="H280" s="25">
        <f ca="1">IF(OR(F280="alpha",F280="beta",F280="sd",F280="mean"),"--",VLOOKUP(C280,Default!$B$5:$H$82,7,FALSE))</f>
        <v>31.28</v>
      </c>
      <c r="I280" s="9" t="str">
        <f ca="1">VLOOKUP(E280,Lookup!$C$5:$D$42,2, FALSE)</f>
        <v>Pollution values</v>
      </c>
      <c r="J280" s="9">
        <f ca="1">VLOOKUP(C280,Default!$B$4:$E$82,4, FALSE)</f>
        <v>0</v>
      </c>
      <c r="K280" s="29"/>
      <c r="L280" s="29"/>
      <c r="M280" s="29"/>
    </row>
    <row r="281" spans="1:13" x14ac:dyDescent="0.3">
      <c r="A281" s="10">
        <f t="shared" si="11"/>
        <v>6</v>
      </c>
      <c r="B281" s="10">
        <f t="shared" si="12"/>
        <v>69</v>
      </c>
      <c r="C281" s="10" t="str">
        <f t="shared" ca="1" si="13"/>
        <v>CO2_emission_inventories taxi</v>
      </c>
      <c r="D281" s="9" t="str" cm="1">
        <f t="array" aca="1" ref="D281" ca="1">INDIRECT(ADDRESS(1,A281,1,1,"all_city_parameter_inputs"))</f>
        <v>bangalore</v>
      </c>
      <c r="E281" s="11" t="str" cm="1">
        <f t="array" aca="1" ref="E281" ca="1">IF(AND(ISBLANK(INDIRECT(ADDRESS(B281,2,1,1,"all_city_parameter_inputs"))), ISBLANK(INDIRECT(ADDRESS(B281,1,1,1,"all_city_parameter_inputs")))), "", IF(ISBLANK(INDIRECT(ADDRESS(B281,1,1,1,"all_city_parameter_inputs"))), All_city_list!E280,INDIRECT(ADDRESS(B281,1,1,1,"all_city_parameter_inputs"))))</f>
        <v>CO2_emission_inventories</v>
      </c>
      <c r="F281" s="9" t="str" cm="1">
        <f t="array" aca="1" ref="F281" ca="1">IF(AND(ISBLANK(INDIRECT(ADDRESS(B281,3,1,1,"all_city_parameter_inputs"))),ISBLANK(INDIRECT(ADDRESS(B281,2,1,1,"all_city_parameter_inputs")))),"",IF(ISBLANK(INDIRECT(ADDRESS(B281,2,1,1,"all_city_parameter_inputs"))),"",INDIRECT(ADDRESS(B281,2,1,1,"all_city_parameter_inputs"))))</f>
        <v>taxi</v>
      </c>
      <c r="G281" s="25" t="str" cm="1">
        <f t="array" aca="1" ref="G281" ca="1">IF(ISBLANK(INDIRECT(ADDRESS(B281,A281,1,1,"all_city_parameter_inputs"))), "--",INDIRECT(ADDRESS(B281,A281,1,1,"all_city_parameter_inputs")))</f>
        <v>--</v>
      </c>
      <c r="H281" s="25" t="str">
        <f ca="1">IF(OR(F281="alpha",F281="beta",F281="sd",F281="mean"),"--",VLOOKUP(C281,Default!$B$5:$H$82,7,FALSE))</f>
        <v>NOT defined</v>
      </c>
      <c r="I281" s="9" t="str">
        <f ca="1">VLOOKUP(E281,Lookup!$C$5:$D$42,2, FALSE)</f>
        <v>Pollution values</v>
      </c>
      <c r="J281" s="9">
        <f ca="1">VLOOKUP(C281,Default!$B$4:$E$82,4, FALSE)</f>
        <v>0</v>
      </c>
      <c r="K281" s="29"/>
      <c r="L281" s="29"/>
      <c r="M281" s="29"/>
    </row>
    <row r="282" spans="1:13" x14ac:dyDescent="0.3">
      <c r="A282" s="10">
        <f t="shared" si="11"/>
        <v>6</v>
      </c>
      <c r="B282" s="10">
        <f t="shared" si="12"/>
        <v>70</v>
      </c>
      <c r="C282" s="10" t="str">
        <f t="shared" ca="1" si="13"/>
        <v>CO2_emission_inventories auto_rickshaw</v>
      </c>
      <c r="D282" s="9" t="str" cm="1">
        <f t="array" aca="1" ref="D282" ca="1">INDIRECT(ADDRESS(1,A282,1,1,"all_city_parameter_inputs"))</f>
        <v>bangalore</v>
      </c>
      <c r="E282" s="11" t="str" cm="1">
        <f t="array" aca="1" ref="E282" ca="1">IF(AND(ISBLANK(INDIRECT(ADDRESS(B282,2,1,1,"all_city_parameter_inputs"))), ISBLANK(INDIRECT(ADDRESS(B282,1,1,1,"all_city_parameter_inputs")))), "", IF(ISBLANK(INDIRECT(ADDRESS(B282,1,1,1,"all_city_parameter_inputs"))), All_city_list!E281,INDIRECT(ADDRESS(B282,1,1,1,"all_city_parameter_inputs"))))</f>
        <v>CO2_emission_inventories</v>
      </c>
      <c r="F282" s="9" t="str" cm="1">
        <f t="array" aca="1" ref="F282" ca="1">IF(AND(ISBLANK(INDIRECT(ADDRESS(B282,3,1,1,"all_city_parameter_inputs"))),ISBLANK(INDIRECT(ADDRESS(B282,2,1,1,"all_city_parameter_inputs")))),"",IF(ISBLANK(INDIRECT(ADDRESS(B282,2,1,1,"all_city_parameter_inputs"))),"",INDIRECT(ADDRESS(B282,2,1,1,"all_city_parameter_inputs"))))</f>
        <v>auto_rickshaw</v>
      </c>
      <c r="G282" s="25" t="str" cm="1">
        <f t="array" aca="1" ref="G282" ca="1">IF(ISBLANK(INDIRECT(ADDRESS(B282,A282,1,1,"all_city_parameter_inputs"))), "--",INDIRECT(ADDRESS(B282,A282,1,1,"all_city_parameter_inputs")))</f>
        <v>--</v>
      </c>
      <c r="H282" s="25" t="str">
        <f ca="1">IF(OR(F282="alpha",F282="beta",F282="sd",F282="mean"),"--",VLOOKUP(C282,Default!$B$5:$H$82,7,FALSE))</f>
        <v>NOT defined</v>
      </c>
      <c r="I282" s="9" t="str">
        <f ca="1">VLOOKUP(E282,Lookup!$C$5:$D$42,2, FALSE)</f>
        <v>Pollution values</v>
      </c>
      <c r="J282" s="9">
        <f ca="1">VLOOKUP(C282,Default!$B$4:$E$82,4, FALSE)</f>
        <v>0</v>
      </c>
      <c r="K282" s="29"/>
      <c r="L282" s="29"/>
      <c r="M282" s="29"/>
    </row>
    <row r="283" spans="1:13" x14ac:dyDescent="0.3">
      <c r="A283" s="10">
        <f t="shared" si="11"/>
        <v>6</v>
      </c>
      <c r="B283" s="10">
        <f t="shared" si="12"/>
        <v>71</v>
      </c>
      <c r="C283" s="10" t="str">
        <f t="shared" ca="1" si="13"/>
        <v xml:space="preserve">CO2_emission_confidence </v>
      </c>
      <c r="D283" s="9" t="str" cm="1">
        <f t="array" aca="1" ref="D283" ca="1">INDIRECT(ADDRESS(1,A283,1,1,"all_city_parameter_inputs"))</f>
        <v>bangalore</v>
      </c>
      <c r="E283" s="11" t="str" cm="1">
        <f t="array" aca="1" ref="E283" ca="1">IF(AND(ISBLANK(INDIRECT(ADDRESS(B283,2,1,1,"all_city_parameter_inputs"))), ISBLANK(INDIRECT(ADDRESS(B283,1,1,1,"all_city_parameter_inputs")))), "", IF(ISBLANK(INDIRECT(ADDRESS(B283,1,1,1,"all_city_parameter_inputs"))), All_city_list!E282,INDIRECT(ADDRESS(B283,1,1,1,"all_city_parameter_inputs"))))</f>
        <v>CO2_emission_confidence</v>
      </c>
      <c r="F283" s="9" t="str" cm="1">
        <f t="array" aca="1" ref="F283" ca="1">IF(AND(ISBLANK(INDIRECT(ADDRESS(B283,3,1,1,"all_city_parameter_inputs"))),ISBLANK(INDIRECT(ADDRESS(B283,2,1,1,"all_city_parameter_inputs")))),"",IF(ISBLANK(INDIRECT(ADDRESS(B283,2,1,1,"all_city_parameter_inputs"))),"",INDIRECT(ADDRESS(B283,2,1,1,"all_city_parameter_inputs"))))</f>
        <v/>
      </c>
      <c r="G283" s="25" cm="1">
        <f t="array" aca="1" ref="G283" ca="1">IF(ISBLANK(INDIRECT(ADDRESS(B283,A283,1,1,"all_city_parameter_inputs"))), "--",INDIRECT(ADDRESS(B283,A283,1,1,"all_city_parameter_inputs")))</f>
        <v>0.9</v>
      </c>
      <c r="H283" s="25" t="e">
        <f ca="1">IF(OR(F283="alpha",F283="beta",F283="sd",F283="mean"),"--",VLOOKUP(C283,Default!$B$5:$H$82,7,FALSE))</f>
        <v>#N/A</v>
      </c>
      <c r="I283" s="9" t="str">
        <f ca="1">VLOOKUP(E283,Lookup!$C$5:$D$42,2, FALSE)</f>
        <v>Pollution values</v>
      </c>
      <c r="J283" s="9" t="e">
        <f ca="1">VLOOKUP(C283,Default!$B$4:$E$82,4, FALSE)</f>
        <v>#N/A</v>
      </c>
      <c r="K283" s="29"/>
      <c r="L283" s="29"/>
      <c r="M283" s="29"/>
    </row>
    <row r="284" spans="1:13" x14ac:dyDescent="0.3">
      <c r="A284" s="10">
        <f t="shared" si="11"/>
        <v>7</v>
      </c>
      <c r="B284" s="10">
        <f t="shared" si="12"/>
        <v>2</v>
      </c>
      <c r="C284" s="10" t="str">
        <f t="shared" ca="1" si="13"/>
        <v>speeds subway</v>
      </c>
      <c r="D284" s="9" t="str" cm="1">
        <f t="array" aca="1" ref="D284" ca="1">INDIRECT(ADDRESS(1,A284,1,1,"all_city_parameter_inputs"))</f>
        <v>vizag</v>
      </c>
      <c r="E284" s="11" t="str" cm="1">
        <f t="array" aca="1" ref="E284" ca="1">IF(AND(ISBLANK(INDIRECT(ADDRESS(B284,2,1,1,"all_city_parameter_inputs"))), ISBLANK(INDIRECT(ADDRESS(B284,1,1,1,"all_city_parameter_inputs")))), "", IF(ISBLANK(INDIRECT(ADDRESS(B284,1,1,1,"all_city_parameter_inputs"))), All_city_list!E283,INDIRECT(ADDRESS(B284,1,1,1,"all_city_parameter_inputs"))))</f>
        <v>speeds</v>
      </c>
      <c r="F284" s="9" t="str" cm="1">
        <f t="array" aca="1" ref="F284" ca="1">IF(AND(ISBLANK(INDIRECT(ADDRESS(B284,3,1,1,"all_city_parameter_inputs"))),ISBLANK(INDIRECT(ADDRESS(B284,2,1,1,"all_city_parameter_inputs")))),"",IF(ISBLANK(INDIRECT(ADDRESS(B284,2,1,1,"all_city_parameter_inputs"))),"",INDIRECT(ADDRESS(B284,2,1,1,"all_city_parameter_inputs"))))</f>
        <v>subway</v>
      </c>
      <c r="G284" s="25" t="str" cm="1">
        <f t="array" aca="1" ref="G284" ca="1">IF(ISBLANK(INDIRECT(ADDRESS(B284,A284,1,1,"all_city_parameter_inputs"))), "--",INDIRECT(ADDRESS(B284,A284,1,1,"all_city_parameter_inputs")))</f>
        <v>--</v>
      </c>
      <c r="H284" s="25">
        <f ca="1">IF(OR(F284="alpha",F284="beta",F284="sd",F284="mean"),"--",VLOOKUP(C284,Default!$B$5:$H$82,7,FALSE))</f>
        <v>16</v>
      </c>
      <c r="I284" s="9" t="str">
        <f ca="1">VLOOKUP(E284,Lookup!$C$5:$D$42,2, FALSE)</f>
        <v>Travel values</v>
      </c>
      <c r="J284" s="9">
        <f ca="1">VLOOKUP(C284,Default!$B$4:$E$82,4, FALSE)</f>
        <v>0</v>
      </c>
      <c r="K284" s="29"/>
      <c r="L284" s="29"/>
      <c r="M284" s="29"/>
    </row>
    <row r="285" spans="1:13" x14ac:dyDescent="0.3">
      <c r="A285" s="10">
        <f t="shared" si="11"/>
        <v>7</v>
      </c>
      <c r="B285" s="10">
        <f t="shared" si="12"/>
        <v>3</v>
      </c>
      <c r="C285" s="10" t="str">
        <f t="shared" ca="1" si="13"/>
        <v>speeds cycle</v>
      </c>
      <c r="D285" s="9" t="str" cm="1">
        <f t="array" aca="1" ref="D285" ca="1">INDIRECT(ADDRESS(1,A285,1,1,"all_city_parameter_inputs"))</f>
        <v>vizag</v>
      </c>
      <c r="E285" s="11" t="str" cm="1">
        <f t="array" aca="1" ref="E285" ca="1">IF(AND(ISBLANK(INDIRECT(ADDRESS(B285,2,1,1,"all_city_parameter_inputs"))), ISBLANK(INDIRECT(ADDRESS(B285,1,1,1,"all_city_parameter_inputs")))), "", IF(ISBLANK(INDIRECT(ADDRESS(B285,1,1,1,"all_city_parameter_inputs"))), All_city_list!E284,INDIRECT(ADDRESS(B285,1,1,1,"all_city_parameter_inputs"))))</f>
        <v>speeds</v>
      </c>
      <c r="F285" s="9" t="str" cm="1">
        <f t="array" aca="1" ref="F285" ca="1">IF(AND(ISBLANK(INDIRECT(ADDRESS(B285,3,1,1,"all_city_parameter_inputs"))),ISBLANK(INDIRECT(ADDRESS(B285,2,1,1,"all_city_parameter_inputs")))),"",IF(ISBLANK(INDIRECT(ADDRESS(B285,2,1,1,"all_city_parameter_inputs"))),"",INDIRECT(ADDRESS(B285,2,1,1,"all_city_parameter_inputs"))))</f>
        <v>cycle</v>
      </c>
      <c r="G285" s="25" t="str" cm="1">
        <f t="array" aca="1" ref="G285" ca="1">IF(ISBLANK(INDIRECT(ADDRESS(B285,A285,1,1,"all_city_parameter_inputs"))), "--",INDIRECT(ADDRESS(B285,A285,1,1,"all_city_parameter_inputs")))</f>
        <v>--</v>
      </c>
      <c r="H285" s="25">
        <f ca="1">IF(OR(F285="alpha",F285="beta",F285="sd",F285="mean"),"--",VLOOKUP(C285,Default!$B$5:$H$82,7,FALSE))</f>
        <v>7</v>
      </c>
      <c r="I285" s="9" t="str">
        <f ca="1">VLOOKUP(E285,Lookup!$C$5:$D$42,2, FALSE)</f>
        <v>Travel values</v>
      </c>
      <c r="J285" s="9">
        <f ca="1">VLOOKUP(C285,Default!$B$4:$E$82,4, FALSE)</f>
        <v>0</v>
      </c>
      <c r="K285" s="29"/>
      <c r="L285" s="29"/>
      <c r="M285" s="29"/>
    </row>
    <row r="286" spans="1:13" x14ac:dyDescent="0.3">
      <c r="A286" s="10">
        <f t="shared" si="11"/>
        <v>7</v>
      </c>
      <c r="B286" s="10">
        <f t="shared" si="12"/>
        <v>4</v>
      </c>
      <c r="C286" s="10" t="str">
        <f t="shared" ca="1" si="13"/>
        <v>PM_emission_inventories motorcycle</v>
      </c>
      <c r="D286" s="9" t="str" cm="1">
        <f t="array" aca="1" ref="D286" ca="1">INDIRECT(ADDRESS(1,A286,1,1,"all_city_parameter_inputs"))</f>
        <v>vizag</v>
      </c>
      <c r="E286" s="11" t="str" cm="1">
        <f t="array" aca="1" ref="E286" ca="1">IF(AND(ISBLANK(INDIRECT(ADDRESS(B286,2,1,1,"all_city_parameter_inputs"))), ISBLANK(INDIRECT(ADDRESS(B286,1,1,1,"all_city_parameter_inputs")))), "", IF(ISBLANK(INDIRECT(ADDRESS(B286,1,1,1,"all_city_parameter_inputs"))), All_city_list!E285,INDIRECT(ADDRESS(B286,1,1,1,"all_city_parameter_inputs"))))</f>
        <v>PM_emission_inventories</v>
      </c>
      <c r="F286" s="9" t="str" cm="1">
        <f t="array" aca="1" ref="F286" ca="1">IF(AND(ISBLANK(INDIRECT(ADDRESS(B286,3,1,1,"all_city_parameter_inputs"))),ISBLANK(INDIRECT(ADDRESS(B286,2,1,1,"all_city_parameter_inputs")))),"",IF(ISBLANK(INDIRECT(ADDRESS(B286,2,1,1,"all_city_parameter_inputs"))),"",INDIRECT(ADDRESS(B286,2,1,1,"all_city_parameter_inputs"))))</f>
        <v>motorcycle</v>
      </c>
      <c r="G286" s="25" cm="1">
        <f t="array" aca="1" ref="G286" ca="1">IF(ISBLANK(INDIRECT(ADDRESS(B286,A286,1,1,"all_city_parameter_inputs"))), "--",INDIRECT(ADDRESS(B286,A286,1,1,"all_city_parameter_inputs")))</f>
        <v>101</v>
      </c>
      <c r="H286" s="25">
        <f ca="1">IF(OR(F286="alpha",F286="beta",F286="sd",F286="mean"),"--",VLOOKUP(C286,Default!$B$5:$H$82,7,FALSE))</f>
        <v>1.0999999999999999E-2</v>
      </c>
      <c r="I286" s="9" t="str">
        <f ca="1">VLOOKUP(E286,Lookup!$C$5:$D$42,2, FALSE)</f>
        <v>Pollution values</v>
      </c>
      <c r="J286" s="9" t="str">
        <f ca="1">VLOOKUP(C286,Default!$B$4:$E$82,4, FALSE)</f>
        <v>- Used to estimate the PM for scenarios (function "scenario_pm_calculations").
- Iused as reference to compute confidence around it (function "ithim_setup_parameters").
- used to create VEHICLE_INVENTORY, with speeds, PM and CO2 emissions (function "set_vehicle_inventory").</v>
      </c>
      <c r="K286" s="29"/>
      <c r="L286" s="29"/>
      <c r="M286" s="29"/>
    </row>
    <row r="287" spans="1:13" x14ac:dyDescent="0.3">
      <c r="A287" s="10">
        <f t="shared" si="11"/>
        <v>7</v>
      </c>
      <c r="B287" s="10">
        <f t="shared" si="12"/>
        <v>5</v>
      </c>
      <c r="C287" s="10" t="str">
        <f t="shared" ca="1" si="13"/>
        <v>PM_emission_inventories car</v>
      </c>
      <c r="D287" s="9" t="str" cm="1">
        <f t="array" aca="1" ref="D287" ca="1">INDIRECT(ADDRESS(1,A287,1,1,"all_city_parameter_inputs"))</f>
        <v>vizag</v>
      </c>
      <c r="E287" s="11" t="str" cm="1">
        <f t="array" aca="1" ref="E287" ca="1">IF(AND(ISBLANK(INDIRECT(ADDRESS(B287,2,1,1,"all_city_parameter_inputs"))), ISBLANK(INDIRECT(ADDRESS(B287,1,1,1,"all_city_parameter_inputs")))), "", IF(ISBLANK(INDIRECT(ADDRESS(B287,1,1,1,"all_city_parameter_inputs"))), All_city_list!E286,INDIRECT(ADDRESS(B287,1,1,1,"all_city_parameter_inputs"))))</f>
        <v>PM_emission_inventories</v>
      </c>
      <c r="F287" s="9" t="str" cm="1">
        <f t="array" aca="1" ref="F287" ca="1">IF(AND(ISBLANK(INDIRECT(ADDRESS(B287,3,1,1,"all_city_parameter_inputs"))),ISBLANK(INDIRECT(ADDRESS(B287,2,1,1,"all_city_parameter_inputs")))),"",IF(ISBLANK(INDIRECT(ADDRESS(B287,2,1,1,"all_city_parameter_inputs"))),"",INDIRECT(ADDRESS(B287,2,1,1,"all_city_parameter_inputs"))))</f>
        <v>car</v>
      </c>
      <c r="G287" s="25" cm="1">
        <f t="array" aca="1" ref="G287" ca="1">IF(ISBLANK(INDIRECT(ADDRESS(B287,A287,1,1,"all_city_parameter_inputs"))), "--",INDIRECT(ADDRESS(B287,A287,1,1,"all_city_parameter_inputs")))</f>
        <v>104</v>
      </c>
      <c r="H287" s="25">
        <f ca="1">IF(OR(F287="alpha",F287="beta",F287="sd",F287="mean"),"--",VLOOKUP(C287,Default!$B$5:$H$82,7,FALSE))</f>
        <v>0.22800000000000001</v>
      </c>
      <c r="I287" s="9" t="str">
        <f ca="1">VLOOKUP(E287,Lookup!$C$5:$D$42,2, FALSE)</f>
        <v>Pollution values</v>
      </c>
      <c r="J287" s="9">
        <f ca="1">VLOOKUP(C287,Default!$B$4:$E$82,4, FALSE)</f>
        <v>0</v>
      </c>
      <c r="K287" s="29"/>
      <c r="L287" s="29"/>
      <c r="M287" s="29"/>
    </row>
    <row r="288" spans="1:13" x14ac:dyDescent="0.3">
      <c r="A288" s="10">
        <f t="shared" si="11"/>
        <v>7</v>
      </c>
      <c r="B288" s="10">
        <f t="shared" si="12"/>
        <v>6</v>
      </c>
      <c r="C288" s="10" t="str">
        <f t="shared" ca="1" si="13"/>
        <v>PM_emission_inventories bus_driver</v>
      </c>
      <c r="D288" s="9" t="str" cm="1">
        <f t="array" aca="1" ref="D288" ca="1">INDIRECT(ADDRESS(1,A288,1,1,"all_city_parameter_inputs"))</f>
        <v>vizag</v>
      </c>
      <c r="E288" s="11" t="str" cm="1">
        <f t="array" aca="1" ref="E288" ca="1">IF(AND(ISBLANK(INDIRECT(ADDRESS(B288,2,1,1,"all_city_parameter_inputs"))), ISBLANK(INDIRECT(ADDRESS(B288,1,1,1,"all_city_parameter_inputs")))), "", IF(ISBLANK(INDIRECT(ADDRESS(B288,1,1,1,"all_city_parameter_inputs"))), All_city_list!E287,INDIRECT(ADDRESS(B288,1,1,1,"all_city_parameter_inputs"))))</f>
        <v>PM_emission_inventories</v>
      </c>
      <c r="F288" s="9" t="str" cm="1">
        <f t="array" aca="1" ref="F288" ca="1">IF(AND(ISBLANK(INDIRECT(ADDRESS(B288,3,1,1,"all_city_parameter_inputs"))),ISBLANK(INDIRECT(ADDRESS(B288,2,1,1,"all_city_parameter_inputs")))),"",IF(ISBLANK(INDIRECT(ADDRESS(B288,2,1,1,"all_city_parameter_inputs"))),"",INDIRECT(ADDRESS(B288,2,1,1,"all_city_parameter_inputs"))))</f>
        <v>bus_driver</v>
      </c>
      <c r="G288" s="25" cm="1">
        <f t="array" aca="1" ref="G288" ca="1">IF(ISBLANK(INDIRECT(ADDRESS(B288,A288,1,1,"all_city_parameter_inputs"))), "--",INDIRECT(ADDRESS(B288,A288,1,1,"all_city_parameter_inputs")))</f>
        <v>62</v>
      </c>
      <c r="H288" s="25">
        <f ca="1">IF(OR(F288="alpha",F288="beta",F288="sd",F288="mean"),"--",VLOOKUP(C288,Default!$B$5:$H$82,7,FALSE))</f>
        <v>0.82</v>
      </c>
      <c r="I288" s="9" t="str">
        <f ca="1">VLOOKUP(E288,Lookup!$C$5:$D$42,2, FALSE)</f>
        <v>Pollution values</v>
      </c>
      <c r="J288" s="9">
        <f ca="1">VLOOKUP(C288,Default!$B$4:$E$82,4, FALSE)</f>
        <v>0</v>
      </c>
      <c r="K288" s="29"/>
      <c r="L288" s="29"/>
      <c r="M288" s="29"/>
    </row>
    <row r="289" spans="1:13" x14ac:dyDescent="0.3">
      <c r="A289" s="10">
        <f t="shared" si="11"/>
        <v>7</v>
      </c>
      <c r="B289" s="10">
        <f t="shared" si="12"/>
        <v>7</v>
      </c>
      <c r="C289" s="10" t="str">
        <f t="shared" ca="1" si="13"/>
        <v>PM_emission_inventories big_truck</v>
      </c>
      <c r="D289" s="9" t="str" cm="1">
        <f t="array" aca="1" ref="D289" ca="1">INDIRECT(ADDRESS(1,A289,1,1,"all_city_parameter_inputs"))</f>
        <v>vizag</v>
      </c>
      <c r="E289" s="11" t="str" cm="1">
        <f t="array" aca="1" ref="E289" ca="1">IF(AND(ISBLANK(INDIRECT(ADDRESS(B289,2,1,1,"all_city_parameter_inputs"))), ISBLANK(INDIRECT(ADDRESS(B289,1,1,1,"all_city_parameter_inputs")))), "", IF(ISBLANK(INDIRECT(ADDRESS(B289,1,1,1,"all_city_parameter_inputs"))), All_city_list!E288,INDIRECT(ADDRESS(B289,1,1,1,"all_city_parameter_inputs"))))</f>
        <v>PM_emission_inventories</v>
      </c>
      <c r="F289" s="9" t="str" cm="1">
        <f t="array" aca="1" ref="F289" ca="1">IF(AND(ISBLANK(INDIRECT(ADDRESS(B289,3,1,1,"all_city_parameter_inputs"))),ISBLANK(INDIRECT(ADDRESS(B289,2,1,1,"all_city_parameter_inputs")))),"",IF(ISBLANK(INDIRECT(ADDRESS(B289,2,1,1,"all_city_parameter_inputs"))),"",INDIRECT(ADDRESS(B289,2,1,1,"all_city_parameter_inputs"))))</f>
        <v>big_truck</v>
      </c>
      <c r="G289" s="25" cm="1">
        <f t="array" aca="1" ref="G289" ca="1">IF(ISBLANK(INDIRECT(ADDRESS(B289,A289,1,1,"all_city_parameter_inputs"))), "--",INDIRECT(ADDRESS(B289,A289,1,1,"all_city_parameter_inputs")))</f>
        <v>135</v>
      </c>
      <c r="H289" s="25">
        <f ca="1">IF(OR(F289="alpha",F289="beta",F289="sd",F289="mean"),"--",VLOOKUP(C289,Default!$B$5:$H$82,7,FALSE))</f>
        <v>0.71099999999999997</v>
      </c>
      <c r="I289" s="9" t="str">
        <f ca="1">VLOOKUP(E289,Lookup!$C$5:$D$42,2, FALSE)</f>
        <v>Pollution values</v>
      </c>
      <c r="J289" s="9">
        <f ca="1">VLOOKUP(C289,Default!$B$4:$E$82,4, FALSE)</f>
        <v>0</v>
      </c>
      <c r="K289" s="29"/>
      <c r="L289" s="29"/>
      <c r="M289" s="29"/>
    </row>
    <row r="290" spans="1:13" x14ac:dyDescent="0.3">
      <c r="A290" s="10">
        <f t="shared" si="11"/>
        <v>7</v>
      </c>
      <c r="B290" s="10">
        <f t="shared" si="12"/>
        <v>8</v>
      </c>
      <c r="C290" s="10" t="str">
        <f t="shared" ca="1" si="13"/>
        <v>PM_emission_inventories truck</v>
      </c>
      <c r="D290" s="9" t="str" cm="1">
        <f t="array" aca="1" ref="D290" ca="1">INDIRECT(ADDRESS(1,A290,1,1,"all_city_parameter_inputs"))</f>
        <v>vizag</v>
      </c>
      <c r="E290" s="11" t="str" cm="1">
        <f t="array" aca="1" ref="E290" ca="1">IF(AND(ISBLANK(INDIRECT(ADDRESS(B290,2,1,1,"all_city_parameter_inputs"))), ISBLANK(INDIRECT(ADDRESS(B290,1,1,1,"all_city_parameter_inputs")))), "", IF(ISBLANK(INDIRECT(ADDRESS(B290,1,1,1,"all_city_parameter_inputs"))), All_city_list!E289,INDIRECT(ADDRESS(B290,1,1,1,"all_city_parameter_inputs"))))</f>
        <v>PM_emission_inventories</v>
      </c>
      <c r="F290" s="9" t="str" cm="1">
        <f t="array" aca="1" ref="F290" ca="1">IF(AND(ISBLANK(INDIRECT(ADDRESS(B290,3,1,1,"all_city_parameter_inputs"))),ISBLANK(INDIRECT(ADDRESS(B290,2,1,1,"all_city_parameter_inputs")))),"",IF(ISBLANK(INDIRECT(ADDRESS(B290,2,1,1,"all_city_parameter_inputs"))),"",INDIRECT(ADDRESS(B290,2,1,1,"all_city_parameter_inputs"))))</f>
        <v>truck</v>
      </c>
      <c r="G290" s="25" cm="1">
        <f t="array" aca="1" ref="G290" ca="1">IF(ISBLANK(INDIRECT(ADDRESS(B290,A290,1,1,"all_city_parameter_inputs"))), "--",INDIRECT(ADDRESS(B290,A290,1,1,"all_city_parameter_inputs")))</f>
        <v>13</v>
      </c>
      <c r="H290" s="25">
        <f ca="1">IF(OR(F290="alpha",F290="beta",F290="sd",F290="mean"),"--",VLOOKUP(C290,Default!$B$5:$H$82,7,FALSE))</f>
        <v>0.85899999999999999</v>
      </c>
      <c r="I290" s="9" t="str">
        <f ca="1">VLOOKUP(E290,Lookup!$C$5:$D$42,2, FALSE)</f>
        <v>Pollution values</v>
      </c>
      <c r="J290" s="9">
        <f ca="1">VLOOKUP(C290,Default!$B$4:$E$82,4, FALSE)</f>
        <v>0</v>
      </c>
      <c r="K290" s="29"/>
      <c r="L290" s="29"/>
      <c r="M290" s="29"/>
    </row>
    <row r="291" spans="1:13" x14ac:dyDescent="0.3">
      <c r="A291" s="10">
        <f t="shared" si="11"/>
        <v>7</v>
      </c>
      <c r="B291" s="10">
        <f t="shared" si="12"/>
        <v>9</v>
      </c>
      <c r="C291" s="10" t="str">
        <f t="shared" ca="1" si="13"/>
        <v>PM_emission_inventories van</v>
      </c>
      <c r="D291" s="9" t="str" cm="1">
        <f t="array" aca="1" ref="D291" ca="1">INDIRECT(ADDRESS(1,A291,1,1,"all_city_parameter_inputs"))</f>
        <v>vizag</v>
      </c>
      <c r="E291" s="11" t="str" cm="1">
        <f t="array" aca="1" ref="E291" ca="1">IF(AND(ISBLANK(INDIRECT(ADDRESS(B291,2,1,1,"all_city_parameter_inputs"))), ISBLANK(INDIRECT(ADDRESS(B291,1,1,1,"all_city_parameter_inputs")))), "", IF(ISBLANK(INDIRECT(ADDRESS(B291,1,1,1,"all_city_parameter_inputs"))), All_city_list!E290,INDIRECT(ADDRESS(B291,1,1,1,"all_city_parameter_inputs"))))</f>
        <v>PM_emission_inventories</v>
      </c>
      <c r="F291" s="9" t="str" cm="1">
        <f t="array" aca="1" ref="F291" ca="1">IF(AND(ISBLANK(INDIRECT(ADDRESS(B291,3,1,1,"all_city_parameter_inputs"))),ISBLANK(INDIRECT(ADDRESS(B291,2,1,1,"all_city_parameter_inputs")))),"",IF(ISBLANK(INDIRECT(ADDRESS(B291,2,1,1,"all_city_parameter_inputs"))),"",INDIRECT(ADDRESS(B291,2,1,1,"all_city_parameter_inputs"))))</f>
        <v>van</v>
      </c>
      <c r="G291" s="25" cm="1">
        <f t="array" aca="1" ref="G291" ca="1">IF(ISBLANK(INDIRECT(ADDRESS(B291,A291,1,1,"all_city_parameter_inputs"))), "--",INDIRECT(ADDRESS(B291,A291,1,1,"all_city_parameter_inputs")))</f>
        <v>0</v>
      </c>
      <c r="H291" s="25" t="str">
        <f ca="1">IF(OR(F291="alpha",F291="beta",F291="sd",F291="mean"),"--",VLOOKUP(C291,Default!$B$5:$H$82,7,FALSE))</f>
        <v>NOT defined</v>
      </c>
      <c r="I291" s="9" t="str">
        <f ca="1">VLOOKUP(E291,Lookup!$C$5:$D$42,2, FALSE)</f>
        <v>Pollution values</v>
      </c>
      <c r="J291" s="9">
        <f ca="1">VLOOKUP(C291,Default!$B$4:$E$82,4, FALSE)</f>
        <v>0</v>
      </c>
      <c r="K291" s="29"/>
      <c r="L291" s="29"/>
      <c r="M291" s="29"/>
    </row>
    <row r="292" spans="1:13" x14ac:dyDescent="0.3">
      <c r="A292" s="10">
        <f t="shared" si="11"/>
        <v>7</v>
      </c>
      <c r="B292" s="10">
        <f t="shared" si="12"/>
        <v>10</v>
      </c>
      <c r="C292" s="10" t="str">
        <f t="shared" ca="1" si="13"/>
        <v>PM_emission_inventories other</v>
      </c>
      <c r="D292" s="9" t="str" cm="1">
        <f t="array" aca="1" ref="D292" ca="1">INDIRECT(ADDRESS(1,A292,1,1,"all_city_parameter_inputs"))</f>
        <v>vizag</v>
      </c>
      <c r="E292" s="11" t="str" cm="1">
        <f t="array" aca="1" ref="E292" ca="1">IF(AND(ISBLANK(INDIRECT(ADDRESS(B292,2,1,1,"all_city_parameter_inputs"))), ISBLANK(INDIRECT(ADDRESS(B292,1,1,1,"all_city_parameter_inputs")))), "", IF(ISBLANK(INDIRECT(ADDRESS(B292,1,1,1,"all_city_parameter_inputs"))), All_city_list!E291,INDIRECT(ADDRESS(B292,1,1,1,"all_city_parameter_inputs"))))</f>
        <v>PM_emission_inventories</v>
      </c>
      <c r="F292" s="9" t="str" cm="1">
        <f t="array" aca="1" ref="F292" ca="1">IF(AND(ISBLANK(INDIRECT(ADDRESS(B292,3,1,1,"all_city_parameter_inputs"))),ISBLANK(INDIRECT(ADDRESS(B292,2,1,1,"all_city_parameter_inputs")))),"",IF(ISBLANK(INDIRECT(ADDRESS(B292,2,1,1,"all_city_parameter_inputs"))),"",INDIRECT(ADDRESS(B292,2,1,1,"all_city_parameter_inputs"))))</f>
        <v>other</v>
      </c>
      <c r="G292" s="25" cm="1">
        <f t="array" aca="1" ref="G292" ca="1">IF(ISBLANK(INDIRECT(ADDRESS(B292,A292,1,1,"all_city_parameter_inputs"))), "--",INDIRECT(ADDRESS(B292,A292,1,1,"all_city_parameter_inputs")))</f>
        <v>0</v>
      </c>
      <c r="H292" s="25">
        <f ca="1">IF(OR(F292="alpha",F292="beta",F292="sd",F292="mean"),"--",VLOOKUP(C292,Default!$B$5:$H$82,7,FALSE))</f>
        <v>8.2000000000000003E-2</v>
      </c>
      <c r="I292" s="9" t="str">
        <f ca="1">VLOOKUP(E292,Lookup!$C$5:$D$42,2, FALSE)</f>
        <v>Pollution values</v>
      </c>
      <c r="J292" s="9">
        <f ca="1">VLOOKUP(C292,Default!$B$4:$E$82,4, FALSE)</f>
        <v>0</v>
      </c>
      <c r="K292" s="29"/>
      <c r="L292" s="29"/>
      <c r="M292" s="29"/>
    </row>
    <row r="293" spans="1:13" x14ac:dyDescent="0.3">
      <c r="A293" s="10">
        <f t="shared" si="11"/>
        <v>7</v>
      </c>
      <c r="B293" s="10">
        <f t="shared" si="12"/>
        <v>11</v>
      </c>
      <c r="C293" s="10" t="str">
        <f t="shared" ca="1" si="13"/>
        <v>PM_emission_inventories taxi</v>
      </c>
      <c r="D293" s="9" t="str" cm="1">
        <f t="array" aca="1" ref="D293" ca="1">INDIRECT(ADDRESS(1,A293,1,1,"all_city_parameter_inputs"))</f>
        <v>vizag</v>
      </c>
      <c r="E293" s="11" t="str" cm="1">
        <f t="array" aca="1" ref="E293" ca="1">IF(AND(ISBLANK(INDIRECT(ADDRESS(B293,2,1,1,"all_city_parameter_inputs"))), ISBLANK(INDIRECT(ADDRESS(B293,1,1,1,"all_city_parameter_inputs")))), "", IF(ISBLANK(INDIRECT(ADDRESS(B293,1,1,1,"all_city_parameter_inputs"))), All_city_list!E292,INDIRECT(ADDRESS(B293,1,1,1,"all_city_parameter_inputs"))))</f>
        <v>PM_emission_inventories</v>
      </c>
      <c r="F293" s="9" t="str" cm="1">
        <f t="array" aca="1" ref="F293" ca="1">IF(AND(ISBLANK(INDIRECT(ADDRESS(B293,3,1,1,"all_city_parameter_inputs"))),ISBLANK(INDIRECT(ADDRESS(B293,2,1,1,"all_city_parameter_inputs")))),"",IF(ISBLANK(INDIRECT(ADDRESS(B293,2,1,1,"all_city_parameter_inputs"))),"",INDIRECT(ADDRESS(B293,2,1,1,"all_city_parameter_inputs"))))</f>
        <v>taxi</v>
      </c>
      <c r="G293" s="25" cm="1">
        <f t="array" aca="1" ref="G293" ca="1">IF(ISBLANK(INDIRECT(ADDRESS(B293,A293,1,1,"all_city_parameter_inputs"))), "--",INDIRECT(ADDRESS(B293,A293,1,1,"all_city_parameter_inputs")))</f>
        <v>0</v>
      </c>
      <c r="H293" s="25">
        <f ca="1">IF(OR(F293="alpha",F293="beta",F293="sd",F293="mean"),"--",VLOOKUP(C293,Default!$B$5:$H$82,7,FALSE))</f>
        <v>1.0999999999999999E-2</v>
      </c>
      <c r="I293" s="9" t="str">
        <f ca="1">VLOOKUP(E293,Lookup!$C$5:$D$42,2, FALSE)</f>
        <v>Pollution values</v>
      </c>
      <c r="J293" s="9">
        <f ca="1">VLOOKUP(C293,Default!$B$4:$E$82,4, FALSE)</f>
        <v>0</v>
      </c>
      <c r="K293" s="29"/>
      <c r="L293" s="29"/>
      <c r="M293" s="29"/>
    </row>
    <row r="294" spans="1:13" x14ac:dyDescent="0.3">
      <c r="A294" s="10">
        <f t="shared" si="11"/>
        <v>7</v>
      </c>
      <c r="B294" s="10">
        <f t="shared" si="12"/>
        <v>12</v>
      </c>
      <c r="C294" s="10" t="str">
        <f t="shared" ca="1" si="13"/>
        <v>PM_emission_inventories auto_rickshaw</v>
      </c>
      <c r="D294" s="9" t="str" cm="1">
        <f t="array" aca="1" ref="D294" ca="1">INDIRECT(ADDRESS(1,A294,1,1,"all_city_parameter_inputs"))</f>
        <v>vizag</v>
      </c>
      <c r="E294" s="11" t="str" cm="1">
        <f t="array" aca="1" ref="E294" ca="1">IF(AND(ISBLANK(INDIRECT(ADDRESS(B294,2,1,1,"all_city_parameter_inputs"))), ISBLANK(INDIRECT(ADDRESS(B294,1,1,1,"all_city_parameter_inputs")))), "", IF(ISBLANK(INDIRECT(ADDRESS(B294,1,1,1,"all_city_parameter_inputs"))), All_city_list!E293,INDIRECT(ADDRESS(B294,1,1,1,"all_city_parameter_inputs"))))</f>
        <v>PM_emission_inventories</v>
      </c>
      <c r="F294" s="9" t="str" cm="1">
        <f t="array" aca="1" ref="F294" ca="1">IF(AND(ISBLANK(INDIRECT(ADDRESS(B294,3,1,1,"all_city_parameter_inputs"))),ISBLANK(INDIRECT(ADDRESS(B294,2,1,1,"all_city_parameter_inputs")))),"",IF(ISBLANK(INDIRECT(ADDRESS(B294,2,1,1,"all_city_parameter_inputs"))),"",INDIRECT(ADDRESS(B294,2,1,1,"all_city_parameter_inputs"))))</f>
        <v>auto_rickshaw</v>
      </c>
      <c r="G294" s="25" cm="1">
        <f t="array" aca="1" ref="G294" ca="1">IF(ISBLANK(INDIRECT(ADDRESS(B294,A294,1,1,"all_city_parameter_inputs"))), "--",INDIRECT(ADDRESS(B294,A294,1,1,"all_city_parameter_inputs")))</f>
        <v>94</v>
      </c>
      <c r="H294" s="25" t="str">
        <f ca="1">IF(OR(F294="alpha",F294="beta",F294="sd",F294="mean"),"--",VLOOKUP(C294,Default!$B$5:$H$82,7,FALSE))</f>
        <v>NOT defined</v>
      </c>
      <c r="I294" s="9" t="str">
        <f ca="1">VLOOKUP(E294,Lookup!$C$5:$D$42,2, FALSE)</f>
        <v>Pollution values</v>
      </c>
      <c r="J294" s="9">
        <f ca="1">VLOOKUP(C294,Default!$B$4:$E$82,4, FALSE)</f>
        <v>0</v>
      </c>
      <c r="K294" s="29"/>
      <c r="L294" s="29"/>
      <c r="M294" s="29"/>
    </row>
    <row r="295" spans="1:13" x14ac:dyDescent="0.3">
      <c r="A295" s="10">
        <f t="shared" si="11"/>
        <v>7</v>
      </c>
      <c r="B295" s="10">
        <f t="shared" si="12"/>
        <v>13</v>
      </c>
      <c r="C295" s="10" t="str">
        <f t="shared" ca="1" si="13"/>
        <v>injury_reporting_rate</v>
      </c>
      <c r="D295" s="9" t="str" cm="1">
        <f t="array" aca="1" ref="D295" ca="1">INDIRECT(ADDRESS(1,A295,1,1,"all_city_parameter_inputs"))</f>
        <v>vizag</v>
      </c>
      <c r="E295" s="11" t="str" cm="1">
        <f t="array" aca="1" ref="E295" ca="1">IF(AND(ISBLANK(INDIRECT(ADDRESS(B295,2,1,1,"all_city_parameter_inputs"))), ISBLANK(INDIRECT(ADDRESS(B295,1,1,1,"all_city_parameter_inputs")))), "", IF(ISBLANK(INDIRECT(ADDRESS(B295,1,1,1,"all_city_parameter_inputs"))), All_city_list!E294,INDIRECT(ADDRESS(B295,1,1,1,"all_city_parameter_inputs"))))</f>
        <v>injury_reporting_rate</v>
      </c>
      <c r="F295" s="9" t="str" cm="1">
        <f t="array" aca="1" ref="F295" ca="1">IF(AND(ISBLANK(INDIRECT(ADDRESS(B295,3,1,1,"all_city_parameter_inputs"))),ISBLANK(INDIRECT(ADDRESS(B295,2,1,1,"all_city_parameter_inputs")))),"",IF(ISBLANK(INDIRECT(ADDRESS(B295,2,1,1,"all_city_parameter_inputs"))),"",INDIRECT(ADDRESS(B295,2,1,1,"all_city_parameter_inputs"))))</f>
        <v>constant</v>
      </c>
      <c r="G295" s="25" cm="1">
        <f t="array" aca="1" ref="G295" ca="1">IF(ISBLANK(INDIRECT(ADDRESS(B295,A295,1,1,"all_city_parameter_inputs"))), "--",INDIRECT(ADDRESS(B295,A295,1,1,"all_city_parameter_inputs")))</f>
        <v>1</v>
      </c>
      <c r="H295" s="25">
        <f ca="1">IF(OR(F295="alpha",F295="beta",F295="sd",F295="mean"),"--",VLOOKUP(C295,Default!$B$5:$H$82,7,FALSE))</f>
        <v>1</v>
      </c>
      <c r="I295" s="9" t="str">
        <f ca="1">VLOOKUP(E295,Lookup!$C$5:$D$42,2, FALSE)</f>
        <v>Injury values</v>
      </c>
      <c r="J295" s="9" t="str">
        <f ca="1">VLOOKUP(C295,Default!$B$4:$E$82,4, FALSE)</f>
        <v>rate at which injuries are reported</v>
      </c>
      <c r="K295" s="29"/>
      <c r="L295" s="29"/>
      <c r="M295" s="29"/>
    </row>
    <row r="296" spans="1:13" x14ac:dyDescent="0.3">
      <c r="A296" s="10">
        <f t="shared" si="11"/>
        <v>7</v>
      </c>
      <c r="B296" s="10">
        <f t="shared" si="12"/>
        <v>14</v>
      </c>
      <c r="C296" s="10" t="str">
        <f t="shared" ca="1" si="13"/>
        <v>injury_reporting_rate</v>
      </c>
      <c r="D296" s="9" t="str" cm="1">
        <f t="array" aca="1" ref="D296" ca="1">INDIRECT(ADDRESS(1,A296,1,1,"all_city_parameter_inputs"))</f>
        <v>vizag</v>
      </c>
      <c r="E296" s="11" t="str" cm="1">
        <f t="array" aca="1" ref="E296" ca="1">IF(AND(ISBLANK(INDIRECT(ADDRESS(B296,2,1,1,"all_city_parameter_inputs"))), ISBLANK(INDIRECT(ADDRESS(B296,1,1,1,"all_city_parameter_inputs")))), "", IF(ISBLANK(INDIRECT(ADDRESS(B296,1,1,1,"all_city_parameter_inputs"))), All_city_list!E295,INDIRECT(ADDRESS(B296,1,1,1,"all_city_parameter_inputs"))))</f>
        <v>injury_reporting_rate</v>
      </c>
      <c r="F296" s="9" t="str" cm="1">
        <f t="array" aca="1" ref="F296" ca="1">IF(AND(ISBLANK(INDIRECT(ADDRESS(B296,3,1,1,"all_city_parameter_inputs"))),ISBLANK(INDIRECT(ADDRESS(B296,2,1,1,"all_city_parameter_inputs")))),"",IF(ISBLANK(INDIRECT(ADDRESS(B296,2,1,1,"all_city_parameter_inputs"))),"",INDIRECT(ADDRESS(B296,2,1,1,"all_city_parameter_inputs"))))</f>
        <v>alpha</v>
      </c>
      <c r="G296" s="25" cm="1">
        <f t="array" aca="1" ref="G296" ca="1">IF(ISBLANK(INDIRECT(ADDRESS(B296,A296,1,1,"all_city_parameter_inputs"))), "--",INDIRECT(ADDRESS(B296,A296,1,1,"all_city_parameter_inputs")))</f>
        <v>40</v>
      </c>
      <c r="H296" s="25" t="str">
        <f ca="1">IF(OR(F296="alpha",F296="beta",F296="sd",F296="mean"),"--",VLOOKUP(C296,Default!$B$5:$H$82,7,FALSE))</f>
        <v>--</v>
      </c>
      <c r="I296" s="9" t="str">
        <f ca="1">VLOOKUP(E296,Lookup!$C$5:$D$42,2, FALSE)</f>
        <v>Injury values</v>
      </c>
      <c r="J296" s="9" t="str">
        <f ca="1">VLOOKUP(C296,Default!$B$4:$E$82,4, FALSE)</f>
        <v>rate at which injuries are reported</v>
      </c>
      <c r="K296" s="29"/>
      <c r="L296" s="29"/>
      <c r="M296" s="29"/>
    </row>
    <row r="297" spans="1:13" x14ac:dyDescent="0.3">
      <c r="A297" s="10">
        <f t="shared" si="11"/>
        <v>7</v>
      </c>
      <c r="B297" s="10">
        <f t="shared" si="12"/>
        <v>15</v>
      </c>
      <c r="C297" s="10" t="str">
        <f t="shared" ca="1" si="13"/>
        <v>injury_reporting_rate</v>
      </c>
      <c r="D297" s="9" t="str" cm="1">
        <f t="array" aca="1" ref="D297" ca="1">INDIRECT(ADDRESS(1,A297,1,1,"all_city_parameter_inputs"))</f>
        <v>vizag</v>
      </c>
      <c r="E297" s="11" t="str" cm="1">
        <f t="array" aca="1" ref="E297" ca="1">IF(AND(ISBLANK(INDIRECT(ADDRESS(B297,2,1,1,"all_city_parameter_inputs"))), ISBLANK(INDIRECT(ADDRESS(B297,1,1,1,"all_city_parameter_inputs")))), "", IF(ISBLANK(INDIRECT(ADDRESS(B297,1,1,1,"all_city_parameter_inputs"))), All_city_list!E296,INDIRECT(ADDRESS(B297,1,1,1,"all_city_parameter_inputs"))))</f>
        <v>injury_reporting_rate</v>
      </c>
      <c r="F297" s="9" t="str" cm="1">
        <f t="array" aca="1" ref="F297" ca="1">IF(AND(ISBLANK(INDIRECT(ADDRESS(B297,3,1,1,"all_city_parameter_inputs"))),ISBLANK(INDIRECT(ADDRESS(B297,2,1,1,"all_city_parameter_inputs")))),"",IF(ISBLANK(INDIRECT(ADDRESS(B297,2,1,1,"all_city_parameter_inputs"))),"",INDIRECT(ADDRESS(B297,2,1,1,"all_city_parameter_inputs"))))</f>
        <v>beta</v>
      </c>
      <c r="G297" s="25" cm="1">
        <f t="array" aca="1" ref="G297" ca="1">IF(ISBLANK(INDIRECT(ADDRESS(B297,A297,1,1,"all_city_parameter_inputs"))), "--",INDIRECT(ADDRESS(B297,A297,1,1,"all_city_parameter_inputs")))</f>
        <v>3</v>
      </c>
      <c r="H297" s="25" t="str">
        <f ca="1">IF(OR(F297="alpha",F297="beta",F297="sd",F297="mean"),"--",VLOOKUP(C297,Default!$B$5:$H$82,7,FALSE))</f>
        <v>--</v>
      </c>
      <c r="I297" s="9" t="str">
        <f ca="1">VLOOKUP(E297,Lookup!$C$5:$D$42,2, FALSE)</f>
        <v>Injury values</v>
      </c>
      <c r="J297" s="9" t="str">
        <f ca="1">VLOOKUP(C297,Default!$B$4:$E$82,4, FALSE)</f>
        <v>rate at which injuries are reported</v>
      </c>
      <c r="K297" s="29"/>
      <c r="L297" s="29"/>
      <c r="M297" s="29"/>
    </row>
    <row r="298" spans="1:13" x14ac:dyDescent="0.3">
      <c r="A298" s="10">
        <f t="shared" si="11"/>
        <v>7</v>
      </c>
      <c r="B298" s="10">
        <f t="shared" si="12"/>
        <v>16</v>
      </c>
      <c r="C298" s="10" t="str">
        <f t="shared" ca="1" si="13"/>
        <v>chronic_disease_scalar</v>
      </c>
      <c r="D298" s="9" t="str" cm="1">
        <f t="array" aca="1" ref="D298" ca="1">INDIRECT(ADDRESS(1,A298,1,1,"all_city_parameter_inputs"))</f>
        <v>vizag</v>
      </c>
      <c r="E298" s="11" t="str" cm="1">
        <f t="array" aca="1" ref="E298" ca="1">IF(AND(ISBLANK(INDIRECT(ADDRESS(B298,2,1,1,"all_city_parameter_inputs"))), ISBLANK(INDIRECT(ADDRESS(B298,1,1,1,"all_city_parameter_inputs")))), "", IF(ISBLANK(INDIRECT(ADDRESS(B298,1,1,1,"all_city_parameter_inputs"))), All_city_list!E297,INDIRECT(ADDRESS(B298,1,1,1,"all_city_parameter_inputs"))))</f>
        <v>chronic_disease_scalar</v>
      </c>
      <c r="F298" s="9" t="str" cm="1">
        <f t="array" aca="1" ref="F298" ca="1">IF(AND(ISBLANK(INDIRECT(ADDRESS(B298,3,1,1,"all_city_parameter_inputs"))),ISBLANK(INDIRECT(ADDRESS(B298,2,1,1,"all_city_parameter_inputs")))),"",IF(ISBLANK(INDIRECT(ADDRESS(B298,2,1,1,"all_city_parameter_inputs"))),"",INDIRECT(ADDRESS(B298,2,1,1,"all_city_parameter_inputs"))))</f>
        <v>constant</v>
      </c>
      <c r="G298" s="25" cm="1">
        <f t="array" aca="1" ref="G298" ca="1">IF(ISBLANK(INDIRECT(ADDRESS(B298,A298,1,1,"all_city_parameter_inputs"))), "--",INDIRECT(ADDRESS(B298,A298,1,1,"all_city_parameter_inputs")))</f>
        <v>1</v>
      </c>
      <c r="H298" s="25">
        <f ca="1">IF(OR(F298="alpha",F298="beta",F298="sd",F298="mean"),"--",VLOOKUP(C298,Default!$B$5:$H$82,7,FALSE))</f>
        <v>1</v>
      </c>
      <c r="I298" s="9" t="str">
        <f ca="1">VLOOKUP(E298,Lookup!$C$5:$D$42,2, FALSE)</f>
        <v>Health values</v>
      </c>
      <c r="J298" s="9" t="str">
        <f ca="1">VLOOKUP(C298,Default!$B$4:$E$82,4, FALSE)</f>
        <v>scalar for GBD data</v>
      </c>
      <c r="K298" s="29"/>
      <c r="L298" s="29"/>
      <c r="M298" s="29"/>
    </row>
    <row r="299" spans="1:13" x14ac:dyDescent="0.3">
      <c r="A299" s="10">
        <f t="shared" si="11"/>
        <v>7</v>
      </c>
      <c r="B299" s="10">
        <f t="shared" si="12"/>
        <v>17</v>
      </c>
      <c r="C299" s="10" t="str">
        <f t="shared" ca="1" si="13"/>
        <v>chronic_disease_scalar</v>
      </c>
      <c r="D299" s="9" t="str" cm="1">
        <f t="array" aca="1" ref="D299" ca="1">INDIRECT(ADDRESS(1,A299,1,1,"all_city_parameter_inputs"))</f>
        <v>vizag</v>
      </c>
      <c r="E299" s="11" t="str" cm="1">
        <f t="array" aca="1" ref="E299" ca="1">IF(AND(ISBLANK(INDIRECT(ADDRESS(B299,2,1,1,"all_city_parameter_inputs"))), ISBLANK(INDIRECT(ADDRESS(B299,1,1,1,"all_city_parameter_inputs")))), "", IF(ISBLANK(INDIRECT(ADDRESS(B299,1,1,1,"all_city_parameter_inputs"))), All_city_list!E298,INDIRECT(ADDRESS(B299,1,1,1,"all_city_parameter_inputs"))))</f>
        <v>chronic_disease_scalar</v>
      </c>
      <c r="F299" s="9" t="str" cm="1">
        <f t="array" aca="1" ref="F299" ca="1">IF(AND(ISBLANK(INDIRECT(ADDRESS(B299,3,1,1,"all_city_parameter_inputs"))),ISBLANK(INDIRECT(ADDRESS(B299,2,1,1,"all_city_parameter_inputs")))),"",IF(ISBLANK(INDIRECT(ADDRESS(B299,2,1,1,"all_city_parameter_inputs"))),"",INDIRECT(ADDRESS(B299,2,1,1,"all_city_parameter_inputs"))))</f>
        <v>mean</v>
      </c>
      <c r="G299" s="25" cm="1">
        <f t="array" aca="1" ref="G299" ca="1">IF(ISBLANK(INDIRECT(ADDRESS(B299,A299,1,1,"all_city_parameter_inputs"))), "--",INDIRECT(ADDRESS(B299,A299,1,1,"all_city_parameter_inputs")))</f>
        <v>1</v>
      </c>
      <c r="H299" s="25" t="str">
        <f ca="1">IF(OR(F299="alpha",F299="beta",F299="sd",F299="mean"),"--",VLOOKUP(C299,Default!$B$5:$H$82,7,FALSE))</f>
        <v>--</v>
      </c>
      <c r="I299" s="9" t="str">
        <f ca="1">VLOOKUP(E299,Lookup!$C$5:$D$42,2, FALSE)</f>
        <v>Health values</v>
      </c>
      <c r="J299" s="9" t="str">
        <f ca="1">VLOOKUP(C299,Default!$B$4:$E$82,4, FALSE)</f>
        <v>scalar for GBD data</v>
      </c>
      <c r="K299" s="29"/>
      <c r="L299" s="29"/>
      <c r="M299" s="29"/>
    </row>
    <row r="300" spans="1:13" x14ac:dyDescent="0.3">
      <c r="A300" s="10">
        <f t="shared" si="11"/>
        <v>7</v>
      </c>
      <c r="B300" s="10">
        <f t="shared" si="12"/>
        <v>18</v>
      </c>
      <c r="C300" s="10" t="str">
        <f t="shared" ca="1" si="13"/>
        <v>chronic_disease_scalar</v>
      </c>
      <c r="D300" s="9" t="str" cm="1">
        <f t="array" aca="1" ref="D300" ca="1">INDIRECT(ADDRESS(1,A300,1,1,"all_city_parameter_inputs"))</f>
        <v>vizag</v>
      </c>
      <c r="E300" s="11" t="str" cm="1">
        <f t="array" aca="1" ref="E300" ca="1">IF(AND(ISBLANK(INDIRECT(ADDRESS(B300,2,1,1,"all_city_parameter_inputs"))), ISBLANK(INDIRECT(ADDRESS(B300,1,1,1,"all_city_parameter_inputs")))), "", IF(ISBLANK(INDIRECT(ADDRESS(B300,1,1,1,"all_city_parameter_inputs"))), All_city_list!E299,INDIRECT(ADDRESS(B300,1,1,1,"all_city_parameter_inputs"))))</f>
        <v>chronic_disease_scalar</v>
      </c>
      <c r="F300" s="9" t="str" cm="1">
        <f t="array" aca="1" ref="F300" ca="1">IF(AND(ISBLANK(INDIRECT(ADDRESS(B300,3,1,1,"all_city_parameter_inputs"))),ISBLANK(INDIRECT(ADDRESS(B300,2,1,1,"all_city_parameter_inputs")))),"",IF(ISBLANK(INDIRECT(ADDRESS(B300,2,1,1,"all_city_parameter_inputs"))),"",INDIRECT(ADDRESS(B300,2,1,1,"all_city_parameter_inputs"))))</f>
        <v>sd</v>
      </c>
      <c r="G300" s="25" cm="1">
        <f t="array" aca="1" ref="G300" ca="1">IF(ISBLANK(INDIRECT(ADDRESS(B300,A300,1,1,"all_city_parameter_inputs"))), "--",INDIRECT(ADDRESS(B300,A300,1,1,"all_city_parameter_inputs")))</f>
        <v>1.2</v>
      </c>
      <c r="H300" s="25" t="str">
        <f ca="1">IF(OR(F300="alpha",F300="beta",F300="sd",F300="mean"),"--",VLOOKUP(C300,Default!$B$5:$H$82,7,FALSE))</f>
        <v>--</v>
      </c>
      <c r="I300" s="9" t="str">
        <f ca="1">VLOOKUP(E300,Lookup!$C$5:$D$42,2, FALSE)</f>
        <v>Health values</v>
      </c>
      <c r="J300" s="9" t="str">
        <f ca="1">VLOOKUP(C300,Default!$B$4:$E$82,4, FALSE)</f>
        <v>scalar for GBD data</v>
      </c>
      <c r="K300" s="29"/>
      <c r="L300" s="29"/>
      <c r="M300" s="29"/>
    </row>
    <row r="301" spans="1:13" x14ac:dyDescent="0.3">
      <c r="A301" s="10">
        <f t="shared" si="11"/>
        <v>7</v>
      </c>
      <c r="B301" s="10">
        <f t="shared" si="12"/>
        <v>19</v>
      </c>
      <c r="C301" s="10" t="str">
        <f t="shared" ca="1" si="13"/>
        <v>pm_conc_base</v>
      </c>
      <c r="D301" s="9" t="str" cm="1">
        <f t="array" aca="1" ref="D301" ca="1">INDIRECT(ADDRESS(1,A301,1,1,"all_city_parameter_inputs"))</f>
        <v>vizag</v>
      </c>
      <c r="E301" s="11" t="str" cm="1">
        <f t="array" aca="1" ref="E301" ca="1">IF(AND(ISBLANK(INDIRECT(ADDRESS(B301,2,1,1,"all_city_parameter_inputs"))), ISBLANK(INDIRECT(ADDRESS(B301,1,1,1,"all_city_parameter_inputs")))), "", IF(ISBLANK(INDIRECT(ADDRESS(B301,1,1,1,"all_city_parameter_inputs"))), All_city_list!E300,INDIRECT(ADDRESS(B301,1,1,1,"all_city_parameter_inputs"))))</f>
        <v>pm_conc_base</v>
      </c>
      <c r="F301" s="9" t="str" cm="1">
        <f t="array" aca="1" ref="F301" ca="1">IF(AND(ISBLANK(INDIRECT(ADDRESS(B301,3,1,1,"all_city_parameter_inputs"))),ISBLANK(INDIRECT(ADDRESS(B301,2,1,1,"all_city_parameter_inputs")))),"",IF(ISBLANK(INDIRECT(ADDRESS(B301,2,1,1,"all_city_parameter_inputs"))),"",INDIRECT(ADDRESS(B301,2,1,1,"all_city_parameter_inputs"))))</f>
        <v>constant</v>
      </c>
      <c r="G301" s="25" cm="1">
        <f t="array" aca="1" ref="G301" ca="1">IF(ISBLANK(INDIRECT(ADDRESS(B301,A301,1,1,"all_city_parameter_inputs"))), "--",INDIRECT(ADDRESS(B301,A301,1,1,"all_city_parameter_inputs")))</f>
        <v>51.8</v>
      </c>
      <c r="H301" s="25">
        <f ca="1">IF(OR(F301="alpha",F301="beta",F301="sd",F301="mean"),"--",VLOOKUP(C301,Default!$B$5:$H$82,7,FALSE))</f>
        <v>50</v>
      </c>
      <c r="I301" s="9" t="str">
        <f ca="1">VLOOKUP(E301,Lookup!$C$5:$D$42,2, FALSE)</f>
        <v>Pollution values</v>
      </c>
      <c r="J301" s="9" t="str">
        <f ca="1">VLOOKUP(C301,Default!$B$4:$E$82,4, FALSE)</f>
        <v>background PM2.5 concentration</v>
      </c>
      <c r="K301" s="29"/>
      <c r="L301" s="29"/>
      <c r="M301" s="29"/>
    </row>
    <row r="302" spans="1:13" x14ac:dyDescent="0.3">
      <c r="A302" s="10">
        <f t="shared" si="11"/>
        <v>7</v>
      </c>
      <c r="B302" s="10">
        <f t="shared" si="12"/>
        <v>20</v>
      </c>
      <c r="C302" s="10" t="str">
        <f t="shared" ca="1" si="13"/>
        <v>pm_conc_base</v>
      </c>
      <c r="D302" s="9" t="str" cm="1">
        <f t="array" aca="1" ref="D302" ca="1">INDIRECT(ADDRESS(1,A302,1,1,"all_city_parameter_inputs"))</f>
        <v>vizag</v>
      </c>
      <c r="E302" s="11" t="str" cm="1">
        <f t="array" aca="1" ref="E302" ca="1">IF(AND(ISBLANK(INDIRECT(ADDRESS(B302,2,1,1,"all_city_parameter_inputs"))), ISBLANK(INDIRECT(ADDRESS(B302,1,1,1,"all_city_parameter_inputs")))), "", IF(ISBLANK(INDIRECT(ADDRESS(B302,1,1,1,"all_city_parameter_inputs"))), All_city_list!E301,INDIRECT(ADDRESS(B302,1,1,1,"all_city_parameter_inputs"))))</f>
        <v>pm_conc_base</v>
      </c>
      <c r="F302" s="9" t="str" cm="1">
        <f t="array" aca="1" ref="F302" ca="1">IF(AND(ISBLANK(INDIRECT(ADDRESS(B302,3,1,1,"all_city_parameter_inputs"))),ISBLANK(INDIRECT(ADDRESS(B302,2,1,1,"all_city_parameter_inputs")))),"",IF(ISBLANK(INDIRECT(ADDRESS(B302,2,1,1,"all_city_parameter_inputs"))),"",INDIRECT(ADDRESS(B302,2,1,1,"all_city_parameter_inputs"))))</f>
        <v>mean</v>
      </c>
      <c r="G302" s="25" cm="1">
        <f t="array" aca="1" ref="G302" ca="1">IF(ISBLANK(INDIRECT(ADDRESS(B302,A302,1,1,"all_city_parameter_inputs"))), "--",INDIRECT(ADDRESS(B302,A302,1,1,"all_city_parameter_inputs")))</f>
        <v>51.8</v>
      </c>
      <c r="H302" s="25" t="str">
        <f ca="1">IF(OR(F302="alpha",F302="beta",F302="sd",F302="mean"),"--",VLOOKUP(C302,Default!$B$5:$H$82,7,FALSE))</f>
        <v>--</v>
      </c>
      <c r="I302" s="9" t="str">
        <f ca="1">VLOOKUP(E302,Lookup!$C$5:$D$42,2, FALSE)</f>
        <v>Pollution values</v>
      </c>
      <c r="J302" s="9" t="str">
        <f ca="1">VLOOKUP(C302,Default!$B$4:$E$82,4, FALSE)</f>
        <v>background PM2.5 concentration</v>
      </c>
      <c r="K302" s="29"/>
      <c r="L302" s="29"/>
      <c r="M302" s="29"/>
    </row>
    <row r="303" spans="1:13" x14ac:dyDescent="0.3">
      <c r="A303" s="10">
        <f t="shared" si="11"/>
        <v>7</v>
      </c>
      <c r="B303" s="10">
        <f t="shared" si="12"/>
        <v>21</v>
      </c>
      <c r="C303" s="10" t="str">
        <f t="shared" ca="1" si="13"/>
        <v>pm_conc_base</v>
      </c>
      <c r="D303" s="9" t="str" cm="1">
        <f t="array" aca="1" ref="D303" ca="1">INDIRECT(ADDRESS(1,A303,1,1,"all_city_parameter_inputs"))</f>
        <v>vizag</v>
      </c>
      <c r="E303" s="11" t="str" cm="1">
        <f t="array" aca="1" ref="E303" ca="1">IF(AND(ISBLANK(INDIRECT(ADDRESS(B303,2,1,1,"all_city_parameter_inputs"))), ISBLANK(INDIRECT(ADDRESS(B303,1,1,1,"all_city_parameter_inputs")))), "", IF(ISBLANK(INDIRECT(ADDRESS(B303,1,1,1,"all_city_parameter_inputs"))), All_city_list!E302,INDIRECT(ADDRESS(B303,1,1,1,"all_city_parameter_inputs"))))</f>
        <v>pm_conc_base</v>
      </c>
      <c r="F303" s="9" t="str" cm="1">
        <f t="array" aca="1" ref="F303" ca="1">IF(AND(ISBLANK(INDIRECT(ADDRESS(B303,3,1,1,"all_city_parameter_inputs"))),ISBLANK(INDIRECT(ADDRESS(B303,2,1,1,"all_city_parameter_inputs")))),"",IF(ISBLANK(INDIRECT(ADDRESS(B303,2,1,1,"all_city_parameter_inputs"))),"",INDIRECT(ADDRESS(B303,2,1,1,"all_city_parameter_inputs"))))</f>
        <v>sd</v>
      </c>
      <c r="G303" s="25" cm="1">
        <f t="array" aca="1" ref="G303" ca="1">IF(ISBLANK(INDIRECT(ADDRESS(B303,A303,1,1,"all_city_parameter_inputs"))), "--",INDIRECT(ADDRESS(B303,A303,1,1,"all_city_parameter_inputs")))</f>
        <v>13.3</v>
      </c>
      <c r="H303" s="25" t="str">
        <f ca="1">IF(OR(F303="alpha",F303="beta",F303="sd",F303="mean"),"--",VLOOKUP(C303,Default!$B$5:$H$82,7,FALSE))</f>
        <v>--</v>
      </c>
      <c r="I303" s="9" t="str">
        <f ca="1">VLOOKUP(E303,Lookup!$C$5:$D$42,2, FALSE)</f>
        <v>Pollution values</v>
      </c>
      <c r="J303" s="9" t="str">
        <f ca="1">VLOOKUP(C303,Default!$B$4:$E$82,4, FALSE)</f>
        <v>background PM2.5 concentration</v>
      </c>
      <c r="K303" s="29"/>
      <c r="L303" s="29"/>
      <c r="M303" s="29"/>
    </row>
    <row r="304" spans="1:13" x14ac:dyDescent="0.3">
      <c r="A304" s="10">
        <f t="shared" si="11"/>
        <v>7</v>
      </c>
      <c r="B304" s="10">
        <f t="shared" si="12"/>
        <v>22</v>
      </c>
      <c r="C304" s="10" t="str">
        <f t="shared" ca="1" si="13"/>
        <v>pm_trans_share</v>
      </c>
      <c r="D304" s="9" t="str" cm="1">
        <f t="array" aca="1" ref="D304" ca="1">INDIRECT(ADDRESS(1,A304,1,1,"all_city_parameter_inputs"))</f>
        <v>vizag</v>
      </c>
      <c r="E304" s="11" t="str" cm="1">
        <f t="array" aca="1" ref="E304" ca="1">IF(AND(ISBLANK(INDIRECT(ADDRESS(B304,2,1,1,"all_city_parameter_inputs"))), ISBLANK(INDIRECT(ADDRESS(B304,1,1,1,"all_city_parameter_inputs")))), "", IF(ISBLANK(INDIRECT(ADDRESS(B304,1,1,1,"all_city_parameter_inputs"))), All_city_list!E303,INDIRECT(ADDRESS(B304,1,1,1,"all_city_parameter_inputs"))))</f>
        <v>pm_trans_share</v>
      </c>
      <c r="F304" s="9" t="str" cm="1">
        <f t="array" aca="1" ref="F304" ca="1">IF(AND(ISBLANK(INDIRECT(ADDRESS(B304,3,1,1,"all_city_parameter_inputs"))),ISBLANK(INDIRECT(ADDRESS(B304,2,1,1,"all_city_parameter_inputs")))),"",IF(ISBLANK(INDIRECT(ADDRESS(B304,2,1,1,"all_city_parameter_inputs"))),"",INDIRECT(ADDRESS(B304,2,1,1,"all_city_parameter_inputs"))))</f>
        <v>constant</v>
      </c>
      <c r="G304" s="25" cm="1">
        <f t="array" aca="1" ref="G304" ca="1">IF(ISBLANK(INDIRECT(ADDRESS(B304,A304,1,1,"all_city_parameter_inputs"))), "--",INDIRECT(ADDRESS(B304,A304,1,1,"all_city_parameter_inputs")))</f>
        <v>0.193</v>
      </c>
      <c r="H304" s="25">
        <f ca="1">IF(OR(F304="alpha",F304="beta",F304="sd",F304="mean"),"--",VLOOKUP(C304,Default!$B$5:$H$82,7,FALSE))</f>
        <v>0.22500000000000001</v>
      </c>
      <c r="I304" s="9" t="str">
        <f ca="1">VLOOKUP(E304,Lookup!$C$5:$D$42,2, FALSE)</f>
        <v>Pollution values</v>
      </c>
      <c r="J304" s="9" t="str">
        <f ca="1">VLOOKUP(C304,Default!$B$4:$E$82,4, FALSE)</f>
        <v>proportion of background PM2.5 attributable to transport</v>
      </c>
      <c r="K304" s="29"/>
      <c r="L304" s="29"/>
      <c r="M304" s="29"/>
    </row>
    <row r="305" spans="1:13" x14ac:dyDescent="0.3">
      <c r="A305" s="10">
        <f t="shared" si="11"/>
        <v>7</v>
      </c>
      <c r="B305" s="10">
        <f t="shared" si="12"/>
        <v>23</v>
      </c>
      <c r="C305" s="10" t="str">
        <f t="shared" ca="1" si="13"/>
        <v>pm_trans_share</v>
      </c>
      <c r="D305" s="9" t="str" cm="1">
        <f t="array" aca="1" ref="D305" ca="1">INDIRECT(ADDRESS(1,A305,1,1,"all_city_parameter_inputs"))</f>
        <v>vizag</v>
      </c>
      <c r="E305" s="11" t="str" cm="1">
        <f t="array" aca="1" ref="E305" ca="1">IF(AND(ISBLANK(INDIRECT(ADDRESS(B305,2,1,1,"all_city_parameter_inputs"))), ISBLANK(INDIRECT(ADDRESS(B305,1,1,1,"all_city_parameter_inputs")))), "", IF(ISBLANK(INDIRECT(ADDRESS(B305,1,1,1,"all_city_parameter_inputs"))), All_city_list!E304,INDIRECT(ADDRESS(B305,1,1,1,"all_city_parameter_inputs"))))</f>
        <v>pm_trans_share</v>
      </c>
      <c r="F305" s="9" t="str" cm="1">
        <f t="array" aca="1" ref="F305" ca="1">IF(AND(ISBLANK(INDIRECT(ADDRESS(B305,3,1,1,"all_city_parameter_inputs"))),ISBLANK(INDIRECT(ADDRESS(B305,2,1,1,"all_city_parameter_inputs")))),"",IF(ISBLANK(INDIRECT(ADDRESS(B305,2,1,1,"all_city_parameter_inputs"))),"",INDIRECT(ADDRESS(B305,2,1,1,"all_city_parameter_inputs"))))</f>
        <v>alpha</v>
      </c>
      <c r="G305" s="25" cm="1">
        <f t="array" aca="1" ref="G305" ca="1">IF(ISBLANK(INDIRECT(ADDRESS(B305,A305,1,1,"all_city_parameter_inputs"))), "--",INDIRECT(ADDRESS(B305,A305,1,1,"all_city_parameter_inputs")))</f>
        <v>3.6019679999999998</v>
      </c>
      <c r="H305" s="25" t="str">
        <f ca="1">IF(OR(F305="alpha",F305="beta",F305="sd",F305="mean"),"--",VLOOKUP(C305,Default!$B$5:$H$82,7,FALSE))</f>
        <v>--</v>
      </c>
      <c r="I305" s="9" t="str">
        <f ca="1">VLOOKUP(E305,Lookup!$C$5:$D$42,2, FALSE)</f>
        <v>Pollution values</v>
      </c>
      <c r="J305" s="9" t="str">
        <f ca="1">VLOOKUP(C305,Default!$B$4:$E$82,4, FALSE)</f>
        <v>proportion of background PM2.5 attributable to transport</v>
      </c>
      <c r="K305" s="29"/>
      <c r="L305" s="29"/>
      <c r="M305" s="29"/>
    </row>
    <row r="306" spans="1:13" x14ac:dyDescent="0.3">
      <c r="A306" s="10">
        <f t="shared" si="11"/>
        <v>7</v>
      </c>
      <c r="B306" s="10">
        <f t="shared" si="12"/>
        <v>24</v>
      </c>
      <c r="C306" s="10" t="str">
        <f t="shared" ca="1" si="13"/>
        <v>pm_trans_share</v>
      </c>
      <c r="D306" s="9" t="str" cm="1">
        <f t="array" aca="1" ref="D306" ca="1">INDIRECT(ADDRESS(1,A306,1,1,"all_city_parameter_inputs"))</f>
        <v>vizag</v>
      </c>
      <c r="E306" s="11" t="str" cm="1">
        <f t="array" aca="1" ref="E306" ca="1">IF(AND(ISBLANK(INDIRECT(ADDRESS(B306,2,1,1,"all_city_parameter_inputs"))), ISBLANK(INDIRECT(ADDRESS(B306,1,1,1,"all_city_parameter_inputs")))), "", IF(ISBLANK(INDIRECT(ADDRESS(B306,1,1,1,"all_city_parameter_inputs"))), All_city_list!E305,INDIRECT(ADDRESS(B306,1,1,1,"all_city_parameter_inputs"))))</f>
        <v>pm_trans_share</v>
      </c>
      <c r="F306" s="9" t="str" cm="1">
        <f t="array" aca="1" ref="F306" ca="1">IF(AND(ISBLANK(INDIRECT(ADDRESS(B306,3,1,1,"all_city_parameter_inputs"))),ISBLANK(INDIRECT(ADDRESS(B306,2,1,1,"all_city_parameter_inputs")))),"",IF(ISBLANK(INDIRECT(ADDRESS(B306,2,1,1,"all_city_parameter_inputs"))),"",INDIRECT(ADDRESS(B306,2,1,1,"all_city_parameter_inputs"))))</f>
        <v>beta</v>
      </c>
      <c r="G306" s="25" cm="1">
        <f t="array" aca="1" ref="G306" ca="1">IF(ISBLANK(INDIRECT(ADDRESS(B306,A306,1,1,"all_city_parameter_inputs"))), "--",INDIRECT(ADDRESS(B306,A306,1,1,"all_city_parameter_inputs")))</f>
        <v>15.06108</v>
      </c>
      <c r="H306" s="25" t="str">
        <f ca="1">IF(OR(F306="alpha",F306="beta",F306="sd",F306="mean"),"--",VLOOKUP(C306,Default!$B$5:$H$82,7,FALSE))</f>
        <v>--</v>
      </c>
      <c r="I306" s="9" t="str">
        <f ca="1">VLOOKUP(E306,Lookup!$C$5:$D$42,2, FALSE)</f>
        <v>Pollution values</v>
      </c>
      <c r="J306" s="9" t="str">
        <f ca="1">VLOOKUP(C306,Default!$B$4:$E$82,4, FALSE)</f>
        <v>proportion of background PM2.5 attributable to transport</v>
      </c>
      <c r="K306" s="29"/>
      <c r="L306" s="29"/>
      <c r="M306" s="29"/>
    </row>
    <row r="307" spans="1:13" x14ac:dyDescent="0.3">
      <c r="A307" s="10">
        <f t="shared" si="11"/>
        <v>7</v>
      </c>
      <c r="B307" s="10">
        <f t="shared" si="12"/>
        <v>25</v>
      </c>
      <c r="C307" s="10" t="str">
        <f t="shared" ca="1" si="13"/>
        <v>background_pa_scalar</v>
      </c>
      <c r="D307" s="9" t="str" cm="1">
        <f t="array" aca="1" ref="D307" ca="1">INDIRECT(ADDRESS(1,A307,1,1,"all_city_parameter_inputs"))</f>
        <v>vizag</v>
      </c>
      <c r="E307" s="11" t="str" cm="1">
        <f t="array" aca="1" ref="E307" ca="1">IF(AND(ISBLANK(INDIRECT(ADDRESS(B307,2,1,1,"all_city_parameter_inputs"))), ISBLANK(INDIRECT(ADDRESS(B307,1,1,1,"all_city_parameter_inputs")))), "", IF(ISBLANK(INDIRECT(ADDRESS(B307,1,1,1,"all_city_parameter_inputs"))), All_city_list!E306,INDIRECT(ADDRESS(B307,1,1,1,"all_city_parameter_inputs"))))</f>
        <v>background_pa_scalar</v>
      </c>
      <c r="F307" s="9" t="str" cm="1">
        <f t="array" aca="1" ref="F307" ca="1">IF(AND(ISBLANK(INDIRECT(ADDRESS(B307,3,1,1,"all_city_parameter_inputs"))),ISBLANK(INDIRECT(ADDRESS(B307,2,1,1,"all_city_parameter_inputs")))),"",IF(ISBLANK(INDIRECT(ADDRESS(B307,2,1,1,"all_city_parameter_inputs"))),"",INDIRECT(ADDRESS(B307,2,1,1,"all_city_parameter_inputs"))))</f>
        <v>constant</v>
      </c>
      <c r="G307" s="25" cm="1">
        <f t="array" aca="1" ref="G307" ca="1">IF(ISBLANK(INDIRECT(ADDRESS(B307,A307,1,1,"all_city_parameter_inputs"))), "--",INDIRECT(ADDRESS(B307,A307,1,1,"all_city_parameter_inputs")))</f>
        <v>1</v>
      </c>
      <c r="H307" s="25">
        <f ca="1">IF(OR(F307="alpha",F307="beta",F307="sd",F307="mean"),"--",VLOOKUP(C307,Default!$B$5:$H$82,7,FALSE))</f>
        <v>1</v>
      </c>
      <c r="I307" s="9" t="str">
        <f ca="1">VLOOKUP(E307,Lookup!$C$5:$D$42,2, FALSE)</f>
        <v>PA values</v>
      </c>
      <c r="J307" s="9" t="str">
        <f ca="1">VLOOKUP(C307,Default!$B$4:$E$82,4, FALSE)</f>
        <v>scalar for physical activity</v>
      </c>
      <c r="K307" s="29"/>
      <c r="L307" s="29"/>
      <c r="M307" s="29"/>
    </row>
    <row r="308" spans="1:13" x14ac:dyDescent="0.3">
      <c r="A308" s="10">
        <f t="shared" si="11"/>
        <v>7</v>
      </c>
      <c r="B308" s="10">
        <f t="shared" si="12"/>
        <v>26</v>
      </c>
      <c r="C308" s="10" t="str">
        <f t="shared" ca="1" si="13"/>
        <v>background_pa_scalar</v>
      </c>
      <c r="D308" s="9" t="str" cm="1">
        <f t="array" aca="1" ref="D308" ca="1">INDIRECT(ADDRESS(1,A308,1,1,"all_city_parameter_inputs"))</f>
        <v>vizag</v>
      </c>
      <c r="E308" s="11" t="str" cm="1">
        <f t="array" aca="1" ref="E308" ca="1">IF(AND(ISBLANK(INDIRECT(ADDRESS(B308,2,1,1,"all_city_parameter_inputs"))), ISBLANK(INDIRECT(ADDRESS(B308,1,1,1,"all_city_parameter_inputs")))), "", IF(ISBLANK(INDIRECT(ADDRESS(B308,1,1,1,"all_city_parameter_inputs"))), All_city_list!E307,INDIRECT(ADDRESS(B308,1,1,1,"all_city_parameter_inputs"))))</f>
        <v>background_pa_scalar</v>
      </c>
      <c r="F308" s="9" t="str" cm="1">
        <f t="array" aca="1" ref="F308" ca="1">IF(AND(ISBLANK(INDIRECT(ADDRESS(B308,3,1,1,"all_city_parameter_inputs"))),ISBLANK(INDIRECT(ADDRESS(B308,2,1,1,"all_city_parameter_inputs")))),"",IF(ISBLANK(INDIRECT(ADDRESS(B308,2,1,1,"all_city_parameter_inputs"))),"",INDIRECT(ADDRESS(B308,2,1,1,"all_city_parameter_inputs"))))</f>
        <v>mean</v>
      </c>
      <c r="G308" s="25" cm="1">
        <f t="array" aca="1" ref="G308" ca="1">IF(ISBLANK(INDIRECT(ADDRESS(B308,A308,1,1,"all_city_parameter_inputs"))), "--",INDIRECT(ADDRESS(B308,A308,1,1,"all_city_parameter_inputs")))</f>
        <v>1</v>
      </c>
      <c r="H308" s="25" t="str">
        <f ca="1">IF(OR(F308="alpha",F308="beta",F308="sd",F308="mean"),"--",VLOOKUP(C308,Default!$B$5:$H$82,7,FALSE))</f>
        <v>--</v>
      </c>
      <c r="I308" s="9" t="str">
        <f ca="1">VLOOKUP(E308,Lookup!$C$5:$D$42,2, FALSE)</f>
        <v>PA values</v>
      </c>
      <c r="J308" s="9" t="str">
        <f ca="1">VLOOKUP(C308,Default!$B$4:$E$82,4, FALSE)</f>
        <v>scalar for physical activity</v>
      </c>
      <c r="K308" s="29"/>
      <c r="L308" s="29"/>
      <c r="M308" s="29"/>
    </row>
    <row r="309" spans="1:13" x14ac:dyDescent="0.3">
      <c r="A309" s="10">
        <f t="shared" si="11"/>
        <v>7</v>
      </c>
      <c r="B309" s="10">
        <f t="shared" si="12"/>
        <v>27</v>
      </c>
      <c r="C309" s="10" t="str">
        <f t="shared" ca="1" si="13"/>
        <v>background_pa_scalar</v>
      </c>
      <c r="D309" s="9" t="str" cm="1">
        <f t="array" aca="1" ref="D309" ca="1">INDIRECT(ADDRESS(1,A309,1,1,"all_city_parameter_inputs"))</f>
        <v>vizag</v>
      </c>
      <c r="E309" s="11" t="str" cm="1">
        <f t="array" aca="1" ref="E309" ca="1">IF(AND(ISBLANK(INDIRECT(ADDRESS(B309,2,1,1,"all_city_parameter_inputs"))), ISBLANK(INDIRECT(ADDRESS(B309,1,1,1,"all_city_parameter_inputs")))), "", IF(ISBLANK(INDIRECT(ADDRESS(B309,1,1,1,"all_city_parameter_inputs"))), All_city_list!E308,INDIRECT(ADDRESS(B309,1,1,1,"all_city_parameter_inputs"))))</f>
        <v>background_pa_scalar</v>
      </c>
      <c r="F309" s="9" t="str" cm="1">
        <f t="array" aca="1" ref="F309" ca="1">IF(AND(ISBLANK(INDIRECT(ADDRESS(B309,3,1,1,"all_city_parameter_inputs"))),ISBLANK(INDIRECT(ADDRESS(B309,2,1,1,"all_city_parameter_inputs")))),"",IF(ISBLANK(INDIRECT(ADDRESS(B309,2,1,1,"all_city_parameter_inputs"))),"",INDIRECT(ADDRESS(B309,2,1,1,"all_city_parameter_inputs"))))</f>
        <v>sd</v>
      </c>
      <c r="G309" s="25" cm="1">
        <f t="array" aca="1" ref="G309" ca="1">IF(ISBLANK(INDIRECT(ADDRESS(B309,A309,1,1,"all_city_parameter_inputs"))), "--",INDIRECT(ADDRESS(B309,A309,1,1,"all_city_parameter_inputs")))</f>
        <v>1.2</v>
      </c>
      <c r="H309" s="25" t="str">
        <f ca="1">IF(OR(F309="alpha",F309="beta",F309="sd",F309="mean"),"--",VLOOKUP(C309,Default!$B$5:$H$82,7,FALSE))</f>
        <v>--</v>
      </c>
      <c r="I309" s="9" t="str">
        <f ca="1">VLOOKUP(E309,Lookup!$C$5:$D$42,2, FALSE)</f>
        <v>PA values</v>
      </c>
      <c r="J309" s="9" t="str">
        <f ca="1">VLOOKUP(C309,Default!$B$4:$E$82,4, FALSE)</f>
        <v>scalar for physical activity</v>
      </c>
      <c r="K309" s="29"/>
      <c r="L309" s="29"/>
      <c r="M309" s="29"/>
    </row>
    <row r="310" spans="1:13" x14ac:dyDescent="0.3">
      <c r="A310" s="10">
        <f t="shared" si="11"/>
        <v>7</v>
      </c>
      <c r="B310" s="10">
        <f t="shared" si="12"/>
        <v>28</v>
      </c>
      <c r="C310" s="10" t="str">
        <f t="shared" ca="1" si="13"/>
        <v>bus_walk_time</v>
      </c>
      <c r="D310" s="9" t="str" cm="1">
        <f t="array" aca="1" ref="D310" ca="1">INDIRECT(ADDRESS(1,A310,1,1,"all_city_parameter_inputs"))</f>
        <v>vizag</v>
      </c>
      <c r="E310" s="11" t="str" cm="1">
        <f t="array" aca="1" ref="E310" ca="1">IF(AND(ISBLANK(INDIRECT(ADDRESS(B310,2,1,1,"all_city_parameter_inputs"))), ISBLANK(INDIRECT(ADDRESS(B310,1,1,1,"all_city_parameter_inputs")))), "", IF(ISBLANK(INDIRECT(ADDRESS(B310,1,1,1,"all_city_parameter_inputs"))), All_city_list!E309,INDIRECT(ADDRESS(B310,1,1,1,"all_city_parameter_inputs"))))</f>
        <v>bus_walk_time</v>
      </c>
      <c r="F310" s="9" t="str" cm="1">
        <f t="array" aca="1" ref="F310" ca="1">IF(AND(ISBLANK(INDIRECT(ADDRESS(B310,3,1,1,"all_city_parameter_inputs"))),ISBLANK(INDIRECT(ADDRESS(B310,2,1,1,"all_city_parameter_inputs")))),"",IF(ISBLANK(INDIRECT(ADDRESS(B310,2,1,1,"all_city_parameter_inputs"))),"",INDIRECT(ADDRESS(B310,2,1,1,"all_city_parameter_inputs"))))</f>
        <v>constant</v>
      </c>
      <c r="G310" s="25" cm="1">
        <f t="array" aca="1" ref="G310" ca="1">IF(ISBLANK(INDIRECT(ADDRESS(B310,A310,1,1,"all_city_parameter_inputs"))), "--",INDIRECT(ADDRESS(B310,A310,1,1,"all_city_parameter_inputs")))</f>
        <v>10.55</v>
      </c>
      <c r="H310" s="25">
        <f ca="1">IF(OR(F310="alpha",F310="beta",F310="sd",F310="mean"),"--",VLOOKUP(C310,Default!$B$5:$H$82,7,FALSE))</f>
        <v>5</v>
      </c>
      <c r="I310" s="9" t="str">
        <f ca="1">VLOOKUP(E310,Lookup!$C$5:$D$42,2, FALSE)</f>
        <v>Travel values</v>
      </c>
      <c r="J310" s="9" t="str">
        <f ca="1">VLOOKUP(C310,Default!$B$4:$E$82,4, FALSE)</f>
        <v>time taken to walk to bus stop</v>
      </c>
      <c r="K310" s="29"/>
      <c r="L310" s="29"/>
      <c r="M310" s="29"/>
    </row>
    <row r="311" spans="1:13" x14ac:dyDescent="0.3">
      <c r="A311" s="10">
        <f t="shared" si="11"/>
        <v>7</v>
      </c>
      <c r="B311" s="10">
        <f t="shared" si="12"/>
        <v>29</v>
      </c>
      <c r="C311" s="10" t="str">
        <f t="shared" ca="1" si="13"/>
        <v>bus_walk_time</v>
      </c>
      <c r="D311" s="9" t="str" cm="1">
        <f t="array" aca="1" ref="D311" ca="1">INDIRECT(ADDRESS(1,A311,1,1,"all_city_parameter_inputs"))</f>
        <v>vizag</v>
      </c>
      <c r="E311" s="11" t="str" cm="1">
        <f t="array" aca="1" ref="E311" ca="1">IF(AND(ISBLANK(INDIRECT(ADDRESS(B311,2,1,1,"all_city_parameter_inputs"))), ISBLANK(INDIRECT(ADDRESS(B311,1,1,1,"all_city_parameter_inputs")))), "", IF(ISBLANK(INDIRECT(ADDRESS(B311,1,1,1,"all_city_parameter_inputs"))), All_city_list!E310,INDIRECT(ADDRESS(B311,1,1,1,"all_city_parameter_inputs"))))</f>
        <v>bus_walk_time</v>
      </c>
      <c r="F311" s="9" t="str" cm="1">
        <f t="array" aca="1" ref="F311" ca="1">IF(AND(ISBLANK(INDIRECT(ADDRESS(B311,3,1,1,"all_city_parameter_inputs"))),ISBLANK(INDIRECT(ADDRESS(B311,2,1,1,"all_city_parameter_inputs")))),"",IF(ISBLANK(INDIRECT(ADDRESS(B311,2,1,1,"all_city_parameter_inputs"))),"",INDIRECT(ADDRESS(B311,2,1,1,"all_city_parameter_inputs"))))</f>
        <v>mean</v>
      </c>
      <c r="G311" s="25" t="str" cm="1">
        <f t="array" aca="1" ref="G311" ca="1">IF(ISBLANK(INDIRECT(ADDRESS(B311,A311,1,1,"all_city_parameter_inputs"))), "--",INDIRECT(ADDRESS(B311,A311,1,1,"all_city_parameter_inputs")))</f>
        <v>--</v>
      </c>
      <c r="H311" s="25" t="str">
        <f ca="1">IF(OR(F311="alpha",F311="beta",F311="sd",F311="mean"),"--",VLOOKUP(C311,Default!$B$5:$H$82,7,FALSE))</f>
        <v>--</v>
      </c>
      <c r="I311" s="9" t="str">
        <f ca="1">VLOOKUP(E311,Lookup!$C$5:$D$42,2, FALSE)</f>
        <v>Travel values</v>
      </c>
      <c r="J311" s="9" t="str">
        <f ca="1">VLOOKUP(C311,Default!$B$4:$E$82,4, FALSE)</f>
        <v>time taken to walk to bus stop</v>
      </c>
      <c r="K311" s="29"/>
      <c r="L311" s="29"/>
      <c r="M311" s="29"/>
    </row>
    <row r="312" spans="1:13" x14ac:dyDescent="0.3">
      <c r="A312" s="10">
        <f t="shared" si="11"/>
        <v>7</v>
      </c>
      <c r="B312" s="10">
        <f t="shared" si="12"/>
        <v>30</v>
      </c>
      <c r="C312" s="10" t="str">
        <f t="shared" ca="1" si="13"/>
        <v>bus_walk_time</v>
      </c>
      <c r="D312" s="9" t="str" cm="1">
        <f t="array" aca="1" ref="D312" ca="1">INDIRECT(ADDRESS(1,A312,1,1,"all_city_parameter_inputs"))</f>
        <v>vizag</v>
      </c>
      <c r="E312" s="11" t="str" cm="1">
        <f t="array" aca="1" ref="E312" ca="1">IF(AND(ISBLANK(INDIRECT(ADDRESS(B312,2,1,1,"all_city_parameter_inputs"))), ISBLANK(INDIRECT(ADDRESS(B312,1,1,1,"all_city_parameter_inputs")))), "", IF(ISBLANK(INDIRECT(ADDRESS(B312,1,1,1,"all_city_parameter_inputs"))), All_city_list!E311,INDIRECT(ADDRESS(B312,1,1,1,"all_city_parameter_inputs"))))</f>
        <v>bus_walk_time</v>
      </c>
      <c r="F312" s="9" t="str" cm="1">
        <f t="array" aca="1" ref="F312" ca="1">IF(AND(ISBLANK(INDIRECT(ADDRESS(B312,3,1,1,"all_city_parameter_inputs"))),ISBLANK(INDIRECT(ADDRESS(B312,2,1,1,"all_city_parameter_inputs")))),"",IF(ISBLANK(INDIRECT(ADDRESS(B312,2,1,1,"all_city_parameter_inputs"))),"",INDIRECT(ADDRESS(B312,2,1,1,"all_city_parameter_inputs"))))</f>
        <v>sd</v>
      </c>
      <c r="G312" s="25" t="str" cm="1">
        <f t="array" aca="1" ref="G312" ca="1">IF(ISBLANK(INDIRECT(ADDRESS(B312,A312,1,1,"all_city_parameter_inputs"))), "--",INDIRECT(ADDRESS(B312,A312,1,1,"all_city_parameter_inputs")))</f>
        <v>--</v>
      </c>
      <c r="H312" s="25" t="str">
        <f ca="1">IF(OR(F312="alpha",F312="beta",F312="sd",F312="mean"),"--",VLOOKUP(C312,Default!$B$5:$H$82,7,FALSE))</f>
        <v>--</v>
      </c>
      <c r="I312" s="9" t="str">
        <f ca="1">VLOOKUP(E312,Lookup!$C$5:$D$42,2, FALSE)</f>
        <v>Travel values</v>
      </c>
      <c r="J312" s="9" t="str">
        <f ca="1">VLOOKUP(C312,Default!$B$4:$E$82,4, FALSE)</f>
        <v>time taken to walk to bus stop</v>
      </c>
      <c r="K312" s="29"/>
      <c r="L312" s="29"/>
      <c r="M312" s="29"/>
    </row>
    <row r="313" spans="1:13" x14ac:dyDescent="0.3">
      <c r="A313" s="10">
        <f t="shared" si="11"/>
        <v>7</v>
      </c>
      <c r="B313" s="10">
        <f t="shared" si="12"/>
        <v>31</v>
      </c>
      <c r="C313" s="10" t="str">
        <f t="shared" ca="1" si="13"/>
        <v>rail_walk_time</v>
      </c>
      <c r="D313" s="9" t="str" cm="1">
        <f t="array" aca="1" ref="D313" ca="1">INDIRECT(ADDRESS(1,A313,1,1,"all_city_parameter_inputs"))</f>
        <v>vizag</v>
      </c>
      <c r="E313" s="11" t="str" cm="1">
        <f t="array" aca="1" ref="E313" ca="1">IF(AND(ISBLANK(INDIRECT(ADDRESS(B313,2,1,1,"all_city_parameter_inputs"))), ISBLANK(INDIRECT(ADDRESS(B313,1,1,1,"all_city_parameter_inputs")))), "", IF(ISBLANK(INDIRECT(ADDRESS(B313,1,1,1,"all_city_parameter_inputs"))), All_city_list!E312,INDIRECT(ADDRESS(B313,1,1,1,"all_city_parameter_inputs"))))</f>
        <v>rail_walk_time</v>
      </c>
      <c r="F313" s="9" t="str" cm="1">
        <f t="array" aca="1" ref="F313" ca="1">IF(AND(ISBLANK(INDIRECT(ADDRESS(B313,3,1,1,"all_city_parameter_inputs"))),ISBLANK(INDIRECT(ADDRESS(B313,2,1,1,"all_city_parameter_inputs")))),"",IF(ISBLANK(INDIRECT(ADDRESS(B313,2,1,1,"all_city_parameter_inputs"))),"",INDIRECT(ADDRESS(B313,2,1,1,"all_city_parameter_inputs"))))</f>
        <v>constant</v>
      </c>
      <c r="G313" s="25" cm="1">
        <f t="array" aca="1" ref="G313" ca="1">IF(ISBLANK(INDIRECT(ADDRESS(B313,A313,1,1,"all_city_parameter_inputs"))), "--",INDIRECT(ADDRESS(B313,A313,1,1,"all_city_parameter_inputs")))</f>
        <v>15</v>
      </c>
      <c r="H313" s="25">
        <f ca="1">IF(OR(F313="alpha",F313="beta",F313="sd",F313="mean"),"--",VLOOKUP(C313,Default!$B$5:$H$82,7,FALSE))</f>
        <v>15</v>
      </c>
      <c r="I313" s="9" t="str">
        <f ca="1">VLOOKUP(E313,Lookup!$C$5:$D$42,2, FALSE)</f>
        <v>Travel values</v>
      </c>
      <c r="J313" s="9" t="str">
        <f ca="1">VLOOKUP(C313,Default!$B$4:$E$82,4, FALSE)</f>
        <v>time taken to walk to train station</v>
      </c>
      <c r="K313" s="29"/>
      <c r="L313" s="29"/>
      <c r="M313" s="29"/>
    </row>
    <row r="314" spans="1:13" x14ac:dyDescent="0.3">
      <c r="A314" s="10">
        <f t="shared" si="11"/>
        <v>7</v>
      </c>
      <c r="B314" s="10">
        <f t="shared" si="12"/>
        <v>32</v>
      </c>
      <c r="C314" s="10" t="str">
        <f t="shared" ca="1" si="13"/>
        <v>rail_walk_time</v>
      </c>
      <c r="D314" s="9" t="str" cm="1">
        <f t="array" aca="1" ref="D314" ca="1">INDIRECT(ADDRESS(1,A314,1,1,"all_city_parameter_inputs"))</f>
        <v>vizag</v>
      </c>
      <c r="E314" s="11" t="str" cm="1">
        <f t="array" aca="1" ref="E314" ca="1">IF(AND(ISBLANK(INDIRECT(ADDRESS(B314,2,1,1,"all_city_parameter_inputs"))), ISBLANK(INDIRECT(ADDRESS(B314,1,1,1,"all_city_parameter_inputs")))), "", IF(ISBLANK(INDIRECT(ADDRESS(B314,1,1,1,"all_city_parameter_inputs"))), All_city_list!E313,INDIRECT(ADDRESS(B314,1,1,1,"all_city_parameter_inputs"))))</f>
        <v>rail_walk_time</v>
      </c>
      <c r="F314" s="9" t="str" cm="1">
        <f t="array" aca="1" ref="F314" ca="1">IF(AND(ISBLANK(INDIRECT(ADDRESS(B314,3,1,1,"all_city_parameter_inputs"))),ISBLANK(INDIRECT(ADDRESS(B314,2,1,1,"all_city_parameter_inputs")))),"",IF(ISBLANK(INDIRECT(ADDRESS(B314,2,1,1,"all_city_parameter_inputs"))),"",INDIRECT(ADDRESS(B314,2,1,1,"all_city_parameter_inputs"))))</f>
        <v>mean</v>
      </c>
      <c r="G314" s="25" t="str" cm="1">
        <f t="array" aca="1" ref="G314" ca="1">IF(ISBLANK(INDIRECT(ADDRESS(B314,A314,1,1,"all_city_parameter_inputs"))), "--",INDIRECT(ADDRESS(B314,A314,1,1,"all_city_parameter_inputs")))</f>
        <v>--</v>
      </c>
      <c r="H314" s="25" t="str">
        <f ca="1">IF(OR(F314="alpha",F314="beta",F314="sd",F314="mean"),"--",VLOOKUP(C314,Default!$B$5:$H$82,7,FALSE))</f>
        <v>--</v>
      </c>
      <c r="I314" s="9" t="str">
        <f ca="1">VLOOKUP(E314,Lookup!$C$5:$D$42,2, FALSE)</f>
        <v>Travel values</v>
      </c>
      <c r="J314" s="9" t="str">
        <f ca="1">VLOOKUP(C314,Default!$B$4:$E$82,4, FALSE)</f>
        <v>time taken to walk to train station</v>
      </c>
      <c r="K314" s="29"/>
      <c r="L314" s="29"/>
      <c r="M314" s="29"/>
    </row>
    <row r="315" spans="1:13" x14ac:dyDescent="0.3">
      <c r="A315" s="10">
        <f t="shared" si="11"/>
        <v>7</v>
      </c>
      <c r="B315" s="10">
        <f t="shared" si="12"/>
        <v>33</v>
      </c>
      <c r="C315" s="10" t="str">
        <f t="shared" ca="1" si="13"/>
        <v>rail_walk_time</v>
      </c>
      <c r="D315" s="9" t="str" cm="1">
        <f t="array" aca="1" ref="D315" ca="1">INDIRECT(ADDRESS(1,A315,1,1,"all_city_parameter_inputs"))</f>
        <v>vizag</v>
      </c>
      <c r="E315" s="11" t="str" cm="1">
        <f t="array" aca="1" ref="E315" ca="1">IF(AND(ISBLANK(INDIRECT(ADDRESS(B315,2,1,1,"all_city_parameter_inputs"))), ISBLANK(INDIRECT(ADDRESS(B315,1,1,1,"all_city_parameter_inputs")))), "", IF(ISBLANK(INDIRECT(ADDRESS(B315,1,1,1,"all_city_parameter_inputs"))), All_city_list!E314,INDIRECT(ADDRESS(B315,1,1,1,"all_city_parameter_inputs"))))</f>
        <v>rail_walk_time</v>
      </c>
      <c r="F315" s="9" t="str" cm="1">
        <f t="array" aca="1" ref="F315" ca="1">IF(AND(ISBLANK(INDIRECT(ADDRESS(B315,3,1,1,"all_city_parameter_inputs"))),ISBLANK(INDIRECT(ADDRESS(B315,2,1,1,"all_city_parameter_inputs")))),"",IF(ISBLANK(INDIRECT(ADDRESS(B315,2,1,1,"all_city_parameter_inputs"))),"",INDIRECT(ADDRESS(B315,2,1,1,"all_city_parameter_inputs"))))</f>
        <v>sd</v>
      </c>
      <c r="G315" s="25" t="str" cm="1">
        <f t="array" aca="1" ref="G315" ca="1">IF(ISBLANK(INDIRECT(ADDRESS(B315,A315,1,1,"all_city_parameter_inputs"))), "--",INDIRECT(ADDRESS(B315,A315,1,1,"all_city_parameter_inputs")))</f>
        <v>--</v>
      </c>
      <c r="H315" s="25" t="str">
        <f ca="1">IF(OR(F315="alpha",F315="beta",F315="sd",F315="mean"),"--",VLOOKUP(C315,Default!$B$5:$H$82,7,FALSE))</f>
        <v>--</v>
      </c>
      <c r="I315" s="9" t="str">
        <f ca="1">VLOOKUP(E315,Lookup!$C$5:$D$42,2, FALSE)</f>
        <v>Travel values</v>
      </c>
      <c r="J315" s="9" t="str">
        <f ca="1">VLOOKUP(C315,Default!$B$4:$E$82,4, FALSE)</f>
        <v>time taken to walk to train station</v>
      </c>
      <c r="K315" s="29"/>
      <c r="L315" s="29"/>
      <c r="M315" s="29"/>
    </row>
    <row r="316" spans="1:13" x14ac:dyDescent="0.3">
      <c r="A316" s="10">
        <f t="shared" si="11"/>
        <v>7</v>
      </c>
      <c r="B316" s="10">
        <f t="shared" si="12"/>
        <v>34</v>
      </c>
      <c r="C316" s="10" t="str">
        <f t="shared" ca="1" si="13"/>
        <v xml:space="preserve">add_motorcycle_fleet </v>
      </c>
      <c r="D316" s="9" t="str" cm="1">
        <f t="array" aca="1" ref="D316" ca="1">INDIRECT(ADDRESS(1,A316,1,1,"all_city_parameter_inputs"))</f>
        <v>vizag</v>
      </c>
      <c r="E316" s="11" t="str" cm="1">
        <f t="array" aca="1" ref="E316" ca="1">IF(AND(ISBLANK(INDIRECT(ADDRESS(B316,2,1,1,"all_city_parameter_inputs"))), ISBLANK(INDIRECT(ADDRESS(B316,1,1,1,"all_city_parameter_inputs")))), "", IF(ISBLANK(INDIRECT(ADDRESS(B316,1,1,1,"all_city_parameter_inputs"))), All_city_list!E315,INDIRECT(ADDRESS(B316,1,1,1,"all_city_parameter_inputs"))))</f>
        <v>add_motorcycle_fleet</v>
      </c>
      <c r="F316" s="9" t="str" cm="1">
        <f t="array" aca="1" ref="F316" ca="1">IF(AND(ISBLANK(INDIRECT(ADDRESS(B316,3,1,1,"all_city_parameter_inputs"))),ISBLANK(INDIRECT(ADDRESS(B316,2,1,1,"all_city_parameter_inputs")))),"",IF(ISBLANK(INDIRECT(ADDRESS(B316,2,1,1,"all_city_parameter_inputs"))),"",INDIRECT(ADDRESS(B316,2,1,1,"all_city_parameter_inputs"))))</f>
        <v/>
      </c>
      <c r="G316" s="25" t="str" cm="1">
        <f t="array" aca="1" ref="G316" ca="1">IF(ISBLANK(INDIRECT(ADDRESS(B316,A316,1,1,"all_city_parameter_inputs"))), "--",INDIRECT(ADDRESS(B316,A316,1,1,"all_city_parameter_inputs")))</f>
        <v>F</v>
      </c>
      <c r="H316" s="25" t="str">
        <f ca="1">IF(OR(F316="alpha",F316="beta",F316="sd",F316="mean"),"--",VLOOKUP(C316,Default!$B$5:$H$82,7,FALSE))</f>
        <v>F</v>
      </c>
      <c r="I316" s="9" t="str">
        <f ca="1">VLOOKUP(E316,Lookup!$C$5:$D$42,2, FALSE)</f>
        <v>Travel values</v>
      </c>
      <c r="J316" s="9">
        <f ca="1">VLOOKUP(C316,Default!$B$4:$E$82,4, FALSE)</f>
        <v>0</v>
      </c>
      <c r="K316" s="29"/>
      <c r="L316" s="29"/>
      <c r="M316" s="29"/>
    </row>
    <row r="317" spans="1:13" x14ac:dyDescent="0.3">
      <c r="A317" s="10">
        <f t="shared" si="11"/>
        <v>7</v>
      </c>
      <c r="B317" s="10">
        <f t="shared" si="12"/>
        <v>35</v>
      </c>
      <c r="C317" s="10" t="str">
        <f t="shared" ca="1" si="13"/>
        <v>fleet_to_motorcycle_ratio</v>
      </c>
      <c r="D317" s="9" t="str" cm="1">
        <f t="array" aca="1" ref="D317" ca="1">INDIRECT(ADDRESS(1,A317,1,1,"all_city_parameter_inputs"))</f>
        <v>vizag</v>
      </c>
      <c r="E317" s="11" t="str" cm="1">
        <f t="array" aca="1" ref="E317" ca="1">IF(AND(ISBLANK(INDIRECT(ADDRESS(B317,2,1,1,"all_city_parameter_inputs"))), ISBLANK(INDIRECT(ADDRESS(B317,1,1,1,"all_city_parameter_inputs")))), "", IF(ISBLANK(INDIRECT(ADDRESS(B317,1,1,1,"all_city_parameter_inputs"))), All_city_list!E316,INDIRECT(ADDRESS(B317,1,1,1,"all_city_parameter_inputs"))))</f>
        <v>fleet_to_motorcycle_ratio</v>
      </c>
      <c r="F317" s="9" t="str" cm="1">
        <f t="array" aca="1" ref="F317" ca="1">IF(AND(ISBLANK(INDIRECT(ADDRESS(B317,3,1,1,"all_city_parameter_inputs"))),ISBLANK(INDIRECT(ADDRESS(B317,2,1,1,"all_city_parameter_inputs")))),"",IF(ISBLANK(INDIRECT(ADDRESS(B317,2,1,1,"all_city_parameter_inputs"))),"",INDIRECT(ADDRESS(B317,2,1,1,"all_city_parameter_inputs"))))</f>
        <v>constant</v>
      </c>
      <c r="G317" s="25" cm="1">
        <f t="array" aca="1" ref="G317" ca="1">IF(ISBLANK(INDIRECT(ADDRESS(B317,A317,1,1,"all_city_parameter_inputs"))), "--",INDIRECT(ADDRESS(B317,A317,1,1,"all_city_parameter_inputs")))</f>
        <v>0</v>
      </c>
      <c r="H317" s="25">
        <f ca="1">IF(OR(F317="alpha",F317="beta",F317="sd",F317="mean"),"--",VLOOKUP(C317,Default!$B$5:$H$82,7,FALSE))</f>
        <v>0.01</v>
      </c>
      <c r="I317" s="9" t="str">
        <f ca="1">VLOOKUP(E317,Lookup!$C$5:$D$42,2, FALSE)</f>
        <v>Travel values</v>
      </c>
      <c r="J317" s="9" t="str">
        <f ca="1">VLOOKUP(C317,Default!$B$4:$E$82,4, FALSE)</f>
        <v>ratio of fleet vehicles to motorcycles</v>
      </c>
      <c r="K317" s="29"/>
      <c r="L317" s="29"/>
      <c r="M317" s="29"/>
    </row>
    <row r="318" spans="1:13" x14ac:dyDescent="0.3">
      <c r="A318" s="10">
        <f t="shared" si="11"/>
        <v>7</v>
      </c>
      <c r="B318" s="10">
        <f t="shared" si="12"/>
        <v>36</v>
      </c>
      <c r="C318" s="10" t="str">
        <f t="shared" ca="1" si="13"/>
        <v>fleet_to_motorcycle_ratio</v>
      </c>
      <c r="D318" s="9" t="str" cm="1">
        <f t="array" aca="1" ref="D318" ca="1">INDIRECT(ADDRESS(1,A318,1,1,"all_city_parameter_inputs"))</f>
        <v>vizag</v>
      </c>
      <c r="E318" s="11" t="str" cm="1">
        <f t="array" aca="1" ref="E318" ca="1">IF(AND(ISBLANK(INDIRECT(ADDRESS(B318,2,1,1,"all_city_parameter_inputs"))), ISBLANK(INDIRECT(ADDRESS(B318,1,1,1,"all_city_parameter_inputs")))), "", IF(ISBLANK(INDIRECT(ADDRESS(B318,1,1,1,"all_city_parameter_inputs"))), All_city_list!E317,INDIRECT(ADDRESS(B318,1,1,1,"all_city_parameter_inputs"))))</f>
        <v>fleet_to_motorcycle_ratio</v>
      </c>
      <c r="F318" s="9" t="str" cm="1">
        <f t="array" aca="1" ref="F318" ca="1">IF(AND(ISBLANK(INDIRECT(ADDRESS(B318,3,1,1,"all_city_parameter_inputs"))),ISBLANK(INDIRECT(ADDRESS(B318,2,1,1,"all_city_parameter_inputs")))),"",IF(ISBLANK(INDIRECT(ADDRESS(B318,2,1,1,"all_city_parameter_inputs"))),"",INDIRECT(ADDRESS(B318,2,1,1,"all_city_parameter_inputs"))))</f>
        <v>alpha</v>
      </c>
      <c r="G318" s="25" t="str" cm="1">
        <f t="array" aca="1" ref="G318" ca="1">IF(ISBLANK(INDIRECT(ADDRESS(B318,A318,1,1,"all_city_parameter_inputs"))), "--",INDIRECT(ADDRESS(B318,A318,1,1,"all_city_parameter_inputs")))</f>
        <v>--</v>
      </c>
      <c r="H318" s="25" t="str">
        <f ca="1">IF(OR(F318="alpha",F318="beta",F318="sd",F318="mean"),"--",VLOOKUP(C318,Default!$B$5:$H$82,7,FALSE))</f>
        <v>--</v>
      </c>
      <c r="I318" s="9" t="str">
        <f ca="1">VLOOKUP(E318,Lookup!$C$5:$D$42,2, FALSE)</f>
        <v>Travel values</v>
      </c>
      <c r="J318" s="9" t="str">
        <f ca="1">VLOOKUP(C318,Default!$B$4:$E$82,4, FALSE)</f>
        <v>ratio of fleet vehicles to motorcycles</v>
      </c>
      <c r="K318" s="29"/>
      <c r="L318" s="29"/>
      <c r="M318" s="29"/>
    </row>
    <row r="319" spans="1:13" x14ac:dyDescent="0.3">
      <c r="A319" s="10">
        <f t="shared" si="11"/>
        <v>7</v>
      </c>
      <c r="B319" s="10">
        <f t="shared" si="12"/>
        <v>37</v>
      </c>
      <c r="C319" s="10" t="str">
        <f t="shared" ca="1" si="13"/>
        <v>fleet_to_motorcycle_ratio</v>
      </c>
      <c r="D319" s="9" t="str" cm="1">
        <f t="array" aca="1" ref="D319" ca="1">INDIRECT(ADDRESS(1,A319,1,1,"all_city_parameter_inputs"))</f>
        <v>vizag</v>
      </c>
      <c r="E319" s="11" t="str" cm="1">
        <f t="array" aca="1" ref="E319" ca="1">IF(AND(ISBLANK(INDIRECT(ADDRESS(B319,2,1,1,"all_city_parameter_inputs"))), ISBLANK(INDIRECT(ADDRESS(B319,1,1,1,"all_city_parameter_inputs")))), "", IF(ISBLANK(INDIRECT(ADDRESS(B319,1,1,1,"all_city_parameter_inputs"))), All_city_list!E318,INDIRECT(ADDRESS(B319,1,1,1,"all_city_parameter_inputs"))))</f>
        <v>fleet_to_motorcycle_ratio</v>
      </c>
      <c r="F319" s="9" t="str" cm="1">
        <f t="array" aca="1" ref="F319" ca="1">IF(AND(ISBLANK(INDIRECT(ADDRESS(B319,3,1,1,"all_city_parameter_inputs"))),ISBLANK(INDIRECT(ADDRESS(B319,2,1,1,"all_city_parameter_inputs")))),"",IF(ISBLANK(INDIRECT(ADDRESS(B319,2,1,1,"all_city_parameter_inputs"))),"",INDIRECT(ADDRESS(B319,2,1,1,"all_city_parameter_inputs"))))</f>
        <v>beta</v>
      </c>
      <c r="G319" s="25" t="str" cm="1">
        <f t="array" aca="1" ref="G319" ca="1">IF(ISBLANK(INDIRECT(ADDRESS(B319,A319,1,1,"all_city_parameter_inputs"))), "--",INDIRECT(ADDRESS(B319,A319,1,1,"all_city_parameter_inputs")))</f>
        <v>--</v>
      </c>
      <c r="H319" s="25" t="str">
        <f ca="1">IF(OR(F319="alpha",F319="beta",F319="sd",F319="mean"),"--",VLOOKUP(C319,Default!$B$5:$H$82,7,FALSE))</f>
        <v>--</v>
      </c>
      <c r="I319" s="9" t="str">
        <f ca="1">VLOOKUP(E319,Lookup!$C$5:$D$42,2, FALSE)</f>
        <v>Travel values</v>
      </c>
      <c r="J319" s="9" t="str">
        <f ca="1">VLOOKUP(C319,Default!$B$4:$E$82,4, FALSE)</f>
        <v>ratio of fleet vehicles to motorcycles</v>
      </c>
      <c r="K319" s="29"/>
      <c r="L319" s="29"/>
      <c r="M319" s="29"/>
    </row>
    <row r="320" spans="1:13" x14ac:dyDescent="0.3">
      <c r="A320" s="10">
        <f t="shared" si="11"/>
        <v>7</v>
      </c>
      <c r="B320" s="10">
        <f t="shared" si="12"/>
        <v>38</v>
      </c>
      <c r="C320" s="10" t="str">
        <f t="shared" ca="1" si="13"/>
        <v xml:space="preserve">background_pa_confidence </v>
      </c>
      <c r="D320" s="9" t="str" cm="1">
        <f t="array" aca="1" ref="D320" ca="1">INDIRECT(ADDRESS(1,A320,1,1,"all_city_parameter_inputs"))</f>
        <v>vizag</v>
      </c>
      <c r="E320" s="11" t="str" cm="1">
        <f t="array" aca="1" ref="E320" ca="1">IF(AND(ISBLANK(INDIRECT(ADDRESS(B320,2,1,1,"all_city_parameter_inputs"))), ISBLANK(INDIRECT(ADDRESS(B320,1,1,1,"all_city_parameter_inputs")))), "", IF(ISBLANK(INDIRECT(ADDRESS(B320,1,1,1,"all_city_parameter_inputs"))), All_city_list!E319,INDIRECT(ADDRESS(B320,1,1,1,"all_city_parameter_inputs"))))</f>
        <v>background_pa_confidence</v>
      </c>
      <c r="F320" s="9" t="str" cm="1">
        <f t="array" aca="1" ref="F320" ca="1">IF(AND(ISBLANK(INDIRECT(ADDRESS(B320,3,1,1,"all_city_parameter_inputs"))),ISBLANK(INDIRECT(ADDRESS(B320,2,1,1,"all_city_parameter_inputs")))),"",IF(ISBLANK(INDIRECT(ADDRESS(B320,2,1,1,"all_city_parameter_inputs"))),"",INDIRECT(ADDRESS(B320,2,1,1,"all_city_parameter_inputs"))))</f>
        <v/>
      </c>
      <c r="G320" s="25" cm="1">
        <f t="array" aca="1" ref="G320" ca="1">IF(ISBLANK(INDIRECT(ADDRESS(B320,A320,1,1,"all_city_parameter_inputs"))), "--",INDIRECT(ADDRESS(B320,A320,1,1,"all_city_parameter_inputs")))</f>
        <v>0.3</v>
      </c>
      <c r="H320" s="25" t="e">
        <f ca="1">IF(OR(F320="alpha",F320="beta",F320="sd",F320="mean"),"--",VLOOKUP(C320,Default!$B$5:$H$82,7,FALSE))</f>
        <v>#N/A</v>
      </c>
      <c r="I320" s="9" t="str">
        <f ca="1">VLOOKUP(E320,Lookup!$C$5:$D$42,2, FALSE)</f>
        <v>PA values</v>
      </c>
      <c r="J320" s="9" t="e">
        <f ca="1">VLOOKUP(C320,Default!$B$4:$E$82,4, FALSE)</f>
        <v>#N/A</v>
      </c>
      <c r="K320" s="29"/>
      <c r="L320" s="29"/>
      <c r="M320" s="29"/>
    </row>
    <row r="321" spans="1:13" x14ac:dyDescent="0.3">
      <c r="A321" s="10">
        <f t="shared" si="11"/>
        <v>7</v>
      </c>
      <c r="B321" s="10">
        <f t="shared" si="12"/>
        <v>39</v>
      </c>
      <c r="C321" s="10" t="str">
        <f t="shared" ca="1" si="13"/>
        <v xml:space="preserve">add_walk_to_bus_trips </v>
      </c>
      <c r="D321" s="9" t="str" cm="1">
        <f t="array" aca="1" ref="D321" ca="1">INDIRECT(ADDRESS(1,A321,1,1,"all_city_parameter_inputs"))</f>
        <v>vizag</v>
      </c>
      <c r="E321" s="11" t="str" cm="1">
        <f t="array" aca="1" ref="E321" ca="1">IF(AND(ISBLANK(INDIRECT(ADDRESS(B321,2,1,1,"all_city_parameter_inputs"))), ISBLANK(INDIRECT(ADDRESS(B321,1,1,1,"all_city_parameter_inputs")))), "", IF(ISBLANK(INDIRECT(ADDRESS(B321,1,1,1,"all_city_parameter_inputs"))), All_city_list!E320,INDIRECT(ADDRESS(B321,1,1,1,"all_city_parameter_inputs"))))</f>
        <v>add_walk_to_bus_trips</v>
      </c>
      <c r="F321" s="9" t="str" cm="1">
        <f t="array" aca="1" ref="F321" ca="1">IF(AND(ISBLANK(INDIRECT(ADDRESS(B321,3,1,1,"all_city_parameter_inputs"))),ISBLANK(INDIRECT(ADDRESS(B321,2,1,1,"all_city_parameter_inputs")))),"",IF(ISBLANK(INDIRECT(ADDRESS(B321,2,1,1,"all_city_parameter_inputs"))),"",INDIRECT(ADDRESS(B321,2,1,1,"all_city_parameter_inputs"))))</f>
        <v/>
      </c>
      <c r="G321" s="25" t="str" cm="1">
        <f t="array" aca="1" ref="G321" ca="1">IF(ISBLANK(INDIRECT(ADDRESS(B321,A321,1,1,"all_city_parameter_inputs"))), "--",INDIRECT(ADDRESS(B321,A321,1,1,"all_city_parameter_inputs")))</f>
        <v>T</v>
      </c>
      <c r="H321" s="25" t="str">
        <f ca="1">IF(OR(F321="alpha",F321="beta",F321="sd",F321="mean"),"--",VLOOKUP(C321,Default!$B$5:$H$82,7,FALSE))</f>
        <v>T</v>
      </c>
      <c r="I321" s="9" t="str">
        <f ca="1">VLOOKUP(E321,Lookup!$C$5:$D$42,2, FALSE)</f>
        <v>Travel values</v>
      </c>
      <c r="J321" s="9">
        <f ca="1">VLOOKUP(C321,Default!$B$4:$E$82,4, FALSE)</f>
        <v>0</v>
      </c>
      <c r="K321" s="29"/>
      <c r="L321" s="29"/>
      <c r="M321" s="29"/>
    </row>
    <row r="322" spans="1:13" x14ac:dyDescent="0.3">
      <c r="A322" s="10">
        <f t="shared" si="11"/>
        <v>7</v>
      </c>
      <c r="B322" s="10">
        <f t="shared" si="12"/>
        <v>40</v>
      </c>
      <c r="C322" s="10" t="str">
        <f t="shared" ca="1" si="13"/>
        <v>bus_to_passenger_ratio</v>
      </c>
      <c r="D322" s="9" t="str" cm="1">
        <f t="array" aca="1" ref="D322" ca="1">INDIRECT(ADDRESS(1,A322,1,1,"all_city_parameter_inputs"))</f>
        <v>vizag</v>
      </c>
      <c r="E322" s="11" t="str" cm="1">
        <f t="array" aca="1" ref="E322" ca="1">IF(AND(ISBLANK(INDIRECT(ADDRESS(B322,2,1,1,"all_city_parameter_inputs"))), ISBLANK(INDIRECT(ADDRESS(B322,1,1,1,"all_city_parameter_inputs")))), "", IF(ISBLANK(INDIRECT(ADDRESS(B322,1,1,1,"all_city_parameter_inputs"))), All_city_list!E321,INDIRECT(ADDRESS(B322,1,1,1,"all_city_parameter_inputs"))))</f>
        <v>bus_to_passenger_ratio</v>
      </c>
      <c r="F322" s="9" t="str" cm="1">
        <f t="array" aca="1" ref="F322" ca="1">IF(AND(ISBLANK(INDIRECT(ADDRESS(B322,3,1,1,"all_city_parameter_inputs"))),ISBLANK(INDIRECT(ADDRESS(B322,2,1,1,"all_city_parameter_inputs")))),"",IF(ISBLANK(INDIRECT(ADDRESS(B322,2,1,1,"all_city_parameter_inputs"))),"",INDIRECT(ADDRESS(B322,2,1,1,"all_city_parameter_inputs"))))</f>
        <v>constant</v>
      </c>
      <c r="G322" s="25" cm="1">
        <f t="array" aca="1" ref="G322" ca="1">IF(ISBLANK(INDIRECT(ADDRESS(B322,A322,1,1,"all_city_parameter_inputs"))), "--",INDIRECT(ADDRESS(B322,A322,1,1,"all_city_parameter_inputs")))</f>
        <v>3.2258065000000002E-2</v>
      </c>
      <c r="H322" s="25">
        <f ca="1">IF(OR(F322="alpha",F322="beta",F322="sd",F322="mean"),"--",VLOOKUP(C322,Default!$B$5:$H$82,7,FALSE))</f>
        <v>2.1999999999999999E-2</v>
      </c>
      <c r="I322" s="9" t="str">
        <f ca="1">VLOOKUP(E322,Lookup!$C$5:$D$42,2, FALSE)</f>
        <v>Travel values</v>
      </c>
      <c r="J322" s="9" t="str">
        <f ca="1">VLOOKUP(C322,Default!$B$4:$E$82,4, FALSE)</f>
        <v>number of buses per passenger</v>
      </c>
      <c r="K322" s="29"/>
      <c r="L322" s="29"/>
      <c r="M322" s="29"/>
    </row>
    <row r="323" spans="1:13" x14ac:dyDescent="0.3">
      <c r="A323" s="10">
        <f t="shared" si="11"/>
        <v>7</v>
      </c>
      <c r="B323" s="10">
        <f t="shared" si="12"/>
        <v>41</v>
      </c>
      <c r="C323" s="10" t="str">
        <f t="shared" ca="1" si="13"/>
        <v>bus_to_passenger_ratio</v>
      </c>
      <c r="D323" s="9" t="str" cm="1">
        <f t="array" aca="1" ref="D323" ca="1">INDIRECT(ADDRESS(1,A323,1,1,"all_city_parameter_inputs"))</f>
        <v>vizag</v>
      </c>
      <c r="E323" s="11" t="str" cm="1">
        <f t="array" aca="1" ref="E323" ca="1">IF(AND(ISBLANK(INDIRECT(ADDRESS(B323,2,1,1,"all_city_parameter_inputs"))), ISBLANK(INDIRECT(ADDRESS(B323,1,1,1,"all_city_parameter_inputs")))), "", IF(ISBLANK(INDIRECT(ADDRESS(B323,1,1,1,"all_city_parameter_inputs"))), All_city_list!E322,INDIRECT(ADDRESS(B323,1,1,1,"all_city_parameter_inputs"))))</f>
        <v>bus_to_passenger_ratio</v>
      </c>
      <c r="F323" s="9" t="str" cm="1">
        <f t="array" aca="1" ref="F323" ca="1">IF(AND(ISBLANK(INDIRECT(ADDRESS(B323,3,1,1,"all_city_parameter_inputs"))),ISBLANK(INDIRECT(ADDRESS(B323,2,1,1,"all_city_parameter_inputs")))),"",IF(ISBLANK(INDIRECT(ADDRESS(B323,2,1,1,"all_city_parameter_inputs"))),"",INDIRECT(ADDRESS(B323,2,1,1,"all_city_parameter_inputs"))))</f>
        <v>alpha</v>
      </c>
      <c r="G323" s="25" cm="1">
        <f t="array" aca="1" ref="G323" ca="1">IF(ISBLANK(INDIRECT(ADDRESS(B323,A323,1,1,"all_city_parameter_inputs"))), "--",INDIRECT(ADDRESS(B323,A323,1,1,"all_city_parameter_inputs")))</f>
        <v>20</v>
      </c>
      <c r="H323" s="25" t="str">
        <f ca="1">IF(OR(F323="alpha",F323="beta",F323="sd",F323="mean"),"--",VLOOKUP(C323,Default!$B$5:$H$82,7,FALSE))</f>
        <v>--</v>
      </c>
      <c r="I323" s="9" t="str">
        <f ca="1">VLOOKUP(E323,Lookup!$C$5:$D$42,2, FALSE)</f>
        <v>Travel values</v>
      </c>
      <c r="J323" s="9" t="str">
        <f ca="1">VLOOKUP(C323,Default!$B$4:$E$82,4, FALSE)</f>
        <v>number of buses per passenger</v>
      </c>
      <c r="K323" s="29"/>
      <c r="L323" s="29"/>
      <c r="M323" s="29"/>
    </row>
    <row r="324" spans="1:13" x14ac:dyDescent="0.3">
      <c r="A324" s="10">
        <f t="shared" si="11"/>
        <v>7</v>
      </c>
      <c r="B324" s="10">
        <f t="shared" si="12"/>
        <v>42</v>
      </c>
      <c r="C324" s="10" t="str">
        <f t="shared" ca="1" si="13"/>
        <v>bus_to_passenger_ratio</v>
      </c>
      <c r="D324" s="9" t="str" cm="1">
        <f t="array" aca="1" ref="D324" ca="1">INDIRECT(ADDRESS(1,A324,1,1,"all_city_parameter_inputs"))</f>
        <v>vizag</v>
      </c>
      <c r="E324" s="11" t="str" cm="1">
        <f t="array" aca="1" ref="E324" ca="1">IF(AND(ISBLANK(INDIRECT(ADDRESS(B324,2,1,1,"all_city_parameter_inputs"))), ISBLANK(INDIRECT(ADDRESS(B324,1,1,1,"all_city_parameter_inputs")))), "", IF(ISBLANK(INDIRECT(ADDRESS(B324,1,1,1,"all_city_parameter_inputs"))), All_city_list!E323,INDIRECT(ADDRESS(B324,1,1,1,"all_city_parameter_inputs"))))</f>
        <v>bus_to_passenger_ratio</v>
      </c>
      <c r="F324" s="9" t="str" cm="1">
        <f t="array" aca="1" ref="F324" ca="1">IF(AND(ISBLANK(INDIRECT(ADDRESS(B324,3,1,1,"all_city_parameter_inputs"))),ISBLANK(INDIRECT(ADDRESS(B324,2,1,1,"all_city_parameter_inputs")))),"",IF(ISBLANK(INDIRECT(ADDRESS(B324,2,1,1,"all_city_parameter_inputs"))),"",INDIRECT(ADDRESS(B324,2,1,1,"all_city_parameter_inputs"))))</f>
        <v>beta</v>
      </c>
      <c r="G324" s="25" cm="1">
        <f t="array" aca="1" ref="G324" ca="1">IF(ISBLANK(INDIRECT(ADDRESS(B324,A324,1,1,"all_city_parameter_inputs"))), "--",INDIRECT(ADDRESS(B324,A324,1,1,"all_city_parameter_inputs")))</f>
        <v>600</v>
      </c>
      <c r="H324" s="25" t="str">
        <f ca="1">IF(OR(F324="alpha",F324="beta",F324="sd",F324="mean"),"--",VLOOKUP(C324,Default!$B$5:$H$82,7,FALSE))</f>
        <v>--</v>
      </c>
      <c r="I324" s="9" t="str">
        <f ca="1">VLOOKUP(E324,Lookup!$C$5:$D$42,2, FALSE)</f>
        <v>Travel values</v>
      </c>
      <c r="J324" s="9" t="str">
        <f ca="1">VLOOKUP(C324,Default!$B$4:$E$82,4, FALSE)</f>
        <v>number of buses per passenger</v>
      </c>
      <c r="K324" s="29"/>
      <c r="L324" s="29"/>
      <c r="M324" s="29"/>
    </row>
    <row r="325" spans="1:13" x14ac:dyDescent="0.3">
      <c r="A325" s="10">
        <f t="shared" si="11"/>
        <v>7</v>
      </c>
      <c r="B325" s="10">
        <f t="shared" si="12"/>
        <v>43</v>
      </c>
      <c r="C325" s="10" t="str">
        <f t="shared" ca="1" si="13"/>
        <v>truck_to_car_ratio</v>
      </c>
      <c r="D325" s="9" t="str" cm="1">
        <f t="array" aca="1" ref="D325" ca="1">INDIRECT(ADDRESS(1,A325,1,1,"all_city_parameter_inputs"))</f>
        <v>vizag</v>
      </c>
      <c r="E325" s="11" t="str" cm="1">
        <f t="array" aca="1" ref="E325" ca="1">IF(AND(ISBLANK(INDIRECT(ADDRESS(B325,2,1,1,"all_city_parameter_inputs"))), ISBLANK(INDIRECT(ADDRESS(B325,1,1,1,"all_city_parameter_inputs")))), "", IF(ISBLANK(INDIRECT(ADDRESS(B325,1,1,1,"all_city_parameter_inputs"))), All_city_list!E324,INDIRECT(ADDRESS(B325,1,1,1,"all_city_parameter_inputs"))))</f>
        <v>truck_to_car_ratio</v>
      </c>
      <c r="F325" s="9" t="str" cm="1">
        <f t="array" aca="1" ref="F325" ca="1">IF(AND(ISBLANK(INDIRECT(ADDRESS(B325,3,1,1,"all_city_parameter_inputs"))),ISBLANK(INDIRECT(ADDRESS(B325,2,1,1,"all_city_parameter_inputs")))),"",IF(ISBLANK(INDIRECT(ADDRESS(B325,2,1,1,"all_city_parameter_inputs"))),"",INDIRECT(ADDRESS(B325,2,1,1,"all_city_parameter_inputs"))))</f>
        <v>constant</v>
      </c>
      <c r="G325" s="25" cm="1">
        <f t="array" aca="1" ref="G325" ca="1">IF(ISBLANK(INDIRECT(ADDRESS(B325,A325,1,1,"all_city_parameter_inputs"))), "--",INDIRECT(ADDRESS(B325,A325,1,1,"all_city_parameter_inputs")))</f>
        <v>0.23076923099999999</v>
      </c>
      <c r="H325" s="25">
        <f ca="1">IF(OR(F325="alpha",F325="beta",F325="sd",F325="mean"),"--",VLOOKUP(C325,Default!$B$5:$H$82,7,FALSE))</f>
        <v>0.21</v>
      </c>
      <c r="I325" s="9" t="str">
        <f ca="1">VLOOKUP(E325,Lookup!$C$5:$D$42,2, FALSE)</f>
        <v>Travel values</v>
      </c>
      <c r="J325" s="9" t="str">
        <f ca="1">VLOOKUP(C325,Default!$B$4:$E$82,4, FALSE)</f>
        <v>number of trucks per car</v>
      </c>
      <c r="K325" s="29"/>
      <c r="L325" s="29"/>
      <c r="M325" s="29"/>
    </row>
    <row r="326" spans="1:13" x14ac:dyDescent="0.3">
      <c r="A326" s="10">
        <f t="shared" si="11"/>
        <v>7</v>
      </c>
      <c r="B326" s="10">
        <f t="shared" si="12"/>
        <v>44</v>
      </c>
      <c r="C326" s="10" t="str">
        <f t="shared" ca="1" si="13"/>
        <v>truck_to_car_ratio</v>
      </c>
      <c r="D326" s="9" t="str" cm="1">
        <f t="array" aca="1" ref="D326" ca="1">INDIRECT(ADDRESS(1,A326,1,1,"all_city_parameter_inputs"))</f>
        <v>vizag</v>
      </c>
      <c r="E326" s="11" t="str" cm="1">
        <f t="array" aca="1" ref="E326" ca="1">IF(AND(ISBLANK(INDIRECT(ADDRESS(B326,2,1,1,"all_city_parameter_inputs"))), ISBLANK(INDIRECT(ADDRESS(B326,1,1,1,"all_city_parameter_inputs")))), "", IF(ISBLANK(INDIRECT(ADDRESS(B326,1,1,1,"all_city_parameter_inputs"))), All_city_list!E325,INDIRECT(ADDRESS(B326,1,1,1,"all_city_parameter_inputs"))))</f>
        <v>truck_to_car_ratio</v>
      </c>
      <c r="F326" s="9" t="str" cm="1">
        <f t="array" aca="1" ref="F326" ca="1">IF(AND(ISBLANK(INDIRECT(ADDRESS(B326,3,1,1,"all_city_parameter_inputs"))),ISBLANK(INDIRECT(ADDRESS(B326,2,1,1,"all_city_parameter_inputs")))),"",IF(ISBLANK(INDIRECT(ADDRESS(B326,2,1,1,"all_city_parameter_inputs"))),"",INDIRECT(ADDRESS(B326,2,1,1,"all_city_parameter_inputs"))))</f>
        <v>alpha</v>
      </c>
      <c r="G326" s="25" cm="1">
        <f t="array" aca="1" ref="G326" ca="1">IF(ISBLANK(INDIRECT(ADDRESS(B326,A326,1,1,"all_city_parameter_inputs"))), "--",INDIRECT(ADDRESS(B326,A326,1,1,"all_city_parameter_inputs")))</f>
        <v>3</v>
      </c>
      <c r="H326" s="25" t="str">
        <f ca="1">IF(OR(F326="alpha",F326="beta",F326="sd",F326="mean"),"--",VLOOKUP(C326,Default!$B$5:$H$82,7,FALSE))</f>
        <v>--</v>
      </c>
      <c r="I326" s="9" t="str">
        <f ca="1">VLOOKUP(E326,Lookup!$C$5:$D$42,2, FALSE)</f>
        <v>Travel values</v>
      </c>
      <c r="J326" s="9" t="str">
        <f ca="1">VLOOKUP(C326,Default!$B$4:$E$82,4, FALSE)</f>
        <v>number of trucks per car</v>
      </c>
      <c r="K326" s="29"/>
      <c r="L326" s="29"/>
      <c r="M326" s="29"/>
    </row>
    <row r="327" spans="1:13" x14ac:dyDescent="0.3">
      <c r="A327" s="10">
        <f t="shared" si="11"/>
        <v>7</v>
      </c>
      <c r="B327" s="10">
        <f t="shared" si="12"/>
        <v>45</v>
      </c>
      <c r="C327" s="10" t="str">
        <f t="shared" ca="1" si="13"/>
        <v>truck_to_car_ratio</v>
      </c>
      <c r="D327" s="9" t="str" cm="1">
        <f t="array" aca="1" ref="D327" ca="1">INDIRECT(ADDRESS(1,A327,1,1,"all_city_parameter_inputs"))</f>
        <v>vizag</v>
      </c>
      <c r="E327" s="11" t="str" cm="1">
        <f t="array" aca="1" ref="E327" ca="1">IF(AND(ISBLANK(INDIRECT(ADDRESS(B327,2,1,1,"all_city_parameter_inputs"))), ISBLANK(INDIRECT(ADDRESS(B327,1,1,1,"all_city_parameter_inputs")))), "", IF(ISBLANK(INDIRECT(ADDRESS(B327,1,1,1,"all_city_parameter_inputs"))), All_city_list!E326,INDIRECT(ADDRESS(B327,1,1,1,"all_city_parameter_inputs"))))</f>
        <v>truck_to_car_ratio</v>
      </c>
      <c r="F327" s="9" t="str" cm="1">
        <f t="array" aca="1" ref="F327" ca="1">IF(AND(ISBLANK(INDIRECT(ADDRESS(B327,3,1,1,"all_city_parameter_inputs"))),ISBLANK(INDIRECT(ADDRESS(B327,2,1,1,"all_city_parameter_inputs")))),"",IF(ISBLANK(INDIRECT(ADDRESS(B327,2,1,1,"all_city_parameter_inputs"))),"",INDIRECT(ADDRESS(B327,2,1,1,"all_city_parameter_inputs"))))</f>
        <v>beta</v>
      </c>
      <c r="G327" s="25" cm="1">
        <f t="array" aca="1" ref="G327" ca="1">IF(ISBLANK(INDIRECT(ADDRESS(B327,A327,1,1,"all_city_parameter_inputs"))), "--",INDIRECT(ADDRESS(B327,A327,1,1,"all_city_parameter_inputs")))</f>
        <v>10</v>
      </c>
      <c r="H327" s="25" t="str">
        <f ca="1">IF(OR(F327="alpha",F327="beta",F327="sd",F327="mean"),"--",VLOOKUP(C327,Default!$B$5:$H$82,7,FALSE))</f>
        <v>--</v>
      </c>
      <c r="I327" s="9" t="str">
        <f ca="1">VLOOKUP(E327,Lookup!$C$5:$D$42,2, FALSE)</f>
        <v>Travel values</v>
      </c>
      <c r="J327" s="9" t="str">
        <f ca="1">VLOOKUP(C327,Default!$B$4:$E$82,4, FALSE)</f>
        <v>number of trucks per car</v>
      </c>
      <c r="K327" s="29"/>
      <c r="L327" s="29"/>
      <c r="M327" s="29"/>
    </row>
    <row r="328" spans="1:13" x14ac:dyDescent="0.3">
      <c r="A328" s="10">
        <f t="shared" si="11"/>
        <v>7</v>
      </c>
      <c r="B328" s="10">
        <f t="shared" si="12"/>
        <v>46</v>
      </c>
      <c r="C328" s="10" t="str">
        <f t="shared" ca="1" si="13"/>
        <v xml:space="preserve">PM_emission_confidence </v>
      </c>
      <c r="D328" s="9" t="str" cm="1">
        <f t="array" aca="1" ref="D328" ca="1">INDIRECT(ADDRESS(1,A328,1,1,"all_city_parameter_inputs"))</f>
        <v>vizag</v>
      </c>
      <c r="E328" s="11" t="str" cm="1">
        <f t="array" aca="1" ref="E328" ca="1">IF(AND(ISBLANK(INDIRECT(ADDRESS(B328,2,1,1,"all_city_parameter_inputs"))), ISBLANK(INDIRECT(ADDRESS(B328,1,1,1,"all_city_parameter_inputs")))), "", IF(ISBLANK(INDIRECT(ADDRESS(B328,1,1,1,"all_city_parameter_inputs"))), All_city_list!E327,INDIRECT(ADDRESS(B328,1,1,1,"all_city_parameter_inputs"))))</f>
        <v>PM_emission_confidence</v>
      </c>
      <c r="F328" s="9" t="str" cm="1">
        <f t="array" aca="1" ref="F328" ca="1">IF(AND(ISBLANK(INDIRECT(ADDRESS(B328,3,1,1,"all_city_parameter_inputs"))),ISBLANK(INDIRECT(ADDRESS(B328,2,1,1,"all_city_parameter_inputs")))),"",IF(ISBLANK(INDIRECT(ADDRESS(B328,2,1,1,"all_city_parameter_inputs"))),"",INDIRECT(ADDRESS(B328,2,1,1,"all_city_parameter_inputs"))))</f>
        <v/>
      </c>
      <c r="G328" s="25" cm="1">
        <f t="array" aca="1" ref="G328" ca="1">IF(ISBLANK(INDIRECT(ADDRESS(B328,A328,1,1,"all_city_parameter_inputs"))), "--",INDIRECT(ADDRESS(B328,A328,1,1,"all_city_parameter_inputs")))</f>
        <v>0.9</v>
      </c>
      <c r="H328" s="25" t="e">
        <f ca="1">IF(OR(F328="alpha",F328="beta",F328="sd",F328="mean"),"--",VLOOKUP(C328,Default!$B$5:$H$82,7,FALSE))</f>
        <v>#N/A</v>
      </c>
      <c r="I328" s="9" t="str">
        <f ca="1">VLOOKUP(E328,Lookup!$C$5:$D$42,2, FALSE)</f>
        <v>Pollution values</v>
      </c>
      <c r="J328" s="9" t="e">
        <f ca="1">VLOOKUP(C328,Default!$B$4:$E$82,4, FALSE)</f>
        <v>#N/A</v>
      </c>
      <c r="K328" s="29"/>
      <c r="L328" s="29"/>
      <c r="M328" s="29"/>
    </row>
    <row r="329" spans="1:13" x14ac:dyDescent="0.3">
      <c r="A329" s="10">
        <f t="shared" si="11"/>
        <v>7</v>
      </c>
      <c r="B329" s="10">
        <f t="shared" si="12"/>
        <v>47</v>
      </c>
      <c r="C329" s="10" t="str">
        <f t="shared" ca="1" si="13"/>
        <v>distance_scalar_car_taxi</v>
      </c>
      <c r="D329" s="9" t="str" cm="1">
        <f t="array" aca="1" ref="D329" ca="1">INDIRECT(ADDRESS(1,A329,1,1,"all_city_parameter_inputs"))</f>
        <v>vizag</v>
      </c>
      <c r="E329" s="11" t="str" cm="1">
        <f t="array" aca="1" ref="E329" ca="1">IF(AND(ISBLANK(INDIRECT(ADDRESS(B329,2,1,1,"all_city_parameter_inputs"))), ISBLANK(INDIRECT(ADDRESS(B329,1,1,1,"all_city_parameter_inputs")))), "", IF(ISBLANK(INDIRECT(ADDRESS(B329,1,1,1,"all_city_parameter_inputs"))), All_city_list!E328,INDIRECT(ADDRESS(B329,1,1,1,"all_city_parameter_inputs"))))</f>
        <v>distance_scalar_car_taxi</v>
      </c>
      <c r="F329" s="9" t="str" cm="1">
        <f t="array" aca="1" ref="F329" ca="1">IF(AND(ISBLANK(INDIRECT(ADDRESS(B329,3,1,1,"all_city_parameter_inputs"))),ISBLANK(INDIRECT(ADDRESS(B329,2,1,1,"all_city_parameter_inputs")))),"",IF(ISBLANK(INDIRECT(ADDRESS(B329,2,1,1,"all_city_parameter_inputs"))),"",INDIRECT(ADDRESS(B329,2,1,1,"all_city_parameter_inputs"))))</f>
        <v>constant</v>
      </c>
      <c r="G329" s="25" cm="1">
        <f t="array" aca="1" ref="G329" ca="1">IF(ISBLANK(INDIRECT(ADDRESS(B329,A329,1,1,"all_city_parameter_inputs"))), "--",INDIRECT(ADDRESS(B329,A329,1,1,"all_city_parameter_inputs")))</f>
        <v>1</v>
      </c>
      <c r="H329" s="25">
        <f ca="1">IF(OR(F329="alpha",F329="beta",F329="sd",F329="mean"),"--",VLOOKUP(C329,Default!$B$5:$H$82,7,FALSE))</f>
        <v>1</v>
      </c>
      <c r="I329" s="9" t="str">
        <f ca="1">VLOOKUP(E329,Lookup!$C$5:$D$42,2, FALSE)</f>
        <v>Travel values</v>
      </c>
      <c r="J329" s="9" t="str">
        <f ca="1">VLOOKUP(C329,Default!$B$4:$E$82,4, FALSE)</f>
        <v>scalar for car/taxi distance</v>
      </c>
      <c r="K329" s="29"/>
      <c r="L329" s="29"/>
      <c r="M329" s="29"/>
    </row>
    <row r="330" spans="1:13" x14ac:dyDescent="0.3">
      <c r="A330" s="10">
        <f t="shared" si="11"/>
        <v>7</v>
      </c>
      <c r="B330" s="10">
        <f t="shared" si="12"/>
        <v>48</v>
      </c>
      <c r="C330" s="10" t="str">
        <f t="shared" ca="1" si="13"/>
        <v>distance_scalar_car_taxi</v>
      </c>
      <c r="D330" s="9" t="str" cm="1">
        <f t="array" aca="1" ref="D330" ca="1">INDIRECT(ADDRESS(1,A330,1,1,"all_city_parameter_inputs"))</f>
        <v>vizag</v>
      </c>
      <c r="E330" s="11" t="str" cm="1">
        <f t="array" aca="1" ref="E330" ca="1">IF(AND(ISBLANK(INDIRECT(ADDRESS(B330,2,1,1,"all_city_parameter_inputs"))), ISBLANK(INDIRECT(ADDRESS(B330,1,1,1,"all_city_parameter_inputs")))), "", IF(ISBLANK(INDIRECT(ADDRESS(B330,1,1,1,"all_city_parameter_inputs"))), All_city_list!E329,INDIRECT(ADDRESS(B330,1,1,1,"all_city_parameter_inputs"))))</f>
        <v>distance_scalar_car_taxi</v>
      </c>
      <c r="F330" s="9" t="str" cm="1">
        <f t="array" aca="1" ref="F330" ca="1">IF(AND(ISBLANK(INDIRECT(ADDRESS(B330,3,1,1,"all_city_parameter_inputs"))),ISBLANK(INDIRECT(ADDRESS(B330,2,1,1,"all_city_parameter_inputs")))),"",IF(ISBLANK(INDIRECT(ADDRESS(B330,2,1,1,"all_city_parameter_inputs"))),"",INDIRECT(ADDRESS(B330,2,1,1,"all_city_parameter_inputs"))))</f>
        <v>mean</v>
      </c>
      <c r="G330" s="25" cm="1">
        <f t="array" aca="1" ref="G330" ca="1">IF(ISBLANK(INDIRECT(ADDRESS(B330,A330,1,1,"all_city_parameter_inputs"))), "--",INDIRECT(ADDRESS(B330,A330,1,1,"all_city_parameter_inputs")))</f>
        <v>1</v>
      </c>
      <c r="H330" s="25" t="str">
        <f ca="1">IF(OR(F330="alpha",F330="beta",F330="sd",F330="mean"),"--",VLOOKUP(C330,Default!$B$5:$H$82,7,FALSE))</f>
        <v>--</v>
      </c>
      <c r="I330" s="9" t="str">
        <f ca="1">VLOOKUP(E330,Lookup!$C$5:$D$42,2, FALSE)</f>
        <v>Travel values</v>
      </c>
      <c r="J330" s="9" t="str">
        <f ca="1">VLOOKUP(C330,Default!$B$4:$E$82,4, FALSE)</f>
        <v>scalar for car/taxi distance</v>
      </c>
      <c r="K330" s="29"/>
      <c r="L330" s="29"/>
      <c r="M330" s="29"/>
    </row>
    <row r="331" spans="1:13" x14ac:dyDescent="0.3">
      <c r="A331" s="10">
        <f t="shared" si="11"/>
        <v>7</v>
      </c>
      <c r="B331" s="10">
        <f t="shared" si="12"/>
        <v>49</v>
      </c>
      <c r="C331" s="10" t="str">
        <f t="shared" ca="1" si="13"/>
        <v>distance_scalar_car_taxi</v>
      </c>
      <c r="D331" s="9" t="str" cm="1">
        <f t="array" aca="1" ref="D331" ca="1">INDIRECT(ADDRESS(1,A331,1,1,"all_city_parameter_inputs"))</f>
        <v>vizag</v>
      </c>
      <c r="E331" s="11" t="str" cm="1">
        <f t="array" aca="1" ref="E331" ca="1">IF(AND(ISBLANK(INDIRECT(ADDRESS(B331,2,1,1,"all_city_parameter_inputs"))), ISBLANK(INDIRECT(ADDRESS(B331,1,1,1,"all_city_parameter_inputs")))), "", IF(ISBLANK(INDIRECT(ADDRESS(B331,1,1,1,"all_city_parameter_inputs"))), All_city_list!E330,INDIRECT(ADDRESS(B331,1,1,1,"all_city_parameter_inputs"))))</f>
        <v>distance_scalar_car_taxi</v>
      </c>
      <c r="F331" s="9" t="str" cm="1">
        <f t="array" aca="1" ref="F331" ca="1">IF(AND(ISBLANK(INDIRECT(ADDRESS(B331,3,1,1,"all_city_parameter_inputs"))),ISBLANK(INDIRECT(ADDRESS(B331,2,1,1,"all_city_parameter_inputs")))),"",IF(ISBLANK(INDIRECT(ADDRESS(B331,2,1,1,"all_city_parameter_inputs"))),"",INDIRECT(ADDRESS(B331,2,1,1,"all_city_parameter_inputs"))))</f>
        <v>sd</v>
      </c>
      <c r="G331" s="25" cm="1">
        <f t="array" aca="1" ref="G331" ca="1">IF(ISBLANK(INDIRECT(ADDRESS(B331,A331,1,1,"all_city_parameter_inputs"))), "--",INDIRECT(ADDRESS(B331,A331,1,1,"all_city_parameter_inputs")))</f>
        <v>1.2</v>
      </c>
      <c r="H331" s="25" t="str">
        <f ca="1">IF(OR(F331="alpha",F331="beta",F331="sd",F331="mean"),"--",VLOOKUP(C331,Default!$B$5:$H$82,7,FALSE))</f>
        <v>--</v>
      </c>
      <c r="I331" s="9" t="str">
        <f ca="1">VLOOKUP(E331,Lookup!$C$5:$D$42,2, FALSE)</f>
        <v>Travel values</v>
      </c>
      <c r="J331" s="9" t="str">
        <f ca="1">VLOOKUP(C331,Default!$B$4:$E$82,4, FALSE)</f>
        <v>scalar for car/taxi distance</v>
      </c>
      <c r="K331" s="29"/>
      <c r="L331" s="29"/>
      <c r="M331" s="29"/>
    </row>
    <row r="332" spans="1:13" x14ac:dyDescent="0.3">
      <c r="A332" s="10">
        <f t="shared" si="11"/>
        <v>7</v>
      </c>
      <c r="B332" s="10">
        <f t="shared" si="12"/>
        <v>50</v>
      </c>
      <c r="C332" s="10" t="str">
        <f t="shared" ca="1" si="13"/>
        <v>distance_scalar_motorcycle</v>
      </c>
      <c r="D332" s="9" t="str" cm="1">
        <f t="array" aca="1" ref="D332" ca="1">INDIRECT(ADDRESS(1,A332,1,1,"all_city_parameter_inputs"))</f>
        <v>vizag</v>
      </c>
      <c r="E332" s="11" t="str" cm="1">
        <f t="array" aca="1" ref="E332" ca="1">IF(AND(ISBLANK(INDIRECT(ADDRESS(B332,2,1,1,"all_city_parameter_inputs"))), ISBLANK(INDIRECT(ADDRESS(B332,1,1,1,"all_city_parameter_inputs")))), "", IF(ISBLANK(INDIRECT(ADDRESS(B332,1,1,1,"all_city_parameter_inputs"))), All_city_list!E331,INDIRECT(ADDRESS(B332,1,1,1,"all_city_parameter_inputs"))))</f>
        <v>distance_scalar_motorcycle</v>
      </c>
      <c r="F332" s="9" t="str" cm="1">
        <f t="array" aca="1" ref="F332" ca="1">IF(AND(ISBLANK(INDIRECT(ADDRESS(B332,3,1,1,"all_city_parameter_inputs"))),ISBLANK(INDIRECT(ADDRESS(B332,2,1,1,"all_city_parameter_inputs")))),"",IF(ISBLANK(INDIRECT(ADDRESS(B332,2,1,1,"all_city_parameter_inputs"))),"",INDIRECT(ADDRESS(B332,2,1,1,"all_city_parameter_inputs"))))</f>
        <v>constant</v>
      </c>
      <c r="G332" s="25" cm="1">
        <f t="array" aca="1" ref="G332" ca="1">IF(ISBLANK(INDIRECT(ADDRESS(B332,A332,1,1,"all_city_parameter_inputs"))), "--",INDIRECT(ADDRESS(B332,A332,1,1,"all_city_parameter_inputs")))</f>
        <v>1</v>
      </c>
      <c r="H332" s="25">
        <f ca="1">IF(OR(F332="alpha",F332="beta",F332="sd",F332="mean"),"--",VLOOKUP(C332,Default!$B$5:$H$82,7,FALSE))</f>
        <v>1</v>
      </c>
      <c r="I332" s="9" t="str">
        <f ca="1">VLOOKUP(E332,Lookup!$C$5:$D$42,2, FALSE)</f>
        <v>Travel values</v>
      </c>
      <c r="J332" s="9" t="str">
        <f ca="1">VLOOKUP(C332,Default!$B$4:$E$82,4, FALSE)</f>
        <v>scalar for motorcycle distance</v>
      </c>
      <c r="K332" s="29"/>
      <c r="L332" s="29"/>
      <c r="M332" s="29"/>
    </row>
    <row r="333" spans="1:13" x14ac:dyDescent="0.3">
      <c r="A333" s="10">
        <f t="shared" ref="A333:A396" si="14">A263+1</f>
        <v>7</v>
      </c>
      <c r="B333" s="10">
        <f t="shared" ref="B333:B396" si="15">B263</f>
        <v>51</v>
      </c>
      <c r="C333" s="10" t="str">
        <f t="shared" ref="C333:C396" ca="1" si="16">IF(OR(F333="alpha",F333="beta",F333="constant",F333="sd",F333="mean"),E333,E333&amp;" "&amp;F333)</f>
        <v>distance_scalar_motorcycle</v>
      </c>
      <c r="D333" s="9" t="str" cm="1">
        <f t="array" aca="1" ref="D333" ca="1">INDIRECT(ADDRESS(1,A333,1,1,"all_city_parameter_inputs"))</f>
        <v>vizag</v>
      </c>
      <c r="E333" s="11" t="str" cm="1">
        <f t="array" aca="1" ref="E333" ca="1">IF(AND(ISBLANK(INDIRECT(ADDRESS(B333,2,1,1,"all_city_parameter_inputs"))), ISBLANK(INDIRECT(ADDRESS(B333,1,1,1,"all_city_parameter_inputs")))), "", IF(ISBLANK(INDIRECT(ADDRESS(B333,1,1,1,"all_city_parameter_inputs"))), All_city_list!E332,INDIRECT(ADDRESS(B333,1,1,1,"all_city_parameter_inputs"))))</f>
        <v>distance_scalar_motorcycle</v>
      </c>
      <c r="F333" s="9" t="str" cm="1">
        <f t="array" aca="1" ref="F333" ca="1">IF(AND(ISBLANK(INDIRECT(ADDRESS(B333,3,1,1,"all_city_parameter_inputs"))),ISBLANK(INDIRECT(ADDRESS(B333,2,1,1,"all_city_parameter_inputs")))),"",IF(ISBLANK(INDIRECT(ADDRESS(B333,2,1,1,"all_city_parameter_inputs"))),"",INDIRECT(ADDRESS(B333,2,1,1,"all_city_parameter_inputs"))))</f>
        <v>mean</v>
      </c>
      <c r="G333" s="25" cm="1">
        <f t="array" aca="1" ref="G333" ca="1">IF(ISBLANK(INDIRECT(ADDRESS(B333,A333,1,1,"all_city_parameter_inputs"))), "--",INDIRECT(ADDRESS(B333,A333,1,1,"all_city_parameter_inputs")))</f>
        <v>1</v>
      </c>
      <c r="H333" s="25" t="str">
        <f ca="1">IF(OR(F333="alpha",F333="beta",F333="sd",F333="mean"),"--",VLOOKUP(C333,Default!$B$5:$H$82,7,FALSE))</f>
        <v>--</v>
      </c>
      <c r="I333" s="9" t="str">
        <f ca="1">VLOOKUP(E333,Lookup!$C$5:$D$42,2, FALSE)</f>
        <v>Travel values</v>
      </c>
      <c r="J333" s="9" t="str">
        <f ca="1">VLOOKUP(C333,Default!$B$4:$E$82,4, FALSE)</f>
        <v>scalar for motorcycle distance</v>
      </c>
      <c r="K333" s="29"/>
      <c r="L333" s="29"/>
      <c r="M333" s="29"/>
    </row>
    <row r="334" spans="1:13" x14ac:dyDescent="0.3">
      <c r="A334" s="10">
        <f t="shared" si="14"/>
        <v>7</v>
      </c>
      <c r="B334" s="10">
        <f t="shared" si="15"/>
        <v>52</v>
      </c>
      <c r="C334" s="10" t="str">
        <f t="shared" ca="1" si="16"/>
        <v>distance_scalar_motorcycle</v>
      </c>
      <c r="D334" s="9" t="str" cm="1">
        <f t="array" aca="1" ref="D334" ca="1">INDIRECT(ADDRESS(1,A334,1,1,"all_city_parameter_inputs"))</f>
        <v>vizag</v>
      </c>
      <c r="E334" s="11" t="str" cm="1">
        <f t="array" aca="1" ref="E334" ca="1">IF(AND(ISBLANK(INDIRECT(ADDRESS(B334,2,1,1,"all_city_parameter_inputs"))), ISBLANK(INDIRECT(ADDRESS(B334,1,1,1,"all_city_parameter_inputs")))), "", IF(ISBLANK(INDIRECT(ADDRESS(B334,1,1,1,"all_city_parameter_inputs"))), All_city_list!E333,INDIRECT(ADDRESS(B334,1,1,1,"all_city_parameter_inputs"))))</f>
        <v>distance_scalar_motorcycle</v>
      </c>
      <c r="F334" s="9" t="str" cm="1">
        <f t="array" aca="1" ref="F334" ca="1">IF(AND(ISBLANK(INDIRECT(ADDRESS(B334,3,1,1,"all_city_parameter_inputs"))),ISBLANK(INDIRECT(ADDRESS(B334,2,1,1,"all_city_parameter_inputs")))),"",IF(ISBLANK(INDIRECT(ADDRESS(B334,2,1,1,"all_city_parameter_inputs"))),"",INDIRECT(ADDRESS(B334,2,1,1,"all_city_parameter_inputs"))))</f>
        <v>sd</v>
      </c>
      <c r="G334" s="25" cm="1">
        <f t="array" aca="1" ref="G334" ca="1">IF(ISBLANK(INDIRECT(ADDRESS(B334,A334,1,1,"all_city_parameter_inputs"))), "--",INDIRECT(ADDRESS(B334,A334,1,1,"all_city_parameter_inputs")))</f>
        <v>1.2</v>
      </c>
      <c r="H334" s="25" t="str">
        <f ca="1">IF(OR(F334="alpha",F334="beta",F334="sd",F334="mean"),"--",VLOOKUP(C334,Default!$B$5:$H$82,7,FALSE))</f>
        <v>--</v>
      </c>
      <c r="I334" s="9" t="str">
        <f ca="1">VLOOKUP(E334,Lookup!$C$5:$D$42,2, FALSE)</f>
        <v>Travel values</v>
      </c>
      <c r="J334" s="9" t="str">
        <f ca="1">VLOOKUP(C334,Default!$B$4:$E$82,4, FALSE)</f>
        <v>scalar for motorcycle distance</v>
      </c>
      <c r="K334" s="29"/>
      <c r="L334" s="29"/>
      <c r="M334" s="29"/>
    </row>
    <row r="335" spans="1:13" x14ac:dyDescent="0.3">
      <c r="A335" s="10">
        <f t="shared" si="14"/>
        <v>7</v>
      </c>
      <c r="B335" s="10">
        <f t="shared" si="15"/>
        <v>53</v>
      </c>
      <c r="C335" s="10" t="str">
        <f t="shared" ca="1" si="16"/>
        <v>distance_scalar_pt</v>
      </c>
      <c r="D335" s="9" t="str" cm="1">
        <f t="array" aca="1" ref="D335" ca="1">INDIRECT(ADDRESS(1,A335,1,1,"all_city_parameter_inputs"))</f>
        <v>vizag</v>
      </c>
      <c r="E335" s="11" t="str" cm="1">
        <f t="array" aca="1" ref="E335" ca="1">IF(AND(ISBLANK(INDIRECT(ADDRESS(B335,2,1,1,"all_city_parameter_inputs"))), ISBLANK(INDIRECT(ADDRESS(B335,1,1,1,"all_city_parameter_inputs")))), "", IF(ISBLANK(INDIRECT(ADDRESS(B335,1,1,1,"all_city_parameter_inputs"))), All_city_list!E334,INDIRECT(ADDRESS(B335,1,1,1,"all_city_parameter_inputs"))))</f>
        <v>distance_scalar_pt</v>
      </c>
      <c r="F335" s="9" t="str" cm="1">
        <f t="array" aca="1" ref="F335" ca="1">IF(AND(ISBLANK(INDIRECT(ADDRESS(B335,3,1,1,"all_city_parameter_inputs"))),ISBLANK(INDIRECT(ADDRESS(B335,2,1,1,"all_city_parameter_inputs")))),"",IF(ISBLANK(INDIRECT(ADDRESS(B335,2,1,1,"all_city_parameter_inputs"))),"",INDIRECT(ADDRESS(B335,2,1,1,"all_city_parameter_inputs"))))</f>
        <v>constant</v>
      </c>
      <c r="G335" s="25" cm="1">
        <f t="array" aca="1" ref="G335" ca="1">IF(ISBLANK(INDIRECT(ADDRESS(B335,A335,1,1,"all_city_parameter_inputs"))), "--",INDIRECT(ADDRESS(B335,A335,1,1,"all_city_parameter_inputs")))</f>
        <v>1</v>
      </c>
      <c r="H335" s="25">
        <f ca="1">IF(OR(F335="alpha",F335="beta",F335="sd",F335="mean"),"--",VLOOKUP(C335,Default!$B$5:$H$82,7,FALSE))</f>
        <v>1</v>
      </c>
      <c r="I335" s="9" t="str">
        <f ca="1">VLOOKUP(E335,Lookup!$C$5:$D$42,2, FALSE)</f>
        <v>Travel values</v>
      </c>
      <c r="J335" s="9" t="str">
        <f ca="1">VLOOKUP(C335,Default!$B$4:$E$82,4, FALSE)</f>
        <v>scalar for PT distance</v>
      </c>
      <c r="K335" s="29"/>
      <c r="L335" s="29"/>
      <c r="M335" s="29"/>
    </row>
    <row r="336" spans="1:13" x14ac:dyDescent="0.3">
      <c r="A336" s="10">
        <f t="shared" si="14"/>
        <v>7</v>
      </c>
      <c r="B336" s="10">
        <f t="shared" si="15"/>
        <v>54</v>
      </c>
      <c r="C336" s="10" t="str">
        <f t="shared" ca="1" si="16"/>
        <v>distance_scalar_pt</v>
      </c>
      <c r="D336" s="9" t="str" cm="1">
        <f t="array" aca="1" ref="D336" ca="1">INDIRECT(ADDRESS(1,A336,1,1,"all_city_parameter_inputs"))</f>
        <v>vizag</v>
      </c>
      <c r="E336" s="11" t="str" cm="1">
        <f t="array" aca="1" ref="E336" ca="1">IF(AND(ISBLANK(INDIRECT(ADDRESS(B336,2,1,1,"all_city_parameter_inputs"))), ISBLANK(INDIRECT(ADDRESS(B336,1,1,1,"all_city_parameter_inputs")))), "", IF(ISBLANK(INDIRECT(ADDRESS(B336,1,1,1,"all_city_parameter_inputs"))), All_city_list!E335,INDIRECT(ADDRESS(B336,1,1,1,"all_city_parameter_inputs"))))</f>
        <v>distance_scalar_pt</v>
      </c>
      <c r="F336" s="9" t="str" cm="1">
        <f t="array" aca="1" ref="F336" ca="1">IF(AND(ISBLANK(INDIRECT(ADDRESS(B336,3,1,1,"all_city_parameter_inputs"))),ISBLANK(INDIRECT(ADDRESS(B336,2,1,1,"all_city_parameter_inputs")))),"",IF(ISBLANK(INDIRECT(ADDRESS(B336,2,1,1,"all_city_parameter_inputs"))),"",INDIRECT(ADDRESS(B336,2,1,1,"all_city_parameter_inputs"))))</f>
        <v>mean</v>
      </c>
      <c r="G336" s="25" cm="1">
        <f t="array" aca="1" ref="G336" ca="1">IF(ISBLANK(INDIRECT(ADDRESS(B336,A336,1,1,"all_city_parameter_inputs"))), "--",INDIRECT(ADDRESS(B336,A336,1,1,"all_city_parameter_inputs")))</f>
        <v>1</v>
      </c>
      <c r="H336" s="25" t="str">
        <f ca="1">IF(OR(F336="alpha",F336="beta",F336="sd",F336="mean"),"--",VLOOKUP(C336,Default!$B$5:$H$82,7,FALSE))</f>
        <v>--</v>
      </c>
      <c r="I336" s="9" t="str">
        <f ca="1">VLOOKUP(E336,Lookup!$C$5:$D$42,2, FALSE)</f>
        <v>Travel values</v>
      </c>
      <c r="J336" s="9" t="str">
        <f ca="1">VLOOKUP(C336,Default!$B$4:$E$82,4, FALSE)</f>
        <v>scalar for PT distance</v>
      </c>
      <c r="K336" s="29"/>
      <c r="L336" s="29"/>
      <c r="M336" s="29"/>
    </row>
    <row r="337" spans="1:13" x14ac:dyDescent="0.3">
      <c r="A337" s="10">
        <f t="shared" si="14"/>
        <v>7</v>
      </c>
      <c r="B337" s="10">
        <f t="shared" si="15"/>
        <v>55</v>
      </c>
      <c r="C337" s="10" t="str">
        <f t="shared" ca="1" si="16"/>
        <v>distance_scalar_pt</v>
      </c>
      <c r="D337" s="9" t="str" cm="1">
        <f t="array" aca="1" ref="D337" ca="1">INDIRECT(ADDRESS(1,A337,1,1,"all_city_parameter_inputs"))</f>
        <v>vizag</v>
      </c>
      <c r="E337" s="11" t="str" cm="1">
        <f t="array" aca="1" ref="E337" ca="1">IF(AND(ISBLANK(INDIRECT(ADDRESS(B337,2,1,1,"all_city_parameter_inputs"))), ISBLANK(INDIRECT(ADDRESS(B337,1,1,1,"all_city_parameter_inputs")))), "", IF(ISBLANK(INDIRECT(ADDRESS(B337,1,1,1,"all_city_parameter_inputs"))), All_city_list!E336,INDIRECT(ADDRESS(B337,1,1,1,"all_city_parameter_inputs"))))</f>
        <v>distance_scalar_pt</v>
      </c>
      <c r="F337" s="9" t="str" cm="1">
        <f t="array" aca="1" ref="F337" ca="1">IF(AND(ISBLANK(INDIRECT(ADDRESS(B337,3,1,1,"all_city_parameter_inputs"))),ISBLANK(INDIRECT(ADDRESS(B337,2,1,1,"all_city_parameter_inputs")))),"",IF(ISBLANK(INDIRECT(ADDRESS(B337,2,1,1,"all_city_parameter_inputs"))),"",INDIRECT(ADDRESS(B337,2,1,1,"all_city_parameter_inputs"))))</f>
        <v>sd</v>
      </c>
      <c r="G337" s="25" cm="1">
        <f t="array" aca="1" ref="G337" ca="1">IF(ISBLANK(INDIRECT(ADDRESS(B337,A337,1,1,"all_city_parameter_inputs"))), "--",INDIRECT(ADDRESS(B337,A337,1,1,"all_city_parameter_inputs")))</f>
        <v>1.2</v>
      </c>
      <c r="H337" s="25" t="str">
        <f ca="1">IF(OR(F337="alpha",F337="beta",F337="sd",F337="mean"),"--",VLOOKUP(C337,Default!$B$5:$H$82,7,FALSE))</f>
        <v>--</v>
      </c>
      <c r="I337" s="9" t="str">
        <f ca="1">VLOOKUP(E337,Lookup!$C$5:$D$42,2, FALSE)</f>
        <v>Travel values</v>
      </c>
      <c r="J337" s="9" t="str">
        <f ca="1">VLOOKUP(C337,Default!$B$4:$E$82,4, FALSE)</f>
        <v>scalar for PT distance</v>
      </c>
      <c r="K337" s="29"/>
      <c r="L337" s="29"/>
      <c r="M337" s="29"/>
    </row>
    <row r="338" spans="1:13" x14ac:dyDescent="0.3">
      <c r="A338" s="10">
        <f t="shared" si="14"/>
        <v>7</v>
      </c>
      <c r="B338" s="10">
        <f t="shared" si="15"/>
        <v>56</v>
      </c>
      <c r="C338" s="10" t="str">
        <f t="shared" ca="1" si="16"/>
        <v>distance_scalar_walking</v>
      </c>
      <c r="D338" s="9" t="str" cm="1">
        <f t="array" aca="1" ref="D338" ca="1">INDIRECT(ADDRESS(1,A338,1,1,"all_city_parameter_inputs"))</f>
        <v>vizag</v>
      </c>
      <c r="E338" s="11" t="str" cm="1">
        <f t="array" aca="1" ref="E338" ca="1">IF(AND(ISBLANK(INDIRECT(ADDRESS(B338,2,1,1,"all_city_parameter_inputs"))), ISBLANK(INDIRECT(ADDRESS(B338,1,1,1,"all_city_parameter_inputs")))), "", IF(ISBLANK(INDIRECT(ADDRESS(B338,1,1,1,"all_city_parameter_inputs"))), All_city_list!E337,INDIRECT(ADDRESS(B338,1,1,1,"all_city_parameter_inputs"))))</f>
        <v>distance_scalar_walking</v>
      </c>
      <c r="F338" s="9" t="str" cm="1">
        <f t="array" aca="1" ref="F338" ca="1">IF(AND(ISBLANK(INDIRECT(ADDRESS(B338,3,1,1,"all_city_parameter_inputs"))),ISBLANK(INDIRECT(ADDRESS(B338,2,1,1,"all_city_parameter_inputs")))),"",IF(ISBLANK(INDIRECT(ADDRESS(B338,2,1,1,"all_city_parameter_inputs"))),"",INDIRECT(ADDRESS(B338,2,1,1,"all_city_parameter_inputs"))))</f>
        <v>constant</v>
      </c>
      <c r="G338" s="25" cm="1">
        <f t="array" aca="1" ref="G338" ca="1">IF(ISBLANK(INDIRECT(ADDRESS(B338,A338,1,1,"all_city_parameter_inputs"))), "--",INDIRECT(ADDRESS(B338,A338,1,1,"all_city_parameter_inputs")))</f>
        <v>1</v>
      </c>
      <c r="H338" s="25">
        <f ca="1">IF(OR(F338="alpha",F338="beta",F338="sd",F338="mean"),"--",VLOOKUP(C338,Default!$B$5:$H$82,7,FALSE))</f>
        <v>1</v>
      </c>
      <c r="I338" s="9" t="str">
        <f ca="1">VLOOKUP(E338,Lookup!$C$5:$D$42,2, FALSE)</f>
        <v>Travel values</v>
      </c>
      <c r="J338" s="9" t="str">
        <f ca="1">VLOOKUP(C338,Default!$B$4:$E$82,4, FALSE)</f>
        <v>scalar for walking distance</v>
      </c>
      <c r="K338" s="29"/>
      <c r="L338" s="29"/>
      <c r="M338" s="29"/>
    </row>
    <row r="339" spans="1:13" x14ac:dyDescent="0.3">
      <c r="A339" s="10">
        <f t="shared" si="14"/>
        <v>7</v>
      </c>
      <c r="B339" s="10">
        <f t="shared" si="15"/>
        <v>57</v>
      </c>
      <c r="C339" s="10" t="str">
        <f t="shared" ca="1" si="16"/>
        <v>distance_scalar_walking</v>
      </c>
      <c r="D339" s="9" t="str" cm="1">
        <f t="array" aca="1" ref="D339" ca="1">INDIRECT(ADDRESS(1,A339,1,1,"all_city_parameter_inputs"))</f>
        <v>vizag</v>
      </c>
      <c r="E339" s="11" t="str" cm="1">
        <f t="array" aca="1" ref="E339" ca="1">IF(AND(ISBLANK(INDIRECT(ADDRESS(B339,2,1,1,"all_city_parameter_inputs"))), ISBLANK(INDIRECT(ADDRESS(B339,1,1,1,"all_city_parameter_inputs")))), "", IF(ISBLANK(INDIRECT(ADDRESS(B339,1,1,1,"all_city_parameter_inputs"))), All_city_list!E338,INDIRECT(ADDRESS(B339,1,1,1,"all_city_parameter_inputs"))))</f>
        <v>distance_scalar_walking</v>
      </c>
      <c r="F339" s="9" t="str" cm="1">
        <f t="array" aca="1" ref="F339" ca="1">IF(AND(ISBLANK(INDIRECT(ADDRESS(B339,3,1,1,"all_city_parameter_inputs"))),ISBLANK(INDIRECT(ADDRESS(B339,2,1,1,"all_city_parameter_inputs")))),"",IF(ISBLANK(INDIRECT(ADDRESS(B339,2,1,1,"all_city_parameter_inputs"))),"",INDIRECT(ADDRESS(B339,2,1,1,"all_city_parameter_inputs"))))</f>
        <v>mean</v>
      </c>
      <c r="G339" s="25" cm="1">
        <f t="array" aca="1" ref="G339" ca="1">IF(ISBLANK(INDIRECT(ADDRESS(B339,A339,1,1,"all_city_parameter_inputs"))), "--",INDIRECT(ADDRESS(B339,A339,1,1,"all_city_parameter_inputs")))</f>
        <v>1</v>
      </c>
      <c r="H339" s="25" t="str">
        <f ca="1">IF(OR(F339="alpha",F339="beta",F339="sd",F339="mean"),"--",VLOOKUP(C339,Default!$B$5:$H$82,7,FALSE))</f>
        <v>--</v>
      </c>
      <c r="I339" s="9" t="str">
        <f ca="1">VLOOKUP(E339,Lookup!$C$5:$D$42,2, FALSE)</f>
        <v>Travel values</v>
      </c>
      <c r="J339" s="9" t="str">
        <f ca="1">VLOOKUP(C339,Default!$B$4:$E$82,4, FALSE)</f>
        <v>scalar for walking distance</v>
      </c>
      <c r="K339" s="29"/>
      <c r="L339" s="29"/>
      <c r="M339" s="29"/>
    </row>
    <row r="340" spans="1:13" x14ac:dyDescent="0.3">
      <c r="A340" s="10">
        <f t="shared" si="14"/>
        <v>7</v>
      </c>
      <c r="B340" s="10">
        <f t="shared" si="15"/>
        <v>58</v>
      </c>
      <c r="C340" s="10" t="str">
        <f t="shared" ca="1" si="16"/>
        <v>distance_scalar_walking</v>
      </c>
      <c r="D340" s="9" t="str" cm="1">
        <f t="array" aca="1" ref="D340" ca="1">INDIRECT(ADDRESS(1,A340,1,1,"all_city_parameter_inputs"))</f>
        <v>vizag</v>
      </c>
      <c r="E340" s="11" t="str" cm="1">
        <f t="array" aca="1" ref="E340" ca="1">IF(AND(ISBLANK(INDIRECT(ADDRESS(B340,2,1,1,"all_city_parameter_inputs"))), ISBLANK(INDIRECT(ADDRESS(B340,1,1,1,"all_city_parameter_inputs")))), "", IF(ISBLANK(INDIRECT(ADDRESS(B340,1,1,1,"all_city_parameter_inputs"))), All_city_list!E339,INDIRECT(ADDRESS(B340,1,1,1,"all_city_parameter_inputs"))))</f>
        <v>distance_scalar_walking</v>
      </c>
      <c r="F340" s="9" t="str" cm="1">
        <f t="array" aca="1" ref="F340" ca="1">IF(AND(ISBLANK(INDIRECT(ADDRESS(B340,3,1,1,"all_city_parameter_inputs"))),ISBLANK(INDIRECT(ADDRESS(B340,2,1,1,"all_city_parameter_inputs")))),"",IF(ISBLANK(INDIRECT(ADDRESS(B340,2,1,1,"all_city_parameter_inputs"))),"",INDIRECT(ADDRESS(B340,2,1,1,"all_city_parameter_inputs"))))</f>
        <v>sd</v>
      </c>
      <c r="G340" s="25" cm="1">
        <f t="array" aca="1" ref="G340" ca="1">IF(ISBLANK(INDIRECT(ADDRESS(B340,A340,1,1,"all_city_parameter_inputs"))), "--",INDIRECT(ADDRESS(B340,A340,1,1,"all_city_parameter_inputs")))</f>
        <v>1.2</v>
      </c>
      <c r="H340" s="25" t="str">
        <f ca="1">IF(OR(F340="alpha",F340="beta",F340="sd",F340="mean"),"--",VLOOKUP(C340,Default!$B$5:$H$82,7,FALSE))</f>
        <v>--</v>
      </c>
      <c r="I340" s="9" t="str">
        <f ca="1">VLOOKUP(E340,Lookup!$C$5:$D$42,2, FALSE)</f>
        <v>Travel values</v>
      </c>
      <c r="J340" s="9" t="str">
        <f ca="1">VLOOKUP(C340,Default!$B$4:$E$82,4, FALSE)</f>
        <v>scalar for walking distance</v>
      </c>
      <c r="K340" s="29"/>
      <c r="L340" s="29"/>
      <c r="M340" s="29"/>
    </row>
    <row r="341" spans="1:13" x14ac:dyDescent="0.3">
      <c r="A341" s="10">
        <f t="shared" si="14"/>
        <v>7</v>
      </c>
      <c r="B341" s="10">
        <f t="shared" si="15"/>
        <v>59</v>
      </c>
      <c r="C341" s="10" t="str">
        <f t="shared" ca="1" si="16"/>
        <v>distance_scalar_cycling</v>
      </c>
      <c r="D341" s="9" t="str" cm="1">
        <f t="array" aca="1" ref="D341" ca="1">INDIRECT(ADDRESS(1,A341,1,1,"all_city_parameter_inputs"))</f>
        <v>vizag</v>
      </c>
      <c r="E341" s="11" t="str" cm="1">
        <f t="array" aca="1" ref="E341" ca="1">IF(AND(ISBLANK(INDIRECT(ADDRESS(B341,2,1,1,"all_city_parameter_inputs"))), ISBLANK(INDIRECT(ADDRESS(B341,1,1,1,"all_city_parameter_inputs")))), "", IF(ISBLANK(INDIRECT(ADDRESS(B341,1,1,1,"all_city_parameter_inputs"))), All_city_list!E340,INDIRECT(ADDRESS(B341,1,1,1,"all_city_parameter_inputs"))))</f>
        <v>distance_scalar_cycling</v>
      </c>
      <c r="F341" s="9" t="str" cm="1">
        <f t="array" aca="1" ref="F341" ca="1">IF(AND(ISBLANK(INDIRECT(ADDRESS(B341,3,1,1,"all_city_parameter_inputs"))),ISBLANK(INDIRECT(ADDRESS(B341,2,1,1,"all_city_parameter_inputs")))),"",IF(ISBLANK(INDIRECT(ADDRESS(B341,2,1,1,"all_city_parameter_inputs"))),"",INDIRECT(ADDRESS(B341,2,1,1,"all_city_parameter_inputs"))))</f>
        <v>constant</v>
      </c>
      <c r="G341" s="25" cm="1">
        <f t="array" aca="1" ref="G341" ca="1">IF(ISBLANK(INDIRECT(ADDRESS(B341,A341,1,1,"all_city_parameter_inputs"))), "--",INDIRECT(ADDRESS(B341,A341,1,1,"all_city_parameter_inputs")))</f>
        <v>1</v>
      </c>
      <c r="H341" s="25">
        <f ca="1">IF(OR(F341="alpha",F341="beta",F341="sd",F341="mean"),"--",VLOOKUP(C341,Default!$B$5:$H$82,7,FALSE))</f>
        <v>1</v>
      </c>
      <c r="I341" s="9" t="str">
        <f ca="1">VLOOKUP(E341,Lookup!$C$5:$D$42,2, FALSE)</f>
        <v>Travel values</v>
      </c>
      <c r="J341" s="9" t="str">
        <f ca="1">VLOOKUP(C341,Default!$B$4:$E$82,4, FALSE)</f>
        <v>scalar for cycling distance</v>
      </c>
      <c r="K341" s="29"/>
      <c r="L341" s="29"/>
      <c r="M341" s="29"/>
    </row>
    <row r="342" spans="1:13" x14ac:dyDescent="0.3">
      <c r="A342" s="10">
        <f t="shared" si="14"/>
        <v>7</v>
      </c>
      <c r="B342" s="10">
        <f t="shared" si="15"/>
        <v>60</v>
      </c>
      <c r="C342" s="10" t="str">
        <f t="shared" ca="1" si="16"/>
        <v>distance_scalar_cycling</v>
      </c>
      <c r="D342" s="9" t="str" cm="1">
        <f t="array" aca="1" ref="D342" ca="1">INDIRECT(ADDRESS(1,A342,1,1,"all_city_parameter_inputs"))</f>
        <v>vizag</v>
      </c>
      <c r="E342" s="11" t="str" cm="1">
        <f t="array" aca="1" ref="E342" ca="1">IF(AND(ISBLANK(INDIRECT(ADDRESS(B342,2,1,1,"all_city_parameter_inputs"))), ISBLANK(INDIRECT(ADDRESS(B342,1,1,1,"all_city_parameter_inputs")))), "", IF(ISBLANK(INDIRECT(ADDRESS(B342,1,1,1,"all_city_parameter_inputs"))), All_city_list!E341,INDIRECT(ADDRESS(B342,1,1,1,"all_city_parameter_inputs"))))</f>
        <v>distance_scalar_cycling</v>
      </c>
      <c r="F342" s="9" t="str" cm="1">
        <f t="array" aca="1" ref="F342" ca="1">IF(AND(ISBLANK(INDIRECT(ADDRESS(B342,3,1,1,"all_city_parameter_inputs"))),ISBLANK(INDIRECT(ADDRESS(B342,2,1,1,"all_city_parameter_inputs")))),"",IF(ISBLANK(INDIRECT(ADDRESS(B342,2,1,1,"all_city_parameter_inputs"))),"",INDIRECT(ADDRESS(B342,2,1,1,"all_city_parameter_inputs"))))</f>
        <v>mean</v>
      </c>
      <c r="G342" s="25" cm="1">
        <f t="array" aca="1" ref="G342" ca="1">IF(ISBLANK(INDIRECT(ADDRESS(B342,A342,1,1,"all_city_parameter_inputs"))), "--",INDIRECT(ADDRESS(B342,A342,1,1,"all_city_parameter_inputs")))</f>
        <v>1</v>
      </c>
      <c r="H342" s="25" t="str">
        <f ca="1">IF(OR(F342="alpha",F342="beta",F342="sd",F342="mean"),"--",VLOOKUP(C342,Default!$B$5:$H$82,7,FALSE))</f>
        <v>--</v>
      </c>
      <c r="I342" s="9" t="str">
        <f ca="1">VLOOKUP(E342,Lookup!$C$5:$D$42,2, FALSE)</f>
        <v>Travel values</v>
      </c>
      <c r="J342" s="9" t="str">
        <f ca="1">VLOOKUP(C342,Default!$B$4:$E$82,4, FALSE)</f>
        <v>scalar for cycling distance</v>
      </c>
      <c r="K342" s="29"/>
      <c r="L342" s="29"/>
      <c r="M342" s="29"/>
    </row>
    <row r="343" spans="1:13" x14ac:dyDescent="0.3">
      <c r="A343" s="10">
        <f t="shared" si="14"/>
        <v>7</v>
      </c>
      <c r="B343" s="10">
        <f t="shared" si="15"/>
        <v>61</v>
      </c>
      <c r="C343" s="10" t="str">
        <f t="shared" ca="1" si="16"/>
        <v>distance_scalar_cycling</v>
      </c>
      <c r="D343" s="9" t="str" cm="1">
        <f t="array" aca="1" ref="D343" ca="1">INDIRECT(ADDRESS(1,A343,1,1,"all_city_parameter_inputs"))</f>
        <v>vizag</v>
      </c>
      <c r="E343" s="11" t="str" cm="1">
        <f t="array" aca="1" ref="E343" ca="1">IF(AND(ISBLANK(INDIRECT(ADDRESS(B343,2,1,1,"all_city_parameter_inputs"))), ISBLANK(INDIRECT(ADDRESS(B343,1,1,1,"all_city_parameter_inputs")))), "", IF(ISBLANK(INDIRECT(ADDRESS(B343,1,1,1,"all_city_parameter_inputs"))), All_city_list!E342,INDIRECT(ADDRESS(B343,1,1,1,"all_city_parameter_inputs"))))</f>
        <v>distance_scalar_cycling</v>
      </c>
      <c r="F343" s="9" t="str" cm="1">
        <f t="array" aca="1" ref="F343" ca="1">IF(AND(ISBLANK(INDIRECT(ADDRESS(B343,3,1,1,"all_city_parameter_inputs"))),ISBLANK(INDIRECT(ADDRESS(B343,2,1,1,"all_city_parameter_inputs")))),"",IF(ISBLANK(INDIRECT(ADDRESS(B343,2,1,1,"all_city_parameter_inputs"))),"",INDIRECT(ADDRESS(B343,2,1,1,"all_city_parameter_inputs"))))</f>
        <v>sd</v>
      </c>
      <c r="G343" s="25" cm="1">
        <f t="array" aca="1" ref="G343" ca="1">IF(ISBLANK(INDIRECT(ADDRESS(B343,A343,1,1,"all_city_parameter_inputs"))), "--",INDIRECT(ADDRESS(B343,A343,1,1,"all_city_parameter_inputs")))</f>
        <v>1.2</v>
      </c>
      <c r="H343" s="25" t="str">
        <f ca="1">IF(OR(F343="alpha",F343="beta",F343="sd",F343="mean"),"--",VLOOKUP(C343,Default!$B$5:$H$82,7,FALSE))</f>
        <v>--</v>
      </c>
      <c r="I343" s="9" t="str">
        <f ca="1">VLOOKUP(E343,Lookup!$C$5:$D$42,2, FALSE)</f>
        <v>Travel values</v>
      </c>
      <c r="J343" s="9" t="str">
        <f ca="1">VLOOKUP(C343,Default!$B$4:$E$82,4, FALSE)</f>
        <v>scalar for cycling distance</v>
      </c>
      <c r="K343" s="29"/>
      <c r="L343" s="29"/>
      <c r="M343" s="29"/>
    </row>
    <row r="344" spans="1:13" x14ac:dyDescent="0.3">
      <c r="A344" s="10">
        <f t="shared" si="14"/>
        <v>7</v>
      </c>
      <c r="B344" s="10">
        <f t="shared" si="15"/>
        <v>62</v>
      </c>
      <c r="C344" s="10" t="str">
        <f t="shared" ca="1" si="16"/>
        <v>CO2_emission_inventories motorcycle</v>
      </c>
      <c r="D344" s="9" t="str" cm="1">
        <f t="array" aca="1" ref="D344" ca="1">INDIRECT(ADDRESS(1,A344,1,1,"all_city_parameter_inputs"))</f>
        <v>vizag</v>
      </c>
      <c r="E344" s="11" t="str" cm="1">
        <f t="array" aca="1" ref="E344" ca="1">IF(AND(ISBLANK(INDIRECT(ADDRESS(B344,2,1,1,"all_city_parameter_inputs"))), ISBLANK(INDIRECT(ADDRESS(B344,1,1,1,"all_city_parameter_inputs")))), "", IF(ISBLANK(INDIRECT(ADDRESS(B344,1,1,1,"all_city_parameter_inputs"))), All_city_list!E343,INDIRECT(ADDRESS(B344,1,1,1,"all_city_parameter_inputs"))))</f>
        <v>CO2_emission_inventories</v>
      </c>
      <c r="F344" s="9" t="str" cm="1">
        <f t="array" aca="1" ref="F344" ca="1">IF(AND(ISBLANK(INDIRECT(ADDRESS(B344,3,1,1,"all_city_parameter_inputs"))),ISBLANK(INDIRECT(ADDRESS(B344,2,1,1,"all_city_parameter_inputs")))),"",IF(ISBLANK(INDIRECT(ADDRESS(B344,2,1,1,"all_city_parameter_inputs"))),"",INDIRECT(ADDRESS(B344,2,1,1,"all_city_parameter_inputs"))))</f>
        <v>motorcycle</v>
      </c>
      <c r="G344" s="25" cm="1">
        <f t="array" aca="1" ref="G344" ca="1">IF(ISBLANK(INDIRECT(ADDRESS(B344,A344,1,1,"all_city_parameter_inputs"))), "--",INDIRECT(ADDRESS(B344,A344,1,1,"all_city_parameter_inputs")))</f>
        <v>20753.513790000001</v>
      </c>
      <c r="H344" s="25">
        <f ca="1">IF(OR(F344="alpha",F344="beta",F344="sd",F344="mean"),"--",VLOOKUP(C344,Default!$B$5:$H$82,7,FALSE))</f>
        <v>15.95</v>
      </c>
      <c r="I344" s="9" t="str">
        <f ca="1">VLOOKUP(E344,Lookup!$C$5:$D$42,2, FALSE)</f>
        <v>Pollution values</v>
      </c>
      <c r="J344" s="9" t="str">
        <f ca="1">VLOOKUP(C344,Default!$B$4:$E$82,4, FALSE)</f>
        <v>- used to estimate the CO2 for scenarios (function "scenario_co2_calculations").
- used to create the VEHICLE_INVENTORY, with speeds, PM and CO2 emissions (function "set_vehicle_inventory").</v>
      </c>
      <c r="K344" s="29"/>
      <c r="L344" s="29"/>
      <c r="M344" s="29"/>
    </row>
    <row r="345" spans="1:13" x14ac:dyDescent="0.3">
      <c r="A345" s="10">
        <f t="shared" si="14"/>
        <v>7</v>
      </c>
      <c r="B345" s="10">
        <f t="shared" si="15"/>
        <v>63</v>
      </c>
      <c r="C345" s="10" t="str">
        <f t="shared" ca="1" si="16"/>
        <v>CO2_emission_inventories car</v>
      </c>
      <c r="D345" s="9" t="str" cm="1">
        <f t="array" aca="1" ref="D345" ca="1">INDIRECT(ADDRESS(1,A345,1,1,"all_city_parameter_inputs"))</f>
        <v>vizag</v>
      </c>
      <c r="E345" s="11" t="str" cm="1">
        <f t="array" aca="1" ref="E345" ca="1">IF(AND(ISBLANK(INDIRECT(ADDRESS(B345,2,1,1,"all_city_parameter_inputs"))), ISBLANK(INDIRECT(ADDRESS(B345,1,1,1,"all_city_parameter_inputs")))), "", IF(ISBLANK(INDIRECT(ADDRESS(B345,1,1,1,"all_city_parameter_inputs"))), All_city_list!E344,INDIRECT(ADDRESS(B345,1,1,1,"all_city_parameter_inputs"))))</f>
        <v>CO2_emission_inventories</v>
      </c>
      <c r="F345" s="9" t="str" cm="1">
        <f t="array" aca="1" ref="F345" ca="1">IF(AND(ISBLANK(INDIRECT(ADDRESS(B345,3,1,1,"all_city_parameter_inputs"))),ISBLANK(INDIRECT(ADDRESS(B345,2,1,1,"all_city_parameter_inputs")))),"",IF(ISBLANK(INDIRECT(ADDRESS(B345,2,1,1,"all_city_parameter_inputs"))),"",INDIRECT(ADDRESS(B345,2,1,1,"all_city_parameter_inputs"))))</f>
        <v>car</v>
      </c>
      <c r="G345" s="25" cm="1">
        <f t="array" aca="1" ref="G345" ca="1">IF(ISBLANK(INDIRECT(ADDRESS(B345,A345,1,1,"all_city_parameter_inputs"))), "--",INDIRECT(ADDRESS(B345,A345,1,1,"all_city_parameter_inputs")))</f>
        <v>37193.747329999998</v>
      </c>
      <c r="H345" s="25">
        <f ca="1">IF(OR(F345="alpha",F345="beta",F345="sd",F345="mean"),"--",VLOOKUP(C345,Default!$B$5:$H$82,7,FALSE))</f>
        <v>33.130000000000003</v>
      </c>
      <c r="I345" s="9" t="str">
        <f ca="1">VLOOKUP(E345,Lookup!$C$5:$D$42,2, FALSE)</f>
        <v>Pollution values</v>
      </c>
      <c r="J345" s="9">
        <f ca="1">VLOOKUP(C345,Default!$B$4:$E$82,4, FALSE)</f>
        <v>0</v>
      </c>
      <c r="K345" s="29"/>
      <c r="L345" s="29"/>
      <c r="M345" s="29"/>
    </row>
    <row r="346" spans="1:13" x14ac:dyDescent="0.3">
      <c r="A346" s="10">
        <f t="shared" si="14"/>
        <v>7</v>
      </c>
      <c r="B346" s="10">
        <f t="shared" si="15"/>
        <v>64</v>
      </c>
      <c r="C346" s="10" t="str">
        <f t="shared" ca="1" si="16"/>
        <v>CO2_emission_inventories bus_driver</v>
      </c>
      <c r="D346" s="9" t="str" cm="1">
        <f t="array" aca="1" ref="D346" ca="1">INDIRECT(ADDRESS(1,A346,1,1,"all_city_parameter_inputs"))</f>
        <v>vizag</v>
      </c>
      <c r="E346" s="11" t="str" cm="1">
        <f t="array" aca="1" ref="E346" ca="1">IF(AND(ISBLANK(INDIRECT(ADDRESS(B346,2,1,1,"all_city_parameter_inputs"))), ISBLANK(INDIRECT(ADDRESS(B346,1,1,1,"all_city_parameter_inputs")))), "", IF(ISBLANK(INDIRECT(ADDRESS(B346,1,1,1,"all_city_parameter_inputs"))), All_city_list!E345,INDIRECT(ADDRESS(B346,1,1,1,"all_city_parameter_inputs"))))</f>
        <v>CO2_emission_inventories</v>
      </c>
      <c r="F346" s="9" t="str" cm="1">
        <f t="array" aca="1" ref="F346" ca="1">IF(AND(ISBLANK(INDIRECT(ADDRESS(B346,3,1,1,"all_city_parameter_inputs"))),ISBLANK(INDIRECT(ADDRESS(B346,2,1,1,"all_city_parameter_inputs")))),"",IF(ISBLANK(INDIRECT(ADDRESS(B346,2,1,1,"all_city_parameter_inputs"))),"",INDIRECT(ADDRESS(B346,2,1,1,"all_city_parameter_inputs"))))</f>
        <v>bus_driver</v>
      </c>
      <c r="G346" s="25" cm="1">
        <f t="array" aca="1" ref="G346" ca="1">IF(ISBLANK(INDIRECT(ADDRESS(B346,A346,1,1,"all_city_parameter_inputs"))), "--",INDIRECT(ADDRESS(B346,A346,1,1,"all_city_parameter_inputs")))</f>
        <v>14399.7202</v>
      </c>
      <c r="H346" s="25">
        <f ca="1">IF(OR(F346="alpha",F346="beta",F346="sd",F346="mean"),"--",VLOOKUP(C346,Default!$B$5:$H$82,7,FALSE))</f>
        <v>9.76</v>
      </c>
      <c r="I346" s="9" t="str">
        <f ca="1">VLOOKUP(E346,Lookup!$C$5:$D$42,2, FALSE)</f>
        <v>Pollution values</v>
      </c>
      <c r="J346" s="9">
        <f ca="1">VLOOKUP(C346,Default!$B$4:$E$82,4, FALSE)</f>
        <v>0</v>
      </c>
      <c r="K346" s="29"/>
      <c r="L346" s="29"/>
      <c r="M346" s="29"/>
    </row>
    <row r="347" spans="1:13" x14ac:dyDescent="0.3">
      <c r="A347" s="10">
        <f t="shared" si="14"/>
        <v>7</v>
      </c>
      <c r="B347" s="10">
        <f t="shared" si="15"/>
        <v>65</v>
      </c>
      <c r="C347" s="10" t="str">
        <f t="shared" ca="1" si="16"/>
        <v>CO2_emission_inventories big_truck</v>
      </c>
      <c r="D347" s="9" t="str" cm="1">
        <f t="array" aca="1" ref="D347" ca="1">INDIRECT(ADDRESS(1,A347,1,1,"all_city_parameter_inputs"))</f>
        <v>vizag</v>
      </c>
      <c r="E347" s="11" t="str" cm="1">
        <f t="array" aca="1" ref="E347" ca="1">IF(AND(ISBLANK(INDIRECT(ADDRESS(B347,2,1,1,"all_city_parameter_inputs"))), ISBLANK(INDIRECT(ADDRESS(B347,1,1,1,"all_city_parameter_inputs")))), "", IF(ISBLANK(INDIRECT(ADDRESS(B347,1,1,1,"all_city_parameter_inputs"))), All_city_list!E346,INDIRECT(ADDRESS(B347,1,1,1,"all_city_parameter_inputs"))))</f>
        <v>CO2_emission_inventories</v>
      </c>
      <c r="F347" s="9" t="str" cm="1">
        <f t="array" aca="1" ref="F347" ca="1">IF(AND(ISBLANK(INDIRECT(ADDRESS(B347,3,1,1,"all_city_parameter_inputs"))),ISBLANK(INDIRECT(ADDRESS(B347,2,1,1,"all_city_parameter_inputs")))),"",IF(ISBLANK(INDIRECT(ADDRESS(B347,2,1,1,"all_city_parameter_inputs"))),"",INDIRECT(ADDRESS(B347,2,1,1,"all_city_parameter_inputs"))))</f>
        <v>big_truck</v>
      </c>
      <c r="G347" s="25" cm="1">
        <f t="array" aca="1" ref="G347" ca="1">IF(ISBLANK(INDIRECT(ADDRESS(B347,A347,1,1,"all_city_parameter_inputs"))), "--",INDIRECT(ADDRESS(B347,A347,1,1,"all_city_parameter_inputs")))</f>
        <v>80144.064840000006</v>
      </c>
      <c r="H347" s="25">
        <f ca="1">IF(OR(F347="alpha",F347="beta",F347="sd",F347="mean"),"--",VLOOKUP(C347,Default!$B$5:$H$82,7,FALSE))</f>
        <v>3.68</v>
      </c>
      <c r="I347" s="9" t="str">
        <f ca="1">VLOOKUP(E347,Lookup!$C$5:$D$42,2, FALSE)</f>
        <v>Pollution values</v>
      </c>
      <c r="J347" s="9">
        <f ca="1">VLOOKUP(C347,Default!$B$4:$E$82,4, FALSE)</f>
        <v>0</v>
      </c>
      <c r="K347" s="29"/>
      <c r="L347" s="29"/>
      <c r="M347" s="29"/>
    </row>
    <row r="348" spans="1:13" x14ac:dyDescent="0.3">
      <c r="A348" s="10">
        <f t="shared" si="14"/>
        <v>7</v>
      </c>
      <c r="B348" s="10">
        <f t="shared" si="15"/>
        <v>66</v>
      </c>
      <c r="C348" s="10" t="str">
        <f t="shared" ca="1" si="16"/>
        <v>CO2_emission_inventories truck</v>
      </c>
      <c r="D348" s="9" t="str" cm="1">
        <f t="array" aca="1" ref="D348" ca="1">INDIRECT(ADDRESS(1,A348,1,1,"all_city_parameter_inputs"))</f>
        <v>vizag</v>
      </c>
      <c r="E348" s="11" t="str" cm="1">
        <f t="array" aca="1" ref="E348" ca="1">IF(AND(ISBLANK(INDIRECT(ADDRESS(B348,2,1,1,"all_city_parameter_inputs"))), ISBLANK(INDIRECT(ADDRESS(B348,1,1,1,"all_city_parameter_inputs")))), "", IF(ISBLANK(INDIRECT(ADDRESS(B348,1,1,1,"all_city_parameter_inputs"))), All_city_list!E347,INDIRECT(ADDRESS(B348,1,1,1,"all_city_parameter_inputs"))))</f>
        <v>CO2_emission_inventories</v>
      </c>
      <c r="F348" s="9" t="str" cm="1">
        <f t="array" aca="1" ref="F348" ca="1">IF(AND(ISBLANK(INDIRECT(ADDRESS(B348,3,1,1,"all_city_parameter_inputs"))),ISBLANK(INDIRECT(ADDRESS(B348,2,1,1,"all_city_parameter_inputs")))),"",IF(ISBLANK(INDIRECT(ADDRESS(B348,2,1,1,"all_city_parameter_inputs"))),"",INDIRECT(ADDRESS(B348,2,1,1,"all_city_parameter_inputs"))))</f>
        <v>truck</v>
      </c>
      <c r="G348" s="25" cm="1">
        <f t="array" aca="1" ref="G348" ca="1">IF(ISBLANK(INDIRECT(ADDRESS(B348,A348,1,1,"all_city_parameter_inputs"))), "--",INDIRECT(ADDRESS(B348,A348,1,1,"all_city_parameter_inputs")))</f>
        <v>9738.0596280000009</v>
      </c>
      <c r="H348" s="25">
        <f ca="1">IF(OR(F348="alpha",F348="beta",F348="sd",F348="mean"),"--",VLOOKUP(C348,Default!$B$5:$H$82,7,FALSE))</f>
        <v>6.19</v>
      </c>
      <c r="I348" s="9" t="str">
        <f ca="1">VLOOKUP(E348,Lookup!$C$5:$D$42,2, FALSE)</f>
        <v>Pollution values</v>
      </c>
      <c r="J348" s="9">
        <f ca="1">VLOOKUP(C348,Default!$B$4:$E$82,4, FALSE)</f>
        <v>0</v>
      </c>
      <c r="K348" s="29"/>
      <c r="L348" s="29"/>
      <c r="M348" s="29"/>
    </row>
    <row r="349" spans="1:13" x14ac:dyDescent="0.3">
      <c r="A349" s="10">
        <f t="shared" si="14"/>
        <v>7</v>
      </c>
      <c r="B349" s="10">
        <f t="shared" si="15"/>
        <v>67</v>
      </c>
      <c r="C349" s="10" t="str">
        <f t="shared" ca="1" si="16"/>
        <v>CO2_emission_inventories van</v>
      </c>
      <c r="D349" s="9" t="str" cm="1">
        <f t="array" aca="1" ref="D349" ca="1">INDIRECT(ADDRESS(1,A349,1,1,"all_city_parameter_inputs"))</f>
        <v>vizag</v>
      </c>
      <c r="E349" s="11" t="str" cm="1">
        <f t="array" aca="1" ref="E349" ca="1">IF(AND(ISBLANK(INDIRECT(ADDRESS(B349,2,1,1,"all_city_parameter_inputs"))), ISBLANK(INDIRECT(ADDRESS(B349,1,1,1,"all_city_parameter_inputs")))), "", IF(ISBLANK(INDIRECT(ADDRESS(B349,1,1,1,"all_city_parameter_inputs"))), All_city_list!E348,INDIRECT(ADDRESS(B349,1,1,1,"all_city_parameter_inputs"))))</f>
        <v>CO2_emission_inventories</v>
      </c>
      <c r="F349" s="9" t="str" cm="1">
        <f t="array" aca="1" ref="F349" ca="1">IF(AND(ISBLANK(INDIRECT(ADDRESS(B349,3,1,1,"all_city_parameter_inputs"))),ISBLANK(INDIRECT(ADDRESS(B349,2,1,1,"all_city_parameter_inputs")))),"",IF(ISBLANK(INDIRECT(ADDRESS(B349,2,1,1,"all_city_parameter_inputs"))),"",INDIRECT(ADDRESS(B349,2,1,1,"all_city_parameter_inputs"))))</f>
        <v>van</v>
      </c>
      <c r="G349" s="25" t="str" cm="1">
        <f t="array" aca="1" ref="G349" ca="1">IF(ISBLANK(INDIRECT(ADDRESS(B349,A349,1,1,"all_city_parameter_inputs"))), "--",INDIRECT(ADDRESS(B349,A349,1,1,"all_city_parameter_inputs")))</f>
        <v>--</v>
      </c>
      <c r="H349" s="25" t="str">
        <f ca="1">IF(OR(F349="alpha",F349="beta",F349="sd",F349="mean"),"--",VLOOKUP(C349,Default!$B$5:$H$82,7,FALSE))</f>
        <v>NOT defined</v>
      </c>
      <c r="I349" s="9" t="str">
        <f ca="1">VLOOKUP(E349,Lookup!$C$5:$D$42,2, FALSE)</f>
        <v>Pollution values</v>
      </c>
      <c r="J349" s="9">
        <f ca="1">VLOOKUP(C349,Default!$B$4:$E$82,4, FALSE)</f>
        <v>0</v>
      </c>
      <c r="K349" s="29"/>
      <c r="L349" s="29"/>
      <c r="M349" s="29"/>
    </row>
    <row r="350" spans="1:13" x14ac:dyDescent="0.3">
      <c r="A350" s="10">
        <f t="shared" si="14"/>
        <v>7</v>
      </c>
      <c r="B350" s="10">
        <f t="shared" si="15"/>
        <v>68</v>
      </c>
      <c r="C350" s="10" t="str">
        <f t="shared" ca="1" si="16"/>
        <v>CO2_emission_inventories other</v>
      </c>
      <c r="D350" s="9" t="str" cm="1">
        <f t="array" aca="1" ref="D350" ca="1">INDIRECT(ADDRESS(1,A350,1,1,"all_city_parameter_inputs"))</f>
        <v>vizag</v>
      </c>
      <c r="E350" s="11" t="str" cm="1">
        <f t="array" aca="1" ref="E350" ca="1">IF(AND(ISBLANK(INDIRECT(ADDRESS(B350,2,1,1,"all_city_parameter_inputs"))), ISBLANK(INDIRECT(ADDRESS(B350,1,1,1,"all_city_parameter_inputs")))), "", IF(ISBLANK(INDIRECT(ADDRESS(B350,1,1,1,"all_city_parameter_inputs"))), All_city_list!E349,INDIRECT(ADDRESS(B350,1,1,1,"all_city_parameter_inputs"))))</f>
        <v>CO2_emission_inventories</v>
      </c>
      <c r="F350" s="9" t="str" cm="1">
        <f t="array" aca="1" ref="F350" ca="1">IF(AND(ISBLANK(INDIRECT(ADDRESS(B350,3,1,1,"all_city_parameter_inputs"))),ISBLANK(INDIRECT(ADDRESS(B350,2,1,1,"all_city_parameter_inputs")))),"",IF(ISBLANK(INDIRECT(ADDRESS(B350,2,1,1,"all_city_parameter_inputs"))),"",INDIRECT(ADDRESS(B350,2,1,1,"all_city_parameter_inputs"))))</f>
        <v>other</v>
      </c>
      <c r="G350" s="25" cm="1">
        <f t="array" aca="1" ref="G350" ca="1">IF(ISBLANK(INDIRECT(ADDRESS(B350,A350,1,1,"all_city_parameter_inputs"))), "--",INDIRECT(ADDRESS(B350,A350,1,1,"all_city_parameter_inputs")))</f>
        <v>3682.877747</v>
      </c>
      <c r="H350" s="25">
        <f ca="1">IF(OR(F350="alpha",F350="beta",F350="sd",F350="mean"),"--",VLOOKUP(C350,Default!$B$5:$H$82,7,FALSE))</f>
        <v>31.28</v>
      </c>
      <c r="I350" s="9" t="str">
        <f ca="1">VLOOKUP(E350,Lookup!$C$5:$D$42,2, FALSE)</f>
        <v>Pollution values</v>
      </c>
      <c r="J350" s="9">
        <f ca="1">VLOOKUP(C350,Default!$B$4:$E$82,4, FALSE)</f>
        <v>0</v>
      </c>
      <c r="K350" s="29"/>
      <c r="L350" s="29"/>
      <c r="M350" s="29"/>
    </row>
    <row r="351" spans="1:13" x14ac:dyDescent="0.3">
      <c r="A351" s="10">
        <f t="shared" si="14"/>
        <v>7</v>
      </c>
      <c r="B351" s="10">
        <f t="shared" si="15"/>
        <v>69</v>
      </c>
      <c r="C351" s="10" t="str">
        <f t="shared" ca="1" si="16"/>
        <v>CO2_emission_inventories taxi</v>
      </c>
      <c r="D351" s="9" t="str" cm="1">
        <f t="array" aca="1" ref="D351" ca="1">INDIRECT(ADDRESS(1,A351,1,1,"all_city_parameter_inputs"))</f>
        <v>vizag</v>
      </c>
      <c r="E351" s="11" t="str" cm="1">
        <f t="array" aca="1" ref="E351" ca="1">IF(AND(ISBLANK(INDIRECT(ADDRESS(B351,2,1,1,"all_city_parameter_inputs"))), ISBLANK(INDIRECT(ADDRESS(B351,1,1,1,"all_city_parameter_inputs")))), "", IF(ISBLANK(INDIRECT(ADDRESS(B351,1,1,1,"all_city_parameter_inputs"))), All_city_list!E350,INDIRECT(ADDRESS(B351,1,1,1,"all_city_parameter_inputs"))))</f>
        <v>CO2_emission_inventories</v>
      </c>
      <c r="F351" s="9" t="str" cm="1">
        <f t="array" aca="1" ref="F351" ca="1">IF(AND(ISBLANK(INDIRECT(ADDRESS(B351,3,1,1,"all_city_parameter_inputs"))),ISBLANK(INDIRECT(ADDRESS(B351,2,1,1,"all_city_parameter_inputs")))),"",IF(ISBLANK(INDIRECT(ADDRESS(B351,2,1,1,"all_city_parameter_inputs"))),"",INDIRECT(ADDRESS(B351,2,1,1,"all_city_parameter_inputs"))))</f>
        <v>taxi</v>
      </c>
      <c r="G351" s="25" t="str" cm="1">
        <f t="array" aca="1" ref="G351" ca="1">IF(ISBLANK(INDIRECT(ADDRESS(B351,A351,1,1,"all_city_parameter_inputs"))), "--",INDIRECT(ADDRESS(B351,A351,1,1,"all_city_parameter_inputs")))</f>
        <v>--</v>
      </c>
      <c r="H351" s="25" t="str">
        <f ca="1">IF(OR(F351="alpha",F351="beta",F351="sd",F351="mean"),"--",VLOOKUP(C351,Default!$B$5:$H$82,7,FALSE))</f>
        <v>NOT defined</v>
      </c>
      <c r="I351" s="9" t="str">
        <f ca="1">VLOOKUP(E351,Lookup!$C$5:$D$42,2, FALSE)</f>
        <v>Pollution values</v>
      </c>
      <c r="J351" s="9">
        <f ca="1">VLOOKUP(C351,Default!$B$4:$E$82,4, FALSE)</f>
        <v>0</v>
      </c>
      <c r="K351" s="29"/>
      <c r="L351" s="29"/>
      <c r="M351" s="29"/>
    </row>
    <row r="352" spans="1:13" x14ac:dyDescent="0.3">
      <c r="A352" s="10">
        <f t="shared" si="14"/>
        <v>7</v>
      </c>
      <c r="B352" s="10">
        <f t="shared" si="15"/>
        <v>70</v>
      </c>
      <c r="C352" s="10" t="str">
        <f t="shared" ca="1" si="16"/>
        <v>CO2_emission_inventories auto_rickshaw</v>
      </c>
      <c r="D352" s="9" t="str" cm="1">
        <f t="array" aca="1" ref="D352" ca="1">INDIRECT(ADDRESS(1,A352,1,1,"all_city_parameter_inputs"))</f>
        <v>vizag</v>
      </c>
      <c r="E352" s="11" t="str" cm="1">
        <f t="array" aca="1" ref="E352" ca="1">IF(AND(ISBLANK(INDIRECT(ADDRESS(B352,2,1,1,"all_city_parameter_inputs"))), ISBLANK(INDIRECT(ADDRESS(B352,1,1,1,"all_city_parameter_inputs")))), "", IF(ISBLANK(INDIRECT(ADDRESS(B352,1,1,1,"all_city_parameter_inputs"))), All_city_list!E351,INDIRECT(ADDRESS(B352,1,1,1,"all_city_parameter_inputs"))))</f>
        <v>CO2_emission_inventories</v>
      </c>
      <c r="F352" s="9" t="str" cm="1">
        <f t="array" aca="1" ref="F352" ca="1">IF(AND(ISBLANK(INDIRECT(ADDRESS(B352,3,1,1,"all_city_parameter_inputs"))),ISBLANK(INDIRECT(ADDRESS(B352,2,1,1,"all_city_parameter_inputs")))),"",IF(ISBLANK(INDIRECT(ADDRESS(B352,2,1,1,"all_city_parameter_inputs"))),"",INDIRECT(ADDRESS(B352,2,1,1,"all_city_parameter_inputs"))))</f>
        <v>auto_rickshaw</v>
      </c>
      <c r="G352" s="25" t="str" cm="1">
        <f t="array" aca="1" ref="G352" ca="1">IF(ISBLANK(INDIRECT(ADDRESS(B352,A352,1,1,"all_city_parameter_inputs"))), "--",INDIRECT(ADDRESS(B352,A352,1,1,"all_city_parameter_inputs")))</f>
        <v>--</v>
      </c>
      <c r="H352" s="25" t="str">
        <f ca="1">IF(OR(F352="alpha",F352="beta",F352="sd",F352="mean"),"--",VLOOKUP(C352,Default!$B$5:$H$82,7,FALSE))</f>
        <v>NOT defined</v>
      </c>
      <c r="I352" s="9" t="str">
        <f ca="1">VLOOKUP(E352,Lookup!$C$5:$D$42,2, FALSE)</f>
        <v>Pollution values</v>
      </c>
      <c r="J352" s="9">
        <f ca="1">VLOOKUP(C352,Default!$B$4:$E$82,4, FALSE)</f>
        <v>0</v>
      </c>
      <c r="K352" s="29"/>
      <c r="L352" s="29"/>
      <c r="M352" s="29"/>
    </row>
    <row r="353" spans="1:13" x14ac:dyDescent="0.3">
      <c r="A353" s="10">
        <f t="shared" si="14"/>
        <v>7</v>
      </c>
      <c r="B353" s="10">
        <f t="shared" si="15"/>
        <v>71</v>
      </c>
      <c r="C353" s="10" t="str">
        <f t="shared" ca="1" si="16"/>
        <v xml:space="preserve">CO2_emission_confidence </v>
      </c>
      <c r="D353" s="9" t="str" cm="1">
        <f t="array" aca="1" ref="D353" ca="1">INDIRECT(ADDRESS(1,A353,1,1,"all_city_parameter_inputs"))</f>
        <v>vizag</v>
      </c>
      <c r="E353" s="11" t="str" cm="1">
        <f t="array" aca="1" ref="E353" ca="1">IF(AND(ISBLANK(INDIRECT(ADDRESS(B353,2,1,1,"all_city_parameter_inputs"))), ISBLANK(INDIRECT(ADDRESS(B353,1,1,1,"all_city_parameter_inputs")))), "", IF(ISBLANK(INDIRECT(ADDRESS(B353,1,1,1,"all_city_parameter_inputs"))), All_city_list!E352,INDIRECT(ADDRESS(B353,1,1,1,"all_city_parameter_inputs"))))</f>
        <v>CO2_emission_confidence</v>
      </c>
      <c r="F353" s="9" t="str" cm="1">
        <f t="array" aca="1" ref="F353" ca="1">IF(AND(ISBLANK(INDIRECT(ADDRESS(B353,3,1,1,"all_city_parameter_inputs"))),ISBLANK(INDIRECT(ADDRESS(B353,2,1,1,"all_city_parameter_inputs")))),"",IF(ISBLANK(INDIRECT(ADDRESS(B353,2,1,1,"all_city_parameter_inputs"))),"",INDIRECT(ADDRESS(B353,2,1,1,"all_city_parameter_inputs"))))</f>
        <v/>
      </c>
      <c r="G353" s="25" cm="1">
        <f t="array" aca="1" ref="G353" ca="1">IF(ISBLANK(INDIRECT(ADDRESS(B353,A353,1,1,"all_city_parameter_inputs"))), "--",INDIRECT(ADDRESS(B353,A353,1,1,"all_city_parameter_inputs")))</f>
        <v>0.9</v>
      </c>
      <c r="H353" s="25" t="e">
        <f ca="1">IF(OR(F353="alpha",F353="beta",F353="sd",F353="mean"),"--",VLOOKUP(C353,Default!$B$5:$H$82,7,FALSE))</f>
        <v>#N/A</v>
      </c>
      <c r="I353" s="9" t="str">
        <f ca="1">VLOOKUP(E353,Lookup!$C$5:$D$42,2, FALSE)</f>
        <v>Pollution values</v>
      </c>
      <c r="J353" s="9" t="e">
        <f ca="1">VLOOKUP(C353,Default!$B$4:$E$82,4, FALSE)</f>
        <v>#N/A</v>
      </c>
      <c r="K353" s="29"/>
      <c r="L353" s="29"/>
      <c r="M353" s="29"/>
    </row>
    <row r="354" spans="1:13" x14ac:dyDescent="0.3">
      <c r="A354" s="10">
        <f t="shared" si="14"/>
        <v>8</v>
      </c>
      <c r="B354" s="10">
        <f t="shared" si="15"/>
        <v>2</v>
      </c>
      <c r="C354" s="10" t="str">
        <f t="shared" ca="1" si="16"/>
        <v>speeds subway</v>
      </c>
      <c r="D354" s="9" t="str" cm="1">
        <f t="array" aca="1" ref="D354" ca="1">INDIRECT(ADDRESS(1,A354,1,1,"all_city_parameter_inputs"))</f>
        <v>belo_horizonte</v>
      </c>
      <c r="E354" s="11" t="str" cm="1">
        <f t="array" aca="1" ref="E354" ca="1">IF(AND(ISBLANK(INDIRECT(ADDRESS(B354,2,1,1,"all_city_parameter_inputs"))), ISBLANK(INDIRECT(ADDRESS(B354,1,1,1,"all_city_parameter_inputs")))), "", IF(ISBLANK(INDIRECT(ADDRESS(B354,1,1,1,"all_city_parameter_inputs"))), All_city_list!E353,INDIRECT(ADDRESS(B354,1,1,1,"all_city_parameter_inputs"))))</f>
        <v>speeds</v>
      </c>
      <c r="F354" s="9" t="str" cm="1">
        <f t="array" aca="1" ref="F354" ca="1">IF(AND(ISBLANK(INDIRECT(ADDRESS(B354,3,1,1,"all_city_parameter_inputs"))),ISBLANK(INDIRECT(ADDRESS(B354,2,1,1,"all_city_parameter_inputs")))),"",IF(ISBLANK(INDIRECT(ADDRESS(B354,2,1,1,"all_city_parameter_inputs"))),"",INDIRECT(ADDRESS(B354,2,1,1,"all_city_parameter_inputs"))))</f>
        <v>subway</v>
      </c>
      <c r="G354" s="25" t="str" cm="1">
        <f t="array" aca="1" ref="G354" ca="1">IF(ISBLANK(INDIRECT(ADDRESS(B354,A354,1,1,"all_city_parameter_inputs"))), "--",INDIRECT(ADDRESS(B354,A354,1,1,"all_city_parameter_inputs")))</f>
        <v>--</v>
      </c>
      <c r="H354" s="25">
        <f ca="1">IF(OR(F354="alpha",F354="beta",F354="sd",F354="mean"),"--",VLOOKUP(C354,Default!$B$5:$H$82,7,FALSE))</f>
        <v>16</v>
      </c>
      <c r="I354" s="9" t="str">
        <f ca="1">VLOOKUP(E354,Lookup!$C$5:$D$42,2, FALSE)</f>
        <v>Travel values</v>
      </c>
      <c r="J354" s="9">
        <f ca="1">VLOOKUP(C354,Default!$B$4:$E$82,4, FALSE)</f>
        <v>0</v>
      </c>
      <c r="K354" s="29"/>
      <c r="L354" s="29"/>
      <c r="M354" s="29"/>
    </row>
    <row r="355" spans="1:13" x14ac:dyDescent="0.3">
      <c r="A355" s="10">
        <f t="shared" si="14"/>
        <v>8</v>
      </c>
      <c r="B355" s="10">
        <f t="shared" si="15"/>
        <v>3</v>
      </c>
      <c r="C355" s="10" t="str">
        <f t="shared" ca="1" si="16"/>
        <v>speeds cycle</v>
      </c>
      <c r="D355" s="9" t="str" cm="1">
        <f t="array" aca="1" ref="D355" ca="1">INDIRECT(ADDRESS(1,A355,1,1,"all_city_parameter_inputs"))</f>
        <v>belo_horizonte</v>
      </c>
      <c r="E355" s="11" t="str" cm="1">
        <f t="array" aca="1" ref="E355" ca="1">IF(AND(ISBLANK(INDIRECT(ADDRESS(B355,2,1,1,"all_city_parameter_inputs"))), ISBLANK(INDIRECT(ADDRESS(B355,1,1,1,"all_city_parameter_inputs")))), "", IF(ISBLANK(INDIRECT(ADDRESS(B355,1,1,1,"all_city_parameter_inputs"))), All_city_list!E354,INDIRECT(ADDRESS(B355,1,1,1,"all_city_parameter_inputs"))))</f>
        <v>speeds</v>
      </c>
      <c r="F355" s="9" t="str" cm="1">
        <f t="array" aca="1" ref="F355" ca="1">IF(AND(ISBLANK(INDIRECT(ADDRESS(B355,3,1,1,"all_city_parameter_inputs"))),ISBLANK(INDIRECT(ADDRESS(B355,2,1,1,"all_city_parameter_inputs")))),"",IF(ISBLANK(INDIRECT(ADDRESS(B355,2,1,1,"all_city_parameter_inputs"))),"",INDIRECT(ADDRESS(B355,2,1,1,"all_city_parameter_inputs"))))</f>
        <v>cycle</v>
      </c>
      <c r="G355" s="25" t="str" cm="1">
        <f t="array" aca="1" ref="G355" ca="1">IF(ISBLANK(INDIRECT(ADDRESS(B355,A355,1,1,"all_city_parameter_inputs"))), "--",INDIRECT(ADDRESS(B355,A355,1,1,"all_city_parameter_inputs")))</f>
        <v>--</v>
      </c>
      <c r="H355" s="25">
        <f ca="1">IF(OR(F355="alpha",F355="beta",F355="sd",F355="mean"),"--",VLOOKUP(C355,Default!$B$5:$H$82,7,FALSE))</f>
        <v>7</v>
      </c>
      <c r="I355" s="9" t="str">
        <f ca="1">VLOOKUP(E355,Lookup!$C$5:$D$42,2, FALSE)</f>
        <v>Travel values</v>
      </c>
      <c r="J355" s="9">
        <f ca="1">VLOOKUP(C355,Default!$B$4:$E$82,4, FALSE)</f>
        <v>0</v>
      </c>
      <c r="K355" s="29"/>
      <c r="L355" s="29"/>
      <c r="M355" s="29"/>
    </row>
    <row r="356" spans="1:13" x14ac:dyDescent="0.3">
      <c r="A356" s="10">
        <f t="shared" si="14"/>
        <v>8</v>
      </c>
      <c r="B356" s="10">
        <f t="shared" si="15"/>
        <v>4</v>
      </c>
      <c r="C356" s="10" t="str">
        <f t="shared" ca="1" si="16"/>
        <v>PM_emission_inventories motorcycle</v>
      </c>
      <c r="D356" s="9" t="str" cm="1">
        <f t="array" aca="1" ref="D356" ca="1">INDIRECT(ADDRESS(1,A356,1,1,"all_city_parameter_inputs"))</f>
        <v>belo_horizonte</v>
      </c>
      <c r="E356" s="11" t="str" cm="1">
        <f t="array" aca="1" ref="E356" ca="1">IF(AND(ISBLANK(INDIRECT(ADDRESS(B356,2,1,1,"all_city_parameter_inputs"))), ISBLANK(INDIRECT(ADDRESS(B356,1,1,1,"all_city_parameter_inputs")))), "", IF(ISBLANK(INDIRECT(ADDRESS(B356,1,1,1,"all_city_parameter_inputs"))), All_city_list!E355,INDIRECT(ADDRESS(B356,1,1,1,"all_city_parameter_inputs"))))</f>
        <v>PM_emission_inventories</v>
      </c>
      <c r="F356" s="9" t="str" cm="1">
        <f t="array" aca="1" ref="F356" ca="1">IF(AND(ISBLANK(INDIRECT(ADDRESS(B356,3,1,1,"all_city_parameter_inputs"))),ISBLANK(INDIRECT(ADDRESS(B356,2,1,1,"all_city_parameter_inputs")))),"",IF(ISBLANK(INDIRECT(ADDRESS(B356,2,1,1,"all_city_parameter_inputs"))),"",INDIRECT(ADDRESS(B356,2,1,1,"all_city_parameter_inputs"))))</f>
        <v>motorcycle</v>
      </c>
      <c r="G356" s="25" cm="1">
        <f t="array" aca="1" ref="G356" ca="1">IF(ISBLANK(INDIRECT(ADDRESS(B356,A356,1,1,"all_city_parameter_inputs"))), "--",INDIRECT(ADDRESS(B356,A356,1,1,"all_city_parameter_inputs")))</f>
        <v>0.197751066</v>
      </c>
      <c r="H356" s="25">
        <f ca="1">IF(OR(F356="alpha",F356="beta",F356="sd",F356="mean"),"--",VLOOKUP(C356,Default!$B$5:$H$82,7,FALSE))</f>
        <v>1.0999999999999999E-2</v>
      </c>
      <c r="I356" s="9" t="str">
        <f ca="1">VLOOKUP(E356,Lookup!$C$5:$D$42,2, FALSE)</f>
        <v>Pollution values</v>
      </c>
      <c r="J356" s="9" t="str">
        <f ca="1">VLOOKUP(C356,Default!$B$4:$E$82,4, FALSE)</f>
        <v>- Used to estimate the PM for scenarios (function "scenario_pm_calculations").
- Iused as reference to compute confidence around it (function "ithim_setup_parameters").
- used to create VEHICLE_INVENTORY, with speeds, PM and CO2 emissions (function "set_vehicle_inventory").</v>
      </c>
      <c r="K356" s="29"/>
      <c r="L356" s="29"/>
      <c r="M356" s="29"/>
    </row>
    <row r="357" spans="1:13" x14ac:dyDescent="0.3">
      <c r="A357" s="10">
        <f t="shared" si="14"/>
        <v>8</v>
      </c>
      <c r="B357" s="10">
        <f t="shared" si="15"/>
        <v>5</v>
      </c>
      <c r="C357" s="10" t="str">
        <f t="shared" ca="1" si="16"/>
        <v>PM_emission_inventories car</v>
      </c>
      <c r="D357" s="9" t="str" cm="1">
        <f t="array" aca="1" ref="D357" ca="1">INDIRECT(ADDRESS(1,A357,1,1,"all_city_parameter_inputs"))</f>
        <v>belo_horizonte</v>
      </c>
      <c r="E357" s="11" t="str" cm="1">
        <f t="array" aca="1" ref="E357" ca="1">IF(AND(ISBLANK(INDIRECT(ADDRESS(B357,2,1,1,"all_city_parameter_inputs"))), ISBLANK(INDIRECT(ADDRESS(B357,1,1,1,"all_city_parameter_inputs")))), "", IF(ISBLANK(INDIRECT(ADDRESS(B357,1,1,1,"all_city_parameter_inputs"))), All_city_list!E356,INDIRECT(ADDRESS(B357,1,1,1,"all_city_parameter_inputs"))))</f>
        <v>PM_emission_inventories</v>
      </c>
      <c r="F357" s="9" t="str" cm="1">
        <f t="array" aca="1" ref="F357" ca="1">IF(AND(ISBLANK(INDIRECT(ADDRESS(B357,3,1,1,"all_city_parameter_inputs"))),ISBLANK(INDIRECT(ADDRESS(B357,2,1,1,"all_city_parameter_inputs")))),"",IF(ISBLANK(INDIRECT(ADDRESS(B357,2,1,1,"all_city_parameter_inputs"))),"",INDIRECT(ADDRESS(B357,2,1,1,"all_city_parameter_inputs"))))</f>
        <v>car</v>
      </c>
      <c r="G357" s="25" cm="1">
        <f t="array" aca="1" ref="G357" ca="1">IF(ISBLANK(INDIRECT(ADDRESS(B357,A357,1,1,"all_city_parameter_inputs"))), "--",INDIRECT(ADDRESS(B357,A357,1,1,"all_city_parameter_inputs")))</f>
        <v>3.2700013E-2</v>
      </c>
      <c r="H357" s="25">
        <f ca="1">IF(OR(F357="alpha",F357="beta",F357="sd",F357="mean"),"--",VLOOKUP(C357,Default!$B$5:$H$82,7,FALSE))</f>
        <v>0.22800000000000001</v>
      </c>
      <c r="I357" s="9" t="str">
        <f ca="1">VLOOKUP(E357,Lookup!$C$5:$D$42,2, FALSE)</f>
        <v>Pollution values</v>
      </c>
      <c r="J357" s="9">
        <f ca="1">VLOOKUP(C357,Default!$B$4:$E$82,4, FALSE)</f>
        <v>0</v>
      </c>
      <c r="K357" s="29"/>
      <c r="L357" s="29"/>
      <c r="M357" s="29"/>
    </row>
    <row r="358" spans="1:13" x14ac:dyDescent="0.3">
      <c r="A358" s="10">
        <f t="shared" si="14"/>
        <v>8</v>
      </c>
      <c r="B358" s="10">
        <f t="shared" si="15"/>
        <v>6</v>
      </c>
      <c r="C358" s="10" t="str">
        <f t="shared" ca="1" si="16"/>
        <v>PM_emission_inventories bus_driver</v>
      </c>
      <c r="D358" s="9" t="str" cm="1">
        <f t="array" aca="1" ref="D358" ca="1">INDIRECT(ADDRESS(1,A358,1,1,"all_city_parameter_inputs"))</f>
        <v>belo_horizonte</v>
      </c>
      <c r="E358" s="11" t="str" cm="1">
        <f t="array" aca="1" ref="E358" ca="1">IF(AND(ISBLANK(INDIRECT(ADDRESS(B358,2,1,1,"all_city_parameter_inputs"))), ISBLANK(INDIRECT(ADDRESS(B358,1,1,1,"all_city_parameter_inputs")))), "", IF(ISBLANK(INDIRECT(ADDRESS(B358,1,1,1,"all_city_parameter_inputs"))), All_city_list!E357,INDIRECT(ADDRESS(B358,1,1,1,"all_city_parameter_inputs"))))</f>
        <v>PM_emission_inventories</v>
      </c>
      <c r="F358" s="9" t="str" cm="1">
        <f t="array" aca="1" ref="F358" ca="1">IF(AND(ISBLANK(INDIRECT(ADDRESS(B358,3,1,1,"all_city_parameter_inputs"))),ISBLANK(INDIRECT(ADDRESS(B358,2,1,1,"all_city_parameter_inputs")))),"",IF(ISBLANK(INDIRECT(ADDRESS(B358,2,1,1,"all_city_parameter_inputs"))),"",INDIRECT(ADDRESS(B358,2,1,1,"all_city_parameter_inputs"))))</f>
        <v>bus_driver</v>
      </c>
      <c r="G358" s="25" cm="1">
        <f t="array" aca="1" ref="G358" ca="1">IF(ISBLANK(INDIRECT(ADDRESS(B358,A358,1,1,"all_city_parameter_inputs"))), "--",INDIRECT(ADDRESS(B358,A358,1,1,"all_city_parameter_inputs")))</f>
        <v>0.22082202400000001</v>
      </c>
      <c r="H358" s="25">
        <f ca="1">IF(OR(F358="alpha",F358="beta",F358="sd",F358="mean"),"--",VLOOKUP(C358,Default!$B$5:$H$82,7,FALSE))</f>
        <v>0.82</v>
      </c>
      <c r="I358" s="9" t="str">
        <f ca="1">VLOOKUP(E358,Lookup!$C$5:$D$42,2, FALSE)</f>
        <v>Pollution values</v>
      </c>
      <c r="J358" s="9">
        <f ca="1">VLOOKUP(C358,Default!$B$4:$E$82,4, FALSE)</f>
        <v>0</v>
      </c>
      <c r="K358" s="29"/>
      <c r="L358" s="29"/>
      <c r="M358" s="29"/>
    </row>
    <row r="359" spans="1:13" x14ac:dyDescent="0.3">
      <c r="A359" s="10">
        <f t="shared" si="14"/>
        <v>8</v>
      </c>
      <c r="B359" s="10">
        <f t="shared" si="15"/>
        <v>7</v>
      </c>
      <c r="C359" s="10" t="str">
        <f t="shared" ca="1" si="16"/>
        <v>PM_emission_inventories big_truck</v>
      </c>
      <c r="D359" s="9" t="str" cm="1">
        <f t="array" aca="1" ref="D359" ca="1">INDIRECT(ADDRESS(1,A359,1,1,"all_city_parameter_inputs"))</f>
        <v>belo_horizonte</v>
      </c>
      <c r="E359" s="11" t="str" cm="1">
        <f t="array" aca="1" ref="E359" ca="1">IF(AND(ISBLANK(INDIRECT(ADDRESS(B359,2,1,1,"all_city_parameter_inputs"))), ISBLANK(INDIRECT(ADDRESS(B359,1,1,1,"all_city_parameter_inputs")))), "", IF(ISBLANK(INDIRECT(ADDRESS(B359,1,1,1,"all_city_parameter_inputs"))), All_city_list!E358,INDIRECT(ADDRESS(B359,1,1,1,"all_city_parameter_inputs"))))</f>
        <v>PM_emission_inventories</v>
      </c>
      <c r="F359" s="9" t="str" cm="1">
        <f t="array" aca="1" ref="F359" ca="1">IF(AND(ISBLANK(INDIRECT(ADDRESS(B359,3,1,1,"all_city_parameter_inputs"))),ISBLANK(INDIRECT(ADDRESS(B359,2,1,1,"all_city_parameter_inputs")))),"",IF(ISBLANK(INDIRECT(ADDRESS(B359,2,1,1,"all_city_parameter_inputs"))),"",INDIRECT(ADDRESS(B359,2,1,1,"all_city_parameter_inputs"))))</f>
        <v>big_truck</v>
      </c>
      <c r="G359" s="25" cm="1">
        <f t="array" aca="1" ref="G359" ca="1">IF(ISBLANK(INDIRECT(ADDRESS(B359,A359,1,1,"all_city_parameter_inputs"))), "--",INDIRECT(ADDRESS(B359,A359,1,1,"all_city_parameter_inputs")))</f>
        <v>0.15787772999999999</v>
      </c>
      <c r="H359" s="25">
        <f ca="1">IF(OR(F359="alpha",F359="beta",F359="sd",F359="mean"),"--",VLOOKUP(C359,Default!$B$5:$H$82,7,FALSE))</f>
        <v>0.71099999999999997</v>
      </c>
      <c r="I359" s="9" t="str">
        <f ca="1">VLOOKUP(E359,Lookup!$C$5:$D$42,2, FALSE)</f>
        <v>Pollution values</v>
      </c>
      <c r="J359" s="9">
        <f ca="1">VLOOKUP(C359,Default!$B$4:$E$82,4, FALSE)</f>
        <v>0</v>
      </c>
      <c r="K359" s="29"/>
      <c r="L359" s="29"/>
      <c r="M359" s="29"/>
    </row>
    <row r="360" spans="1:13" x14ac:dyDescent="0.3">
      <c r="A360" s="10">
        <f t="shared" si="14"/>
        <v>8</v>
      </c>
      <c r="B360" s="10">
        <f t="shared" si="15"/>
        <v>8</v>
      </c>
      <c r="C360" s="10" t="str">
        <f t="shared" ca="1" si="16"/>
        <v>PM_emission_inventories truck</v>
      </c>
      <c r="D360" s="9" t="str" cm="1">
        <f t="array" aca="1" ref="D360" ca="1">INDIRECT(ADDRESS(1,A360,1,1,"all_city_parameter_inputs"))</f>
        <v>belo_horizonte</v>
      </c>
      <c r="E360" s="11" t="str" cm="1">
        <f t="array" aca="1" ref="E360" ca="1">IF(AND(ISBLANK(INDIRECT(ADDRESS(B360,2,1,1,"all_city_parameter_inputs"))), ISBLANK(INDIRECT(ADDRESS(B360,1,1,1,"all_city_parameter_inputs")))), "", IF(ISBLANK(INDIRECT(ADDRESS(B360,1,1,1,"all_city_parameter_inputs"))), All_city_list!E359,INDIRECT(ADDRESS(B360,1,1,1,"all_city_parameter_inputs"))))</f>
        <v>PM_emission_inventories</v>
      </c>
      <c r="F360" s="9" t="str" cm="1">
        <f t="array" aca="1" ref="F360" ca="1">IF(AND(ISBLANK(INDIRECT(ADDRESS(B360,3,1,1,"all_city_parameter_inputs"))),ISBLANK(INDIRECT(ADDRESS(B360,2,1,1,"all_city_parameter_inputs")))),"",IF(ISBLANK(INDIRECT(ADDRESS(B360,2,1,1,"all_city_parameter_inputs"))),"",INDIRECT(ADDRESS(B360,2,1,1,"all_city_parameter_inputs"))))</f>
        <v>truck</v>
      </c>
      <c r="G360" s="25" cm="1">
        <f t="array" aca="1" ref="G360" ca="1">IF(ISBLANK(INDIRECT(ADDRESS(B360,A360,1,1,"all_city_parameter_inputs"))), "--",INDIRECT(ADDRESS(B360,A360,1,1,"all_city_parameter_inputs")))</f>
        <v>0.39084916600000003</v>
      </c>
      <c r="H360" s="25">
        <f ca="1">IF(OR(F360="alpha",F360="beta",F360="sd",F360="mean"),"--",VLOOKUP(C360,Default!$B$5:$H$82,7,FALSE))</f>
        <v>0.85899999999999999</v>
      </c>
      <c r="I360" s="9" t="str">
        <f ca="1">VLOOKUP(E360,Lookup!$C$5:$D$42,2, FALSE)</f>
        <v>Pollution values</v>
      </c>
      <c r="J360" s="9">
        <f ca="1">VLOOKUP(C360,Default!$B$4:$E$82,4, FALSE)</f>
        <v>0</v>
      </c>
      <c r="K360" s="29"/>
      <c r="L360" s="29"/>
      <c r="M360" s="29"/>
    </row>
    <row r="361" spans="1:13" x14ac:dyDescent="0.3">
      <c r="A361" s="10">
        <f t="shared" si="14"/>
        <v>8</v>
      </c>
      <c r="B361" s="10">
        <f t="shared" si="15"/>
        <v>9</v>
      </c>
      <c r="C361" s="10" t="str">
        <f t="shared" ca="1" si="16"/>
        <v>PM_emission_inventories van</v>
      </c>
      <c r="D361" s="9" t="str" cm="1">
        <f t="array" aca="1" ref="D361" ca="1">INDIRECT(ADDRESS(1,A361,1,1,"all_city_parameter_inputs"))</f>
        <v>belo_horizonte</v>
      </c>
      <c r="E361" s="11" t="str" cm="1">
        <f t="array" aca="1" ref="E361" ca="1">IF(AND(ISBLANK(INDIRECT(ADDRESS(B361,2,1,1,"all_city_parameter_inputs"))), ISBLANK(INDIRECT(ADDRESS(B361,1,1,1,"all_city_parameter_inputs")))), "", IF(ISBLANK(INDIRECT(ADDRESS(B361,1,1,1,"all_city_parameter_inputs"))), All_city_list!E360,INDIRECT(ADDRESS(B361,1,1,1,"all_city_parameter_inputs"))))</f>
        <v>PM_emission_inventories</v>
      </c>
      <c r="F361" s="9" t="str" cm="1">
        <f t="array" aca="1" ref="F361" ca="1">IF(AND(ISBLANK(INDIRECT(ADDRESS(B361,3,1,1,"all_city_parameter_inputs"))),ISBLANK(INDIRECT(ADDRESS(B361,2,1,1,"all_city_parameter_inputs")))),"",IF(ISBLANK(INDIRECT(ADDRESS(B361,2,1,1,"all_city_parameter_inputs"))),"",INDIRECT(ADDRESS(B361,2,1,1,"all_city_parameter_inputs"))))</f>
        <v>van</v>
      </c>
      <c r="G361" s="25" cm="1">
        <f t="array" aca="1" ref="G361" ca="1">IF(ISBLANK(INDIRECT(ADDRESS(B361,A361,1,1,"all_city_parameter_inputs"))), "--",INDIRECT(ADDRESS(B361,A361,1,1,"all_city_parameter_inputs")))</f>
        <v>0</v>
      </c>
      <c r="H361" s="25" t="str">
        <f ca="1">IF(OR(F361="alpha",F361="beta",F361="sd",F361="mean"),"--",VLOOKUP(C361,Default!$B$5:$H$82,7,FALSE))</f>
        <v>NOT defined</v>
      </c>
      <c r="I361" s="9" t="str">
        <f ca="1">VLOOKUP(E361,Lookup!$C$5:$D$42,2, FALSE)</f>
        <v>Pollution values</v>
      </c>
      <c r="J361" s="9">
        <f ca="1">VLOOKUP(C361,Default!$B$4:$E$82,4, FALSE)</f>
        <v>0</v>
      </c>
      <c r="K361" s="29"/>
      <c r="L361" s="29"/>
      <c r="M361" s="29"/>
    </row>
    <row r="362" spans="1:13" x14ac:dyDescent="0.3">
      <c r="A362" s="10">
        <f t="shared" si="14"/>
        <v>8</v>
      </c>
      <c r="B362" s="10">
        <f t="shared" si="15"/>
        <v>10</v>
      </c>
      <c r="C362" s="10" t="str">
        <f t="shared" ca="1" si="16"/>
        <v>PM_emission_inventories other</v>
      </c>
      <c r="D362" s="9" t="str" cm="1">
        <f t="array" aca="1" ref="D362" ca="1">INDIRECT(ADDRESS(1,A362,1,1,"all_city_parameter_inputs"))</f>
        <v>belo_horizonte</v>
      </c>
      <c r="E362" s="11" t="str" cm="1">
        <f t="array" aca="1" ref="E362" ca="1">IF(AND(ISBLANK(INDIRECT(ADDRESS(B362,2,1,1,"all_city_parameter_inputs"))), ISBLANK(INDIRECT(ADDRESS(B362,1,1,1,"all_city_parameter_inputs")))), "", IF(ISBLANK(INDIRECT(ADDRESS(B362,1,1,1,"all_city_parameter_inputs"))), All_city_list!E361,INDIRECT(ADDRESS(B362,1,1,1,"all_city_parameter_inputs"))))</f>
        <v>PM_emission_inventories</v>
      </c>
      <c r="F362" s="9" t="str" cm="1">
        <f t="array" aca="1" ref="F362" ca="1">IF(AND(ISBLANK(INDIRECT(ADDRESS(B362,3,1,1,"all_city_parameter_inputs"))),ISBLANK(INDIRECT(ADDRESS(B362,2,1,1,"all_city_parameter_inputs")))),"",IF(ISBLANK(INDIRECT(ADDRESS(B362,2,1,1,"all_city_parameter_inputs"))),"",INDIRECT(ADDRESS(B362,2,1,1,"all_city_parameter_inputs"))))</f>
        <v>other</v>
      </c>
      <c r="G362" s="25" cm="1">
        <f t="array" aca="1" ref="G362" ca="1">IF(ISBLANK(INDIRECT(ADDRESS(B362,A362,1,1,"all_city_parameter_inputs"))), "--",INDIRECT(ADDRESS(B362,A362,1,1,"all_city_parameter_inputs")))</f>
        <v>0</v>
      </c>
      <c r="H362" s="25">
        <f ca="1">IF(OR(F362="alpha",F362="beta",F362="sd",F362="mean"),"--",VLOOKUP(C362,Default!$B$5:$H$82,7,FALSE))</f>
        <v>8.2000000000000003E-2</v>
      </c>
      <c r="I362" s="9" t="str">
        <f ca="1">VLOOKUP(E362,Lookup!$C$5:$D$42,2, FALSE)</f>
        <v>Pollution values</v>
      </c>
      <c r="J362" s="9">
        <f ca="1">VLOOKUP(C362,Default!$B$4:$E$82,4, FALSE)</f>
        <v>0</v>
      </c>
      <c r="K362" s="29"/>
      <c r="L362" s="29"/>
      <c r="M362" s="29"/>
    </row>
    <row r="363" spans="1:13" x14ac:dyDescent="0.3">
      <c r="A363" s="10">
        <f t="shared" si="14"/>
        <v>8</v>
      </c>
      <c r="B363" s="10">
        <f t="shared" si="15"/>
        <v>11</v>
      </c>
      <c r="C363" s="10" t="str">
        <f t="shared" ca="1" si="16"/>
        <v>PM_emission_inventories taxi</v>
      </c>
      <c r="D363" s="9" t="str" cm="1">
        <f t="array" aca="1" ref="D363" ca="1">INDIRECT(ADDRESS(1,A363,1,1,"all_city_parameter_inputs"))</f>
        <v>belo_horizonte</v>
      </c>
      <c r="E363" s="11" t="str" cm="1">
        <f t="array" aca="1" ref="E363" ca="1">IF(AND(ISBLANK(INDIRECT(ADDRESS(B363,2,1,1,"all_city_parameter_inputs"))), ISBLANK(INDIRECT(ADDRESS(B363,1,1,1,"all_city_parameter_inputs")))), "", IF(ISBLANK(INDIRECT(ADDRESS(B363,1,1,1,"all_city_parameter_inputs"))), All_city_list!E362,INDIRECT(ADDRESS(B363,1,1,1,"all_city_parameter_inputs"))))</f>
        <v>PM_emission_inventories</v>
      </c>
      <c r="F363" s="9" t="str" cm="1">
        <f t="array" aca="1" ref="F363" ca="1">IF(AND(ISBLANK(INDIRECT(ADDRESS(B363,3,1,1,"all_city_parameter_inputs"))),ISBLANK(INDIRECT(ADDRESS(B363,2,1,1,"all_city_parameter_inputs")))),"",IF(ISBLANK(INDIRECT(ADDRESS(B363,2,1,1,"all_city_parameter_inputs"))),"",INDIRECT(ADDRESS(B363,2,1,1,"all_city_parameter_inputs"))))</f>
        <v>taxi</v>
      </c>
      <c r="G363" s="25" cm="1">
        <f t="array" aca="1" ref="G363" ca="1">IF(ISBLANK(INDIRECT(ADDRESS(B363,A363,1,1,"all_city_parameter_inputs"))), "--",INDIRECT(ADDRESS(B363,A363,1,1,"all_city_parameter_inputs")))</f>
        <v>0</v>
      </c>
      <c r="H363" s="25">
        <f ca="1">IF(OR(F363="alpha",F363="beta",F363="sd",F363="mean"),"--",VLOOKUP(C363,Default!$B$5:$H$82,7,FALSE))</f>
        <v>1.0999999999999999E-2</v>
      </c>
      <c r="I363" s="9" t="str">
        <f ca="1">VLOOKUP(E363,Lookup!$C$5:$D$42,2, FALSE)</f>
        <v>Pollution values</v>
      </c>
      <c r="J363" s="9">
        <f ca="1">VLOOKUP(C363,Default!$B$4:$E$82,4, FALSE)</f>
        <v>0</v>
      </c>
      <c r="K363" s="29"/>
      <c r="L363" s="29"/>
      <c r="M363" s="29"/>
    </row>
    <row r="364" spans="1:13" x14ac:dyDescent="0.3">
      <c r="A364" s="10">
        <f t="shared" si="14"/>
        <v>8</v>
      </c>
      <c r="B364" s="10">
        <f t="shared" si="15"/>
        <v>12</v>
      </c>
      <c r="C364" s="10" t="str">
        <f t="shared" ca="1" si="16"/>
        <v>PM_emission_inventories auto_rickshaw</v>
      </c>
      <c r="D364" s="9" t="str" cm="1">
        <f t="array" aca="1" ref="D364" ca="1">INDIRECT(ADDRESS(1,A364,1,1,"all_city_parameter_inputs"))</f>
        <v>belo_horizonte</v>
      </c>
      <c r="E364" s="11" t="str" cm="1">
        <f t="array" aca="1" ref="E364" ca="1">IF(AND(ISBLANK(INDIRECT(ADDRESS(B364,2,1,1,"all_city_parameter_inputs"))), ISBLANK(INDIRECT(ADDRESS(B364,1,1,1,"all_city_parameter_inputs")))), "", IF(ISBLANK(INDIRECT(ADDRESS(B364,1,1,1,"all_city_parameter_inputs"))), All_city_list!E363,INDIRECT(ADDRESS(B364,1,1,1,"all_city_parameter_inputs"))))</f>
        <v>PM_emission_inventories</v>
      </c>
      <c r="F364" s="9" t="str" cm="1">
        <f t="array" aca="1" ref="F364" ca="1">IF(AND(ISBLANK(INDIRECT(ADDRESS(B364,3,1,1,"all_city_parameter_inputs"))),ISBLANK(INDIRECT(ADDRESS(B364,2,1,1,"all_city_parameter_inputs")))),"",IF(ISBLANK(INDIRECT(ADDRESS(B364,2,1,1,"all_city_parameter_inputs"))),"",INDIRECT(ADDRESS(B364,2,1,1,"all_city_parameter_inputs"))))</f>
        <v>auto_rickshaw</v>
      </c>
      <c r="G364" s="25" cm="1">
        <f t="array" aca="1" ref="G364" ca="1">IF(ISBLANK(INDIRECT(ADDRESS(B364,A364,1,1,"all_city_parameter_inputs"))), "--",INDIRECT(ADDRESS(B364,A364,1,1,"all_city_parameter_inputs")))</f>
        <v>0</v>
      </c>
      <c r="H364" s="25" t="str">
        <f ca="1">IF(OR(F364="alpha",F364="beta",F364="sd",F364="mean"),"--",VLOOKUP(C364,Default!$B$5:$H$82,7,FALSE))</f>
        <v>NOT defined</v>
      </c>
      <c r="I364" s="9" t="str">
        <f ca="1">VLOOKUP(E364,Lookup!$C$5:$D$42,2, FALSE)</f>
        <v>Pollution values</v>
      </c>
      <c r="J364" s="9">
        <f ca="1">VLOOKUP(C364,Default!$B$4:$E$82,4, FALSE)</f>
        <v>0</v>
      </c>
      <c r="K364" s="29"/>
      <c r="L364" s="29"/>
      <c r="M364" s="29"/>
    </row>
    <row r="365" spans="1:13" x14ac:dyDescent="0.3">
      <c r="A365" s="10">
        <f t="shared" si="14"/>
        <v>8</v>
      </c>
      <c r="B365" s="10">
        <f t="shared" si="15"/>
        <v>13</v>
      </c>
      <c r="C365" s="10" t="str">
        <f t="shared" ca="1" si="16"/>
        <v>injury_reporting_rate</v>
      </c>
      <c r="D365" s="9" t="str" cm="1">
        <f t="array" aca="1" ref="D365" ca="1">INDIRECT(ADDRESS(1,A365,1,1,"all_city_parameter_inputs"))</f>
        <v>belo_horizonte</v>
      </c>
      <c r="E365" s="11" t="str" cm="1">
        <f t="array" aca="1" ref="E365" ca="1">IF(AND(ISBLANK(INDIRECT(ADDRESS(B365,2,1,1,"all_city_parameter_inputs"))), ISBLANK(INDIRECT(ADDRESS(B365,1,1,1,"all_city_parameter_inputs")))), "", IF(ISBLANK(INDIRECT(ADDRESS(B365,1,1,1,"all_city_parameter_inputs"))), All_city_list!E364,INDIRECT(ADDRESS(B365,1,1,1,"all_city_parameter_inputs"))))</f>
        <v>injury_reporting_rate</v>
      </c>
      <c r="F365" s="9" t="str" cm="1">
        <f t="array" aca="1" ref="F365" ca="1">IF(AND(ISBLANK(INDIRECT(ADDRESS(B365,3,1,1,"all_city_parameter_inputs"))),ISBLANK(INDIRECT(ADDRESS(B365,2,1,1,"all_city_parameter_inputs")))),"",IF(ISBLANK(INDIRECT(ADDRESS(B365,2,1,1,"all_city_parameter_inputs"))),"",INDIRECT(ADDRESS(B365,2,1,1,"all_city_parameter_inputs"))))</f>
        <v>constant</v>
      </c>
      <c r="G365" s="25" cm="1">
        <f t="array" aca="1" ref="G365" ca="1">IF(ISBLANK(INDIRECT(ADDRESS(B365,A365,1,1,"all_city_parameter_inputs"))), "--",INDIRECT(ADDRESS(B365,A365,1,1,"all_city_parameter_inputs")))</f>
        <v>1</v>
      </c>
      <c r="H365" s="25">
        <f ca="1">IF(OR(F365="alpha",F365="beta",F365="sd",F365="mean"),"--",VLOOKUP(C365,Default!$B$5:$H$82,7,FALSE))</f>
        <v>1</v>
      </c>
      <c r="I365" s="9" t="str">
        <f ca="1">VLOOKUP(E365,Lookup!$C$5:$D$42,2, FALSE)</f>
        <v>Injury values</v>
      </c>
      <c r="J365" s="9" t="str">
        <f ca="1">VLOOKUP(C365,Default!$B$4:$E$82,4, FALSE)</f>
        <v>rate at which injuries are reported</v>
      </c>
      <c r="K365" s="29"/>
      <c r="L365" s="29"/>
      <c r="M365" s="29"/>
    </row>
    <row r="366" spans="1:13" x14ac:dyDescent="0.3">
      <c r="A366" s="10">
        <f t="shared" si="14"/>
        <v>8</v>
      </c>
      <c r="B366" s="10">
        <f t="shared" si="15"/>
        <v>14</v>
      </c>
      <c r="C366" s="10" t="str">
        <f t="shared" ca="1" si="16"/>
        <v>injury_reporting_rate</v>
      </c>
      <c r="D366" s="9" t="str" cm="1">
        <f t="array" aca="1" ref="D366" ca="1">INDIRECT(ADDRESS(1,A366,1,1,"all_city_parameter_inputs"))</f>
        <v>belo_horizonte</v>
      </c>
      <c r="E366" s="11" t="str" cm="1">
        <f t="array" aca="1" ref="E366" ca="1">IF(AND(ISBLANK(INDIRECT(ADDRESS(B366,2,1,1,"all_city_parameter_inputs"))), ISBLANK(INDIRECT(ADDRESS(B366,1,1,1,"all_city_parameter_inputs")))), "", IF(ISBLANK(INDIRECT(ADDRESS(B366,1,1,1,"all_city_parameter_inputs"))), All_city_list!E365,INDIRECT(ADDRESS(B366,1,1,1,"all_city_parameter_inputs"))))</f>
        <v>injury_reporting_rate</v>
      </c>
      <c r="F366" s="9" t="str" cm="1">
        <f t="array" aca="1" ref="F366" ca="1">IF(AND(ISBLANK(INDIRECT(ADDRESS(B366,3,1,1,"all_city_parameter_inputs"))),ISBLANK(INDIRECT(ADDRESS(B366,2,1,1,"all_city_parameter_inputs")))),"",IF(ISBLANK(INDIRECT(ADDRESS(B366,2,1,1,"all_city_parameter_inputs"))),"",INDIRECT(ADDRESS(B366,2,1,1,"all_city_parameter_inputs"))))</f>
        <v>alpha</v>
      </c>
      <c r="G366" s="25" cm="1">
        <f t="array" aca="1" ref="G366" ca="1">IF(ISBLANK(INDIRECT(ADDRESS(B366,A366,1,1,"all_city_parameter_inputs"))), "--",INDIRECT(ADDRESS(B366,A366,1,1,"all_city_parameter_inputs")))</f>
        <v>40</v>
      </c>
      <c r="H366" s="25" t="str">
        <f ca="1">IF(OR(F366="alpha",F366="beta",F366="sd",F366="mean"),"--",VLOOKUP(C366,Default!$B$5:$H$82,7,FALSE))</f>
        <v>--</v>
      </c>
      <c r="I366" s="9" t="str">
        <f ca="1">VLOOKUP(E366,Lookup!$C$5:$D$42,2, FALSE)</f>
        <v>Injury values</v>
      </c>
      <c r="J366" s="9" t="str">
        <f ca="1">VLOOKUP(C366,Default!$B$4:$E$82,4, FALSE)</f>
        <v>rate at which injuries are reported</v>
      </c>
      <c r="K366" s="29"/>
      <c r="L366" s="29"/>
      <c r="M366" s="29"/>
    </row>
    <row r="367" spans="1:13" x14ac:dyDescent="0.3">
      <c r="A367" s="10">
        <f t="shared" si="14"/>
        <v>8</v>
      </c>
      <c r="B367" s="10">
        <f t="shared" si="15"/>
        <v>15</v>
      </c>
      <c r="C367" s="10" t="str">
        <f t="shared" ca="1" si="16"/>
        <v>injury_reporting_rate</v>
      </c>
      <c r="D367" s="9" t="str" cm="1">
        <f t="array" aca="1" ref="D367" ca="1">INDIRECT(ADDRESS(1,A367,1,1,"all_city_parameter_inputs"))</f>
        <v>belo_horizonte</v>
      </c>
      <c r="E367" s="11" t="str" cm="1">
        <f t="array" aca="1" ref="E367" ca="1">IF(AND(ISBLANK(INDIRECT(ADDRESS(B367,2,1,1,"all_city_parameter_inputs"))), ISBLANK(INDIRECT(ADDRESS(B367,1,1,1,"all_city_parameter_inputs")))), "", IF(ISBLANK(INDIRECT(ADDRESS(B367,1,1,1,"all_city_parameter_inputs"))), All_city_list!E366,INDIRECT(ADDRESS(B367,1,1,1,"all_city_parameter_inputs"))))</f>
        <v>injury_reporting_rate</v>
      </c>
      <c r="F367" s="9" t="str" cm="1">
        <f t="array" aca="1" ref="F367" ca="1">IF(AND(ISBLANK(INDIRECT(ADDRESS(B367,3,1,1,"all_city_parameter_inputs"))),ISBLANK(INDIRECT(ADDRESS(B367,2,1,1,"all_city_parameter_inputs")))),"",IF(ISBLANK(INDIRECT(ADDRESS(B367,2,1,1,"all_city_parameter_inputs"))),"",INDIRECT(ADDRESS(B367,2,1,1,"all_city_parameter_inputs"))))</f>
        <v>beta</v>
      </c>
      <c r="G367" s="25" cm="1">
        <f t="array" aca="1" ref="G367" ca="1">IF(ISBLANK(INDIRECT(ADDRESS(B367,A367,1,1,"all_city_parameter_inputs"))), "--",INDIRECT(ADDRESS(B367,A367,1,1,"all_city_parameter_inputs")))</f>
        <v>3</v>
      </c>
      <c r="H367" s="25" t="str">
        <f ca="1">IF(OR(F367="alpha",F367="beta",F367="sd",F367="mean"),"--",VLOOKUP(C367,Default!$B$5:$H$82,7,FALSE))</f>
        <v>--</v>
      </c>
      <c r="I367" s="9" t="str">
        <f ca="1">VLOOKUP(E367,Lookup!$C$5:$D$42,2, FALSE)</f>
        <v>Injury values</v>
      </c>
      <c r="J367" s="9" t="str">
        <f ca="1">VLOOKUP(C367,Default!$B$4:$E$82,4, FALSE)</f>
        <v>rate at which injuries are reported</v>
      </c>
      <c r="K367" s="29"/>
      <c r="L367" s="29"/>
      <c r="M367" s="29"/>
    </row>
    <row r="368" spans="1:13" x14ac:dyDescent="0.3">
      <c r="A368" s="10">
        <f t="shared" si="14"/>
        <v>8</v>
      </c>
      <c r="B368" s="10">
        <f t="shared" si="15"/>
        <v>16</v>
      </c>
      <c r="C368" s="10" t="str">
        <f t="shared" ca="1" si="16"/>
        <v>chronic_disease_scalar</v>
      </c>
      <c r="D368" s="9" t="str" cm="1">
        <f t="array" aca="1" ref="D368" ca="1">INDIRECT(ADDRESS(1,A368,1,1,"all_city_parameter_inputs"))</f>
        <v>belo_horizonte</v>
      </c>
      <c r="E368" s="11" t="str" cm="1">
        <f t="array" aca="1" ref="E368" ca="1">IF(AND(ISBLANK(INDIRECT(ADDRESS(B368,2,1,1,"all_city_parameter_inputs"))), ISBLANK(INDIRECT(ADDRESS(B368,1,1,1,"all_city_parameter_inputs")))), "", IF(ISBLANK(INDIRECT(ADDRESS(B368,1,1,1,"all_city_parameter_inputs"))), All_city_list!E367,INDIRECT(ADDRESS(B368,1,1,1,"all_city_parameter_inputs"))))</f>
        <v>chronic_disease_scalar</v>
      </c>
      <c r="F368" s="9" t="str" cm="1">
        <f t="array" aca="1" ref="F368" ca="1">IF(AND(ISBLANK(INDIRECT(ADDRESS(B368,3,1,1,"all_city_parameter_inputs"))),ISBLANK(INDIRECT(ADDRESS(B368,2,1,1,"all_city_parameter_inputs")))),"",IF(ISBLANK(INDIRECT(ADDRESS(B368,2,1,1,"all_city_parameter_inputs"))),"",INDIRECT(ADDRESS(B368,2,1,1,"all_city_parameter_inputs"))))</f>
        <v>constant</v>
      </c>
      <c r="G368" s="25" cm="1">
        <f t="array" aca="1" ref="G368" ca="1">IF(ISBLANK(INDIRECT(ADDRESS(B368,A368,1,1,"all_city_parameter_inputs"))), "--",INDIRECT(ADDRESS(B368,A368,1,1,"all_city_parameter_inputs")))</f>
        <v>1</v>
      </c>
      <c r="H368" s="25">
        <f ca="1">IF(OR(F368="alpha",F368="beta",F368="sd",F368="mean"),"--",VLOOKUP(C368,Default!$B$5:$H$82,7,FALSE))</f>
        <v>1</v>
      </c>
      <c r="I368" s="9" t="str">
        <f ca="1">VLOOKUP(E368,Lookup!$C$5:$D$42,2, FALSE)</f>
        <v>Health values</v>
      </c>
      <c r="J368" s="9" t="str">
        <f ca="1">VLOOKUP(C368,Default!$B$4:$E$82,4, FALSE)</f>
        <v>scalar for GBD data</v>
      </c>
      <c r="K368" s="29"/>
      <c r="L368" s="29"/>
      <c r="M368" s="29"/>
    </row>
    <row r="369" spans="1:13" x14ac:dyDescent="0.3">
      <c r="A369" s="10">
        <f t="shared" si="14"/>
        <v>8</v>
      </c>
      <c r="B369" s="10">
        <f t="shared" si="15"/>
        <v>17</v>
      </c>
      <c r="C369" s="10" t="str">
        <f t="shared" ca="1" si="16"/>
        <v>chronic_disease_scalar</v>
      </c>
      <c r="D369" s="9" t="str" cm="1">
        <f t="array" aca="1" ref="D369" ca="1">INDIRECT(ADDRESS(1,A369,1,1,"all_city_parameter_inputs"))</f>
        <v>belo_horizonte</v>
      </c>
      <c r="E369" s="11" t="str" cm="1">
        <f t="array" aca="1" ref="E369" ca="1">IF(AND(ISBLANK(INDIRECT(ADDRESS(B369,2,1,1,"all_city_parameter_inputs"))), ISBLANK(INDIRECT(ADDRESS(B369,1,1,1,"all_city_parameter_inputs")))), "", IF(ISBLANK(INDIRECT(ADDRESS(B369,1,1,1,"all_city_parameter_inputs"))), All_city_list!E368,INDIRECT(ADDRESS(B369,1,1,1,"all_city_parameter_inputs"))))</f>
        <v>chronic_disease_scalar</v>
      </c>
      <c r="F369" s="9" t="str" cm="1">
        <f t="array" aca="1" ref="F369" ca="1">IF(AND(ISBLANK(INDIRECT(ADDRESS(B369,3,1,1,"all_city_parameter_inputs"))),ISBLANK(INDIRECT(ADDRESS(B369,2,1,1,"all_city_parameter_inputs")))),"",IF(ISBLANK(INDIRECT(ADDRESS(B369,2,1,1,"all_city_parameter_inputs"))),"",INDIRECT(ADDRESS(B369,2,1,1,"all_city_parameter_inputs"))))</f>
        <v>mean</v>
      </c>
      <c r="G369" s="25" cm="1">
        <f t="array" aca="1" ref="G369" ca="1">IF(ISBLANK(INDIRECT(ADDRESS(B369,A369,1,1,"all_city_parameter_inputs"))), "--",INDIRECT(ADDRESS(B369,A369,1,1,"all_city_parameter_inputs")))</f>
        <v>1</v>
      </c>
      <c r="H369" s="25" t="str">
        <f ca="1">IF(OR(F369="alpha",F369="beta",F369="sd",F369="mean"),"--",VLOOKUP(C369,Default!$B$5:$H$82,7,FALSE))</f>
        <v>--</v>
      </c>
      <c r="I369" s="9" t="str">
        <f ca="1">VLOOKUP(E369,Lookup!$C$5:$D$42,2, FALSE)</f>
        <v>Health values</v>
      </c>
      <c r="J369" s="9" t="str">
        <f ca="1">VLOOKUP(C369,Default!$B$4:$E$82,4, FALSE)</f>
        <v>scalar for GBD data</v>
      </c>
      <c r="K369" s="29"/>
      <c r="L369" s="29"/>
      <c r="M369" s="29"/>
    </row>
    <row r="370" spans="1:13" x14ac:dyDescent="0.3">
      <c r="A370" s="10">
        <f t="shared" si="14"/>
        <v>8</v>
      </c>
      <c r="B370" s="10">
        <f t="shared" si="15"/>
        <v>18</v>
      </c>
      <c r="C370" s="10" t="str">
        <f t="shared" ca="1" si="16"/>
        <v>chronic_disease_scalar</v>
      </c>
      <c r="D370" s="9" t="str" cm="1">
        <f t="array" aca="1" ref="D370" ca="1">INDIRECT(ADDRESS(1,A370,1,1,"all_city_parameter_inputs"))</f>
        <v>belo_horizonte</v>
      </c>
      <c r="E370" s="11" t="str" cm="1">
        <f t="array" aca="1" ref="E370" ca="1">IF(AND(ISBLANK(INDIRECT(ADDRESS(B370,2,1,1,"all_city_parameter_inputs"))), ISBLANK(INDIRECT(ADDRESS(B370,1,1,1,"all_city_parameter_inputs")))), "", IF(ISBLANK(INDIRECT(ADDRESS(B370,1,1,1,"all_city_parameter_inputs"))), All_city_list!E369,INDIRECT(ADDRESS(B370,1,1,1,"all_city_parameter_inputs"))))</f>
        <v>chronic_disease_scalar</v>
      </c>
      <c r="F370" s="9" t="str" cm="1">
        <f t="array" aca="1" ref="F370" ca="1">IF(AND(ISBLANK(INDIRECT(ADDRESS(B370,3,1,1,"all_city_parameter_inputs"))),ISBLANK(INDIRECT(ADDRESS(B370,2,1,1,"all_city_parameter_inputs")))),"",IF(ISBLANK(INDIRECT(ADDRESS(B370,2,1,1,"all_city_parameter_inputs"))),"",INDIRECT(ADDRESS(B370,2,1,1,"all_city_parameter_inputs"))))</f>
        <v>sd</v>
      </c>
      <c r="G370" s="25" cm="1">
        <f t="array" aca="1" ref="G370" ca="1">IF(ISBLANK(INDIRECT(ADDRESS(B370,A370,1,1,"all_city_parameter_inputs"))), "--",INDIRECT(ADDRESS(B370,A370,1,1,"all_city_parameter_inputs")))</f>
        <v>1.2</v>
      </c>
      <c r="H370" s="25" t="str">
        <f ca="1">IF(OR(F370="alpha",F370="beta",F370="sd",F370="mean"),"--",VLOOKUP(C370,Default!$B$5:$H$82,7,FALSE))</f>
        <v>--</v>
      </c>
      <c r="I370" s="9" t="str">
        <f ca="1">VLOOKUP(E370,Lookup!$C$5:$D$42,2, FALSE)</f>
        <v>Health values</v>
      </c>
      <c r="J370" s="9" t="str">
        <f ca="1">VLOOKUP(C370,Default!$B$4:$E$82,4, FALSE)</f>
        <v>scalar for GBD data</v>
      </c>
      <c r="K370" s="29"/>
      <c r="L370" s="29"/>
      <c r="M370" s="29"/>
    </row>
    <row r="371" spans="1:13" x14ac:dyDescent="0.3">
      <c r="A371" s="10">
        <f t="shared" si="14"/>
        <v>8</v>
      </c>
      <c r="B371" s="10">
        <f t="shared" si="15"/>
        <v>19</v>
      </c>
      <c r="C371" s="10" t="str">
        <f t="shared" ca="1" si="16"/>
        <v>pm_conc_base</v>
      </c>
      <c r="D371" s="9" t="str" cm="1">
        <f t="array" aca="1" ref="D371" ca="1">INDIRECT(ADDRESS(1,A371,1,1,"all_city_parameter_inputs"))</f>
        <v>belo_horizonte</v>
      </c>
      <c r="E371" s="11" t="str" cm="1">
        <f t="array" aca="1" ref="E371" ca="1">IF(AND(ISBLANK(INDIRECT(ADDRESS(B371,2,1,1,"all_city_parameter_inputs"))), ISBLANK(INDIRECT(ADDRESS(B371,1,1,1,"all_city_parameter_inputs")))), "", IF(ISBLANK(INDIRECT(ADDRESS(B371,1,1,1,"all_city_parameter_inputs"))), All_city_list!E370,INDIRECT(ADDRESS(B371,1,1,1,"all_city_parameter_inputs"))))</f>
        <v>pm_conc_base</v>
      </c>
      <c r="F371" s="9" t="str" cm="1">
        <f t="array" aca="1" ref="F371" ca="1">IF(AND(ISBLANK(INDIRECT(ADDRESS(B371,3,1,1,"all_city_parameter_inputs"))),ISBLANK(INDIRECT(ADDRESS(B371,2,1,1,"all_city_parameter_inputs")))),"",IF(ISBLANK(INDIRECT(ADDRESS(B371,2,1,1,"all_city_parameter_inputs"))),"",INDIRECT(ADDRESS(B371,2,1,1,"all_city_parameter_inputs"))))</f>
        <v>constant</v>
      </c>
      <c r="G371" s="25" cm="1">
        <f t="array" aca="1" ref="G371" ca="1">IF(ISBLANK(INDIRECT(ADDRESS(B371,A371,1,1,"all_city_parameter_inputs"))), "--",INDIRECT(ADDRESS(B371,A371,1,1,"all_city_parameter_inputs")))</f>
        <v>17</v>
      </c>
      <c r="H371" s="25">
        <f ca="1">IF(OR(F371="alpha",F371="beta",F371="sd",F371="mean"),"--",VLOOKUP(C371,Default!$B$5:$H$82,7,FALSE))</f>
        <v>50</v>
      </c>
      <c r="I371" s="9" t="str">
        <f ca="1">VLOOKUP(E371,Lookup!$C$5:$D$42,2, FALSE)</f>
        <v>Pollution values</v>
      </c>
      <c r="J371" s="9" t="str">
        <f ca="1">VLOOKUP(C371,Default!$B$4:$E$82,4, FALSE)</f>
        <v>background PM2.5 concentration</v>
      </c>
      <c r="K371" s="29"/>
      <c r="L371" s="29"/>
      <c r="M371" s="29"/>
    </row>
    <row r="372" spans="1:13" x14ac:dyDescent="0.3">
      <c r="A372" s="10">
        <f t="shared" si="14"/>
        <v>8</v>
      </c>
      <c r="B372" s="10">
        <f t="shared" si="15"/>
        <v>20</v>
      </c>
      <c r="C372" s="10" t="str">
        <f t="shared" ca="1" si="16"/>
        <v>pm_conc_base</v>
      </c>
      <c r="D372" s="9" t="str" cm="1">
        <f t="array" aca="1" ref="D372" ca="1">INDIRECT(ADDRESS(1,A372,1,1,"all_city_parameter_inputs"))</f>
        <v>belo_horizonte</v>
      </c>
      <c r="E372" s="11" t="str" cm="1">
        <f t="array" aca="1" ref="E372" ca="1">IF(AND(ISBLANK(INDIRECT(ADDRESS(B372,2,1,1,"all_city_parameter_inputs"))), ISBLANK(INDIRECT(ADDRESS(B372,1,1,1,"all_city_parameter_inputs")))), "", IF(ISBLANK(INDIRECT(ADDRESS(B372,1,1,1,"all_city_parameter_inputs"))), All_city_list!E371,INDIRECT(ADDRESS(B372,1,1,1,"all_city_parameter_inputs"))))</f>
        <v>pm_conc_base</v>
      </c>
      <c r="F372" s="9" t="str" cm="1">
        <f t="array" aca="1" ref="F372" ca="1">IF(AND(ISBLANK(INDIRECT(ADDRESS(B372,3,1,1,"all_city_parameter_inputs"))),ISBLANK(INDIRECT(ADDRESS(B372,2,1,1,"all_city_parameter_inputs")))),"",IF(ISBLANK(INDIRECT(ADDRESS(B372,2,1,1,"all_city_parameter_inputs"))),"",INDIRECT(ADDRESS(B372,2,1,1,"all_city_parameter_inputs"))))</f>
        <v>mean</v>
      </c>
      <c r="G372" s="25" cm="1">
        <f t="array" aca="1" ref="G372" ca="1">IF(ISBLANK(INDIRECT(ADDRESS(B372,A372,1,1,"all_city_parameter_inputs"))), "--",INDIRECT(ADDRESS(B372,A372,1,1,"all_city_parameter_inputs")))</f>
        <v>17</v>
      </c>
      <c r="H372" s="25" t="str">
        <f ca="1">IF(OR(F372="alpha",F372="beta",F372="sd",F372="mean"),"--",VLOOKUP(C372,Default!$B$5:$H$82,7,FALSE))</f>
        <v>--</v>
      </c>
      <c r="I372" s="9" t="str">
        <f ca="1">VLOOKUP(E372,Lookup!$C$5:$D$42,2, FALSE)</f>
        <v>Pollution values</v>
      </c>
      <c r="J372" s="9" t="str">
        <f ca="1">VLOOKUP(C372,Default!$B$4:$E$82,4, FALSE)</f>
        <v>background PM2.5 concentration</v>
      </c>
      <c r="K372" s="29"/>
      <c r="L372" s="29"/>
      <c r="M372" s="29"/>
    </row>
    <row r="373" spans="1:13" x14ac:dyDescent="0.3">
      <c r="A373" s="10">
        <f t="shared" si="14"/>
        <v>8</v>
      </c>
      <c r="B373" s="10">
        <f t="shared" si="15"/>
        <v>21</v>
      </c>
      <c r="C373" s="10" t="str">
        <f t="shared" ca="1" si="16"/>
        <v>pm_conc_base</v>
      </c>
      <c r="D373" s="9" t="str" cm="1">
        <f t="array" aca="1" ref="D373" ca="1">INDIRECT(ADDRESS(1,A373,1,1,"all_city_parameter_inputs"))</f>
        <v>belo_horizonte</v>
      </c>
      <c r="E373" s="11" t="str" cm="1">
        <f t="array" aca="1" ref="E373" ca="1">IF(AND(ISBLANK(INDIRECT(ADDRESS(B373,2,1,1,"all_city_parameter_inputs"))), ISBLANK(INDIRECT(ADDRESS(B373,1,1,1,"all_city_parameter_inputs")))), "", IF(ISBLANK(INDIRECT(ADDRESS(B373,1,1,1,"all_city_parameter_inputs"))), All_city_list!E372,INDIRECT(ADDRESS(B373,1,1,1,"all_city_parameter_inputs"))))</f>
        <v>pm_conc_base</v>
      </c>
      <c r="F373" s="9" t="str" cm="1">
        <f t="array" aca="1" ref="F373" ca="1">IF(AND(ISBLANK(INDIRECT(ADDRESS(B373,3,1,1,"all_city_parameter_inputs"))),ISBLANK(INDIRECT(ADDRESS(B373,2,1,1,"all_city_parameter_inputs")))),"",IF(ISBLANK(INDIRECT(ADDRESS(B373,2,1,1,"all_city_parameter_inputs"))),"",INDIRECT(ADDRESS(B373,2,1,1,"all_city_parameter_inputs"))))</f>
        <v>sd</v>
      </c>
      <c r="G373" s="25" cm="1">
        <f t="array" aca="1" ref="G373" ca="1">IF(ISBLANK(INDIRECT(ADDRESS(B373,A373,1,1,"all_city_parameter_inputs"))), "--",INDIRECT(ADDRESS(B373,A373,1,1,"all_city_parameter_inputs")))</f>
        <v>1.3</v>
      </c>
      <c r="H373" s="25" t="str">
        <f ca="1">IF(OR(F373="alpha",F373="beta",F373="sd",F373="mean"),"--",VLOOKUP(C373,Default!$B$5:$H$82,7,FALSE))</f>
        <v>--</v>
      </c>
      <c r="I373" s="9" t="str">
        <f ca="1">VLOOKUP(E373,Lookup!$C$5:$D$42,2, FALSE)</f>
        <v>Pollution values</v>
      </c>
      <c r="J373" s="9" t="str">
        <f ca="1">VLOOKUP(C373,Default!$B$4:$E$82,4, FALSE)</f>
        <v>background PM2.5 concentration</v>
      </c>
      <c r="K373" s="29"/>
      <c r="L373" s="29"/>
      <c r="M373" s="29"/>
    </row>
    <row r="374" spans="1:13" x14ac:dyDescent="0.3">
      <c r="A374" s="10">
        <f t="shared" si="14"/>
        <v>8</v>
      </c>
      <c r="B374" s="10">
        <f t="shared" si="15"/>
        <v>22</v>
      </c>
      <c r="C374" s="10" t="str">
        <f t="shared" ca="1" si="16"/>
        <v>pm_trans_share</v>
      </c>
      <c r="D374" s="9" t="str" cm="1">
        <f t="array" aca="1" ref="D374" ca="1">INDIRECT(ADDRESS(1,A374,1,1,"all_city_parameter_inputs"))</f>
        <v>belo_horizonte</v>
      </c>
      <c r="E374" s="11" t="str" cm="1">
        <f t="array" aca="1" ref="E374" ca="1">IF(AND(ISBLANK(INDIRECT(ADDRESS(B374,2,1,1,"all_city_parameter_inputs"))), ISBLANK(INDIRECT(ADDRESS(B374,1,1,1,"all_city_parameter_inputs")))), "", IF(ISBLANK(INDIRECT(ADDRESS(B374,1,1,1,"all_city_parameter_inputs"))), All_city_list!E373,INDIRECT(ADDRESS(B374,1,1,1,"all_city_parameter_inputs"))))</f>
        <v>pm_trans_share</v>
      </c>
      <c r="F374" s="9" t="str" cm="1">
        <f t="array" aca="1" ref="F374" ca="1">IF(AND(ISBLANK(INDIRECT(ADDRESS(B374,3,1,1,"all_city_parameter_inputs"))),ISBLANK(INDIRECT(ADDRESS(B374,2,1,1,"all_city_parameter_inputs")))),"",IF(ISBLANK(INDIRECT(ADDRESS(B374,2,1,1,"all_city_parameter_inputs"))),"",INDIRECT(ADDRESS(B374,2,1,1,"all_city_parameter_inputs"))))</f>
        <v>constant</v>
      </c>
      <c r="G374" s="25" cm="1">
        <f t="array" aca="1" ref="G374" ca="1">IF(ISBLANK(INDIRECT(ADDRESS(B374,A374,1,1,"all_city_parameter_inputs"))), "--",INDIRECT(ADDRESS(B374,A374,1,1,"all_city_parameter_inputs")))</f>
        <v>0.18</v>
      </c>
      <c r="H374" s="25">
        <f ca="1">IF(OR(F374="alpha",F374="beta",F374="sd",F374="mean"),"--",VLOOKUP(C374,Default!$B$5:$H$82,7,FALSE))</f>
        <v>0.22500000000000001</v>
      </c>
      <c r="I374" s="9" t="str">
        <f ca="1">VLOOKUP(E374,Lookup!$C$5:$D$42,2, FALSE)</f>
        <v>Pollution values</v>
      </c>
      <c r="J374" s="9" t="str">
        <f ca="1">VLOOKUP(C374,Default!$B$4:$E$82,4, FALSE)</f>
        <v>proportion of background PM2.5 attributable to transport</v>
      </c>
      <c r="K374" s="29"/>
      <c r="L374" s="29"/>
      <c r="M374" s="29"/>
    </row>
    <row r="375" spans="1:13" x14ac:dyDescent="0.3">
      <c r="A375" s="10">
        <f t="shared" si="14"/>
        <v>8</v>
      </c>
      <c r="B375" s="10">
        <f t="shared" si="15"/>
        <v>23</v>
      </c>
      <c r="C375" s="10" t="str">
        <f t="shared" ca="1" si="16"/>
        <v>pm_trans_share</v>
      </c>
      <c r="D375" s="9" t="str" cm="1">
        <f t="array" aca="1" ref="D375" ca="1">INDIRECT(ADDRESS(1,A375,1,1,"all_city_parameter_inputs"))</f>
        <v>belo_horizonte</v>
      </c>
      <c r="E375" s="11" t="str" cm="1">
        <f t="array" aca="1" ref="E375" ca="1">IF(AND(ISBLANK(INDIRECT(ADDRESS(B375,2,1,1,"all_city_parameter_inputs"))), ISBLANK(INDIRECT(ADDRESS(B375,1,1,1,"all_city_parameter_inputs")))), "", IF(ISBLANK(INDIRECT(ADDRESS(B375,1,1,1,"all_city_parameter_inputs"))), All_city_list!E374,INDIRECT(ADDRESS(B375,1,1,1,"all_city_parameter_inputs"))))</f>
        <v>pm_trans_share</v>
      </c>
      <c r="F375" s="9" t="str" cm="1">
        <f t="array" aca="1" ref="F375" ca="1">IF(AND(ISBLANK(INDIRECT(ADDRESS(B375,3,1,1,"all_city_parameter_inputs"))),ISBLANK(INDIRECT(ADDRESS(B375,2,1,1,"all_city_parameter_inputs")))),"",IF(ISBLANK(INDIRECT(ADDRESS(B375,2,1,1,"all_city_parameter_inputs"))),"",INDIRECT(ADDRESS(B375,2,1,1,"all_city_parameter_inputs"))))</f>
        <v>alpha</v>
      </c>
      <c r="G375" s="25" cm="1">
        <f t="array" aca="1" ref="G375" ca="1">IF(ISBLANK(INDIRECT(ADDRESS(B375,A375,1,1,"all_city_parameter_inputs"))), "--",INDIRECT(ADDRESS(B375,A375,1,1,"all_city_parameter_inputs")))</f>
        <v>5.65</v>
      </c>
      <c r="H375" s="25" t="str">
        <f ca="1">IF(OR(F375="alpha",F375="beta",F375="sd",F375="mean"),"--",VLOOKUP(C375,Default!$B$5:$H$82,7,FALSE))</f>
        <v>--</v>
      </c>
      <c r="I375" s="9" t="str">
        <f ca="1">VLOOKUP(E375,Lookup!$C$5:$D$42,2, FALSE)</f>
        <v>Pollution values</v>
      </c>
      <c r="J375" s="9" t="str">
        <f ca="1">VLOOKUP(C375,Default!$B$4:$E$82,4, FALSE)</f>
        <v>proportion of background PM2.5 attributable to transport</v>
      </c>
      <c r="K375" s="29"/>
      <c r="L375" s="29"/>
      <c r="M375" s="29"/>
    </row>
    <row r="376" spans="1:13" x14ac:dyDescent="0.3">
      <c r="A376" s="10">
        <f t="shared" si="14"/>
        <v>8</v>
      </c>
      <c r="B376" s="10">
        <f t="shared" si="15"/>
        <v>24</v>
      </c>
      <c r="C376" s="10" t="str">
        <f t="shared" ca="1" si="16"/>
        <v>pm_trans_share</v>
      </c>
      <c r="D376" s="9" t="str" cm="1">
        <f t="array" aca="1" ref="D376" ca="1">INDIRECT(ADDRESS(1,A376,1,1,"all_city_parameter_inputs"))</f>
        <v>belo_horizonte</v>
      </c>
      <c r="E376" s="11" t="str" cm="1">
        <f t="array" aca="1" ref="E376" ca="1">IF(AND(ISBLANK(INDIRECT(ADDRESS(B376,2,1,1,"all_city_parameter_inputs"))), ISBLANK(INDIRECT(ADDRESS(B376,1,1,1,"all_city_parameter_inputs")))), "", IF(ISBLANK(INDIRECT(ADDRESS(B376,1,1,1,"all_city_parameter_inputs"))), All_city_list!E375,INDIRECT(ADDRESS(B376,1,1,1,"all_city_parameter_inputs"))))</f>
        <v>pm_trans_share</v>
      </c>
      <c r="F376" s="9" t="str" cm="1">
        <f t="array" aca="1" ref="F376" ca="1">IF(AND(ISBLANK(INDIRECT(ADDRESS(B376,3,1,1,"all_city_parameter_inputs"))),ISBLANK(INDIRECT(ADDRESS(B376,2,1,1,"all_city_parameter_inputs")))),"",IF(ISBLANK(INDIRECT(ADDRESS(B376,2,1,1,"all_city_parameter_inputs"))),"",INDIRECT(ADDRESS(B376,2,1,1,"all_city_parameter_inputs"))))</f>
        <v>beta</v>
      </c>
      <c r="G376" s="25" cm="1">
        <f t="array" aca="1" ref="G376" ca="1">IF(ISBLANK(INDIRECT(ADDRESS(B376,A376,1,1,"all_city_parameter_inputs"))), "--",INDIRECT(ADDRESS(B376,A376,1,1,"all_city_parameter_inputs")))</f>
        <v>8.9499999999999993</v>
      </c>
      <c r="H376" s="25" t="str">
        <f ca="1">IF(OR(F376="alpha",F376="beta",F376="sd",F376="mean"),"--",VLOOKUP(C376,Default!$B$5:$H$82,7,FALSE))</f>
        <v>--</v>
      </c>
      <c r="I376" s="9" t="str">
        <f ca="1">VLOOKUP(E376,Lookup!$C$5:$D$42,2, FALSE)</f>
        <v>Pollution values</v>
      </c>
      <c r="J376" s="9" t="str">
        <f ca="1">VLOOKUP(C376,Default!$B$4:$E$82,4, FALSE)</f>
        <v>proportion of background PM2.5 attributable to transport</v>
      </c>
      <c r="K376" s="29"/>
      <c r="L376" s="29"/>
      <c r="M376" s="29"/>
    </row>
    <row r="377" spans="1:13" x14ac:dyDescent="0.3">
      <c r="A377" s="10">
        <f t="shared" si="14"/>
        <v>8</v>
      </c>
      <c r="B377" s="10">
        <f t="shared" si="15"/>
        <v>25</v>
      </c>
      <c r="C377" s="10" t="str">
        <f t="shared" ca="1" si="16"/>
        <v>background_pa_scalar</v>
      </c>
      <c r="D377" s="9" t="str" cm="1">
        <f t="array" aca="1" ref="D377" ca="1">INDIRECT(ADDRESS(1,A377,1,1,"all_city_parameter_inputs"))</f>
        <v>belo_horizonte</v>
      </c>
      <c r="E377" s="11" t="str" cm="1">
        <f t="array" aca="1" ref="E377" ca="1">IF(AND(ISBLANK(INDIRECT(ADDRESS(B377,2,1,1,"all_city_parameter_inputs"))), ISBLANK(INDIRECT(ADDRESS(B377,1,1,1,"all_city_parameter_inputs")))), "", IF(ISBLANK(INDIRECT(ADDRESS(B377,1,1,1,"all_city_parameter_inputs"))), All_city_list!E376,INDIRECT(ADDRESS(B377,1,1,1,"all_city_parameter_inputs"))))</f>
        <v>background_pa_scalar</v>
      </c>
      <c r="F377" s="9" t="str" cm="1">
        <f t="array" aca="1" ref="F377" ca="1">IF(AND(ISBLANK(INDIRECT(ADDRESS(B377,3,1,1,"all_city_parameter_inputs"))),ISBLANK(INDIRECT(ADDRESS(B377,2,1,1,"all_city_parameter_inputs")))),"",IF(ISBLANK(INDIRECT(ADDRESS(B377,2,1,1,"all_city_parameter_inputs"))),"",INDIRECT(ADDRESS(B377,2,1,1,"all_city_parameter_inputs"))))</f>
        <v>constant</v>
      </c>
      <c r="G377" s="25" cm="1">
        <f t="array" aca="1" ref="G377" ca="1">IF(ISBLANK(INDIRECT(ADDRESS(B377,A377,1,1,"all_city_parameter_inputs"))), "--",INDIRECT(ADDRESS(B377,A377,1,1,"all_city_parameter_inputs")))</f>
        <v>1</v>
      </c>
      <c r="H377" s="25">
        <f ca="1">IF(OR(F377="alpha",F377="beta",F377="sd",F377="mean"),"--",VLOOKUP(C377,Default!$B$5:$H$82,7,FALSE))</f>
        <v>1</v>
      </c>
      <c r="I377" s="9" t="str">
        <f ca="1">VLOOKUP(E377,Lookup!$C$5:$D$42,2, FALSE)</f>
        <v>PA values</v>
      </c>
      <c r="J377" s="9" t="str">
        <f ca="1">VLOOKUP(C377,Default!$B$4:$E$82,4, FALSE)</f>
        <v>scalar for physical activity</v>
      </c>
      <c r="K377" s="29"/>
      <c r="L377" s="29"/>
      <c r="M377" s="29"/>
    </row>
    <row r="378" spans="1:13" x14ac:dyDescent="0.3">
      <c r="A378" s="10">
        <f t="shared" si="14"/>
        <v>8</v>
      </c>
      <c r="B378" s="10">
        <f t="shared" si="15"/>
        <v>26</v>
      </c>
      <c r="C378" s="10" t="str">
        <f t="shared" ca="1" si="16"/>
        <v>background_pa_scalar</v>
      </c>
      <c r="D378" s="9" t="str" cm="1">
        <f t="array" aca="1" ref="D378" ca="1">INDIRECT(ADDRESS(1,A378,1,1,"all_city_parameter_inputs"))</f>
        <v>belo_horizonte</v>
      </c>
      <c r="E378" s="11" t="str" cm="1">
        <f t="array" aca="1" ref="E378" ca="1">IF(AND(ISBLANK(INDIRECT(ADDRESS(B378,2,1,1,"all_city_parameter_inputs"))), ISBLANK(INDIRECT(ADDRESS(B378,1,1,1,"all_city_parameter_inputs")))), "", IF(ISBLANK(INDIRECT(ADDRESS(B378,1,1,1,"all_city_parameter_inputs"))), All_city_list!E377,INDIRECT(ADDRESS(B378,1,1,1,"all_city_parameter_inputs"))))</f>
        <v>background_pa_scalar</v>
      </c>
      <c r="F378" s="9" t="str" cm="1">
        <f t="array" aca="1" ref="F378" ca="1">IF(AND(ISBLANK(INDIRECT(ADDRESS(B378,3,1,1,"all_city_parameter_inputs"))),ISBLANK(INDIRECT(ADDRESS(B378,2,1,1,"all_city_parameter_inputs")))),"",IF(ISBLANK(INDIRECT(ADDRESS(B378,2,1,1,"all_city_parameter_inputs"))),"",INDIRECT(ADDRESS(B378,2,1,1,"all_city_parameter_inputs"))))</f>
        <v>mean</v>
      </c>
      <c r="G378" s="25" cm="1">
        <f t="array" aca="1" ref="G378" ca="1">IF(ISBLANK(INDIRECT(ADDRESS(B378,A378,1,1,"all_city_parameter_inputs"))), "--",INDIRECT(ADDRESS(B378,A378,1,1,"all_city_parameter_inputs")))</f>
        <v>1</v>
      </c>
      <c r="H378" s="25" t="str">
        <f ca="1">IF(OR(F378="alpha",F378="beta",F378="sd",F378="mean"),"--",VLOOKUP(C378,Default!$B$5:$H$82,7,FALSE))</f>
        <v>--</v>
      </c>
      <c r="I378" s="9" t="str">
        <f ca="1">VLOOKUP(E378,Lookup!$C$5:$D$42,2, FALSE)</f>
        <v>PA values</v>
      </c>
      <c r="J378" s="9" t="str">
        <f ca="1">VLOOKUP(C378,Default!$B$4:$E$82,4, FALSE)</f>
        <v>scalar for physical activity</v>
      </c>
      <c r="K378" s="29"/>
      <c r="L378" s="29"/>
      <c r="M378" s="29"/>
    </row>
    <row r="379" spans="1:13" x14ac:dyDescent="0.3">
      <c r="A379" s="10">
        <f t="shared" si="14"/>
        <v>8</v>
      </c>
      <c r="B379" s="10">
        <f t="shared" si="15"/>
        <v>27</v>
      </c>
      <c r="C379" s="10" t="str">
        <f t="shared" ca="1" si="16"/>
        <v>background_pa_scalar</v>
      </c>
      <c r="D379" s="9" t="str" cm="1">
        <f t="array" aca="1" ref="D379" ca="1">INDIRECT(ADDRESS(1,A379,1,1,"all_city_parameter_inputs"))</f>
        <v>belo_horizonte</v>
      </c>
      <c r="E379" s="11" t="str" cm="1">
        <f t="array" aca="1" ref="E379" ca="1">IF(AND(ISBLANK(INDIRECT(ADDRESS(B379,2,1,1,"all_city_parameter_inputs"))), ISBLANK(INDIRECT(ADDRESS(B379,1,1,1,"all_city_parameter_inputs")))), "", IF(ISBLANK(INDIRECT(ADDRESS(B379,1,1,1,"all_city_parameter_inputs"))), All_city_list!E378,INDIRECT(ADDRESS(B379,1,1,1,"all_city_parameter_inputs"))))</f>
        <v>background_pa_scalar</v>
      </c>
      <c r="F379" s="9" t="str" cm="1">
        <f t="array" aca="1" ref="F379" ca="1">IF(AND(ISBLANK(INDIRECT(ADDRESS(B379,3,1,1,"all_city_parameter_inputs"))),ISBLANK(INDIRECT(ADDRESS(B379,2,1,1,"all_city_parameter_inputs")))),"",IF(ISBLANK(INDIRECT(ADDRESS(B379,2,1,1,"all_city_parameter_inputs"))),"",INDIRECT(ADDRESS(B379,2,1,1,"all_city_parameter_inputs"))))</f>
        <v>sd</v>
      </c>
      <c r="G379" s="25" cm="1">
        <f t="array" aca="1" ref="G379" ca="1">IF(ISBLANK(INDIRECT(ADDRESS(B379,A379,1,1,"all_city_parameter_inputs"))), "--",INDIRECT(ADDRESS(B379,A379,1,1,"all_city_parameter_inputs")))</f>
        <v>1.2</v>
      </c>
      <c r="H379" s="25" t="str">
        <f ca="1">IF(OR(F379="alpha",F379="beta",F379="sd",F379="mean"),"--",VLOOKUP(C379,Default!$B$5:$H$82,7,FALSE))</f>
        <v>--</v>
      </c>
      <c r="I379" s="9" t="str">
        <f ca="1">VLOOKUP(E379,Lookup!$C$5:$D$42,2, FALSE)</f>
        <v>PA values</v>
      </c>
      <c r="J379" s="9" t="str">
        <f ca="1">VLOOKUP(C379,Default!$B$4:$E$82,4, FALSE)</f>
        <v>scalar for physical activity</v>
      </c>
      <c r="K379" s="29"/>
      <c r="L379" s="29"/>
      <c r="M379" s="29"/>
    </row>
    <row r="380" spans="1:13" x14ac:dyDescent="0.3">
      <c r="A380" s="10">
        <f t="shared" si="14"/>
        <v>8</v>
      </c>
      <c r="B380" s="10">
        <f t="shared" si="15"/>
        <v>28</v>
      </c>
      <c r="C380" s="10" t="str">
        <f t="shared" ca="1" si="16"/>
        <v>bus_walk_time</v>
      </c>
      <c r="D380" s="9" t="str" cm="1">
        <f t="array" aca="1" ref="D380" ca="1">INDIRECT(ADDRESS(1,A380,1,1,"all_city_parameter_inputs"))</f>
        <v>belo_horizonte</v>
      </c>
      <c r="E380" s="11" t="str" cm="1">
        <f t="array" aca="1" ref="E380" ca="1">IF(AND(ISBLANK(INDIRECT(ADDRESS(B380,2,1,1,"all_city_parameter_inputs"))), ISBLANK(INDIRECT(ADDRESS(B380,1,1,1,"all_city_parameter_inputs")))), "", IF(ISBLANK(INDIRECT(ADDRESS(B380,1,1,1,"all_city_parameter_inputs"))), All_city_list!E379,INDIRECT(ADDRESS(B380,1,1,1,"all_city_parameter_inputs"))))</f>
        <v>bus_walk_time</v>
      </c>
      <c r="F380" s="9" t="str" cm="1">
        <f t="array" aca="1" ref="F380" ca="1">IF(AND(ISBLANK(INDIRECT(ADDRESS(B380,3,1,1,"all_city_parameter_inputs"))),ISBLANK(INDIRECT(ADDRESS(B380,2,1,1,"all_city_parameter_inputs")))),"",IF(ISBLANK(INDIRECT(ADDRESS(B380,2,1,1,"all_city_parameter_inputs"))),"",INDIRECT(ADDRESS(B380,2,1,1,"all_city_parameter_inputs"))))</f>
        <v>constant</v>
      </c>
      <c r="G380" s="25" cm="1">
        <f t="array" aca="1" ref="G380" ca="1">IF(ISBLANK(INDIRECT(ADDRESS(B380,A380,1,1,"all_city_parameter_inputs"))), "--",INDIRECT(ADDRESS(B380,A380,1,1,"all_city_parameter_inputs")))</f>
        <v>10.55</v>
      </c>
      <c r="H380" s="25">
        <f ca="1">IF(OR(F380="alpha",F380="beta",F380="sd",F380="mean"),"--",VLOOKUP(C380,Default!$B$5:$H$82,7,FALSE))</f>
        <v>5</v>
      </c>
      <c r="I380" s="9" t="str">
        <f ca="1">VLOOKUP(E380,Lookup!$C$5:$D$42,2, FALSE)</f>
        <v>Travel values</v>
      </c>
      <c r="J380" s="9" t="str">
        <f ca="1">VLOOKUP(C380,Default!$B$4:$E$82,4, FALSE)</f>
        <v>time taken to walk to bus stop</v>
      </c>
      <c r="K380" s="29"/>
      <c r="L380" s="29"/>
      <c r="M380" s="29"/>
    </row>
    <row r="381" spans="1:13" x14ac:dyDescent="0.3">
      <c r="A381" s="10">
        <f t="shared" si="14"/>
        <v>8</v>
      </c>
      <c r="B381" s="10">
        <f t="shared" si="15"/>
        <v>29</v>
      </c>
      <c r="C381" s="10" t="str">
        <f t="shared" ca="1" si="16"/>
        <v>bus_walk_time</v>
      </c>
      <c r="D381" s="9" t="str" cm="1">
        <f t="array" aca="1" ref="D381" ca="1">INDIRECT(ADDRESS(1,A381,1,1,"all_city_parameter_inputs"))</f>
        <v>belo_horizonte</v>
      </c>
      <c r="E381" s="11" t="str" cm="1">
        <f t="array" aca="1" ref="E381" ca="1">IF(AND(ISBLANK(INDIRECT(ADDRESS(B381,2,1,1,"all_city_parameter_inputs"))), ISBLANK(INDIRECT(ADDRESS(B381,1,1,1,"all_city_parameter_inputs")))), "", IF(ISBLANK(INDIRECT(ADDRESS(B381,1,1,1,"all_city_parameter_inputs"))), All_city_list!E380,INDIRECT(ADDRESS(B381,1,1,1,"all_city_parameter_inputs"))))</f>
        <v>bus_walk_time</v>
      </c>
      <c r="F381" s="9" t="str" cm="1">
        <f t="array" aca="1" ref="F381" ca="1">IF(AND(ISBLANK(INDIRECT(ADDRESS(B381,3,1,1,"all_city_parameter_inputs"))),ISBLANK(INDIRECT(ADDRESS(B381,2,1,1,"all_city_parameter_inputs")))),"",IF(ISBLANK(INDIRECT(ADDRESS(B381,2,1,1,"all_city_parameter_inputs"))),"",INDIRECT(ADDRESS(B381,2,1,1,"all_city_parameter_inputs"))))</f>
        <v>mean</v>
      </c>
      <c r="G381" s="25" t="str" cm="1">
        <f t="array" aca="1" ref="G381" ca="1">IF(ISBLANK(INDIRECT(ADDRESS(B381,A381,1,1,"all_city_parameter_inputs"))), "--",INDIRECT(ADDRESS(B381,A381,1,1,"all_city_parameter_inputs")))</f>
        <v>--</v>
      </c>
      <c r="H381" s="25" t="str">
        <f ca="1">IF(OR(F381="alpha",F381="beta",F381="sd",F381="mean"),"--",VLOOKUP(C381,Default!$B$5:$H$82,7,FALSE))</f>
        <v>--</v>
      </c>
      <c r="I381" s="9" t="str">
        <f ca="1">VLOOKUP(E381,Lookup!$C$5:$D$42,2, FALSE)</f>
        <v>Travel values</v>
      </c>
      <c r="J381" s="9" t="str">
        <f ca="1">VLOOKUP(C381,Default!$B$4:$E$82,4, FALSE)</f>
        <v>time taken to walk to bus stop</v>
      </c>
      <c r="K381" s="29"/>
      <c r="L381" s="29"/>
      <c r="M381" s="29"/>
    </row>
    <row r="382" spans="1:13" x14ac:dyDescent="0.3">
      <c r="A382" s="10">
        <f t="shared" si="14"/>
        <v>8</v>
      </c>
      <c r="B382" s="10">
        <f t="shared" si="15"/>
        <v>30</v>
      </c>
      <c r="C382" s="10" t="str">
        <f t="shared" ca="1" si="16"/>
        <v>bus_walk_time</v>
      </c>
      <c r="D382" s="9" t="str" cm="1">
        <f t="array" aca="1" ref="D382" ca="1">INDIRECT(ADDRESS(1,A382,1,1,"all_city_parameter_inputs"))</f>
        <v>belo_horizonte</v>
      </c>
      <c r="E382" s="11" t="str" cm="1">
        <f t="array" aca="1" ref="E382" ca="1">IF(AND(ISBLANK(INDIRECT(ADDRESS(B382,2,1,1,"all_city_parameter_inputs"))), ISBLANK(INDIRECT(ADDRESS(B382,1,1,1,"all_city_parameter_inputs")))), "", IF(ISBLANK(INDIRECT(ADDRESS(B382,1,1,1,"all_city_parameter_inputs"))), All_city_list!E381,INDIRECT(ADDRESS(B382,1,1,1,"all_city_parameter_inputs"))))</f>
        <v>bus_walk_time</v>
      </c>
      <c r="F382" s="9" t="str" cm="1">
        <f t="array" aca="1" ref="F382" ca="1">IF(AND(ISBLANK(INDIRECT(ADDRESS(B382,3,1,1,"all_city_parameter_inputs"))),ISBLANK(INDIRECT(ADDRESS(B382,2,1,1,"all_city_parameter_inputs")))),"",IF(ISBLANK(INDIRECT(ADDRESS(B382,2,1,1,"all_city_parameter_inputs"))),"",INDIRECT(ADDRESS(B382,2,1,1,"all_city_parameter_inputs"))))</f>
        <v>sd</v>
      </c>
      <c r="G382" s="25" t="str" cm="1">
        <f t="array" aca="1" ref="G382" ca="1">IF(ISBLANK(INDIRECT(ADDRESS(B382,A382,1,1,"all_city_parameter_inputs"))), "--",INDIRECT(ADDRESS(B382,A382,1,1,"all_city_parameter_inputs")))</f>
        <v>--</v>
      </c>
      <c r="H382" s="25" t="str">
        <f ca="1">IF(OR(F382="alpha",F382="beta",F382="sd",F382="mean"),"--",VLOOKUP(C382,Default!$B$5:$H$82,7,FALSE))</f>
        <v>--</v>
      </c>
      <c r="I382" s="9" t="str">
        <f ca="1">VLOOKUP(E382,Lookup!$C$5:$D$42,2, FALSE)</f>
        <v>Travel values</v>
      </c>
      <c r="J382" s="9" t="str">
        <f ca="1">VLOOKUP(C382,Default!$B$4:$E$82,4, FALSE)</f>
        <v>time taken to walk to bus stop</v>
      </c>
      <c r="K382" s="29"/>
      <c r="L382" s="29"/>
      <c r="M382" s="29"/>
    </row>
    <row r="383" spans="1:13" x14ac:dyDescent="0.3">
      <c r="A383" s="10">
        <f t="shared" si="14"/>
        <v>8</v>
      </c>
      <c r="B383" s="10">
        <f t="shared" si="15"/>
        <v>31</v>
      </c>
      <c r="C383" s="10" t="str">
        <f t="shared" ca="1" si="16"/>
        <v>rail_walk_time</v>
      </c>
      <c r="D383" s="9" t="str" cm="1">
        <f t="array" aca="1" ref="D383" ca="1">INDIRECT(ADDRESS(1,A383,1,1,"all_city_parameter_inputs"))</f>
        <v>belo_horizonte</v>
      </c>
      <c r="E383" s="11" t="str" cm="1">
        <f t="array" aca="1" ref="E383" ca="1">IF(AND(ISBLANK(INDIRECT(ADDRESS(B383,2,1,1,"all_city_parameter_inputs"))), ISBLANK(INDIRECT(ADDRESS(B383,1,1,1,"all_city_parameter_inputs")))), "", IF(ISBLANK(INDIRECT(ADDRESS(B383,1,1,1,"all_city_parameter_inputs"))), All_city_list!E382,INDIRECT(ADDRESS(B383,1,1,1,"all_city_parameter_inputs"))))</f>
        <v>rail_walk_time</v>
      </c>
      <c r="F383" s="9" t="str" cm="1">
        <f t="array" aca="1" ref="F383" ca="1">IF(AND(ISBLANK(INDIRECT(ADDRESS(B383,3,1,1,"all_city_parameter_inputs"))),ISBLANK(INDIRECT(ADDRESS(B383,2,1,1,"all_city_parameter_inputs")))),"",IF(ISBLANK(INDIRECT(ADDRESS(B383,2,1,1,"all_city_parameter_inputs"))),"",INDIRECT(ADDRESS(B383,2,1,1,"all_city_parameter_inputs"))))</f>
        <v>constant</v>
      </c>
      <c r="G383" s="25" cm="1">
        <f t="array" aca="1" ref="G383" ca="1">IF(ISBLANK(INDIRECT(ADDRESS(B383,A383,1,1,"all_city_parameter_inputs"))), "--",INDIRECT(ADDRESS(B383,A383,1,1,"all_city_parameter_inputs")))</f>
        <v>15</v>
      </c>
      <c r="H383" s="25">
        <f ca="1">IF(OR(F383="alpha",F383="beta",F383="sd",F383="mean"),"--",VLOOKUP(C383,Default!$B$5:$H$82,7,FALSE))</f>
        <v>15</v>
      </c>
      <c r="I383" s="9" t="str">
        <f ca="1">VLOOKUP(E383,Lookup!$C$5:$D$42,2, FALSE)</f>
        <v>Travel values</v>
      </c>
      <c r="J383" s="9" t="str">
        <f ca="1">VLOOKUP(C383,Default!$B$4:$E$82,4, FALSE)</f>
        <v>time taken to walk to train station</v>
      </c>
      <c r="K383" s="29"/>
      <c r="L383" s="29"/>
      <c r="M383" s="29"/>
    </row>
    <row r="384" spans="1:13" x14ac:dyDescent="0.3">
      <c r="A384" s="10">
        <f t="shared" si="14"/>
        <v>8</v>
      </c>
      <c r="B384" s="10">
        <f t="shared" si="15"/>
        <v>32</v>
      </c>
      <c r="C384" s="10" t="str">
        <f t="shared" ca="1" si="16"/>
        <v>rail_walk_time</v>
      </c>
      <c r="D384" s="9" t="str" cm="1">
        <f t="array" aca="1" ref="D384" ca="1">INDIRECT(ADDRESS(1,A384,1,1,"all_city_parameter_inputs"))</f>
        <v>belo_horizonte</v>
      </c>
      <c r="E384" s="11" t="str" cm="1">
        <f t="array" aca="1" ref="E384" ca="1">IF(AND(ISBLANK(INDIRECT(ADDRESS(B384,2,1,1,"all_city_parameter_inputs"))), ISBLANK(INDIRECT(ADDRESS(B384,1,1,1,"all_city_parameter_inputs")))), "", IF(ISBLANK(INDIRECT(ADDRESS(B384,1,1,1,"all_city_parameter_inputs"))), All_city_list!E383,INDIRECT(ADDRESS(B384,1,1,1,"all_city_parameter_inputs"))))</f>
        <v>rail_walk_time</v>
      </c>
      <c r="F384" s="9" t="str" cm="1">
        <f t="array" aca="1" ref="F384" ca="1">IF(AND(ISBLANK(INDIRECT(ADDRESS(B384,3,1,1,"all_city_parameter_inputs"))),ISBLANK(INDIRECT(ADDRESS(B384,2,1,1,"all_city_parameter_inputs")))),"",IF(ISBLANK(INDIRECT(ADDRESS(B384,2,1,1,"all_city_parameter_inputs"))),"",INDIRECT(ADDRESS(B384,2,1,1,"all_city_parameter_inputs"))))</f>
        <v>mean</v>
      </c>
      <c r="G384" s="25" t="str" cm="1">
        <f t="array" aca="1" ref="G384" ca="1">IF(ISBLANK(INDIRECT(ADDRESS(B384,A384,1,1,"all_city_parameter_inputs"))), "--",INDIRECT(ADDRESS(B384,A384,1,1,"all_city_parameter_inputs")))</f>
        <v>--</v>
      </c>
      <c r="H384" s="25" t="str">
        <f ca="1">IF(OR(F384="alpha",F384="beta",F384="sd",F384="mean"),"--",VLOOKUP(C384,Default!$B$5:$H$82,7,FALSE))</f>
        <v>--</v>
      </c>
      <c r="I384" s="9" t="str">
        <f ca="1">VLOOKUP(E384,Lookup!$C$5:$D$42,2, FALSE)</f>
        <v>Travel values</v>
      </c>
      <c r="J384" s="9" t="str">
        <f ca="1">VLOOKUP(C384,Default!$B$4:$E$82,4, FALSE)</f>
        <v>time taken to walk to train station</v>
      </c>
      <c r="K384" s="29"/>
      <c r="L384" s="29"/>
      <c r="M384" s="29"/>
    </row>
    <row r="385" spans="1:13" x14ac:dyDescent="0.3">
      <c r="A385" s="10">
        <f t="shared" si="14"/>
        <v>8</v>
      </c>
      <c r="B385" s="10">
        <f t="shared" si="15"/>
        <v>33</v>
      </c>
      <c r="C385" s="10" t="str">
        <f t="shared" ca="1" si="16"/>
        <v>rail_walk_time</v>
      </c>
      <c r="D385" s="9" t="str" cm="1">
        <f t="array" aca="1" ref="D385" ca="1">INDIRECT(ADDRESS(1,A385,1,1,"all_city_parameter_inputs"))</f>
        <v>belo_horizonte</v>
      </c>
      <c r="E385" s="11" t="str" cm="1">
        <f t="array" aca="1" ref="E385" ca="1">IF(AND(ISBLANK(INDIRECT(ADDRESS(B385,2,1,1,"all_city_parameter_inputs"))), ISBLANK(INDIRECT(ADDRESS(B385,1,1,1,"all_city_parameter_inputs")))), "", IF(ISBLANK(INDIRECT(ADDRESS(B385,1,1,1,"all_city_parameter_inputs"))), All_city_list!E384,INDIRECT(ADDRESS(B385,1,1,1,"all_city_parameter_inputs"))))</f>
        <v>rail_walk_time</v>
      </c>
      <c r="F385" s="9" t="str" cm="1">
        <f t="array" aca="1" ref="F385" ca="1">IF(AND(ISBLANK(INDIRECT(ADDRESS(B385,3,1,1,"all_city_parameter_inputs"))),ISBLANK(INDIRECT(ADDRESS(B385,2,1,1,"all_city_parameter_inputs")))),"",IF(ISBLANK(INDIRECT(ADDRESS(B385,2,1,1,"all_city_parameter_inputs"))),"",INDIRECT(ADDRESS(B385,2,1,1,"all_city_parameter_inputs"))))</f>
        <v>sd</v>
      </c>
      <c r="G385" s="25" t="str" cm="1">
        <f t="array" aca="1" ref="G385" ca="1">IF(ISBLANK(INDIRECT(ADDRESS(B385,A385,1,1,"all_city_parameter_inputs"))), "--",INDIRECT(ADDRESS(B385,A385,1,1,"all_city_parameter_inputs")))</f>
        <v>--</v>
      </c>
      <c r="H385" s="25" t="str">
        <f ca="1">IF(OR(F385="alpha",F385="beta",F385="sd",F385="mean"),"--",VLOOKUP(C385,Default!$B$5:$H$82,7,FALSE))</f>
        <v>--</v>
      </c>
      <c r="I385" s="9" t="str">
        <f ca="1">VLOOKUP(E385,Lookup!$C$5:$D$42,2, FALSE)</f>
        <v>Travel values</v>
      </c>
      <c r="J385" s="9" t="str">
        <f ca="1">VLOOKUP(C385,Default!$B$4:$E$82,4, FALSE)</f>
        <v>time taken to walk to train station</v>
      </c>
      <c r="K385" s="29"/>
      <c r="L385" s="29"/>
      <c r="M385" s="29"/>
    </row>
    <row r="386" spans="1:13" x14ac:dyDescent="0.3">
      <c r="A386" s="10">
        <f t="shared" si="14"/>
        <v>8</v>
      </c>
      <c r="B386" s="10">
        <f t="shared" si="15"/>
        <v>34</v>
      </c>
      <c r="C386" s="10" t="str">
        <f t="shared" ca="1" si="16"/>
        <v xml:space="preserve">add_motorcycle_fleet </v>
      </c>
      <c r="D386" s="9" t="str" cm="1">
        <f t="array" aca="1" ref="D386" ca="1">INDIRECT(ADDRESS(1,A386,1,1,"all_city_parameter_inputs"))</f>
        <v>belo_horizonte</v>
      </c>
      <c r="E386" s="11" t="str" cm="1">
        <f t="array" aca="1" ref="E386" ca="1">IF(AND(ISBLANK(INDIRECT(ADDRESS(B386,2,1,1,"all_city_parameter_inputs"))), ISBLANK(INDIRECT(ADDRESS(B386,1,1,1,"all_city_parameter_inputs")))), "", IF(ISBLANK(INDIRECT(ADDRESS(B386,1,1,1,"all_city_parameter_inputs"))), All_city_list!E385,INDIRECT(ADDRESS(B386,1,1,1,"all_city_parameter_inputs"))))</f>
        <v>add_motorcycle_fleet</v>
      </c>
      <c r="F386" s="9" t="str" cm="1">
        <f t="array" aca="1" ref="F386" ca="1">IF(AND(ISBLANK(INDIRECT(ADDRESS(B386,3,1,1,"all_city_parameter_inputs"))),ISBLANK(INDIRECT(ADDRESS(B386,2,1,1,"all_city_parameter_inputs")))),"",IF(ISBLANK(INDIRECT(ADDRESS(B386,2,1,1,"all_city_parameter_inputs"))),"",INDIRECT(ADDRESS(B386,2,1,1,"all_city_parameter_inputs"))))</f>
        <v/>
      </c>
      <c r="G386" s="25" t="str" cm="1">
        <f t="array" aca="1" ref="G386" ca="1">IF(ISBLANK(INDIRECT(ADDRESS(B386,A386,1,1,"all_city_parameter_inputs"))), "--",INDIRECT(ADDRESS(B386,A386,1,1,"all_city_parameter_inputs")))</f>
        <v>T</v>
      </c>
      <c r="H386" s="25" t="str">
        <f ca="1">IF(OR(F386="alpha",F386="beta",F386="sd",F386="mean"),"--",VLOOKUP(C386,Default!$B$5:$H$82,7,FALSE))</f>
        <v>F</v>
      </c>
      <c r="I386" s="9" t="str">
        <f ca="1">VLOOKUP(E386,Lookup!$C$5:$D$42,2, FALSE)</f>
        <v>Travel values</v>
      </c>
      <c r="J386" s="9">
        <f ca="1">VLOOKUP(C386,Default!$B$4:$E$82,4, FALSE)</f>
        <v>0</v>
      </c>
      <c r="K386" s="29"/>
      <c r="L386" s="29"/>
      <c r="M386" s="29"/>
    </row>
    <row r="387" spans="1:13" x14ac:dyDescent="0.3">
      <c r="A387" s="10">
        <f t="shared" si="14"/>
        <v>8</v>
      </c>
      <c r="B387" s="10">
        <f t="shared" si="15"/>
        <v>35</v>
      </c>
      <c r="C387" s="10" t="str">
        <f t="shared" ca="1" si="16"/>
        <v>fleet_to_motorcycle_ratio</v>
      </c>
      <c r="D387" s="9" t="str" cm="1">
        <f t="array" aca="1" ref="D387" ca="1">INDIRECT(ADDRESS(1,A387,1,1,"all_city_parameter_inputs"))</f>
        <v>belo_horizonte</v>
      </c>
      <c r="E387" s="11" t="str" cm="1">
        <f t="array" aca="1" ref="E387" ca="1">IF(AND(ISBLANK(INDIRECT(ADDRESS(B387,2,1,1,"all_city_parameter_inputs"))), ISBLANK(INDIRECT(ADDRESS(B387,1,1,1,"all_city_parameter_inputs")))), "", IF(ISBLANK(INDIRECT(ADDRESS(B387,1,1,1,"all_city_parameter_inputs"))), All_city_list!E386,INDIRECT(ADDRESS(B387,1,1,1,"all_city_parameter_inputs"))))</f>
        <v>fleet_to_motorcycle_ratio</v>
      </c>
      <c r="F387" s="9" t="str" cm="1">
        <f t="array" aca="1" ref="F387" ca="1">IF(AND(ISBLANK(INDIRECT(ADDRESS(B387,3,1,1,"all_city_parameter_inputs"))),ISBLANK(INDIRECT(ADDRESS(B387,2,1,1,"all_city_parameter_inputs")))),"",IF(ISBLANK(INDIRECT(ADDRESS(B387,2,1,1,"all_city_parameter_inputs"))),"",INDIRECT(ADDRESS(B387,2,1,1,"all_city_parameter_inputs"))))</f>
        <v>constant</v>
      </c>
      <c r="G387" s="25" cm="1">
        <f t="array" aca="1" ref="G387" ca="1">IF(ISBLANK(INDIRECT(ADDRESS(B387,A387,1,1,"all_city_parameter_inputs"))), "--",INDIRECT(ADDRESS(B387,A387,1,1,"all_city_parameter_inputs")))</f>
        <v>0.53274903299999998</v>
      </c>
      <c r="H387" s="25">
        <f ca="1">IF(OR(F387="alpha",F387="beta",F387="sd",F387="mean"),"--",VLOOKUP(C387,Default!$B$5:$H$82,7,FALSE))</f>
        <v>0.01</v>
      </c>
      <c r="I387" s="9" t="str">
        <f ca="1">VLOOKUP(E387,Lookup!$C$5:$D$42,2, FALSE)</f>
        <v>Travel values</v>
      </c>
      <c r="J387" s="9" t="str">
        <f ca="1">VLOOKUP(C387,Default!$B$4:$E$82,4, FALSE)</f>
        <v>ratio of fleet vehicles to motorcycles</v>
      </c>
      <c r="K387" s="29"/>
      <c r="L387" s="29"/>
      <c r="M387" s="29"/>
    </row>
    <row r="388" spans="1:13" x14ac:dyDescent="0.3">
      <c r="A388" s="10">
        <f t="shared" si="14"/>
        <v>8</v>
      </c>
      <c r="B388" s="10">
        <f t="shared" si="15"/>
        <v>36</v>
      </c>
      <c r="C388" s="10" t="str">
        <f t="shared" ca="1" si="16"/>
        <v>fleet_to_motorcycle_ratio</v>
      </c>
      <c r="D388" s="9" t="str" cm="1">
        <f t="array" aca="1" ref="D388" ca="1">INDIRECT(ADDRESS(1,A388,1,1,"all_city_parameter_inputs"))</f>
        <v>belo_horizonte</v>
      </c>
      <c r="E388" s="11" t="str" cm="1">
        <f t="array" aca="1" ref="E388" ca="1">IF(AND(ISBLANK(INDIRECT(ADDRESS(B388,2,1,1,"all_city_parameter_inputs"))), ISBLANK(INDIRECT(ADDRESS(B388,1,1,1,"all_city_parameter_inputs")))), "", IF(ISBLANK(INDIRECT(ADDRESS(B388,1,1,1,"all_city_parameter_inputs"))), All_city_list!E387,INDIRECT(ADDRESS(B388,1,1,1,"all_city_parameter_inputs"))))</f>
        <v>fleet_to_motorcycle_ratio</v>
      </c>
      <c r="F388" s="9" t="str" cm="1">
        <f t="array" aca="1" ref="F388" ca="1">IF(AND(ISBLANK(INDIRECT(ADDRESS(B388,3,1,1,"all_city_parameter_inputs"))),ISBLANK(INDIRECT(ADDRESS(B388,2,1,1,"all_city_parameter_inputs")))),"",IF(ISBLANK(INDIRECT(ADDRESS(B388,2,1,1,"all_city_parameter_inputs"))),"",INDIRECT(ADDRESS(B388,2,1,1,"all_city_parameter_inputs"))))</f>
        <v>alpha</v>
      </c>
      <c r="G388" s="25" cm="1">
        <f t="array" aca="1" ref="G388" ca="1">IF(ISBLANK(INDIRECT(ADDRESS(B388,A388,1,1,"all_city_parameter_inputs"))), "--",INDIRECT(ADDRESS(B388,A388,1,1,"all_city_parameter_inputs")))</f>
        <v>11.723875</v>
      </c>
      <c r="H388" s="25" t="str">
        <f ca="1">IF(OR(F388="alpha",F388="beta",F388="sd",F388="mean"),"--",VLOOKUP(C388,Default!$B$5:$H$82,7,FALSE))</f>
        <v>--</v>
      </c>
      <c r="I388" s="9" t="str">
        <f ca="1">VLOOKUP(E388,Lookup!$C$5:$D$42,2, FALSE)</f>
        <v>Travel values</v>
      </c>
      <c r="J388" s="9" t="str">
        <f ca="1">VLOOKUP(C388,Default!$B$4:$E$82,4, FALSE)</f>
        <v>ratio of fleet vehicles to motorcycles</v>
      </c>
      <c r="K388" s="29"/>
      <c r="L388" s="29"/>
      <c r="M388" s="29"/>
    </row>
    <row r="389" spans="1:13" x14ac:dyDescent="0.3">
      <c r="A389" s="10">
        <f t="shared" si="14"/>
        <v>8</v>
      </c>
      <c r="B389" s="10">
        <f t="shared" si="15"/>
        <v>37</v>
      </c>
      <c r="C389" s="10" t="str">
        <f t="shared" ca="1" si="16"/>
        <v>fleet_to_motorcycle_ratio</v>
      </c>
      <c r="D389" s="9" t="str" cm="1">
        <f t="array" aca="1" ref="D389" ca="1">INDIRECT(ADDRESS(1,A389,1,1,"all_city_parameter_inputs"))</f>
        <v>belo_horizonte</v>
      </c>
      <c r="E389" s="11" t="str" cm="1">
        <f t="array" aca="1" ref="E389" ca="1">IF(AND(ISBLANK(INDIRECT(ADDRESS(B389,2,1,1,"all_city_parameter_inputs"))), ISBLANK(INDIRECT(ADDRESS(B389,1,1,1,"all_city_parameter_inputs")))), "", IF(ISBLANK(INDIRECT(ADDRESS(B389,1,1,1,"all_city_parameter_inputs"))), All_city_list!E388,INDIRECT(ADDRESS(B389,1,1,1,"all_city_parameter_inputs"))))</f>
        <v>fleet_to_motorcycle_ratio</v>
      </c>
      <c r="F389" s="9" t="str" cm="1">
        <f t="array" aca="1" ref="F389" ca="1">IF(AND(ISBLANK(INDIRECT(ADDRESS(B389,3,1,1,"all_city_parameter_inputs"))),ISBLANK(INDIRECT(ADDRESS(B389,2,1,1,"all_city_parameter_inputs")))),"",IF(ISBLANK(INDIRECT(ADDRESS(B389,2,1,1,"all_city_parameter_inputs"))),"",INDIRECT(ADDRESS(B389,2,1,1,"all_city_parameter_inputs"))))</f>
        <v>beta</v>
      </c>
      <c r="G389" s="25" cm="1">
        <f t="array" aca="1" ref="G389" ca="1">IF(ISBLANK(INDIRECT(ADDRESS(B389,A389,1,1,"all_city_parameter_inputs"))), "--",INDIRECT(ADDRESS(B389,A389,1,1,"all_city_parameter_inputs")))</f>
        <v>10.282500000000001</v>
      </c>
      <c r="H389" s="25" t="str">
        <f ca="1">IF(OR(F389="alpha",F389="beta",F389="sd",F389="mean"),"--",VLOOKUP(C389,Default!$B$5:$H$82,7,FALSE))</f>
        <v>--</v>
      </c>
      <c r="I389" s="9" t="str">
        <f ca="1">VLOOKUP(E389,Lookup!$C$5:$D$42,2, FALSE)</f>
        <v>Travel values</v>
      </c>
      <c r="J389" s="9" t="str">
        <f ca="1">VLOOKUP(C389,Default!$B$4:$E$82,4, FALSE)</f>
        <v>ratio of fleet vehicles to motorcycles</v>
      </c>
      <c r="K389" s="29"/>
      <c r="L389" s="29"/>
      <c r="M389" s="29"/>
    </row>
    <row r="390" spans="1:13" x14ac:dyDescent="0.3">
      <c r="A390" s="10">
        <f t="shared" si="14"/>
        <v>8</v>
      </c>
      <c r="B390" s="10">
        <f t="shared" si="15"/>
        <v>38</v>
      </c>
      <c r="C390" s="10" t="str">
        <f t="shared" ca="1" si="16"/>
        <v xml:space="preserve">background_pa_confidence </v>
      </c>
      <c r="D390" s="9" t="str" cm="1">
        <f t="array" aca="1" ref="D390" ca="1">INDIRECT(ADDRESS(1,A390,1,1,"all_city_parameter_inputs"))</f>
        <v>belo_horizonte</v>
      </c>
      <c r="E390" s="11" t="str" cm="1">
        <f t="array" aca="1" ref="E390" ca="1">IF(AND(ISBLANK(INDIRECT(ADDRESS(B390,2,1,1,"all_city_parameter_inputs"))), ISBLANK(INDIRECT(ADDRESS(B390,1,1,1,"all_city_parameter_inputs")))), "", IF(ISBLANK(INDIRECT(ADDRESS(B390,1,1,1,"all_city_parameter_inputs"))), All_city_list!E389,INDIRECT(ADDRESS(B390,1,1,1,"all_city_parameter_inputs"))))</f>
        <v>background_pa_confidence</v>
      </c>
      <c r="F390" s="9" t="str" cm="1">
        <f t="array" aca="1" ref="F390" ca="1">IF(AND(ISBLANK(INDIRECT(ADDRESS(B390,3,1,1,"all_city_parameter_inputs"))),ISBLANK(INDIRECT(ADDRESS(B390,2,1,1,"all_city_parameter_inputs")))),"",IF(ISBLANK(INDIRECT(ADDRESS(B390,2,1,1,"all_city_parameter_inputs"))),"",INDIRECT(ADDRESS(B390,2,1,1,"all_city_parameter_inputs"))))</f>
        <v/>
      </c>
      <c r="G390" s="25" cm="1">
        <f t="array" aca="1" ref="G390" ca="1">IF(ISBLANK(INDIRECT(ADDRESS(B390,A390,1,1,"all_city_parameter_inputs"))), "--",INDIRECT(ADDRESS(B390,A390,1,1,"all_city_parameter_inputs")))</f>
        <v>0.3</v>
      </c>
      <c r="H390" s="25" t="e">
        <f ca="1">IF(OR(F390="alpha",F390="beta",F390="sd",F390="mean"),"--",VLOOKUP(C390,Default!$B$5:$H$82,7,FALSE))</f>
        <v>#N/A</v>
      </c>
      <c r="I390" s="9" t="str">
        <f ca="1">VLOOKUP(E390,Lookup!$C$5:$D$42,2, FALSE)</f>
        <v>PA values</v>
      </c>
      <c r="J390" s="9" t="e">
        <f ca="1">VLOOKUP(C390,Default!$B$4:$E$82,4, FALSE)</f>
        <v>#N/A</v>
      </c>
      <c r="K390" s="29"/>
      <c r="L390" s="29"/>
      <c r="M390" s="29"/>
    </row>
    <row r="391" spans="1:13" x14ac:dyDescent="0.3">
      <c r="A391" s="10">
        <f t="shared" si="14"/>
        <v>8</v>
      </c>
      <c r="B391" s="10">
        <f t="shared" si="15"/>
        <v>39</v>
      </c>
      <c r="C391" s="10" t="str">
        <f t="shared" ca="1" si="16"/>
        <v xml:space="preserve">add_walk_to_bus_trips </v>
      </c>
      <c r="D391" s="9" t="str" cm="1">
        <f t="array" aca="1" ref="D391" ca="1">INDIRECT(ADDRESS(1,A391,1,1,"all_city_parameter_inputs"))</f>
        <v>belo_horizonte</v>
      </c>
      <c r="E391" s="11" t="str" cm="1">
        <f t="array" aca="1" ref="E391" ca="1">IF(AND(ISBLANK(INDIRECT(ADDRESS(B391,2,1,1,"all_city_parameter_inputs"))), ISBLANK(INDIRECT(ADDRESS(B391,1,1,1,"all_city_parameter_inputs")))), "", IF(ISBLANK(INDIRECT(ADDRESS(B391,1,1,1,"all_city_parameter_inputs"))), All_city_list!E390,INDIRECT(ADDRESS(B391,1,1,1,"all_city_parameter_inputs"))))</f>
        <v>add_walk_to_bus_trips</v>
      </c>
      <c r="F391" s="9" t="str" cm="1">
        <f t="array" aca="1" ref="F391" ca="1">IF(AND(ISBLANK(INDIRECT(ADDRESS(B391,3,1,1,"all_city_parameter_inputs"))),ISBLANK(INDIRECT(ADDRESS(B391,2,1,1,"all_city_parameter_inputs")))),"",IF(ISBLANK(INDIRECT(ADDRESS(B391,2,1,1,"all_city_parameter_inputs"))),"",INDIRECT(ADDRESS(B391,2,1,1,"all_city_parameter_inputs"))))</f>
        <v/>
      </c>
      <c r="G391" s="25" t="str" cm="1">
        <f t="array" aca="1" ref="G391" ca="1">IF(ISBLANK(INDIRECT(ADDRESS(B391,A391,1,1,"all_city_parameter_inputs"))), "--",INDIRECT(ADDRESS(B391,A391,1,1,"all_city_parameter_inputs")))</f>
        <v>T</v>
      </c>
      <c r="H391" s="25" t="str">
        <f ca="1">IF(OR(F391="alpha",F391="beta",F391="sd",F391="mean"),"--",VLOOKUP(C391,Default!$B$5:$H$82,7,FALSE))</f>
        <v>T</v>
      </c>
      <c r="I391" s="9" t="str">
        <f ca="1">VLOOKUP(E391,Lookup!$C$5:$D$42,2, FALSE)</f>
        <v>Travel values</v>
      </c>
      <c r="J391" s="9">
        <f ca="1">VLOOKUP(C391,Default!$B$4:$E$82,4, FALSE)</f>
        <v>0</v>
      </c>
      <c r="K391" s="29"/>
      <c r="L391" s="29"/>
      <c r="M391" s="29"/>
    </row>
    <row r="392" spans="1:13" x14ac:dyDescent="0.3">
      <c r="A392" s="10">
        <f t="shared" si="14"/>
        <v>8</v>
      </c>
      <c r="B392" s="10">
        <f t="shared" si="15"/>
        <v>40</v>
      </c>
      <c r="C392" s="10" t="str">
        <f t="shared" ca="1" si="16"/>
        <v>bus_to_passenger_ratio</v>
      </c>
      <c r="D392" s="9" t="str" cm="1">
        <f t="array" aca="1" ref="D392" ca="1">INDIRECT(ADDRESS(1,A392,1,1,"all_city_parameter_inputs"))</f>
        <v>belo_horizonte</v>
      </c>
      <c r="E392" s="11" t="str" cm="1">
        <f t="array" aca="1" ref="E392" ca="1">IF(AND(ISBLANK(INDIRECT(ADDRESS(B392,2,1,1,"all_city_parameter_inputs"))), ISBLANK(INDIRECT(ADDRESS(B392,1,1,1,"all_city_parameter_inputs")))), "", IF(ISBLANK(INDIRECT(ADDRESS(B392,1,1,1,"all_city_parameter_inputs"))), All_city_list!E391,INDIRECT(ADDRESS(B392,1,1,1,"all_city_parameter_inputs"))))</f>
        <v>bus_to_passenger_ratio</v>
      </c>
      <c r="F392" s="9" t="str" cm="1">
        <f t="array" aca="1" ref="F392" ca="1">IF(AND(ISBLANK(INDIRECT(ADDRESS(B392,3,1,1,"all_city_parameter_inputs"))),ISBLANK(INDIRECT(ADDRESS(B392,2,1,1,"all_city_parameter_inputs")))),"",IF(ISBLANK(INDIRECT(ADDRESS(B392,2,1,1,"all_city_parameter_inputs"))),"",INDIRECT(ADDRESS(B392,2,1,1,"all_city_parameter_inputs"))))</f>
        <v>constant</v>
      </c>
      <c r="G392" s="25" cm="1">
        <f t="array" aca="1" ref="G392" ca="1">IF(ISBLANK(INDIRECT(ADDRESS(B392,A392,1,1,"all_city_parameter_inputs"))), "--",INDIRECT(ADDRESS(B392,A392,1,1,"all_city_parameter_inputs")))</f>
        <v>3.2258065000000002E-2</v>
      </c>
      <c r="H392" s="25">
        <f ca="1">IF(OR(F392="alpha",F392="beta",F392="sd",F392="mean"),"--",VLOOKUP(C392,Default!$B$5:$H$82,7,FALSE))</f>
        <v>2.1999999999999999E-2</v>
      </c>
      <c r="I392" s="9" t="str">
        <f ca="1">VLOOKUP(E392,Lookup!$C$5:$D$42,2, FALSE)</f>
        <v>Travel values</v>
      </c>
      <c r="J392" s="9" t="str">
        <f ca="1">VLOOKUP(C392,Default!$B$4:$E$82,4, FALSE)</f>
        <v>number of buses per passenger</v>
      </c>
      <c r="K392" s="29"/>
      <c r="L392" s="29"/>
      <c r="M392" s="29"/>
    </row>
    <row r="393" spans="1:13" x14ac:dyDescent="0.3">
      <c r="A393" s="10">
        <f t="shared" si="14"/>
        <v>8</v>
      </c>
      <c r="B393" s="10">
        <f t="shared" si="15"/>
        <v>41</v>
      </c>
      <c r="C393" s="10" t="str">
        <f t="shared" ca="1" si="16"/>
        <v>bus_to_passenger_ratio</v>
      </c>
      <c r="D393" s="9" t="str" cm="1">
        <f t="array" aca="1" ref="D393" ca="1">INDIRECT(ADDRESS(1,A393,1,1,"all_city_parameter_inputs"))</f>
        <v>belo_horizonte</v>
      </c>
      <c r="E393" s="11" t="str" cm="1">
        <f t="array" aca="1" ref="E393" ca="1">IF(AND(ISBLANK(INDIRECT(ADDRESS(B393,2,1,1,"all_city_parameter_inputs"))), ISBLANK(INDIRECT(ADDRESS(B393,1,1,1,"all_city_parameter_inputs")))), "", IF(ISBLANK(INDIRECT(ADDRESS(B393,1,1,1,"all_city_parameter_inputs"))), All_city_list!E392,INDIRECT(ADDRESS(B393,1,1,1,"all_city_parameter_inputs"))))</f>
        <v>bus_to_passenger_ratio</v>
      </c>
      <c r="F393" s="9" t="str" cm="1">
        <f t="array" aca="1" ref="F393" ca="1">IF(AND(ISBLANK(INDIRECT(ADDRESS(B393,3,1,1,"all_city_parameter_inputs"))),ISBLANK(INDIRECT(ADDRESS(B393,2,1,1,"all_city_parameter_inputs")))),"",IF(ISBLANK(INDIRECT(ADDRESS(B393,2,1,1,"all_city_parameter_inputs"))),"",INDIRECT(ADDRESS(B393,2,1,1,"all_city_parameter_inputs"))))</f>
        <v>alpha</v>
      </c>
      <c r="G393" s="25" cm="1">
        <f t="array" aca="1" ref="G393" ca="1">IF(ISBLANK(INDIRECT(ADDRESS(B393,A393,1,1,"all_city_parameter_inputs"))), "--",INDIRECT(ADDRESS(B393,A393,1,1,"all_city_parameter_inputs")))</f>
        <v>20</v>
      </c>
      <c r="H393" s="25" t="str">
        <f ca="1">IF(OR(F393="alpha",F393="beta",F393="sd",F393="mean"),"--",VLOOKUP(C393,Default!$B$5:$H$82,7,FALSE))</f>
        <v>--</v>
      </c>
      <c r="I393" s="9" t="str">
        <f ca="1">VLOOKUP(E393,Lookup!$C$5:$D$42,2, FALSE)</f>
        <v>Travel values</v>
      </c>
      <c r="J393" s="9" t="str">
        <f ca="1">VLOOKUP(C393,Default!$B$4:$E$82,4, FALSE)</f>
        <v>number of buses per passenger</v>
      </c>
      <c r="K393" s="29"/>
      <c r="L393" s="29"/>
      <c r="M393" s="29"/>
    </row>
    <row r="394" spans="1:13" x14ac:dyDescent="0.3">
      <c r="A394" s="10">
        <f t="shared" si="14"/>
        <v>8</v>
      </c>
      <c r="B394" s="10">
        <f t="shared" si="15"/>
        <v>42</v>
      </c>
      <c r="C394" s="10" t="str">
        <f t="shared" ca="1" si="16"/>
        <v>bus_to_passenger_ratio</v>
      </c>
      <c r="D394" s="9" t="str" cm="1">
        <f t="array" aca="1" ref="D394" ca="1">INDIRECT(ADDRESS(1,A394,1,1,"all_city_parameter_inputs"))</f>
        <v>belo_horizonte</v>
      </c>
      <c r="E394" s="11" t="str" cm="1">
        <f t="array" aca="1" ref="E394" ca="1">IF(AND(ISBLANK(INDIRECT(ADDRESS(B394,2,1,1,"all_city_parameter_inputs"))), ISBLANK(INDIRECT(ADDRESS(B394,1,1,1,"all_city_parameter_inputs")))), "", IF(ISBLANK(INDIRECT(ADDRESS(B394,1,1,1,"all_city_parameter_inputs"))), All_city_list!E393,INDIRECT(ADDRESS(B394,1,1,1,"all_city_parameter_inputs"))))</f>
        <v>bus_to_passenger_ratio</v>
      </c>
      <c r="F394" s="9" t="str" cm="1">
        <f t="array" aca="1" ref="F394" ca="1">IF(AND(ISBLANK(INDIRECT(ADDRESS(B394,3,1,1,"all_city_parameter_inputs"))),ISBLANK(INDIRECT(ADDRESS(B394,2,1,1,"all_city_parameter_inputs")))),"",IF(ISBLANK(INDIRECT(ADDRESS(B394,2,1,1,"all_city_parameter_inputs"))),"",INDIRECT(ADDRESS(B394,2,1,1,"all_city_parameter_inputs"))))</f>
        <v>beta</v>
      </c>
      <c r="G394" s="25" cm="1">
        <f t="array" aca="1" ref="G394" ca="1">IF(ISBLANK(INDIRECT(ADDRESS(B394,A394,1,1,"all_city_parameter_inputs"))), "--",INDIRECT(ADDRESS(B394,A394,1,1,"all_city_parameter_inputs")))</f>
        <v>600</v>
      </c>
      <c r="H394" s="25" t="str">
        <f ca="1">IF(OR(F394="alpha",F394="beta",F394="sd",F394="mean"),"--",VLOOKUP(C394,Default!$B$5:$H$82,7,FALSE))</f>
        <v>--</v>
      </c>
      <c r="I394" s="9" t="str">
        <f ca="1">VLOOKUP(E394,Lookup!$C$5:$D$42,2, FALSE)</f>
        <v>Travel values</v>
      </c>
      <c r="J394" s="9" t="str">
        <f ca="1">VLOOKUP(C394,Default!$B$4:$E$82,4, FALSE)</f>
        <v>number of buses per passenger</v>
      </c>
      <c r="K394" s="29"/>
      <c r="L394" s="29"/>
      <c r="M394" s="29"/>
    </row>
    <row r="395" spans="1:13" x14ac:dyDescent="0.3">
      <c r="A395" s="10">
        <f t="shared" si="14"/>
        <v>8</v>
      </c>
      <c r="B395" s="10">
        <f t="shared" si="15"/>
        <v>43</v>
      </c>
      <c r="C395" s="10" t="str">
        <f t="shared" ca="1" si="16"/>
        <v>truck_to_car_ratio</v>
      </c>
      <c r="D395" s="9" t="str" cm="1">
        <f t="array" aca="1" ref="D395" ca="1">INDIRECT(ADDRESS(1,A395,1,1,"all_city_parameter_inputs"))</f>
        <v>belo_horizonte</v>
      </c>
      <c r="E395" s="11" t="str" cm="1">
        <f t="array" aca="1" ref="E395" ca="1">IF(AND(ISBLANK(INDIRECT(ADDRESS(B395,2,1,1,"all_city_parameter_inputs"))), ISBLANK(INDIRECT(ADDRESS(B395,1,1,1,"all_city_parameter_inputs")))), "", IF(ISBLANK(INDIRECT(ADDRESS(B395,1,1,1,"all_city_parameter_inputs"))), All_city_list!E394,INDIRECT(ADDRESS(B395,1,1,1,"all_city_parameter_inputs"))))</f>
        <v>truck_to_car_ratio</v>
      </c>
      <c r="F395" s="9" t="str" cm="1">
        <f t="array" aca="1" ref="F395" ca="1">IF(AND(ISBLANK(INDIRECT(ADDRESS(B395,3,1,1,"all_city_parameter_inputs"))),ISBLANK(INDIRECT(ADDRESS(B395,2,1,1,"all_city_parameter_inputs")))),"",IF(ISBLANK(INDIRECT(ADDRESS(B395,2,1,1,"all_city_parameter_inputs"))),"",INDIRECT(ADDRESS(B395,2,1,1,"all_city_parameter_inputs"))))</f>
        <v>constant</v>
      </c>
      <c r="G395" s="25" cm="1">
        <f t="array" aca="1" ref="G395" ca="1">IF(ISBLANK(INDIRECT(ADDRESS(B395,A395,1,1,"all_city_parameter_inputs"))), "--",INDIRECT(ADDRESS(B395,A395,1,1,"all_city_parameter_inputs")))</f>
        <v>0.23076923099999999</v>
      </c>
      <c r="H395" s="25">
        <f ca="1">IF(OR(F395="alpha",F395="beta",F395="sd",F395="mean"),"--",VLOOKUP(C395,Default!$B$5:$H$82,7,FALSE))</f>
        <v>0.21</v>
      </c>
      <c r="I395" s="9" t="str">
        <f ca="1">VLOOKUP(E395,Lookup!$C$5:$D$42,2, FALSE)</f>
        <v>Travel values</v>
      </c>
      <c r="J395" s="9" t="str">
        <f ca="1">VLOOKUP(C395,Default!$B$4:$E$82,4, FALSE)</f>
        <v>number of trucks per car</v>
      </c>
      <c r="K395" s="29"/>
      <c r="L395" s="29"/>
      <c r="M395" s="29"/>
    </row>
    <row r="396" spans="1:13" x14ac:dyDescent="0.3">
      <c r="A396" s="10">
        <f t="shared" si="14"/>
        <v>8</v>
      </c>
      <c r="B396" s="10">
        <f t="shared" si="15"/>
        <v>44</v>
      </c>
      <c r="C396" s="10" t="str">
        <f t="shared" ca="1" si="16"/>
        <v>truck_to_car_ratio</v>
      </c>
      <c r="D396" s="9" t="str" cm="1">
        <f t="array" aca="1" ref="D396" ca="1">INDIRECT(ADDRESS(1,A396,1,1,"all_city_parameter_inputs"))</f>
        <v>belo_horizonte</v>
      </c>
      <c r="E396" s="11" t="str" cm="1">
        <f t="array" aca="1" ref="E396" ca="1">IF(AND(ISBLANK(INDIRECT(ADDRESS(B396,2,1,1,"all_city_parameter_inputs"))), ISBLANK(INDIRECT(ADDRESS(B396,1,1,1,"all_city_parameter_inputs")))), "", IF(ISBLANK(INDIRECT(ADDRESS(B396,1,1,1,"all_city_parameter_inputs"))), All_city_list!E395,INDIRECT(ADDRESS(B396,1,1,1,"all_city_parameter_inputs"))))</f>
        <v>truck_to_car_ratio</v>
      </c>
      <c r="F396" s="9" t="str" cm="1">
        <f t="array" aca="1" ref="F396" ca="1">IF(AND(ISBLANK(INDIRECT(ADDRESS(B396,3,1,1,"all_city_parameter_inputs"))),ISBLANK(INDIRECT(ADDRESS(B396,2,1,1,"all_city_parameter_inputs")))),"",IF(ISBLANK(INDIRECT(ADDRESS(B396,2,1,1,"all_city_parameter_inputs"))),"",INDIRECT(ADDRESS(B396,2,1,1,"all_city_parameter_inputs"))))</f>
        <v>alpha</v>
      </c>
      <c r="G396" s="25" cm="1">
        <f t="array" aca="1" ref="G396" ca="1">IF(ISBLANK(INDIRECT(ADDRESS(B396,A396,1,1,"all_city_parameter_inputs"))), "--",INDIRECT(ADDRESS(B396,A396,1,1,"all_city_parameter_inputs")))</f>
        <v>3</v>
      </c>
      <c r="H396" s="25" t="str">
        <f ca="1">IF(OR(F396="alpha",F396="beta",F396="sd",F396="mean"),"--",VLOOKUP(C396,Default!$B$5:$H$82,7,FALSE))</f>
        <v>--</v>
      </c>
      <c r="I396" s="9" t="str">
        <f ca="1">VLOOKUP(E396,Lookup!$C$5:$D$42,2, FALSE)</f>
        <v>Travel values</v>
      </c>
      <c r="J396" s="9" t="str">
        <f ca="1">VLOOKUP(C396,Default!$B$4:$E$82,4, FALSE)</f>
        <v>number of trucks per car</v>
      </c>
      <c r="K396" s="29"/>
      <c r="L396" s="29"/>
      <c r="M396" s="29"/>
    </row>
    <row r="397" spans="1:13" x14ac:dyDescent="0.3">
      <c r="A397" s="10">
        <f t="shared" ref="A397:A460" si="17">A327+1</f>
        <v>8</v>
      </c>
      <c r="B397" s="10">
        <f t="shared" ref="B397:B460" si="18">B327</f>
        <v>45</v>
      </c>
      <c r="C397" s="10" t="str">
        <f t="shared" ref="C397:C460" ca="1" si="19">IF(OR(F397="alpha",F397="beta",F397="constant",F397="sd",F397="mean"),E397,E397&amp;" "&amp;F397)</f>
        <v>truck_to_car_ratio</v>
      </c>
      <c r="D397" s="9" t="str" cm="1">
        <f t="array" aca="1" ref="D397" ca="1">INDIRECT(ADDRESS(1,A397,1,1,"all_city_parameter_inputs"))</f>
        <v>belo_horizonte</v>
      </c>
      <c r="E397" s="11" t="str" cm="1">
        <f t="array" aca="1" ref="E397" ca="1">IF(AND(ISBLANK(INDIRECT(ADDRESS(B397,2,1,1,"all_city_parameter_inputs"))), ISBLANK(INDIRECT(ADDRESS(B397,1,1,1,"all_city_parameter_inputs")))), "", IF(ISBLANK(INDIRECT(ADDRESS(B397,1,1,1,"all_city_parameter_inputs"))), All_city_list!E396,INDIRECT(ADDRESS(B397,1,1,1,"all_city_parameter_inputs"))))</f>
        <v>truck_to_car_ratio</v>
      </c>
      <c r="F397" s="9" t="str" cm="1">
        <f t="array" aca="1" ref="F397" ca="1">IF(AND(ISBLANK(INDIRECT(ADDRESS(B397,3,1,1,"all_city_parameter_inputs"))),ISBLANK(INDIRECT(ADDRESS(B397,2,1,1,"all_city_parameter_inputs")))),"",IF(ISBLANK(INDIRECT(ADDRESS(B397,2,1,1,"all_city_parameter_inputs"))),"",INDIRECT(ADDRESS(B397,2,1,1,"all_city_parameter_inputs"))))</f>
        <v>beta</v>
      </c>
      <c r="G397" s="25" cm="1">
        <f t="array" aca="1" ref="G397" ca="1">IF(ISBLANK(INDIRECT(ADDRESS(B397,A397,1,1,"all_city_parameter_inputs"))), "--",INDIRECT(ADDRESS(B397,A397,1,1,"all_city_parameter_inputs")))</f>
        <v>10</v>
      </c>
      <c r="H397" s="25" t="str">
        <f ca="1">IF(OR(F397="alpha",F397="beta",F397="sd",F397="mean"),"--",VLOOKUP(C397,Default!$B$5:$H$82,7,FALSE))</f>
        <v>--</v>
      </c>
      <c r="I397" s="9" t="str">
        <f ca="1">VLOOKUP(E397,Lookup!$C$5:$D$42,2, FALSE)</f>
        <v>Travel values</v>
      </c>
      <c r="J397" s="9" t="str">
        <f ca="1">VLOOKUP(C397,Default!$B$4:$E$82,4, FALSE)</f>
        <v>number of trucks per car</v>
      </c>
      <c r="K397" s="29"/>
      <c r="L397" s="29"/>
      <c r="M397" s="29"/>
    </row>
    <row r="398" spans="1:13" x14ac:dyDescent="0.3">
      <c r="A398" s="10">
        <f t="shared" si="17"/>
        <v>8</v>
      </c>
      <c r="B398" s="10">
        <f t="shared" si="18"/>
        <v>46</v>
      </c>
      <c r="C398" s="10" t="str">
        <f t="shared" ca="1" si="19"/>
        <v xml:space="preserve">PM_emission_confidence </v>
      </c>
      <c r="D398" s="9" t="str" cm="1">
        <f t="array" aca="1" ref="D398" ca="1">INDIRECT(ADDRESS(1,A398,1,1,"all_city_parameter_inputs"))</f>
        <v>belo_horizonte</v>
      </c>
      <c r="E398" s="11" t="str" cm="1">
        <f t="array" aca="1" ref="E398" ca="1">IF(AND(ISBLANK(INDIRECT(ADDRESS(B398,2,1,1,"all_city_parameter_inputs"))), ISBLANK(INDIRECT(ADDRESS(B398,1,1,1,"all_city_parameter_inputs")))), "", IF(ISBLANK(INDIRECT(ADDRESS(B398,1,1,1,"all_city_parameter_inputs"))), All_city_list!E397,INDIRECT(ADDRESS(B398,1,1,1,"all_city_parameter_inputs"))))</f>
        <v>PM_emission_confidence</v>
      </c>
      <c r="F398" s="9" t="str" cm="1">
        <f t="array" aca="1" ref="F398" ca="1">IF(AND(ISBLANK(INDIRECT(ADDRESS(B398,3,1,1,"all_city_parameter_inputs"))),ISBLANK(INDIRECT(ADDRESS(B398,2,1,1,"all_city_parameter_inputs")))),"",IF(ISBLANK(INDIRECT(ADDRESS(B398,2,1,1,"all_city_parameter_inputs"))),"",INDIRECT(ADDRESS(B398,2,1,1,"all_city_parameter_inputs"))))</f>
        <v/>
      </c>
      <c r="G398" s="25" cm="1">
        <f t="array" aca="1" ref="G398" ca="1">IF(ISBLANK(INDIRECT(ADDRESS(B398,A398,1,1,"all_city_parameter_inputs"))), "--",INDIRECT(ADDRESS(B398,A398,1,1,"all_city_parameter_inputs")))</f>
        <v>0.5</v>
      </c>
      <c r="H398" s="25" t="e">
        <f ca="1">IF(OR(F398="alpha",F398="beta",F398="sd",F398="mean"),"--",VLOOKUP(C398,Default!$B$5:$H$82,7,FALSE))</f>
        <v>#N/A</v>
      </c>
      <c r="I398" s="9" t="str">
        <f ca="1">VLOOKUP(E398,Lookup!$C$5:$D$42,2, FALSE)</f>
        <v>Pollution values</v>
      </c>
      <c r="J398" s="9" t="e">
        <f ca="1">VLOOKUP(C398,Default!$B$4:$E$82,4, FALSE)</f>
        <v>#N/A</v>
      </c>
      <c r="K398" s="29"/>
      <c r="L398" s="29"/>
      <c r="M398" s="29"/>
    </row>
    <row r="399" spans="1:13" x14ac:dyDescent="0.3">
      <c r="A399" s="10">
        <f t="shared" si="17"/>
        <v>8</v>
      </c>
      <c r="B399" s="10">
        <f t="shared" si="18"/>
        <v>47</v>
      </c>
      <c r="C399" s="10" t="str">
        <f t="shared" ca="1" si="19"/>
        <v>distance_scalar_car_taxi</v>
      </c>
      <c r="D399" s="9" t="str" cm="1">
        <f t="array" aca="1" ref="D399" ca="1">INDIRECT(ADDRESS(1,A399,1,1,"all_city_parameter_inputs"))</f>
        <v>belo_horizonte</v>
      </c>
      <c r="E399" s="11" t="str" cm="1">
        <f t="array" aca="1" ref="E399" ca="1">IF(AND(ISBLANK(INDIRECT(ADDRESS(B399,2,1,1,"all_city_parameter_inputs"))), ISBLANK(INDIRECT(ADDRESS(B399,1,1,1,"all_city_parameter_inputs")))), "", IF(ISBLANK(INDIRECT(ADDRESS(B399,1,1,1,"all_city_parameter_inputs"))), All_city_list!E398,INDIRECT(ADDRESS(B399,1,1,1,"all_city_parameter_inputs"))))</f>
        <v>distance_scalar_car_taxi</v>
      </c>
      <c r="F399" s="9" t="str" cm="1">
        <f t="array" aca="1" ref="F399" ca="1">IF(AND(ISBLANK(INDIRECT(ADDRESS(B399,3,1,1,"all_city_parameter_inputs"))),ISBLANK(INDIRECT(ADDRESS(B399,2,1,1,"all_city_parameter_inputs")))),"",IF(ISBLANK(INDIRECT(ADDRESS(B399,2,1,1,"all_city_parameter_inputs"))),"",INDIRECT(ADDRESS(B399,2,1,1,"all_city_parameter_inputs"))))</f>
        <v>constant</v>
      </c>
      <c r="G399" s="25" cm="1">
        <f t="array" aca="1" ref="G399" ca="1">IF(ISBLANK(INDIRECT(ADDRESS(B399,A399,1,1,"all_city_parameter_inputs"))), "--",INDIRECT(ADDRESS(B399,A399,1,1,"all_city_parameter_inputs")))</f>
        <v>1</v>
      </c>
      <c r="H399" s="25">
        <f ca="1">IF(OR(F399="alpha",F399="beta",F399="sd",F399="mean"),"--",VLOOKUP(C399,Default!$B$5:$H$82,7,FALSE))</f>
        <v>1</v>
      </c>
      <c r="I399" s="9" t="str">
        <f ca="1">VLOOKUP(E399,Lookup!$C$5:$D$42,2, FALSE)</f>
        <v>Travel values</v>
      </c>
      <c r="J399" s="9" t="str">
        <f ca="1">VLOOKUP(C399,Default!$B$4:$E$82,4, FALSE)</f>
        <v>scalar for car/taxi distance</v>
      </c>
      <c r="K399" s="29"/>
      <c r="L399" s="29"/>
      <c r="M399" s="29"/>
    </row>
    <row r="400" spans="1:13" x14ac:dyDescent="0.3">
      <c r="A400" s="10">
        <f t="shared" si="17"/>
        <v>8</v>
      </c>
      <c r="B400" s="10">
        <f t="shared" si="18"/>
        <v>48</v>
      </c>
      <c r="C400" s="10" t="str">
        <f t="shared" ca="1" si="19"/>
        <v>distance_scalar_car_taxi</v>
      </c>
      <c r="D400" s="9" t="str" cm="1">
        <f t="array" aca="1" ref="D400" ca="1">INDIRECT(ADDRESS(1,A400,1,1,"all_city_parameter_inputs"))</f>
        <v>belo_horizonte</v>
      </c>
      <c r="E400" s="11" t="str" cm="1">
        <f t="array" aca="1" ref="E400" ca="1">IF(AND(ISBLANK(INDIRECT(ADDRESS(B400,2,1,1,"all_city_parameter_inputs"))), ISBLANK(INDIRECT(ADDRESS(B400,1,1,1,"all_city_parameter_inputs")))), "", IF(ISBLANK(INDIRECT(ADDRESS(B400,1,1,1,"all_city_parameter_inputs"))), All_city_list!E399,INDIRECT(ADDRESS(B400,1,1,1,"all_city_parameter_inputs"))))</f>
        <v>distance_scalar_car_taxi</v>
      </c>
      <c r="F400" s="9" t="str" cm="1">
        <f t="array" aca="1" ref="F400" ca="1">IF(AND(ISBLANK(INDIRECT(ADDRESS(B400,3,1,1,"all_city_parameter_inputs"))),ISBLANK(INDIRECT(ADDRESS(B400,2,1,1,"all_city_parameter_inputs")))),"",IF(ISBLANK(INDIRECT(ADDRESS(B400,2,1,1,"all_city_parameter_inputs"))),"",INDIRECT(ADDRESS(B400,2,1,1,"all_city_parameter_inputs"))))</f>
        <v>mean</v>
      </c>
      <c r="G400" s="25" cm="1">
        <f t="array" aca="1" ref="G400" ca="1">IF(ISBLANK(INDIRECT(ADDRESS(B400,A400,1,1,"all_city_parameter_inputs"))), "--",INDIRECT(ADDRESS(B400,A400,1,1,"all_city_parameter_inputs")))</f>
        <v>1</v>
      </c>
      <c r="H400" s="25" t="str">
        <f ca="1">IF(OR(F400="alpha",F400="beta",F400="sd",F400="mean"),"--",VLOOKUP(C400,Default!$B$5:$H$82,7,FALSE))</f>
        <v>--</v>
      </c>
      <c r="I400" s="9" t="str">
        <f ca="1">VLOOKUP(E400,Lookup!$C$5:$D$42,2, FALSE)</f>
        <v>Travel values</v>
      </c>
      <c r="J400" s="9" t="str">
        <f ca="1">VLOOKUP(C400,Default!$B$4:$E$82,4, FALSE)</f>
        <v>scalar for car/taxi distance</v>
      </c>
      <c r="K400" s="29"/>
      <c r="L400" s="29"/>
      <c r="M400" s="29"/>
    </row>
    <row r="401" spans="1:13" x14ac:dyDescent="0.3">
      <c r="A401" s="10">
        <f t="shared" si="17"/>
        <v>8</v>
      </c>
      <c r="B401" s="10">
        <f t="shared" si="18"/>
        <v>49</v>
      </c>
      <c r="C401" s="10" t="str">
        <f t="shared" ca="1" si="19"/>
        <v>distance_scalar_car_taxi</v>
      </c>
      <c r="D401" s="9" t="str" cm="1">
        <f t="array" aca="1" ref="D401" ca="1">INDIRECT(ADDRESS(1,A401,1,1,"all_city_parameter_inputs"))</f>
        <v>belo_horizonte</v>
      </c>
      <c r="E401" s="11" t="str" cm="1">
        <f t="array" aca="1" ref="E401" ca="1">IF(AND(ISBLANK(INDIRECT(ADDRESS(B401,2,1,1,"all_city_parameter_inputs"))), ISBLANK(INDIRECT(ADDRESS(B401,1,1,1,"all_city_parameter_inputs")))), "", IF(ISBLANK(INDIRECT(ADDRESS(B401,1,1,1,"all_city_parameter_inputs"))), All_city_list!E400,INDIRECT(ADDRESS(B401,1,1,1,"all_city_parameter_inputs"))))</f>
        <v>distance_scalar_car_taxi</v>
      </c>
      <c r="F401" s="9" t="str" cm="1">
        <f t="array" aca="1" ref="F401" ca="1">IF(AND(ISBLANK(INDIRECT(ADDRESS(B401,3,1,1,"all_city_parameter_inputs"))),ISBLANK(INDIRECT(ADDRESS(B401,2,1,1,"all_city_parameter_inputs")))),"",IF(ISBLANK(INDIRECT(ADDRESS(B401,2,1,1,"all_city_parameter_inputs"))),"",INDIRECT(ADDRESS(B401,2,1,1,"all_city_parameter_inputs"))))</f>
        <v>sd</v>
      </c>
      <c r="G401" s="25" cm="1">
        <f t="array" aca="1" ref="G401" ca="1">IF(ISBLANK(INDIRECT(ADDRESS(B401,A401,1,1,"all_city_parameter_inputs"))), "--",INDIRECT(ADDRESS(B401,A401,1,1,"all_city_parameter_inputs")))</f>
        <v>1.2</v>
      </c>
      <c r="H401" s="25" t="str">
        <f ca="1">IF(OR(F401="alpha",F401="beta",F401="sd",F401="mean"),"--",VLOOKUP(C401,Default!$B$5:$H$82,7,FALSE))</f>
        <v>--</v>
      </c>
      <c r="I401" s="9" t="str">
        <f ca="1">VLOOKUP(E401,Lookup!$C$5:$D$42,2, FALSE)</f>
        <v>Travel values</v>
      </c>
      <c r="J401" s="9" t="str">
        <f ca="1">VLOOKUP(C401,Default!$B$4:$E$82,4, FALSE)</f>
        <v>scalar for car/taxi distance</v>
      </c>
      <c r="K401" s="29"/>
      <c r="L401" s="29"/>
      <c r="M401" s="29"/>
    </row>
    <row r="402" spans="1:13" x14ac:dyDescent="0.3">
      <c r="A402" s="10">
        <f t="shared" si="17"/>
        <v>8</v>
      </c>
      <c r="B402" s="10">
        <f t="shared" si="18"/>
        <v>50</v>
      </c>
      <c r="C402" s="10" t="str">
        <f t="shared" ca="1" si="19"/>
        <v>distance_scalar_motorcycle</v>
      </c>
      <c r="D402" s="9" t="str" cm="1">
        <f t="array" aca="1" ref="D402" ca="1">INDIRECT(ADDRESS(1,A402,1,1,"all_city_parameter_inputs"))</f>
        <v>belo_horizonte</v>
      </c>
      <c r="E402" s="11" t="str" cm="1">
        <f t="array" aca="1" ref="E402" ca="1">IF(AND(ISBLANK(INDIRECT(ADDRESS(B402,2,1,1,"all_city_parameter_inputs"))), ISBLANK(INDIRECT(ADDRESS(B402,1,1,1,"all_city_parameter_inputs")))), "", IF(ISBLANK(INDIRECT(ADDRESS(B402,1,1,1,"all_city_parameter_inputs"))), All_city_list!E401,INDIRECT(ADDRESS(B402,1,1,1,"all_city_parameter_inputs"))))</f>
        <v>distance_scalar_motorcycle</v>
      </c>
      <c r="F402" s="9" t="str" cm="1">
        <f t="array" aca="1" ref="F402" ca="1">IF(AND(ISBLANK(INDIRECT(ADDRESS(B402,3,1,1,"all_city_parameter_inputs"))),ISBLANK(INDIRECT(ADDRESS(B402,2,1,1,"all_city_parameter_inputs")))),"",IF(ISBLANK(INDIRECT(ADDRESS(B402,2,1,1,"all_city_parameter_inputs"))),"",INDIRECT(ADDRESS(B402,2,1,1,"all_city_parameter_inputs"))))</f>
        <v>constant</v>
      </c>
      <c r="G402" s="25" cm="1">
        <f t="array" aca="1" ref="G402" ca="1">IF(ISBLANK(INDIRECT(ADDRESS(B402,A402,1,1,"all_city_parameter_inputs"))), "--",INDIRECT(ADDRESS(B402,A402,1,1,"all_city_parameter_inputs")))</f>
        <v>1</v>
      </c>
      <c r="H402" s="25">
        <f ca="1">IF(OR(F402="alpha",F402="beta",F402="sd",F402="mean"),"--",VLOOKUP(C402,Default!$B$5:$H$82,7,FALSE))</f>
        <v>1</v>
      </c>
      <c r="I402" s="9" t="str">
        <f ca="1">VLOOKUP(E402,Lookup!$C$5:$D$42,2, FALSE)</f>
        <v>Travel values</v>
      </c>
      <c r="J402" s="9" t="str">
        <f ca="1">VLOOKUP(C402,Default!$B$4:$E$82,4, FALSE)</f>
        <v>scalar for motorcycle distance</v>
      </c>
      <c r="K402" s="29"/>
      <c r="L402" s="29"/>
      <c r="M402" s="29"/>
    </row>
    <row r="403" spans="1:13" x14ac:dyDescent="0.3">
      <c r="A403" s="10">
        <f t="shared" si="17"/>
        <v>8</v>
      </c>
      <c r="B403" s="10">
        <f t="shared" si="18"/>
        <v>51</v>
      </c>
      <c r="C403" s="10" t="str">
        <f t="shared" ca="1" si="19"/>
        <v>distance_scalar_motorcycle</v>
      </c>
      <c r="D403" s="9" t="str" cm="1">
        <f t="array" aca="1" ref="D403" ca="1">INDIRECT(ADDRESS(1,A403,1,1,"all_city_parameter_inputs"))</f>
        <v>belo_horizonte</v>
      </c>
      <c r="E403" s="11" t="str" cm="1">
        <f t="array" aca="1" ref="E403" ca="1">IF(AND(ISBLANK(INDIRECT(ADDRESS(B403,2,1,1,"all_city_parameter_inputs"))), ISBLANK(INDIRECT(ADDRESS(B403,1,1,1,"all_city_parameter_inputs")))), "", IF(ISBLANK(INDIRECT(ADDRESS(B403,1,1,1,"all_city_parameter_inputs"))), All_city_list!E402,INDIRECT(ADDRESS(B403,1,1,1,"all_city_parameter_inputs"))))</f>
        <v>distance_scalar_motorcycle</v>
      </c>
      <c r="F403" s="9" t="str" cm="1">
        <f t="array" aca="1" ref="F403" ca="1">IF(AND(ISBLANK(INDIRECT(ADDRESS(B403,3,1,1,"all_city_parameter_inputs"))),ISBLANK(INDIRECT(ADDRESS(B403,2,1,1,"all_city_parameter_inputs")))),"",IF(ISBLANK(INDIRECT(ADDRESS(B403,2,1,1,"all_city_parameter_inputs"))),"",INDIRECT(ADDRESS(B403,2,1,1,"all_city_parameter_inputs"))))</f>
        <v>mean</v>
      </c>
      <c r="G403" s="25" cm="1">
        <f t="array" aca="1" ref="G403" ca="1">IF(ISBLANK(INDIRECT(ADDRESS(B403,A403,1,1,"all_city_parameter_inputs"))), "--",INDIRECT(ADDRESS(B403,A403,1,1,"all_city_parameter_inputs")))</f>
        <v>1</v>
      </c>
      <c r="H403" s="25" t="str">
        <f ca="1">IF(OR(F403="alpha",F403="beta",F403="sd",F403="mean"),"--",VLOOKUP(C403,Default!$B$5:$H$82,7,FALSE))</f>
        <v>--</v>
      </c>
      <c r="I403" s="9" t="str">
        <f ca="1">VLOOKUP(E403,Lookup!$C$5:$D$42,2, FALSE)</f>
        <v>Travel values</v>
      </c>
      <c r="J403" s="9" t="str">
        <f ca="1">VLOOKUP(C403,Default!$B$4:$E$82,4, FALSE)</f>
        <v>scalar for motorcycle distance</v>
      </c>
      <c r="K403" s="29"/>
      <c r="L403" s="29"/>
      <c r="M403" s="29"/>
    </row>
    <row r="404" spans="1:13" x14ac:dyDescent="0.3">
      <c r="A404" s="10">
        <f t="shared" si="17"/>
        <v>8</v>
      </c>
      <c r="B404" s="10">
        <f t="shared" si="18"/>
        <v>52</v>
      </c>
      <c r="C404" s="10" t="str">
        <f t="shared" ca="1" si="19"/>
        <v>distance_scalar_motorcycle</v>
      </c>
      <c r="D404" s="9" t="str" cm="1">
        <f t="array" aca="1" ref="D404" ca="1">INDIRECT(ADDRESS(1,A404,1,1,"all_city_parameter_inputs"))</f>
        <v>belo_horizonte</v>
      </c>
      <c r="E404" s="11" t="str" cm="1">
        <f t="array" aca="1" ref="E404" ca="1">IF(AND(ISBLANK(INDIRECT(ADDRESS(B404,2,1,1,"all_city_parameter_inputs"))), ISBLANK(INDIRECT(ADDRESS(B404,1,1,1,"all_city_parameter_inputs")))), "", IF(ISBLANK(INDIRECT(ADDRESS(B404,1,1,1,"all_city_parameter_inputs"))), All_city_list!E403,INDIRECT(ADDRESS(B404,1,1,1,"all_city_parameter_inputs"))))</f>
        <v>distance_scalar_motorcycle</v>
      </c>
      <c r="F404" s="9" t="str" cm="1">
        <f t="array" aca="1" ref="F404" ca="1">IF(AND(ISBLANK(INDIRECT(ADDRESS(B404,3,1,1,"all_city_parameter_inputs"))),ISBLANK(INDIRECT(ADDRESS(B404,2,1,1,"all_city_parameter_inputs")))),"",IF(ISBLANK(INDIRECT(ADDRESS(B404,2,1,1,"all_city_parameter_inputs"))),"",INDIRECT(ADDRESS(B404,2,1,1,"all_city_parameter_inputs"))))</f>
        <v>sd</v>
      </c>
      <c r="G404" s="25" cm="1">
        <f t="array" aca="1" ref="G404" ca="1">IF(ISBLANK(INDIRECT(ADDRESS(B404,A404,1,1,"all_city_parameter_inputs"))), "--",INDIRECT(ADDRESS(B404,A404,1,1,"all_city_parameter_inputs")))</f>
        <v>1.2</v>
      </c>
      <c r="H404" s="25" t="str">
        <f ca="1">IF(OR(F404="alpha",F404="beta",F404="sd",F404="mean"),"--",VLOOKUP(C404,Default!$B$5:$H$82,7,FALSE))</f>
        <v>--</v>
      </c>
      <c r="I404" s="9" t="str">
        <f ca="1">VLOOKUP(E404,Lookup!$C$5:$D$42,2, FALSE)</f>
        <v>Travel values</v>
      </c>
      <c r="J404" s="9" t="str">
        <f ca="1">VLOOKUP(C404,Default!$B$4:$E$82,4, FALSE)</f>
        <v>scalar for motorcycle distance</v>
      </c>
      <c r="K404" s="29"/>
      <c r="L404" s="29"/>
      <c r="M404" s="29"/>
    </row>
    <row r="405" spans="1:13" x14ac:dyDescent="0.3">
      <c r="A405" s="10">
        <f t="shared" si="17"/>
        <v>8</v>
      </c>
      <c r="B405" s="10">
        <f t="shared" si="18"/>
        <v>53</v>
      </c>
      <c r="C405" s="10" t="str">
        <f t="shared" ca="1" si="19"/>
        <v>distance_scalar_pt</v>
      </c>
      <c r="D405" s="9" t="str" cm="1">
        <f t="array" aca="1" ref="D405" ca="1">INDIRECT(ADDRESS(1,A405,1,1,"all_city_parameter_inputs"))</f>
        <v>belo_horizonte</v>
      </c>
      <c r="E405" s="11" t="str" cm="1">
        <f t="array" aca="1" ref="E405" ca="1">IF(AND(ISBLANK(INDIRECT(ADDRESS(B405,2,1,1,"all_city_parameter_inputs"))), ISBLANK(INDIRECT(ADDRESS(B405,1,1,1,"all_city_parameter_inputs")))), "", IF(ISBLANK(INDIRECT(ADDRESS(B405,1,1,1,"all_city_parameter_inputs"))), All_city_list!E404,INDIRECT(ADDRESS(B405,1,1,1,"all_city_parameter_inputs"))))</f>
        <v>distance_scalar_pt</v>
      </c>
      <c r="F405" s="9" t="str" cm="1">
        <f t="array" aca="1" ref="F405" ca="1">IF(AND(ISBLANK(INDIRECT(ADDRESS(B405,3,1,1,"all_city_parameter_inputs"))),ISBLANK(INDIRECT(ADDRESS(B405,2,1,1,"all_city_parameter_inputs")))),"",IF(ISBLANK(INDIRECT(ADDRESS(B405,2,1,1,"all_city_parameter_inputs"))),"",INDIRECT(ADDRESS(B405,2,1,1,"all_city_parameter_inputs"))))</f>
        <v>constant</v>
      </c>
      <c r="G405" s="25" cm="1">
        <f t="array" aca="1" ref="G405" ca="1">IF(ISBLANK(INDIRECT(ADDRESS(B405,A405,1,1,"all_city_parameter_inputs"))), "--",INDIRECT(ADDRESS(B405,A405,1,1,"all_city_parameter_inputs")))</f>
        <v>1</v>
      </c>
      <c r="H405" s="25">
        <f ca="1">IF(OR(F405="alpha",F405="beta",F405="sd",F405="mean"),"--",VLOOKUP(C405,Default!$B$5:$H$82,7,FALSE))</f>
        <v>1</v>
      </c>
      <c r="I405" s="9" t="str">
        <f ca="1">VLOOKUP(E405,Lookup!$C$5:$D$42,2, FALSE)</f>
        <v>Travel values</v>
      </c>
      <c r="J405" s="9" t="str">
        <f ca="1">VLOOKUP(C405,Default!$B$4:$E$82,4, FALSE)</f>
        <v>scalar for PT distance</v>
      </c>
      <c r="K405" s="29"/>
      <c r="L405" s="29"/>
      <c r="M405" s="29"/>
    </row>
    <row r="406" spans="1:13" x14ac:dyDescent="0.3">
      <c r="A406" s="10">
        <f t="shared" si="17"/>
        <v>8</v>
      </c>
      <c r="B406" s="10">
        <f t="shared" si="18"/>
        <v>54</v>
      </c>
      <c r="C406" s="10" t="str">
        <f t="shared" ca="1" si="19"/>
        <v>distance_scalar_pt</v>
      </c>
      <c r="D406" s="9" t="str" cm="1">
        <f t="array" aca="1" ref="D406" ca="1">INDIRECT(ADDRESS(1,A406,1,1,"all_city_parameter_inputs"))</f>
        <v>belo_horizonte</v>
      </c>
      <c r="E406" s="11" t="str" cm="1">
        <f t="array" aca="1" ref="E406" ca="1">IF(AND(ISBLANK(INDIRECT(ADDRESS(B406,2,1,1,"all_city_parameter_inputs"))), ISBLANK(INDIRECT(ADDRESS(B406,1,1,1,"all_city_parameter_inputs")))), "", IF(ISBLANK(INDIRECT(ADDRESS(B406,1,1,1,"all_city_parameter_inputs"))), All_city_list!E405,INDIRECT(ADDRESS(B406,1,1,1,"all_city_parameter_inputs"))))</f>
        <v>distance_scalar_pt</v>
      </c>
      <c r="F406" s="9" t="str" cm="1">
        <f t="array" aca="1" ref="F406" ca="1">IF(AND(ISBLANK(INDIRECT(ADDRESS(B406,3,1,1,"all_city_parameter_inputs"))),ISBLANK(INDIRECT(ADDRESS(B406,2,1,1,"all_city_parameter_inputs")))),"",IF(ISBLANK(INDIRECT(ADDRESS(B406,2,1,1,"all_city_parameter_inputs"))),"",INDIRECT(ADDRESS(B406,2,1,1,"all_city_parameter_inputs"))))</f>
        <v>mean</v>
      </c>
      <c r="G406" s="25" cm="1">
        <f t="array" aca="1" ref="G406" ca="1">IF(ISBLANK(INDIRECT(ADDRESS(B406,A406,1,1,"all_city_parameter_inputs"))), "--",INDIRECT(ADDRESS(B406,A406,1,1,"all_city_parameter_inputs")))</f>
        <v>1</v>
      </c>
      <c r="H406" s="25" t="str">
        <f ca="1">IF(OR(F406="alpha",F406="beta",F406="sd",F406="mean"),"--",VLOOKUP(C406,Default!$B$5:$H$82,7,FALSE))</f>
        <v>--</v>
      </c>
      <c r="I406" s="9" t="str">
        <f ca="1">VLOOKUP(E406,Lookup!$C$5:$D$42,2, FALSE)</f>
        <v>Travel values</v>
      </c>
      <c r="J406" s="9" t="str">
        <f ca="1">VLOOKUP(C406,Default!$B$4:$E$82,4, FALSE)</f>
        <v>scalar for PT distance</v>
      </c>
      <c r="K406" s="29"/>
      <c r="L406" s="29"/>
      <c r="M406" s="29"/>
    </row>
    <row r="407" spans="1:13" x14ac:dyDescent="0.3">
      <c r="A407" s="10">
        <f t="shared" si="17"/>
        <v>8</v>
      </c>
      <c r="B407" s="10">
        <f t="shared" si="18"/>
        <v>55</v>
      </c>
      <c r="C407" s="10" t="str">
        <f t="shared" ca="1" si="19"/>
        <v>distance_scalar_pt</v>
      </c>
      <c r="D407" s="9" t="str" cm="1">
        <f t="array" aca="1" ref="D407" ca="1">INDIRECT(ADDRESS(1,A407,1,1,"all_city_parameter_inputs"))</f>
        <v>belo_horizonte</v>
      </c>
      <c r="E407" s="11" t="str" cm="1">
        <f t="array" aca="1" ref="E407" ca="1">IF(AND(ISBLANK(INDIRECT(ADDRESS(B407,2,1,1,"all_city_parameter_inputs"))), ISBLANK(INDIRECT(ADDRESS(B407,1,1,1,"all_city_parameter_inputs")))), "", IF(ISBLANK(INDIRECT(ADDRESS(B407,1,1,1,"all_city_parameter_inputs"))), All_city_list!E406,INDIRECT(ADDRESS(B407,1,1,1,"all_city_parameter_inputs"))))</f>
        <v>distance_scalar_pt</v>
      </c>
      <c r="F407" s="9" t="str" cm="1">
        <f t="array" aca="1" ref="F407" ca="1">IF(AND(ISBLANK(INDIRECT(ADDRESS(B407,3,1,1,"all_city_parameter_inputs"))),ISBLANK(INDIRECT(ADDRESS(B407,2,1,1,"all_city_parameter_inputs")))),"",IF(ISBLANK(INDIRECT(ADDRESS(B407,2,1,1,"all_city_parameter_inputs"))),"",INDIRECT(ADDRESS(B407,2,1,1,"all_city_parameter_inputs"))))</f>
        <v>sd</v>
      </c>
      <c r="G407" s="25" cm="1">
        <f t="array" aca="1" ref="G407" ca="1">IF(ISBLANK(INDIRECT(ADDRESS(B407,A407,1,1,"all_city_parameter_inputs"))), "--",INDIRECT(ADDRESS(B407,A407,1,1,"all_city_parameter_inputs")))</f>
        <v>1.2</v>
      </c>
      <c r="H407" s="25" t="str">
        <f ca="1">IF(OR(F407="alpha",F407="beta",F407="sd",F407="mean"),"--",VLOOKUP(C407,Default!$B$5:$H$82,7,FALSE))</f>
        <v>--</v>
      </c>
      <c r="I407" s="9" t="str">
        <f ca="1">VLOOKUP(E407,Lookup!$C$5:$D$42,2, FALSE)</f>
        <v>Travel values</v>
      </c>
      <c r="J407" s="9" t="str">
        <f ca="1">VLOOKUP(C407,Default!$B$4:$E$82,4, FALSE)</f>
        <v>scalar for PT distance</v>
      </c>
      <c r="K407" s="29"/>
      <c r="L407" s="29"/>
      <c r="M407" s="29"/>
    </row>
    <row r="408" spans="1:13" x14ac:dyDescent="0.3">
      <c r="A408" s="10">
        <f t="shared" si="17"/>
        <v>8</v>
      </c>
      <c r="B408" s="10">
        <f t="shared" si="18"/>
        <v>56</v>
      </c>
      <c r="C408" s="10" t="str">
        <f t="shared" ca="1" si="19"/>
        <v>distance_scalar_walking</v>
      </c>
      <c r="D408" s="9" t="str" cm="1">
        <f t="array" aca="1" ref="D408" ca="1">INDIRECT(ADDRESS(1,A408,1,1,"all_city_parameter_inputs"))</f>
        <v>belo_horizonte</v>
      </c>
      <c r="E408" s="11" t="str" cm="1">
        <f t="array" aca="1" ref="E408" ca="1">IF(AND(ISBLANK(INDIRECT(ADDRESS(B408,2,1,1,"all_city_parameter_inputs"))), ISBLANK(INDIRECT(ADDRESS(B408,1,1,1,"all_city_parameter_inputs")))), "", IF(ISBLANK(INDIRECT(ADDRESS(B408,1,1,1,"all_city_parameter_inputs"))), All_city_list!E407,INDIRECT(ADDRESS(B408,1,1,1,"all_city_parameter_inputs"))))</f>
        <v>distance_scalar_walking</v>
      </c>
      <c r="F408" s="9" t="str" cm="1">
        <f t="array" aca="1" ref="F408" ca="1">IF(AND(ISBLANK(INDIRECT(ADDRESS(B408,3,1,1,"all_city_parameter_inputs"))),ISBLANK(INDIRECT(ADDRESS(B408,2,1,1,"all_city_parameter_inputs")))),"",IF(ISBLANK(INDIRECT(ADDRESS(B408,2,1,1,"all_city_parameter_inputs"))),"",INDIRECT(ADDRESS(B408,2,1,1,"all_city_parameter_inputs"))))</f>
        <v>constant</v>
      </c>
      <c r="G408" s="25" cm="1">
        <f t="array" aca="1" ref="G408" ca="1">IF(ISBLANK(INDIRECT(ADDRESS(B408,A408,1,1,"all_city_parameter_inputs"))), "--",INDIRECT(ADDRESS(B408,A408,1,1,"all_city_parameter_inputs")))</f>
        <v>1</v>
      </c>
      <c r="H408" s="25">
        <f ca="1">IF(OR(F408="alpha",F408="beta",F408="sd",F408="mean"),"--",VLOOKUP(C408,Default!$B$5:$H$82,7,FALSE))</f>
        <v>1</v>
      </c>
      <c r="I408" s="9" t="str">
        <f ca="1">VLOOKUP(E408,Lookup!$C$5:$D$42,2, FALSE)</f>
        <v>Travel values</v>
      </c>
      <c r="J408" s="9" t="str">
        <f ca="1">VLOOKUP(C408,Default!$B$4:$E$82,4, FALSE)</f>
        <v>scalar for walking distance</v>
      </c>
      <c r="K408" s="29"/>
      <c r="L408" s="29"/>
      <c r="M408" s="29"/>
    </row>
    <row r="409" spans="1:13" x14ac:dyDescent="0.3">
      <c r="A409" s="10">
        <f t="shared" si="17"/>
        <v>8</v>
      </c>
      <c r="B409" s="10">
        <f t="shared" si="18"/>
        <v>57</v>
      </c>
      <c r="C409" s="10" t="str">
        <f t="shared" ca="1" si="19"/>
        <v>distance_scalar_walking</v>
      </c>
      <c r="D409" s="9" t="str" cm="1">
        <f t="array" aca="1" ref="D409" ca="1">INDIRECT(ADDRESS(1,A409,1,1,"all_city_parameter_inputs"))</f>
        <v>belo_horizonte</v>
      </c>
      <c r="E409" s="11" t="str" cm="1">
        <f t="array" aca="1" ref="E409" ca="1">IF(AND(ISBLANK(INDIRECT(ADDRESS(B409,2,1,1,"all_city_parameter_inputs"))), ISBLANK(INDIRECT(ADDRESS(B409,1,1,1,"all_city_parameter_inputs")))), "", IF(ISBLANK(INDIRECT(ADDRESS(B409,1,1,1,"all_city_parameter_inputs"))), All_city_list!E408,INDIRECT(ADDRESS(B409,1,1,1,"all_city_parameter_inputs"))))</f>
        <v>distance_scalar_walking</v>
      </c>
      <c r="F409" s="9" t="str" cm="1">
        <f t="array" aca="1" ref="F409" ca="1">IF(AND(ISBLANK(INDIRECT(ADDRESS(B409,3,1,1,"all_city_parameter_inputs"))),ISBLANK(INDIRECT(ADDRESS(B409,2,1,1,"all_city_parameter_inputs")))),"",IF(ISBLANK(INDIRECT(ADDRESS(B409,2,1,1,"all_city_parameter_inputs"))),"",INDIRECT(ADDRESS(B409,2,1,1,"all_city_parameter_inputs"))))</f>
        <v>mean</v>
      </c>
      <c r="G409" s="25" cm="1">
        <f t="array" aca="1" ref="G409" ca="1">IF(ISBLANK(INDIRECT(ADDRESS(B409,A409,1,1,"all_city_parameter_inputs"))), "--",INDIRECT(ADDRESS(B409,A409,1,1,"all_city_parameter_inputs")))</f>
        <v>1</v>
      </c>
      <c r="H409" s="25" t="str">
        <f ca="1">IF(OR(F409="alpha",F409="beta",F409="sd",F409="mean"),"--",VLOOKUP(C409,Default!$B$5:$H$82,7,FALSE))</f>
        <v>--</v>
      </c>
      <c r="I409" s="9" t="str">
        <f ca="1">VLOOKUP(E409,Lookup!$C$5:$D$42,2, FALSE)</f>
        <v>Travel values</v>
      </c>
      <c r="J409" s="9" t="str">
        <f ca="1">VLOOKUP(C409,Default!$B$4:$E$82,4, FALSE)</f>
        <v>scalar for walking distance</v>
      </c>
      <c r="K409" s="29"/>
      <c r="L409" s="29"/>
      <c r="M409" s="29"/>
    </row>
    <row r="410" spans="1:13" x14ac:dyDescent="0.3">
      <c r="A410" s="10">
        <f t="shared" si="17"/>
        <v>8</v>
      </c>
      <c r="B410" s="10">
        <f t="shared" si="18"/>
        <v>58</v>
      </c>
      <c r="C410" s="10" t="str">
        <f t="shared" ca="1" si="19"/>
        <v>distance_scalar_walking</v>
      </c>
      <c r="D410" s="9" t="str" cm="1">
        <f t="array" aca="1" ref="D410" ca="1">INDIRECT(ADDRESS(1,A410,1,1,"all_city_parameter_inputs"))</f>
        <v>belo_horizonte</v>
      </c>
      <c r="E410" s="11" t="str" cm="1">
        <f t="array" aca="1" ref="E410" ca="1">IF(AND(ISBLANK(INDIRECT(ADDRESS(B410,2,1,1,"all_city_parameter_inputs"))), ISBLANK(INDIRECT(ADDRESS(B410,1,1,1,"all_city_parameter_inputs")))), "", IF(ISBLANK(INDIRECT(ADDRESS(B410,1,1,1,"all_city_parameter_inputs"))), All_city_list!E409,INDIRECT(ADDRESS(B410,1,1,1,"all_city_parameter_inputs"))))</f>
        <v>distance_scalar_walking</v>
      </c>
      <c r="F410" s="9" t="str" cm="1">
        <f t="array" aca="1" ref="F410" ca="1">IF(AND(ISBLANK(INDIRECT(ADDRESS(B410,3,1,1,"all_city_parameter_inputs"))),ISBLANK(INDIRECT(ADDRESS(B410,2,1,1,"all_city_parameter_inputs")))),"",IF(ISBLANK(INDIRECT(ADDRESS(B410,2,1,1,"all_city_parameter_inputs"))),"",INDIRECT(ADDRESS(B410,2,1,1,"all_city_parameter_inputs"))))</f>
        <v>sd</v>
      </c>
      <c r="G410" s="25" cm="1">
        <f t="array" aca="1" ref="G410" ca="1">IF(ISBLANK(INDIRECT(ADDRESS(B410,A410,1,1,"all_city_parameter_inputs"))), "--",INDIRECT(ADDRESS(B410,A410,1,1,"all_city_parameter_inputs")))</f>
        <v>1.2</v>
      </c>
      <c r="H410" s="25" t="str">
        <f ca="1">IF(OR(F410="alpha",F410="beta",F410="sd",F410="mean"),"--",VLOOKUP(C410,Default!$B$5:$H$82,7,FALSE))</f>
        <v>--</v>
      </c>
      <c r="I410" s="9" t="str">
        <f ca="1">VLOOKUP(E410,Lookup!$C$5:$D$42,2, FALSE)</f>
        <v>Travel values</v>
      </c>
      <c r="J410" s="9" t="str">
        <f ca="1">VLOOKUP(C410,Default!$B$4:$E$82,4, FALSE)</f>
        <v>scalar for walking distance</v>
      </c>
      <c r="K410" s="29"/>
      <c r="L410" s="29"/>
      <c r="M410" s="29"/>
    </row>
    <row r="411" spans="1:13" x14ac:dyDescent="0.3">
      <c r="A411" s="10">
        <f t="shared" si="17"/>
        <v>8</v>
      </c>
      <c r="B411" s="10">
        <f t="shared" si="18"/>
        <v>59</v>
      </c>
      <c r="C411" s="10" t="str">
        <f t="shared" ca="1" si="19"/>
        <v>distance_scalar_cycling</v>
      </c>
      <c r="D411" s="9" t="str" cm="1">
        <f t="array" aca="1" ref="D411" ca="1">INDIRECT(ADDRESS(1,A411,1,1,"all_city_parameter_inputs"))</f>
        <v>belo_horizonte</v>
      </c>
      <c r="E411" s="11" t="str" cm="1">
        <f t="array" aca="1" ref="E411" ca="1">IF(AND(ISBLANK(INDIRECT(ADDRESS(B411,2,1,1,"all_city_parameter_inputs"))), ISBLANK(INDIRECT(ADDRESS(B411,1,1,1,"all_city_parameter_inputs")))), "", IF(ISBLANK(INDIRECT(ADDRESS(B411,1,1,1,"all_city_parameter_inputs"))), All_city_list!E410,INDIRECT(ADDRESS(B411,1,1,1,"all_city_parameter_inputs"))))</f>
        <v>distance_scalar_cycling</v>
      </c>
      <c r="F411" s="9" t="str" cm="1">
        <f t="array" aca="1" ref="F411" ca="1">IF(AND(ISBLANK(INDIRECT(ADDRESS(B411,3,1,1,"all_city_parameter_inputs"))),ISBLANK(INDIRECT(ADDRESS(B411,2,1,1,"all_city_parameter_inputs")))),"",IF(ISBLANK(INDIRECT(ADDRESS(B411,2,1,1,"all_city_parameter_inputs"))),"",INDIRECT(ADDRESS(B411,2,1,1,"all_city_parameter_inputs"))))</f>
        <v>constant</v>
      </c>
      <c r="G411" s="25" cm="1">
        <f t="array" aca="1" ref="G411" ca="1">IF(ISBLANK(INDIRECT(ADDRESS(B411,A411,1,1,"all_city_parameter_inputs"))), "--",INDIRECT(ADDRESS(B411,A411,1,1,"all_city_parameter_inputs")))</f>
        <v>1</v>
      </c>
      <c r="H411" s="25">
        <f ca="1">IF(OR(F411="alpha",F411="beta",F411="sd",F411="mean"),"--",VLOOKUP(C411,Default!$B$5:$H$82,7,FALSE))</f>
        <v>1</v>
      </c>
      <c r="I411" s="9" t="str">
        <f ca="1">VLOOKUP(E411,Lookup!$C$5:$D$42,2, FALSE)</f>
        <v>Travel values</v>
      </c>
      <c r="J411" s="9" t="str">
        <f ca="1">VLOOKUP(C411,Default!$B$4:$E$82,4, FALSE)</f>
        <v>scalar for cycling distance</v>
      </c>
      <c r="K411" s="29"/>
      <c r="L411" s="29"/>
      <c r="M411" s="29"/>
    </row>
    <row r="412" spans="1:13" x14ac:dyDescent="0.3">
      <c r="A412" s="10">
        <f t="shared" si="17"/>
        <v>8</v>
      </c>
      <c r="B412" s="10">
        <f t="shared" si="18"/>
        <v>60</v>
      </c>
      <c r="C412" s="10" t="str">
        <f t="shared" ca="1" si="19"/>
        <v>distance_scalar_cycling</v>
      </c>
      <c r="D412" s="9" t="str" cm="1">
        <f t="array" aca="1" ref="D412" ca="1">INDIRECT(ADDRESS(1,A412,1,1,"all_city_parameter_inputs"))</f>
        <v>belo_horizonte</v>
      </c>
      <c r="E412" s="11" t="str" cm="1">
        <f t="array" aca="1" ref="E412" ca="1">IF(AND(ISBLANK(INDIRECT(ADDRESS(B412,2,1,1,"all_city_parameter_inputs"))), ISBLANK(INDIRECT(ADDRESS(B412,1,1,1,"all_city_parameter_inputs")))), "", IF(ISBLANK(INDIRECT(ADDRESS(B412,1,1,1,"all_city_parameter_inputs"))), All_city_list!E411,INDIRECT(ADDRESS(B412,1,1,1,"all_city_parameter_inputs"))))</f>
        <v>distance_scalar_cycling</v>
      </c>
      <c r="F412" s="9" t="str" cm="1">
        <f t="array" aca="1" ref="F412" ca="1">IF(AND(ISBLANK(INDIRECT(ADDRESS(B412,3,1,1,"all_city_parameter_inputs"))),ISBLANK(INDIRECT(ADDRESS(B412,2,1,1,"all_city_parameter_inputs")))),"",IF(ISBLANK(INDIRECT(ADDRESS(B412,2,1,1,"all_city_parameter_inputs"))),"",INDIRECT(ADDRESS(B412,2,1,1,"all_city_parameter_inputs"))))</f>
        <v>mean</v>
      </c>
      <c r="G412" s="25" cm="1">
        <f t="array" aca="1" ref="G412" ca="1">IF(ISBLANK(INDIRECT(ADDRESS(B412,A412,1,1,"all_city_parameter_inputs"))), "--",INDIRECT(ADDRESS(B412,A412,1,1,"all_city_parameter_inputs")))</f>
        <v>1</v>
      </c>
      <c r="H412" s="25" t="str">
        <f ca="1">IF(OR(F412="alpha",F412="beta",F412="sd",F412="mean"),"--",VLOOKUP(C412,Default!$B$5:$H$82,7,FALSE))</f>
        <v>--</v>
      </c>
      <c r="I412" s="9" t="str">
        <f ca="1">VLOOKUP(E412,Lookup!$C$5:$D$42,2, FALSE)</f>
        <v>Travel values</v>
      </c>
      <c r="J412" s="9" t="str">
        <f ca="1">VLOOKUP(C412,Default!$B$4:$E$82,4, FALSE)</f>
        <v>scalar for cycling distance</v>
      </c>
      <c r="K412" s="29"/>
      <c r="L412" s="29"/>
      <c r="M412" s="29"/>
    </row>
    <row r="413" spans="1:13" x14ac:dyDescent="0.3">
      <c r="A413" s="10">
        <f t="shared" si="17"/>
        <v>8</v>
      </c>
      <c r="B413" s="10">
        <f t="shared" si="18"/>
        <v>61</v>
      </c>
      <c r="C413" s="10" t="str">
        <f t="shared" ca="1" si="19"/>
        <v>distance_scalar_cycling</v>
      </c>
      <c r="D413" s="9" t="str" cm="1">
        <f t="array" aca="1" ref="D413" ca="1">INDIRECT(ADDRESS(1,A413,1,1,"all_city_parameter_inputs"))</f>
        <v>belo_horizonte</v>
      </c>
      <c r="E413" s="11" t="str" cm="1">
        <f t="array" aca="1" ref="E413" ca="1">IF(AND(ISBLANK(INDIRECT(ADDRESS(B413,2,1,1,"all_city_parameter_inputs"))), ISBLANK(INDIRECT(ADDRESS(B413,1,1,1,"all_city_parameter_inputs")))), "", IF(ISBLANK(INDIRECT(ADDRESS(B413,1,1,1,"all_city_parameter_inputs"))), All_city_list!E412,INDIRECT(ADDRESS(B413,1,1,1,"all_city_parameter_inputs"))))</f>
        <v>distance_scalar_cycling</v>
      </c>
      <c r="F413" s="9" t="str" cm="1">
        <f t="array" aca="1" ref="F413" ca="1">IF(AND(ISBLANK(INDIRECT(ADDRESS(B413,3,1,1,"all_city_parameter_inputs"))),ISBLANK(INDIRECT(ADDRESS(B413,2,1,1,"all_city_parameter_inputs")))),"",IF(ISBLANK(INDIRECT(ADDRESS(B413,2,1,1,"all_city_parameter_inputs"))),"",INDIRECT(ADDRESS(B413,2,1,1,"all_city_parameter_inputs"))))</f>
        <v>sd</v>
      </c>
      <c r="G413" s="25" cm="1">
        <f t="array" aca="1" ref="G413" ca="1">IF(ISBLANK(INDIRECT(ADDRESS(B413,A413,1,1,"all_city_parameter_inputs"))), "--",INDIRECT(ADDRESS(B413,A413,1,1,"all_city_parameter_inputs")))</f>
        <v>1.2</v>
      </c>
      <c r="H413" s="25" t="str">
        <f ca="1">IF(OR(F413="alpha",F413="beta",F413="sd",F413="mean"),"--",VLOOKUP(C413,Default!$B$5:$H$82,7,FALSE))</f>
        <v>--</v>
      </c>
      <c r="I413" s="9" t="str">
        <f ca="1">VLOOKUP(E413,Lookup!$C$5:$D$42,2, FALSE)</f>
        <v>Travel values</v>
      </c>
      <c r="J413" s="9" t="str">
        <f ca="1">VLOOKUP(C413,Default!$B$4:$E$82,4, FALSE)</f>
        <v>scalar for cycling distance</v>
      </c>
      <c r="K413" s="29"/>
      <c r="L413" s="29"/>
      <c r="M413" s="29"/>
    </row>
    <row r="414" spans="1:13" x14ac:dyDescent="0.3">
      <c r="A414" s="10">
        <f t="shared" si="17"/>
        <v>8</v>
      </c>
      <c r="B414" s="10">
        <f t="shared" si="18"/>
        <v>62</v>
      </c>
      <c r="C414" s="10" t="str">
        <f t="shared" ca="1" si="19"/>
        <v>CO2_emission_inventories motorcycle</v>
      </c>
      <c r="D414" s="9" t="str" cm="1">
        <f t="array" aca="1" ref="D414" ca="1">INDIRECT(ADDRESS(1,A414,1,1,"all_city_parameter_inputs"))</f>
        <v>belo_horizonte</v>
      </c>
      <c r="E414" s="11" t="str" cm="1">
        <f t="array" aca="1" ref="E414" ca="1">IF(AND(ISBLANK(INDIRECT(ADDRESS(B414,2,1,1,"all_city_parameter_inputs"))), ISBLANK(INDIRECT(ADDRESS(B414,1,1,1,"all_city_parameter_inputs")))), "", IF(ISBLANK(INDIRECT(ADDRESS(B414,1,1,1,"all_city_parameter_inputs"))), All_city_list!E413,INDIRECT(ADDRESS(B414,1,1,1,"all_city_parameter_inputs"))))</f>
        <v>CO2_emission_inventories</v>
      </c>
      <c r="F414" s="9" t="str" cm="1">
        <f t="array" aca="1" ref="F414" ca="1">IF(AND(ISBLANK(INDIRECT(ADDRESS(B414,3,1,1,"all_city_parameter_inputs"))),ISBLANK(INDIRECT(ADDRESS(B414,2,1,1,"all_city_parameter_inputs")))),"",IF(ISBLANK(INDIRECT(ADDRESS(B414,2,1,1,"all_city_parameter_inputs"))),"",INDIRECT(ADDRESS(B414,2,1,1,"all_city_parameter_inputs"))))</f>
        <v>motorcycle</v>
      </c>
      <c r="G414" s="25" cm="1">
        <f t="array" aca="1" ref="G414" ca="1">IF(ISBLANK(INDIRECT(ADDRESS(B414,A414,1,1,"all_city_parameter_inputs"))), "--",INDIRECT(ADDRESS(B414,A414,1,1,"all_city_parameter_inputs")))</f>
        <v>114080.90270000001</v>
      </c>
      <c r="H414" s="25">
        <f ca="1">IF(OR(F414="alpha",F414="beta",F414="sd",F414="mean"),"--",VLOOKUP(C414,Default!$B$5:$H$82,7,FALSE))</f>
        <v>15.95</v>
      </c>
      <c r="I414" s="9" t="str">
        <f ca="1">VLOOKUP(E414,Lookup!$C$5:$D$42,2, FALSE)</f>
        <v>Pollution values</v>
      </c>
      <c r="J414" s="9" t="str">
        <f ca="1">VLOOKUP(C414,Default!$B$4:$E$82,4, FALSE)</f>
        <v>- used to estimate the CO2 for scenarios (function "scenario_co2_calculations").
- used to create the VEHICLE_INVENTORY, with speeds, PM and CO2 emissions (function "set_vehicle_inventory").</v>
      </c>
      <c r="K414" s="29"/>
      <c r="L414" s="29"/>
      <c r="M414" s="29"/>
    </row>
    <row r="415" spans="1:13" x14ac:dyDescent="0.3">
      <c r="A415" s="10">
        <f t="shared" si="17"/>
        <v>8</v>
      </c>
      <c r="B415" s="10">
        <f t="shared" si="18"/>
        <v>63</v>
      </c>
      <c r="C415" s="10" t="str">
        <f t="shared" ca="1" si="19"/>
        <v>CO2_emission_inventories car</v>
      </c>
      <c r="D415" s="9" t="str" cm="1">
        <f t="array" aca="1" ref="D415" ca="1">INDIRECT(ADDRESS(1,A415,1,1,"all_city_parameter_inputs"))</f>
        <v>belo_horizonte</v>
      </c>
      <c r="E415" s="11" t="str" cm="1">
        <f t="array" aca="1" ref="E415" ca="1">IF(AND(ISBLANK(INDIRECT(ADDRESS(B415,2,1,1,"all_city_parameter_inputs"))), ISBLANK(INDIRECT(ADDRESS(B415,1,1,1,"all_city_parameter_inputs")))), "", IF(ISBLANK(INDIRECT(ADDRESS(B415,1,1,1,"all_city_parameter_inputs"))), All_city_list!E414,INDIRECT(ADDRESS(B415,1,1,1,"all_city_parameter_inputs"))))</f>
        <v>CO2_emission_inventories</v>
      </c>
      <c r="F415" s="9" t="str" cm="1">
        <f t="array" aca="1" ref="F415" ca="1">IF(AND(ISBLANK(INDIRECT(ADDRESS(B415,3,1,1,"all_city_parameter_inputs"))),ISBLANK(INDIRECT(ADDRESS(B415,2,1,1,"all_city_parameter_inputs")))),"",IF(ISBLANK(INDIRECT(ADDRESS(B415,2,1,1,"all_city_parameter_inputs"))),"",INDIRECT(ADDRESS(B415,2,1,1,"all_city_parameter_inputs"))))</f>
        <v>car</v>
      </c>
      <c r="G415" s="25" cm="1">
        <f t="array" aca="1" ref="G415" ca="1">IF(ISBLANK(INDIRECT(ADDRESS(B415,A415,1,1,"all_city_parameter_inputs"))), "--",INDIRECT(ADDRESS(B415,A415,1,1,"all_city_parameter_inputs")))</f>
        <v>254418.52119999999</v>
      </c>
      <c r="H415" s="25">
        <f ca="1">IF(OR(F415="alpha",F415="beta",F415="sd",F415="mean"),"--",VLOOKUP(C415,Default!$B$5:$H$82,7,FALSE))</f>
        <v>33.130000000000003</v>
      </c>
      <c r="I415" s="9" t="str">
        <f ca="1">VLOOKUP(E415,Lookup!$C$5:$D$42,2, FALSE)</f>
        <v>Pollution values</v>
      </c>
      <c r="J415" s="9">
        <f ca="1">VLOOKUP(C415,Default!$B$4:$E$82,4, FALSE)</f>
        <v>0</v>
      </c>
      <c r="K415" s="29"/>
      <c r="L415" s="29"/>
      <c r="M415" s="29"/>
    </row>
    <row r="416" spans="1:13" x14ac:dyDescent="0.3">
      <c r="A416" s="10">
        <f t="shared" si="17"/>
        <v>8</v>
      </c>
      <c r="B416" s="10">
        <f t="shared" si="18"/>
        <v>64</v>
      </c>
      <c r="C416" s="10" t="str">
        <f t="shared" ca="1" si="19"/>
        <v>CO2_emission_inventories bus_driver</v>
      </c>
      <c r="D416" s="9" t="str" cm="1">
        <f t="array" aca="1" ref="D416" ca="1">INDIRECT(ADDRESS(1,A416,1,1,"all_city_parameter_inputs"))</f>
        <v>belo_horizonte</v>
      </c>
      <c r="E416" s="11" t="str" cm="1">
        <f t="array" aca="1" ref="E416" ca="1">IF(AND(ISBLANK(INDIRECT(ADDRESS(B416,2,1,1,"all_city_parameter_inputs"))), ISBLANK(INDIRECT(ADDRESS(B416,1,1,1,"all_city_parameter_inputs")))), "", IF(ISBLANK(INDIRECT(ADDRESS(B416,1,1,1,"all_city_parameter_inputs"))), All_city_list!E415,INDIRECT(ADDRESS(B416,1,1,1,"all_city_parameter_inputs"))))</f>
        <v>CO2_emission_inventories</v>
      </c>
      <c r="F416" s="9" t="str" cm="1">
        <f t="array" aca="1" ref="F416" ca="1">IF(AND(ISBLANK(INDIRECT(ADDRESS(B416,3,1,1,"all_city_parameter_inputs"))),ISBLANK(INDIRECT(ADDRESS(B416,2,1,1,"all_city_parameter_inputs")))),"",IF(ISBLANK(INDIRECT(ADDRESS(B416,2,1,1,"all_city_parameter_inputs"))),"",INDIRECT(ADDRESS(B416,2,1,1,"all_city_parameter_inputs"))))</f>
        <v>bus_driver</v>
      </c>
      <c r="G416" s="25" cm="1">
        <f t="array" aca="1" ref="G416" ca="1">IF(ISBLANK(INDIRECT(ADDRESS(B416,A416,1,1,"all_city_parameter_inputs"))), "--",INDIRECT(ADDRESS(B416,A416,1,1,"all_city_parameter_inputs")))</f>
        <v>59032.340150000004</v>
      </c>
      <c r="H416" s="25">
        <f ca="1">IF(OR(F416="alpha",F416="beta",F416="sd",F416="mean"),"--",VLOOKUP(C416,Default!$B$5:$H$82,7,FALSE))</f>
        <v>9.76</v>
      </c>
      <c r="I416" s="9" t="str">
        <f ca="1">VLOOKUP(E416,Lookup!$C$5:$D$42,2, FALSE)</f>
        <v>Pollution values</v>
      </c>
      <c r="J416" s="9">
        <f ca="1">VLOOKUP(C416,Default!$B$4:$E$82,4, FALSE)</f>
        <v>0</v>
      </c>
      <c r="K416" s="29"/>
      <c r="L416" s="29"/>
      <c r="M416" s="29"/>
    </row>
    <row r="417" spans="1:13" x14ac:dyDescent="0.3">
      <c r="A417" s="10">
        <f t="shared" si="17"/>
        <v>8</v>
      </c>
      <c r="B417" s="10">
        <f t="shared" si="18"/>
        <v>65</v>
      </c>
      <c r="C417" s="10" t="str">
        <f t="shared" ca="1" si="19"/>
        <v>CO2_emission_inventories big_truck</v>
      </c>
      <c r="D417" s="9" t="str" cm="1">
        <f t="array" aca="1" ref="D417" ca="1">INDIRECT(ADDRESS(1,A417,1,1,"all_city_parameter_inputs"))</f>
        <v>belo_horizonte</v>
      </c>
      <c r="E417" s="11" t="str" cm="1">
        <f t="array" aca="1" ref="E417" ca="1">IF(AND(ISBLANK(INDIRECT(ADDRESS(B417,2,1,1,"all_city_parameter_inputs"))), ISBLANK(INDIRECT(ADDRESS(B417,1,1,1,"all_city_parameter_inputs")))), "", IF(ISBLANK(INDIRECT(ADDRESS(B417,1,1,1,"all_city_parameter_inputs"))), All_city_list!E416,INDIRECT(ADDRESS(B417,1,1,1,"all_city_parameter_inputs"))))</f>
        <v>CO2_emission_inventories</v>
      </c>
      <c r="F417" s="9" t="str" cm="1">
        <f t="array" aca="1" ref="F417" ca="1">IF(AND(ISBLANK(INDIRECT(ADDRESS(B417,3,1,1,"all_city_parameter_inputs"))),ISBLANK(INDIRECT(ADDRESS(B417,2,1,1,"all_city_parameter_inputs")))),"",IF(ISBLANK(INDIRECT(ADDRESS(B417,2,1,1,"all_city_parameter_inputs"))),"",INDIRECT(ADDRESS(B417,2,1,1,"all_city_parameter_inputs"))))</f>
        <v>big_truck</v>
      </c>
      <c r="G417" s="25" cm="1">
        <f t="array" aca="1" ref="G417" ca="1">IF(ISBLANK(INDIRECT(ADDRESS(B417,A417,1,1,"all_city_parameter_inputs"))), "--",INDIRECT(ADDRESS(B417,A417,1,1,"all_city_parameter_inputs")))</f>
        <v>111787.2126</v>
      </c>
      <c r="H417" s="25">
        <f ca="1">IF(OR(F417="alpha",F417="beta",F417="sd",F417="mean"),"--",VLOOKUP(C417,Default!$B$5:$H$82,7,FALSE))</f>
        <v>3.68</v>
      </c>
      <c r="I417" s="9" t="str">
        <f ca="1">VLOOKUP(E417,Lookup!$C$5:$D$42,2, FALSE)</f>
        <v>Pollution values</v>
      </c>
      <c r="J417" s="9">
        <f ca="1">VLOOKUP(C417,Default!$B$4:$E$82,4, FALSE)</f>
        <v>0</v>
      </c>
      <c r="K417" s="29"/>
      <c r="L417" s="29"/>
      <c r="M417" s="29"/>
    </row>
    <row r="418" spans="1:13" x14ac:dyDescent="0.3">
      <c r="A418" s="10">
        <f t="shared" si="17"/>
        <v>8</v>
      </c>
      <c r="B418" s="10">
        <f t="shared" si="18"/>
        <v>66</v>
      </c>
      <c r="C418" s="10" t="str">
        <f t="shared" ca="1" si="19"/>
        <v>CO2_emission_inventories truck</v>
      </c>
      <c r="D418" s="9" t="str" cm="1">
        <f t="array" aca="1" ref="D418" ca="1">INDIRECT(ADDRESS(1,A418,1,1,"all_city_parameter_inputs"))</f>
        <v>belo_horizonte</v>
      </c>
      <c r="E418" s="11" t="str" cm="1">
        <f t="array" aca="1" ref="E418" ca="1">IF(AND(ISBLANK(INDIRECT(ADDRESS(B418,2,1,1,"all_city_parameter_inputs"))), ISBLANK(INDIRECT(ADDRESS(B418,1,1,1,"all_city_parameter_inputs")))), "", IF(ISBLANK(INDIRECT(ADDRESS(B418,1,1,1,"all_city_parameter_inputs"))), All_city_list!E417,INDIRECT(ADDRESS(B418,1,1,1,"all_city_parameter_inputs"))))</f>
        <v>CO2_emission_inventories</v>
      </c>
      <c r="F418" s="9" t="str" cm="1">
        <f t="array" aca="1" ref="F418" ca="1">IF(AND(ISBLANK(INDIRECT(ADDRESS(B418,3,1,1,"all_city_parameter_inputs"))),ISBLANK(INDIRECT(ADDRESS(B418,2,1,1,"all_city_parameter_inputs")))),"",IF(ISBLANK(INDIRECT(ADDRESS(B418,2,1,1,"all_city_parameter_inputs"))),"",INDIRECT(ADDRESS(B418,2,1,1,"all_city_parameter_inputs"))))</f>
        <v>truck</v>
      </c>
      <c r="G418" s="25" cm="1">
        <f t="array" aca="1" ref="G418" ca="1">IF(ISBLANK(INDIRECT(ADDRESS(B418,A418,1,1,"all_city_parameter_inputs"))), "--",INDIRECT(ADDRESS(B418,A418,1,1,"all_city_parameter_inputs")))</f>
        <v>49495.418120000002</v>
      </c>
      <c r="H418" s="25">
        <f ca="1">IF(OR(F418="alpha",F418="beta",F418="sd",F418="mean"),"--",VLOOKUP(C418,Default!$B$5:$H$82,7,FALSE))</f>
        <v>6.19</v>
      </c>
      <c r="I418" s="9" t="str">
        <f ca="1">VLOOKUP(E418,Lookup!$C$5:$D$42,2, FALSE)</f>
        <v>Pollution values</v>
      </c>
      <c r="J418" s="9">
        <f ca="1">VLOOKUP(C418,Default!$B$4:$E$82,4, FALSE)</f>
        <v>0</v>
      </c>
      <c r="K418" s="29"/>
      <c r="L418" s="29"/>
      <c r="M418" s="29"/>
    </row>
    <row r="419" spans="1:13" x14ac:dyDescent="0.3">
      <c r="A419" s="10">
        <f t="shared" si="17"/>
        <v>8</v>
      </c>
      <c r="B419" s="10">
        <f t="shared" si="18"/>
        <v>67</v>
      </c>
      <c r="C419" s="10" t="str">
        <f t="shared" ca="1" si="19"/>
        <v>CO2_emission_inventories van</v>
      </c>
      <c r="D419" s="9" t="str" cm="1">
        <f t="array" aca="1" ref="D419" ca="1">INDIRECT(ADDRESS(1,A419,1,1,"all_city_parameter_inputs"))</f>
        <v>belo_horizonte</v>
      </c>
      <c r="E419" s="11" t="str" cm="1">
        <f t="array" aca="1" ref="E419" ca="1">IF(AND(ISBLANK(INDIRECT(ADDRESS(B419,2,1,1,"all_city_parameter_inputs"))), ISBLANK(INDIRECT(ADDRESS(B419,1,1,1,"all_city_parameter_inputs")))), "", IF(ISBLANK(INDIRECT(ADDRESS(B419,1,1,1,"all_city_parameter_inputs"))), All_city_list!E418,INDIRECT(ADDRESS(B419,1,1,1,"all_city_parameter_inputs"))))</f>
        <v>CO2_emission_inventories</v>
      </c>
      <c r="F419" s="9" t="str" cm="1">
        <f t="array" aca="1" ref="F419" ca="1">IF(AND(ISBLANK(INDIRECT(ADDRESS(B419,3,1,1,"all_city_parameter_inputs"))),ISBLANK(INDIRECT(ADDRESS(B419,2,1,1,"all_city_parameter_inputs")))),"",IF(ISBLANK(INDIRECT(ADDRESS(B419,2,1,1,"all_city_parameter_inputs"))),"",INDIRECT(ADDRESS(B419,2,1,1,"all_city_parameter_inputs"))))</f>
        <v>van</v>
      </c>
      <c r="G419" s="25" t="str" cm="1">
        <f t="array" aca="1" ref="G419" ca="1">IF(ISBLANK(INDIRECT(ADDRESS(B419,A419,1,1,"all_city_parameter_inputs"))), "--",INDIRECT(ADDRESS(B419,A419,1,1,"all_city_parameter_inputs")))</f>
        <v>--</v>
      </c>
      <c r="H419" s="25" t="str">
        <f ca="1">IF(OR(F419="alpha",F419="beta",F419="sd",F419="mean"),"--",VLOOKUP(C419,Default!$B$5:$H$82,7,FALSE))</f>
        <v>NOT defined</v>
      </c>
      <c r="I419" s="9" t="str">
        <f ca="1">VLOOKUP(E419,Lookup!$C$5:$D$42,2, FALSE)</f>
        <v>Pollution values</v>
      </c>
      <c r="J419" s="9">
        <f ca="1">VLOOKUP(C419,Default!$B$4:$E$82,4, FALSE)</f>
        <v>0</v>
      </c>
      <c r="K419" s="29"/>
      <c r="L419" s="29"/>
      <c r="M419" s="29"/>
    </row>
    <row r="420" spans="1:13" x14ac:dyDescent="0.3">
      <c r="A420" s="10">
        <f t="shared" si="17"/>
        <v>8</v>
      </c>
      <c r="B420" s="10">
        <f t="shared" si="18"/>
        <v>68</v>
      </c>
      <c r="C420" s="10" t="str">
        <f t="shared" ca="1" si="19"/>
        <v>CO2_emission_inventories other</v>
      </c>
      <c r="D420" s="9" t="str" cm="1">
        <f t="array" aca="1" ref="D420" ca="1">INDIRECT(ADDRESS(1,A420,1,1,"all_city_parameter_inputs"))</f>
        <v>belo_horizonte</v>
      </c>
      <c r="E420" s="11" t="str" cm="1">
        <f t="array" aca="1" ref="E420" ca="1">IF(AND(ISBLANK(INDIRECT(ADDRESS(B420,2,1,1,"all_city_parameter_inputs"))), ISBLANK(INDIRECT(ADDRESS(B420,1,1,1,"all_city_parameter_inputs")))), "", IF(ISBLANK(INDIRECT(ADDRESS(B420,1,1,1,"all_city_parameter_inputs"))), All_city_list!E419,INDIRECT(ADDRESS(B420,1,1,1,"all_city_parameter_inputs"))))</f>
        <v>CO2_emission_inventories</v>
      </c>
      <c r="F420" s="9" t="str" cm="1">
        <f t="array" aca="1" ref="F420" ca="1">IF(AND(ISBLANK(INDIRECT(ADDRESS(B420,3,1,1,"all_city_parameter_inputs"))),ISBLANK(INDIRECT(ADDRESS(B420,2,1,1,"all_city_parameter_inputs")))),"",IF(ISBLANK(INDIRECT(ADDRESS(B420,2,1,1,"all_city_parameter_inputs"))),"",INDIRECT(ADDRESS(B420,2,1,1,"all_city_parameter_inputs"))))</f>
        <v>other</v>
      </c>
      <c r="G420" s="25" cm="1">
        <f t="array" aca="1" ref="G420" ca="1">IF(ISBLANK(INDIRECT(ADDRESS(B420,A420,1,1,"all_city_parameter_inputs"))), "--",INDIRECT(ADDRESS(B420,A420,1,1,"all_city_parameter_inputs")))</f>
        <v>14848.62544</v>
      </c>
      <c r="H420" s="25">
        <f ca="1">IF(OR(F420="alpha",F420="beta",F420="sd",F420="mean"),"--",VLOOKUP(C420,Default!$B$5:$H$82,7,FALSE))</f>
        <v>31.28</v>
      </c>
      <c r="I420" s="9" t="str">
        <f ca="1">VLOOKUP(E420,Lookup!$C$5:$D$42,2, FALSE)</f>
        <v>Pollution values</v>
      </c>
      <c r="J420" s="9">
        <f ca="1">VLOOKUP(C420,Default!$B$4:$E$82,4, FALSE)</f>
        <v>0</v>
      </c>
      <c r="K420" s="29"/>
      <c r="L420" s="29"/>
      <c r="M420" s="29"/>
    </row>
    <row r="421" spans="1:13" x14ac:dyDescent="0.3">
      <c r="A421" s="10">
        <f t="shared" si="17"/>
        <v>8</v>
      </c>
      <c r="B421" s="10">
        <f t="shared" si="18"/>
        <v>69</v>
      </c>
      <c r="C421" s="10" t="str">
        <f t="shared" ca="1" si="19"/>
        <v>CO2_emission_inventories taxi</v>
      </c>
      <c r="D421" s="9" t="str" cm="1">
        <f t="array" aca="1" ref="D421" ca="1">INDIRECT(ADDRESS(1,A421,1,1,"all_city_parameter_inputs"))</f>
        <v>belo_horizonte</v>
      </c>
      <c r="E421" s="11" t="str" cm="1">
        <f t="array" aca="1" ref="E421" ca="1">IF(AND(ISBLANK(INDIRECT(ADDRESS(B421,2,1,1,"all_city_parameter_inputs"))), ISBLANK(INDIRECT(ADDRESS(B421,1,1,1,"all_city_parameter_inputs")))), "", IF(ISBLANK(INDIRECT(ADDRESS(B421,1,1,1,"all_city_parameter_inputs"))), All_city_list!E420,INDIRECT(ADDRESS(B421,1,1,1,"all_city_parameter_inputs"))))</f>
        <v>CO2_emission_inventories</v>
      </c>
      <c r="F421" s="9" t="str" cm="1">
        <f t="array" aca="1" ref="F421" ca="1">IF(AND(ISBLANK(INDIRECT(ADDRESS(B421,3,1,1,"all_city_parameter_inputs"))),ISBLANK(INDIRECT(ADDRESS(B421,2,1,1,"all_city_parameter_inputs")))),"",IF(ISBLANK(INDIRECT(ADDRESS(B421,2,1,1,"all_city_parameter_inputs"))),"",INDIRECT(ADDRESS(B421,2,1,1,"all_city_parameter_inputs"))))</f>
        <v>taxi</v>
      </c>
      <c r="G421" s="25" t="str" cm="1">
        <f t="array" aca="1" ref="G421" ca="1">IF(ISBLANK(INDIRECT(ADDRESS(B421,A421,1,1,"all_city_parameter_inputs"))), "--",INDIRECT(ADDRESS(B421,A421,1,1,"all_city_parameter_inputs")))</f>
        <v>--</v>
      </c>
      <c r="H421" s="25" t="str">
        <f ca="1">IF(OR(F421="alpha",F421="beta",F421="sd",F421="mean"),"--",VLOOKUP(C421,Default!$B$5:$H$82,7,FALSE))</f>
        <v>NOT defined</v>
      </c>
      <c r="I421" s="9" t="str">
        <f ca="1">VLOOKUP(E421,Lookup!$C$5:$D$42,2, FALSE)</f>
        <v>Pollution values</v>
      </c>
      <c r="J421" s="9">
        <f ca="1">VLOOKUP(C421,Default!$B$4:$E$82,4, FALSE)</f>
        <v>0</v>
      </c>
      <c r="K421" s="29"/>
      <c r="L421" s="29"/>
      <c r="M421" s="29"/>
    </row>
    <row r="422" spans="1:13" x14ac:dyDescent="0.3">
      <c r="A422" s="10">
        <f t="shared" si="17"/>
        <v>8</v>
      </c>
      <c r="B422" s="10">
        <f t="shared" si="18"/>
        <v>70</v>
      </c>
      <c r="C422" s="10" t="str">
        <f t="shared" ca="1" si="19"/>
        <v>CO2_emission_inventories auto_rickshaw</v>
      </c>
      <c r="D422" s="9" t="str" cm="1">
        <f t="array" aca="1" ref="D422" ca="1">INDIRECT(ADDRESS(1,A422,1,1,"all_city_parameter_inputs"))</f>
        <v>belo_horizonte</v>
      </c>
      <c r="E422" s="11" t="str" cm="1">
        <f t="array" aca="1" ref="E422" ca="1">IF(AND(ISBLANK(INDIRECT(ADDRESS(B422,2,1,1,"all_city_parameter_inputs"))), ISBLANK(INDIRECT(ADDRESS(B422,1,1,1,"all_city_parameter_inputs")))), "", IF(ISBLANK(INDIRECT(ADDRESS(B422,1,1,1,"all_city_parameter_inputs"))), All_city_list!E421,INDIRECT(ADDRESS(B422,1,1,1,"all_city_parameter_inputs"))))</f>
        <v>CO2_emission_inventories</v>
      </c>
      <c r="F422" s="9" t="str" cm="1">
        <f t="array" aca="1" ref="F422" ca="1">IF(AND(ISBLANK(INDIRECT(ADDRESS(B422,3,1,1,"all_city_parameter_inputs"))),ISBLANK(INDIRECT(ADDRESS(B422,2,1,1,"all_city_parameter_inputs")))),"",IF(ISBLANK(INDIRECT(ADDRESS(B422,2,1,1,"all_city_parameter_inputs"))),"",INDIRECT(ADDRESS(B422,2,1,1,"all_city_parameter_inputs"))))</f>
        <v>auto_rickshaw</v>
      </c>
      <c r="G422" s="25" t="str" cm="1">
        <f t="array" aca="1" ref="G422" ca="1">IF(ISBLANK(INDIRECT(ADDRESS(B422,A422,1,1,"all_city_parameter_inputs"))), "--",INDIRECT(ADDRESS(B422,A422,1,1,"all_city_parameter_inputs")))</f>
        <v>--</v>
      </c>
      <c r="H422" s="25" t="str">
        <f ca="1">IF(OR(F422="alpha",F422="beta",F422="sd",F422="mean"),"--",VLOOKUP(C422,Default!$B$5:$H$82,7,FALSE))</f>
        <v>NOT defined</v>
      </c>
      <c r="I422" s="9" t="str">
        <f ca="1">VLOOKUP(E422,Lookup!$C$5:$D$42,2, FALSE)</f>
        <v>Pollution values</v>
      </c>
      <c r="J422" s="9">
        <f ca="1">VLOOKUP(C422,Default!$B$4:$E$82,4, FALSE)</f>
        <v>0</v>
      </c>
      <c r="K422" s="29"/>
      <c r="L422" s="29"/>
      <c r="M422" s="29"/>
    </row>
    <row r="423" spans="1:13" x14ac:dyDescent="0.3">
      <c r="A423" s="10">
        <f t="shared" si="17"/>
        <v>8</v>
      </c>
      <c r="B423" s="10">
        <f t="shared" si="18"/>
        <v>71</v>
      </c>
      <c r="C423" s="10" t="str">
        <f t="shared" ca="1" si="19"/>
        <v xml:space="preserve">CO2_emission_confidence </v>
      </c>
      <c r="D423" s="9" t="str" cm="1">
        <f t="array" aca="1" ref="D423" ca="1">INDIRECT(ADDRESS(1,A423,1,1,"all_city_parameter_inputs"))</f>
        <v>belo_horizonte</v>
      </c>
      <c r="E423" s="11" t="str" cm="1">
        <f t="array" aca="1" ref="E423" ca="1">IF(AND(ISBLANK(INDIRECT(ADDRESS(B423,2,1,1,"all_city_parameter_inputs"))), ISBLANK(INDIRECT(ADDRESS(B423,1,1,1,"all_city_parameter_inputs")))), "", IF(ISBLANK(INDIRECT(ADDRESS(B423,1,1,1,"all_city_parameter_inputs"))), All_city_list!E422,INDIRECT(ADDRESS(B423,1,1,1,"all_city_parameter_inputs"))))</f>
        <v>CO2_emission_confidence</v>
      </c>
      <c r="F423" s="9" t="str" cm="1">
        <f t="array" aca="1" ref="F423" ca="1">IF(AND(ISBLANK(INDIRECT(ADDRESS(B423,3,1,1,"all_city_parameter_inputs"))),ISBLANK(INDIRECT(ADDRESS(B423,2,1,1,"all_city_parameter_inputs")))),"",IF(ISBLANK(INDIRECT(ADDRESS(B423,2,1,1,"all_city_parameter_inputs"))),"",INDIRECT(ADDRESS(B423,2,1,1,"all_city_parameter_inputs"))))</f>
        <v/>
      </c>
      <c r="G423" s="25" cm="1">
        <f t="array" aca="1" ref="G423" ca="1">IF(ISBLANK(INDIRECT(ADDRESS(B423,A423,1,1,"all_city_parameter_inputs"))), "--",INDIRECT(ADDRESS(B423,A423,1,1,"all_city_parameter_inputs")))</f>
        <v>0.5</v>
      </c>
      <c r="H423" s="25" t="e">
        <f ca="1">IF(OR(F423="alpha",F423="beta",F423="sd",F423="mean"),"--",VLOOKUP(C423,Default!$B$5:$H$82,7,FALSE))</f>
        <v>#N/A</v>
      </c>
      <c r="I423" s="9" t="str">
        <f ca="1">VLOOKUP(E423,Lookup!$C$5:$D$42,2, FALSE)</f>
        <v>Pollution values</v>
      </c>
      <c r="J423" s="9" t="e">
        <f ca="1">VLOOKUP(C423,Default!$B$4:$E$82,4, FALSE)</f>
        <v>#N/A</v>
      </c>
      <c r="K423" s="29"/>
      <c r="L423" s="29"/>
      <c r="M423" s="29"/>
    </row>
    <row r="424" spans="1:13" x14ac:dyDescent="0.3">
      <c r="A424" s="10">
        <f t="shared" si="17"/>
        <v>9</v>
      </c>
      <c r="B424" s="10">
        <f t="shared" si="18"/>
        <v>2</v>
      </c>
      <c r="C424" s="10" t="str">
        <f t="shared" ca="1" si="19"/>
        <v>speeds subway</v>
      </c>
      <c r="D424" s="9" t="str" cm="1">
        <f t="array" aca="1" ref="D424" ca="1">INDIRECT(ADDRESS(1,A424,1,1,"all_city_parameter_inputs"))</f>
        <v>bogota</v>
      </c>
      <c r="E424" s="11" t="str" cm="1">
        <f t="array" aca="1" ref="E424" ca="1">IF(AND(ISBLANK(INDIRECT(ADDRESS(B424,2,1,1,"all_city_parameter_inputs"))), ISBLANK(INDIRECT(ADDRESS(B424,1,1,1,"all_city_parameter_inputs")))), "", IF(ISBLANK(INDIRECT(ADDRESS(B424,1,1,1,"all_city_parameter_inputs"))), All_city_list!E423,INDIRECT(ADDRESS(B424,1,1,1,"all_city_parameter_inputs"))))</f>
        <v>speeds</v>
      </c>
      <c r="F424" s="9" t="str" cm="1">
        <f t="array" aca="1" ref="F424" ca="1">IF(AND(ISBLANK(INDIRECT(ADDRESS(B424,3,1,1,"all_city_parameter_inputs"))),ISBLANK(INDIRECT(ADDRESS(B424,2,1,1,"all_city_parameter_inputs")))),"",IF(ISBLANK(INDIRECT(ADDRESS(B424,2,1,1,"all_city_parameter_inputs"))),"",INDIRECT(ADDRESS(B424,2,1,1,"all_city_parameter_inputs"))))</f>
        <v>subway</v>
      </c>
      <c r="G424" s="25" t="str" cm="1">
        <f t="array" aca="1" ref="G424" ca="1">IF(ISBLANK(INDIRECT(ADDRESS(B424,A424,1,1,"all_city_parameter_inputs"))), "--",INDIRECT(ADDRESS(B424,A424,1,1,"all_city_parameter_inputs")))</f>
        <v>--</v>
      </c>
      <c r="H424" s="25">
        <f ca="1">IF(OR(F424="alpha",F424="beta",F424="sd",F424="mean"),"--",VLOOKUP(C424,Default!$B$5:$H$82,7,FALSE))</f>
        <v>16</v>
      </c>
      <c r="I424" s="9" t="str">
        <f ca="1">VLOOKUP(E424,Lookup!$C$5:$D$42,2, FALSE)</f>
        <v>Travel values</v>
      </c>
      <c r="J424" s="9">
        <f ca="1">VLOOKUP(C424,Default!$B$4:$E$82,4, FALSE)</f>
        <v>0</v>
      </c>
      <c r="K424" s="29"/>
      <c r="L424" s="29"/>
      <c r="M424" s="29"/>
    </row>
    <row r="425" spans="1:13" x14ac:dyDescent="0.3">
      <c r="A425" s="10">
        <f t="shared" si="17"/>
        <v>9</v>
      </c>
      <c r="B425" s="10">
        <f t="shared" si="18"/>
        <v>3</v>
      </c>
      <c r="C425" s="10" t="str">
        <f t="shared" ca="1" si="19"/>
        <v>speeds cycle</v>
      </c>
      <c r="D425" s="9" t="str" cm="1">
        <f t="array" aca="1" ref="D425" ca="1">INDIRECT(ADDRESS(1,A425,1,1,"all_city_parameter_inputs"))</f>
        <v>bogota</v>
      </c>
      <c r="E425" s="11" t="str" cm="1">
        <f t="array" aca="1" ref="E425" ca="1">IF(AND(ISBLANK(INDIRECT(ADDRESS(B425,2,1,1,"all_city_parameter_inputs"))), ISBLANK(INDIRECT(ADDRESS(B425,1,1,1,"all_city_parameter_inputs")))), "", IF(ISBLANK(INDIRECT(ADDRESS(B425,1,1,1,"all_city_parameter_inputs"))), All_city_list!E424,INDIRECT(ADDRESS(B425,1,1,1,"all_city_parameter_inputs"))))</f>
        <v>speeds</v>
      </c>
      <c r="F425" s="9" t="str" cm="1">
        <f t="array" aca="1" ref="F425" ca="1">IF(AND(ISBLANK(INDIRECT(ADDRESS(B425,3,1,1,"all_city_parameter_inputs"))),ISBLANK(INDIRECT(ADDRESS(B425,2,1,1,"all_city_parameter_inputs")))),"",IF(ISBLANK(INDIRECT(ADDRESS(B425,2,1,1,"all_city_parameter_inputs"))),"",INDIRECT(ADDRESS(B425,2,1,1,"all_city_parameter_inputs"))))</f>
        <v>cycle</v>
      </c>
      <c r="G425" s="25" t="str" cm="1">
        <f t="array" aca="1" ref="G425" ca="1">IF(ISBLANK(INDIRECT(ADDRESS(B425,A425,1,1,"all_city_parameter_inputs"))), "--",INDIRECT(ADDRESS(B425,A425,1,1,"all_city_parameter_inputs")))</f>
        <v>--</v>
      </c>
      <c r="H425" s="25">
        <f ca="1">IF(OR(F425="alpha",F425="beta",F425="sd",F425="mean"),"--",VLOOKUP(C425,Default!$B$5:$H$82,7,FALSE))</f>
        <v>7</v>
      </c>
      <c r="I425" s="9" t="str">
        <f ca="1">VLOOKUP(E425,Lookup!$C$5:$D$42,2, FALSE)</f>
        <v>Travel values</v>
      </c>
      <c r="J425" s="9">
        <f ca="1">VLOOKUP(C425,Default!$B$4:$E$82,4, FALSE)</f>
        <v>0</v>
      </c>
      <c r="K425" s="29"/>
      <c r="L425" s="29"/>
      <c r="M425" s="29"/>
    </row>
    <row r="426" spans="1:13" x14ac:dyDescent="0.3">
      <c r="A426" s="10">
        <f t="shared" si="17"/>
        <v>9</v>
      </c>
      <c r="B426" s="10">
        <f t="shared" si="18"/>
        <v>4</v>
      </c>
      <c r="C426" s="10" t="str">
        <f t="shared" ca="1" si="19"/>
        <v>PM_emission_inventories motorcycle</v>
      </c>
      <c r="D426" s="9" t="str" cm="1">
        <f t="array" aca="1" ref="D426" ca="1">INDIRECT(ADDRESS(1,A426,1,1,"all_city_parameter_inputs"))</f>
        <v>bogota</v>
      </c>
      <c r="E426" s="11" t="str" cm="1">
        <f t="array" aca="1" ref="E426" ca="1">IF(AND(ISBLANK(INDIRECT(ADDRESS(B426,2,1,1,"all_city_parameter_inputs"))), ISBLANK(INDIRECT(ADDRESS(B426,1,1,1,"all_city_parameter_inputs")))), "", IF(ISBLANK(INDIRECT(ADDRESS(B426,1,1,1,"all_city_parameter_inputs"))), All_city_list!E425,INDIRECT(ADDRESS(B426,1,1,1,"all_city_parameter_inputs"))))</f>
        <v>PM_emission_inventories</v>
      </c>
      <c r="F426" s="9" t="str" cm="1">
        <f t="array" aca="1" ref="F426" ca="1">IF(AND(ISBLANK(INDIRECT(ADDRESS(B426,3,1,1,"all_city_parameter_inputs"))),ISBLANK(INDIRECT(ADDRESS(B426,2,1,1,"all_city_parameter_inputs")))),"",IF(ISBLANK(INDIRECT(ADDRESS(B426,2,1,1,"all_city_parameter_inputs"))),"",INDIRECT(ADDRESS(B426,2,1,1,"all_city_parameter_inputs"))))</f>
        <v>motorcycle</v>
      </c>
      <c r="G426" s="25" cm="1">
        <f t="array" aca="1" ref="G426" ca="1">IF(ISBLANK(INDIRECT(ADDRESS(B426,A426,1,1,"all_city_parameter_inputs"))), "--",INDIRECT(ADDRESS(B426,A426,1,1,"all_city_parameter_inputs")))</f>
        <v>1.3617803E-2</v>
      </c>
      <c r="H426" s="25">
        <f ca="1">IF(OR(F426="alpha",F426="beta",F426="sd",F426="mean"),"--",VLOOKUP(C426,Default!$B$5:$H$82,7,FALSE))</f>
        <v>1.0999999999999999E-2</v>
      </c>
      <c r="I426" s="9" t="str">
        <f ca="1">VLOOKUP(E426,Lookup!$C$5:$D$42,2, FALSE)</f>
        <v>Pollution values</v>
      </c>
      <c r="J426" s="9" t="str">
        <f ca="1">VLOOKUP(C426,Default!$B$4:$E$82,4, FALSE)</f>
        <v>- Used to estimate the PM for scenarios (function "scenario_pm_calculations").
- Iused as reference to compute confidence around it (function "ithim_setup_parameters").
- used to create VEHICLE_INVENTORY, with speeds, PM and CO2 emissions (function "set_vehicle_inventory").</v>
      </c>
      <c r="K426" s="29"/>
      <c r="L426" s="29"/>
      <c r="M426" s="29"/>
    </row>
    <row r="427" spans="1:13" x14ac:dyDescent="0.3">
      <c r="A427" s="10">
        <f t="shared" si="17"/>
        <v>9</v>
      </c>
      <c r="B427" s="10">
        <f t="shared" si="18"/>
        <v>5</v>
      </c>
      <c r="C427" s="10" t="str">
        <f t="shared" ca="1" si="19"/>
        <v>PM_emission_inventories car</v>
      </c>
      <c r="D427" s="9" t="str" cm="1">
        <f t="array" aca="1" ref="D427" ca="1">INDIRECT(ADDRESS(1,A427,1,1,"all_city_parameter_inputs"))</f>
        <v>bogota</v>
      </c>
      <c r="E427" s="11" t="str" cm="1">
        <f t="array" aca="1" ref="E427" ca="1">IF(AND(ISBLANK(INDIRECT(ADDRESS(B427,2,1,1,"all_city_parameter_inputs"))), ISBLANK(INDIRECT(ADDRESS(B427,1,1,1,"all_city_parameter_inputs")))), "", IF(ISBLANK(INDIRECT(ADDRESS(B427,1,1,1,"all_city_parameter_inputs"))), All_city_list!E426,INDIRECT(ADDRESS(B427,1,1,1,"all_city_parameter_inputs"))))</f>
        <v>PM_emission_inventories</v>
      </c>
      <c r="F427" s="9" t="str" cm="1">
        <f t="array" aca="1" ref="F427" ca="1">IF(AND(ISBLANK(INDIRECT(ADDRESS(B427,3,1,1,"all_city_parameter_inputs"))),ISBLANK(INDIRECT(ADDRESS(B427,2,1,1,"all_city_parameter_inputs")))),"",IF(ISBLANK(INDIRECT(ADDRESS(B427,2,1,1,"all_city_parameter_inputs"))),"",INDIRECT(ADDRESS(B427,2,1,1,"all_city_parameter_inputs"))))</f>
        <v>car</v>
      </c>
      <c r="G427" s="25" cm="1">
        <f t="array" aca="1" ref="G427" ca="1">IF(ISBLANK(INDIRECT(ADDRESS(B427,A427,1,1,"all_city_parameter_inputs"))), "--",INDIRECT(ADDRESS(B427,A427,1,1,"all_city_parameter_inputs")))</f>
        <v>0.54589628400000001</v>
      </c>
      <c r="H427" s="25">
        <f ca="1">IF(OR(F427="alpha",F427="beta",F427="sd",F427="mean"),"--",VLOOKUP(C427,Default!$B$5:$H$82,7,FALSE))</f>
        <v>0.22800000000000001</v>
      </c>
      <c r="I427" s="9" t="str">
        <f ca="1">VLOOKUP(E427,Lookup!$C$5:$D$42,2, FALSE)</f>
        <v>Pollution values</v>
      </c>
      <c r="J427" s="9">
        <f ca="1">VLOOKUP(C427,Default!$B$4:$E$82,4, FALSE)</f>
        <v>0</v>
      </c>
      <c r="K427" s="29"/>
      <c r="L427" s="29"/>
      <c r="M427" s="29"/>
    </row>
    <row r="428" spans="1:13" x14ac:dyDescent="0.3">
      <c r="A428" s="10">
        <f t="shared" si="17"/>
        <v>9</v>
      </c>
      <c r="B428" s="10">
        <f t="shared" si="18"/>
        <v>6</v>
      </c>
      <c r="C428" s="10" t="str">
        <f t="shared" ca="1" si="19"/>
        <v>PM_emission_inventories bus_driver</v>
      </c>
      <c r="D428" s="9" t="str" cm="1">
        <f t="array" aca="1" ref="D428" ca="1">INDIRECT(ADDRESS(1,A428,1,1,"all_city_parameter_inputs"))</f>
        <v>bogota</v>
      </c>
      <c r="E428" s="11" t="str" cm="1">
        <f t="array" aca="1" ref="E428" ca="1">IF(AND(ISBLANK(INDIRECT(ADDRESS(B428,2,1,1,"all_city_parameter_inputs"))), ISBLANK(INDIRECT(ADDRESS(B428,1,1,1,"all_city_parameter_inputs")))), "", IF(ISBLANK(INDIRECT(ADDRESS(B428,1,1,1,"all_city_parameter_inputs"))), All_city_list!E427,INDIRECT(ADDRESS(B428,1,1,1,"all_city_parameter_inputs"))))</f>
        <v>PM_emission_inventories</v>
      </c>
      <c r="F428" s="9" t="str" cm="1">
        <f t="array" aca="1" ref="F428" ca="1">IF(AND(ISBLANK(INDIRECT(ADDRESS(B428,3,1,1,"all_city_parameter_inputs"))),ISBLANK(INDIRECT(ADDRESS(B428,2,1,1,"all_city_parameter_inputs")))),"",IF(ISBLANK(INDIRECT(ADDRESS(B428,2,1,1,"all_city_parameter_inputs"))),"",INDIRECT(ADDRESS(B428,2,1,1,"all_city_parameter_inputs"))))</f>
        <v>bus_driver</v>
      </c>
      <c r="G428" s="25" cm="1">
        <f t="array" aca="1" ref="G428" ca="1">IF(ISBLANK(INDIRECT(ADDRESS(B428,A428,1,1,"all_city_parameter_inputs"))), "--",INDIRECT(ADDRESS(B428,A428,1,1,"all_city_parameter_inputs")))</f>
        <v>0.13307472400000001</v>
      </c>
      <c r="H428" s="25">
        <f ca="1">IF(OR(F428="alpha",F428="beta",F428="sd",F428="mean"),"--",VLOOKUP(C428,Default!$B$5:$H$82,7,FALSE))</f>
        <v>0.82</v>
      </c>
      <c r="I428" s="9" t="str">
        <f ca="1">VLOOKUP(E428,Lookup!$C$5:$D$42,2, FALSE)</f>
        <v>Pollution values</v>
      </c>
      <c r="J428" s="9">
        <f ca="1">VLOOKUP(C428,Default!$B$4:$E$82,4, FALSE)</f>
        <v>0</v>
      </c>
      <c r="K428" s="29"/>
      <c r="L428" s="29"/>
      <c r="M428" s="29"/>
    </row>
    <row r="429" spans="1:13" x14ac:dyDescent="0.3">
      <c r="A429" s="10">
        <f t="shared" si="17"/>
        <v>9</v>
      </c>
      <c r="B429" s="10">
        <f t="shared" si="18"/>
        <v>7</v>
      </c>
      <c r="C429" s="10" t="str">
        <f t="shared" ca="1" si="19"/>
        <v>PM_emission_inventories big_truck</v>
      </c>
      <c r="D429" s="9" t="str" cm="1">
        <f t="array" aca="1" ref="D429" ca="1">INDIRECT(ADDRESS(1,A429,1,1,"all_city_parameter_inputs"))</f>
        <v>bogota</v>
      </c>
      <c r="E429" s="11" t="str" cm="1">
        <f t="array" aca="1" ref="E429" ca="1">IF(AND(ISBLANK(INDIRECT(ADDRESS(B429,2,1,1,"all_city_parameter_inputs"))), ISBLANK(INDIRECT(ADDRESS(B429,1,1,1,"all_city_parameter_inputs")))), "", IF(ISBLANK(INDIRECT(ADDRESS(B429,1,1,1,"all_city_parameter_inputs"))), All_city_list!E428,INDIRECT(ADDRESS(B429,1,1,1,"all_city_parameter_inputs"))))</f>
        <v>PM_emission_inventories</v>
      </c>
      <c r="F429" s="9" t="str" cm="1">
        <f t="array" aca="1" ref="F429" ca="1">IF(AND(ISBLANK(INDIRECT(ADDRESS(B429,3,1,1,"all_city_parameter_inputs"))),ISBLANK(INDIRECT(ADDRESS(B429,2,1,1,"all_city_parameter_inputs")))),"",IF(ISBLANK(INDIRECT(ADDRESS(B429,2,1,1,"all_city_parameter_inputs"))),"",INDIRECT(ADDRESS(B429,2,1,1,"all_city_parameter_inputs"))))</f>
        <v>big_truck</v>
      </c>
      <c r="G429" s="25" cm="1">
        <f t="array" aca="1" ref="G429" ca="1">IF(ISBLANK(INDIRECT(ADDRESS(B429,A429,1,1,"all_city_parameter_inputs"))), "--",INDIRECT(ADDRESS(B429,A429,1,1,"all_city_parameter_inputs")))</f>
        <v>0.12835851400000001</v>
      </c>
      <c r="H429" s="25">
        <f ca="1">IF(OR(F429="alpha",F429="beta",F429="sd",F429="mean"),"--",VLOOKUP(C429,Default!$B$5:$H$82,7,FALSE))</f>
        <v>0.71099999999999997</v>
      </c>
      <c r="I429" s="9" t="str">
        <f ca="1">VLOOKUP(E429,Lookup!$C$5:$D$42,2, FALSE)</f>
        <v>Pollution values</v>
      </c>
      <c r="J429" s="9">
        <f ca="1">VLOOKUP(C429,Default!$B$4:$E$82,4, FALSE)</f>
        <v>0</v>
      </c>
      <c r="K429" s="29"/>
      <c r="L429" s="29"/>
      <c r="M429" s="29"/>
    </row>
    <row r="430" spans="1:13" x14ac:dyDescent="0.3">
      <c r="A430" s="10">
        <f t="shared" si="17"/>
        <v>9</v>
      </c>
      <c r="B430" s="10">
        <f t="shared" si="18"/>
        <v>8</v>
      </c>
      <c r="C430" s="10" t="str">
        <f t="shared" ca="1" si="19"/>
        <v>PM_emission_inventories truck</v>
      </c>
      <c r="D430" s="9" t="str" cm="1">
        <f t="array" aca="1" ref="D430" ca="1">INDIRECT(ADDRESS(1,A430,1,1,"all_city_parameter_inputs"))</f>
        <v>bogota</v>
      </c>
      <c r="E430" s="11" t="str" cm="1">
        <f t="array" aca="1" ref="E430" ca="1">IF(AND(ISBLANK(INDIRECT(ADDRESS(B430,2,1,1,"all_city_parameter_inputs"))), ISBLANK(INDIRECT(ADDRESS(B430,1,1,1,"all_city_parameter_inputs")))), "", IF(ISBLANK(INDIRECT(ADDRESS(B430,1,1,1,"all_city_parameter_inputs"))), All_city_list!E429,INDIRECT(ADDRESS(B430,1,1,1,"all_city_parameter_inputs"))))</f>
        <v>PM_emission_inventories</v>
      </c>
      <c r="F430" s="9" t="str" cm="1">
        <f t="array" aca="1" ref="F430" ca="1">IF(AND(ISBLANK(INDIRECT(ADDRESS(B430,3,1,1,"all_city_parameter_inputs"))),ISBLANK(INDIRECT(ADDRESS(B430,2,1,1,"all_city_parameter_inputs")))),"",IF(ISBLANK(INDIRECT(ADDRESS(B430,2,1,1,"all_city_parameter_inputs"))),"",INDIRECT(ADDRESS(B430,2,1,1,"all_city_parameter_inputs"))))</f>
        <v>truck</v>
      </c>
      <c r="G430" s="25" cm="1">
        <f t="array" aca="1" ref="G430" ca="1">IF(ISBLANK(INDIRECT(ADDRESS(B430,A430,1,1,"all_city_parameter_inputs"))), "--",INDIRECT(ADDRESS(B430,A430,1,1,"all_city_parameter_inputs")))</f>
        <v>0.17905267499999999</v>
      </c>
      <c r="H430" s="25">
        <f ca="1">IF(OR(F430="alpha",F430="beta",F430="sd",F430="mean"),"--",VLOOKUP(C430,Default!$B$5:$H$82,7,FALSE))</f>
        <v>0.85899999999999999</v>
      </c>
      <c r="I430" s="9" t="str">
        <f ca="1">VLOOKUP(E430,Lookup!$C$5:$D$42,2, FALSE)</f>
        <v>Pollution values</v>
      </c>
      <c r="J430" s="9">
        <f ca="1">VLOOKUP(C430,Default!$B$4:$E$82,4, FALSE)</f>
        <v>0</v>
      </c>
      <c r="K430" s="29"/>
      <c r="L430" s="29"/>
      <c r="M430" s="29"/>
    </row>
    <row r="431" spans="1:13" x14ac:dyDescent="0.3">
      <c r="A431" s="10">
        <f t="shared" si="17"/>
        <v>9</v>
      </c>
      <c r="B431" s="10">
        <f t="shared" si="18"/>
        <v>9</v>
      </c>
      <c r="C431" s="10" t="str">
        <f t="shared" ca="1" si="19"/>
        <v>PM_emission_inventories van</v>
      </c>
      <c r="D431" s="9" t="str" cm="1">
        <f t="array" aca="1" ref="D431" ca="1">INDIRECT(ADDRESS(1,A431,1,1,"all_city_parameter_inputs"))</f>
        <v>bogota</v>
      </c>
      <c r="E431" s="11" t="str" cm="1">
        <f t="array" aca="1" ref="E431" ca="1">IF(AND(ISBLANK(INDIRECT(ADDRESS(B431,2,1,1,"all_city_parameter_inputs"))), ISBLANK(INDIRECT(ADDRESS(B431,1,1,1,"all_city_parameter_inputs")))), "", IF(ISBLANK(INDIRECT(ADDRESS(B431,1,1,1,"all_city_parameter_inputs"))), All_city_list!E430,INDIRECT(ADDRESS(B431,1,1,1,"all_city_parameter_inputs"))))</f>
        <v>PM_emission_inventories</v>
      </c>
      <c r="F431" s="9" t="str" cm="1">
        <f t="array" aca="1" ref="F431" ca="1">IF(AND(ISBLANK(INDIRECT(ADDRESS(B431,3,1,1,"all_city_parameter_inputs"))),ISBLANK(INDIRECT(ADDRESS(B431,2,1,1,"all_city_parameter_inputs")))),"",IF(ISBLANK(INDIRECT(ADDRESS(B431,2,1,1,"all_city_parameter_inputs"))),"",INDIRECT(ADDRESS(B431,2,1,1,"all_city_parameter_inputs"))))</f>
        <v>van</v>
      </c>
      <c r="G431" s="25" cm="1">
        <f t="array" aca="1" ref="G431" ca="1">IF(ISBLANK(INDIRECT(ADDRESS(B431,A431,1,1,"all_city_parameter_inputs"))), "--",INDIRECT(ADDRESS(B431,A431,1,1,"all_city_parameter_inputs")))</f>
        <v>0</v>
      </c>
      <c r="H431" s="25" t="str">
        <f ca="1">IF(OR(F431="alpha",F431="beta",F431="sd",F431="mean"),"--",VLOOKUP(C431,Default!$B$5:$H$82,7,FALSE))</f>
        <v>NOT defined</v>
      </c>
      <c r="I431" s="9" t="str">
        <f ca="1">VLOOKUP(E431,Lookup!$C$5:$D$42,2, FALSE)</f>
        <v>Pollution values</v>
      </c>
      <c r="J431" s="9">
        <f ca="1">VLOOKUP(C431,Default!$B$4:$E$82,4, FALSE)</f>
        <v>0</v>
      </c>
      <c r="K431" s="29"/>
      <c r="L431" s="29"/>
      <c r="M431" s="29"/>
    </row>
    <row r="432" spans="1:13" x14ac:dyDescent="0.3">
      <c r="A432" s="10">
        <f t="shared" si="17"/>
        <v>9</v>
      </c>
      <c r="B432" s="10">
        <f t="shared" si="18"/>
        <v>10</v>
      </c>
      <c r="C432" s="10" t="str">
        <f t="shared" ca="1" si="19"/>
        <v>PM_emission_inventories other</v>
      </c>
      <c r="D432" s="9" t="str" cm="1">
        <f t="array" aca="1" ref="D432" ca="1">INDIRECT(ADDRESS(1,A432,1,1,"all_city_parameter_inputs"))</f>
        <v>bogota</v>
      </c>
      <c r="E432" s="11" t="str" cm="1">
        <f t="array" aca="1" ref="E432" ca="1">IF(AND(ISBLANK(INDIRECT(ADDRESS(B432,2,1,1,"all_city_parameter_inputs"))), ISBLANK(INDIRECT(ADDRESS(B432,1,1,1,"all_city_parameter_inputs")))), "", IF(ISBLANK(INDIRECT(ADDRESS(B432,1,1,1,"all_city_parameter_inputs"))), All_city_list!E431,INDIRECT(ADDRESS(B432,1,1,1,"all_city_parameter_inputs"))))</f>
        <v>PM_emission_inventories</v>
      </c>
      <c r="F432" s="9" t="str" cm="1">
        <f t="array" aca="1" ref="F432" ca="1">IF(AND(ISBLANK(INDIRECT(ADDRESS(B432,3,1,1,"all_city_parameter_inputs"))),ISBLANK(INDIRECT(ADDRESS(B432,2,1,1,"all_city_parameter_inputs")))),"",IF(ISBLANK(INDIRECT(ADDRESS(B432,2,1,1,"all_city_parameter_inputs"))),"",INDIRECT(ADDRESS(B432,2,1,1,"all_city_parameter_inputs"))))</f>
        <v>other</v>
      </c>
      <c r="G432" s="25" cm="1">
        <f t="array" aca="1" ref="G432" ca="1">IF(ISBLANK(INDIRECT(ADDRESS(B432,A432,1,1,"all_city_parameter_inputs"))), "--",INDIRECT(ADDRESS(B432,A432,1,1,"all_city_parameter_inputs")))</f>
        <v>0</v>
      </c>
      <c r="H432" s="25">
        <f ca="1">IF(OR(F432="alpha",F432="beta",F432="sd",F432="mean"),"--",VLOOKUP(C432,Default!$B$5:$H$82,7,FALSE))</f>
        <v>8.2000000000000003E-2</v>
      </c>
      <c r="I432" s="9" t="str">
        <f ca="1">VLOOKUP(E432,Lookup!$C$5:$D$42,2, FALSE)</f>
        <v>Pollution values</v>
      </c>
      <c r="J432" s="9">
        <f ca="1">VLOOKUP(C432,Default!$B$4:$E$82,4, FALSE)</f>
        <v>0</v>
      </c>
      <c r="K432" s="29"/>
      <c r="L432" s="29"/>
      <c r="M432" s="29"/>
    </row>
    <row r="433" spans="1:13" x14ac:dyDescent="0.3">
      <c r="A433" s="10">
        <f t="shared" si="17"/>
        <v>9</v>
      </c>
      <c r="B433" s="10">
        <f t="shared" si="18"/>
        <v>11</v>
      </c>
      <c r="C433" s="10" t="str">
        <f t="shared" ca="1" si="19"/>
        <v>PM_emission_inventories taxi</v>
      </c>
      <c r="D433" s="9" t="str" cm="1">
        <f t="array" aca="1" ref="D433" ca="1">INDIRECT(ADDRESS(1,A433,1,1,"all_city_parameter_inputs"))</f>
        <v>bogota</v>
      </c>
      <c r="E433" s="11" t="str" cm="1">
        <f t="array" aca="1" ref="E433" ca="1">IF(AND(ISBLANK(INDIRECT(ADDRESS(B433,2,1,1,"all_city_parameter_inputs"))), ISBLANK(INDIRECT(ADDRESS(B433,1,1,1,"all_city_parameter_inputs")))), "", IF(ISBLANK(INDIRECT(ADDRESS(B433,1,1,1,"all_city_parameter_inputs"))), All_city_list!E432,INDIRECT(ADDRESS(B433,1,1,1,"all_city_parameter_inputs"))))</f>
        <v>PM_emission_inventories</v>
      </c>
      <c r="F433" s="9" t="str" cm="1">
        <f t="array" aca="1" ref="F433" ca="1">IF(AND(ISBLANK(INDIRECT(ADDRESS(B433,3,1,1,"all_city_parameter_inputs"))),ISBLANK(INDIRECT(ADDRESS(B433,2,1,1,"all_city_parameter_inputs")))),"",IF(ISBLANK(INDIRECT(ADDRESS(B433,2,1,1,"all_city_parameter_inputs"))),"",INDIRECT(ADDRESS(B433,2,1,1,"all_city_parameter_inputs"))))</f>
        <v>taxi</v>
      </c>
      <c r="G433" s="25" cm="1">
        <f t="array" aca="1" ref="G433" ca="1">IF(ISBLANK(INDIRECT(ADDRESS(B433,A433,1,1,"all_city_parameter_inputs"))), "--",INDIRECT(ADDRESS(B433,A433,1,1,"all_city_parameter_inputs")))</f>
        <v>0</v>
      </c>
      <c r="H433" s="25">
        <f ca="1">IF(OR(F433="alpha",F433="beta",F433="sd",F433="mean"),"--",VLOOKUP(C433,Default!$B$5:$H$82,7,FALSE))</f>
        <v>1.0999999999999999E-2</v>
      </c>
      <c r="I433" s="9" t="str">
        <f ca="1">VLOOKUP(E433,Lookup!$C$5:$D$42,2, FALSE)</f>
        <v>Pollution values</v>
      </c>
      <c r="J433" s="9">
        <f ca="1">VLOOKUP(C433,Default!$B$4:$E$82,4, FALSE)</f>
        <v>0</v>
      </c>
      <c r="K433" s="29"/>
      <c r="L433" s="29"/>
      <c r="M433" s="29"/>
    </row>
    <row r="434" spans="1:13" x14ac:dyDescent="0.3">
      <c r="A434" s="10">
        <f t="shared" si="17"/>
        <v>9</v>
      </c>
      <c r="B434" s="10">
        <f t="shared" si="18"/>
        <v>12</v>
      </c>
      <c r="C434" s="10" t="str">
        <f t="shared" ca="1" si="19"/>
        <v>PM_emission_inventories auto_rickshaw</v>
      </c>
      <c r="D434" s="9" t="str" cm="1">
        <f t="array" aca="1" ref="D434" ca="1">INDIRECT(ADDRESS(1,A434,1,1,"all_city_parameter_inputs"))</f>
        <v>bogota</v>
      </c>
      <c r="E434" s="11" t="str" cm="1">
        <f t="array" aca="1" ref="E434" ca="1">IF(AND(ISBLANK(INDIRECT(ADDRESS(B434,2,1,1,"all_city_parameter_inputs"))), ISBLANK(INDIRECT(ADDRESS(B434,1,1,1,"all_city_parameter_inputs")))), "", IF(ISBLANK(INDIRECT(ADDRESS(B434,1,1,1,"all_city_parameter_inputs"))), All_city_list!E433,INDIRECT(ADDRESS(B434,1,1,1,"all_city_parameter_inputs"))))</f>
        <v>PM_emission_inventories</v>
      </c>
      <c r="F434" s="9" t="str" cm="1">
        <f t="array" aca="1" ref="F434" ca="1">IF(AND(ISBLANK(INDIRECT(ADDRESS(B434,3,1,1,"all_city_parameter_inputs"))),ISBLANK(INDIRECT(ADDRESS(B434,2,1,1,"all_city_parameter_inputs")))),"",IF(ISBLANK(INDIRECT(ADDRESS(B434,2,1,1,"all_city_parameter_inputs"))),"",INDIRECT(ADDRESS(B434,2,1,1,"all_city_parameter_inputs"))))</f>
        <v>auto_rickshaw</v>
      </c>
      <c r="G434" s="25" cm="1">
        <f t="array" aca="1" ref="G434" ca="1">IF(ISBLANK(INDIRECT(ADDRESS(B434,A434,1,1,"all_city_parameter_inputs"))), "--",INDIRECT(ADDRESS(B434,A434,1,1,"all_city_parameter_inputs")))</f>
        <v>0</v>
      </c>
      <c r="H434" s="25" t="str">
        <f ca="1">IF(OR(F434="alpha",F434="beta",F434="sd",F434="mean"),"--",VLOOKUP(C434,Default!$B$5:$H$82,7,FALSE))</f>
        <v>NOT defined</v>
      </c>
      <c r="I434" s="9" t="str">
        <f ca="1">VLOOKUP(E434,Lookup!$C$5:$D$42,2, FALSE)</f>
        <v>Pollution values</v>
      </c>
      <c r="J434" s="9">
        <f ca="1">VLOOKUP(C434,Default!$B$4:$E$82,4, FALSE)</f>
        <v>0</v>
      </c>
      <c r="K434" s="29"/>
      <c r="L434" s="29"/>
      <c r="M434" s="29"/>
    </row>
    <row r="435" spans="1:13" x14ac:dyDescent="0.3">
      <c r="A435" s="10">
        <f t="shared" si="17"/>
        <v>9</v>
      </c>
      <c r="B435" s="10">
        <f t="shared" si="18"/>
        <v>13</v>
      </c>
      <c r="C435" s="10" t="str">
        <f t="shared" ca="1" si="19"/>
        <v>injury_reporting_rate</v>
      </c>
      <c r="D435" s="9" t="str" cm="1">
        <f t="array" aca="1" ref="D435" ca="1">INDIRECT(ADDRESS(1,A435,1,1,"all_city_parameter_inputs"))</f>
        <v>bogota</v>
      </c>
      <c r="E435" s="11" t="str" cm="1">
        <f t="array" aca="1" ref="E435" ca="1">IF(AND(ISBLANK(INDIRECT(ADDRESS(B435,2,1,1,"all_city_parameter_inputs"))), ISBLANK(INDIRECT(ADDRESS(B435,1,1,1,"all_city_parameter_inputs")))), "", IF(ISBLANK(INDIRECT(ADDRESS(B435,1,1,1,"all_city_parameter_inputs"))), All_city_list!E434,INDIRECT(ADDRESS(B435,1,1,1,"all_city_parameter_inputs"))))</f>
        <v>injury_reporting_rate</v>
      </c>
      <c r="F435" s="9" t="str" cm="1">
        <f t="array" aca="1" ref="F435" ca="1">IF(AND(ISBLANK(INDIRECT(ADDRESS(B435,3,1,1,"all_city_parameter_inputs"))),ISBLANK(INDIRECT(ADDRESS(B435,2,1,1,"all_city_parameter_inputs")))),"",IF(ISBLANK(INDIRECT(ADDRESS(B435,2,1,1,"all_city_parameter_inputs"))),"",INDIRECT(ADDRESS(B435,2,1,1,"all_city_parameter_inputs"))))</f>
        <v>constant</v>
      </c>
      <c r="G435" s="25" cm="1">
        <f t="array" aca="1" ref="G435" ca="1">IF(ISBLANK(INDIRECT(ADDRESS(B435,A435,1,1,"all_city_parameter_inputs"))), "--",INDIRECT(ADDRESS(B435,A435,1,1,"all_city_parameter_inputs")))</f>
        <v>1</v>
      </c>
      <c r="H435" s="25">
        <f ca="1">IF(OR(F435="alpha",F435="beta",F435="sd",F435="mean"),"--",VLOOKUP(C435,Default!$B$5:$H$82,7,FALSE))</f>
        <v>1</v>
      </c>
      <c r="I435" s="9" t="str">
        <f ca="1">VLOOKUP(E435,Lookup!$C$5:$D$42,2, FALSE)</f>
        <v>Injury values</v>
      </c>
      <c r="J435" s="9" t="str">
        <f ca="1">VLOOKUP(C435,Default!$B$4:$E$82,4, FALSE)</f>
        <v>rate at which injuries are reported</v>
      </c>
      <c r="K435" s="29"/>
      <c r="L435" s="29"/>
      <c r="M435" s="29"/>
    </row>
    <row r="436" spans="1:13" x14ac:dyDescent="0.3">
      <c r="A436" s="10">
        <f t="shared" si="17"/>
        <v>9</v>
      </c>
      <c r="B436" s="10">
        <f t="shared" si="18"/>
        <v>14</v>
      </c>
      <c r="C436" s="10" t="str">
        <f t="shared" ca="1" si="19"/>
        <v>injury_reporting_rate</v>
      </c>
      <c r="D436" s="9" t="str" cm="1">
        <f t="array" aca="1" ref="D436" ca="1">INDIRECT(ADDRESS(1,A436,1,1,"all_city_parameter_inputs"))</f>
        <v>bogota</v>
      </c>
      <c r="E436" s="11" t="str" cm="1">
        <f t="array" aca="1" ref="E436" ca="1">IF(AND(ISBLANK(INDIRECT(ADDRESS(B436,2,1,1,"all_city_parameter_inputs"))), ISBLANK(INDIRECT(ADDRESS(B436,1,1,1,"all_city_parameter_inputs")))), "", IF(ISBLANK(INDIRECT(ADDRESS(B436,1,1,1,"all_city_parameter_inputs"))), All_city_list!E435,INDIRECT(ADDRESS(B436,1,1,1,"all_city_parameter_inputs"))))</f>
        <v>injury_reporting_rate</v>
      </c>
      <c r="F436" s="9" t="str" cm="1">
        <f t="array" aca="1" ref="F436" ca="1">IF(AND(ISBLANK(INDIRECT(ADDRESS(B436,3,1,1,"all_city_parameter_inputs"))),ISBLANK(INDIRECT(ADDRESS(B436,2,1,1,"all_city_parameter_inputs")))),"",IF(ISBLANK(INDIRECT(ADDRESS(B436,2,1,1,"all_city_parameter_inputs"))),"",INDIRECT(ADDRESS(B436,2,1,1,"all_city_parameter_inputs"))))</f>
        <v>alpha</v>
      </c>
      <c r="G436" s="25" cm="1">
        <f t="array" aca="1" ref="G436" ca="1">IF(ISBLANK(INDIRECT(ADDRESS(B436,A436,1,1,"all_city_parameter_inputs"))), "--",INDIRECT(ADDRESS(B436,A436,1,1,"all_city_parameter_inputs")))</f>
        <v>40</v>
      </c>
      <c r="H436" s="25" t="str">
        <f ca="1">IF(OR(F436="alpha",F436="beta",F436="sd",F436="mean"),"--",VLOOKUP(C436,Default!$B$5:$H$82,7,FALSE))</f>
        <v>--</v>
      </c>
      <c r="I436" s="9" t="str">
        <f ca="1">VLOOKUP(E436,Lookup!$C$5:$D$42,2, FALSE)</f>
        <v>Injury values</v>
      </c>
      <c r="J436" s="9" t="str">
        <f ca="1">VLOOKUP(C436,Default!$B$4:$E$82,4, FALSE)</f>
        <v>rate at which injuries are reported</v>
      </c>
      <c r="K436" s="29"/>
      <c r="L436" s="29"/>
      <c r="M436" s="29"/>
    </row>
    <row r="437" spans="1:13" x14ac:dyDescent="0.3">
      <c r="A437" s="10">
        <f t="shared" si="17"/>
        <v>9</v>
      </c>
      <c r="B437" s="10">
        <f t="shared" si="18"/>
        <v>15</v>
      </c>
      <c r="C437" s="10" t="str">
        <f t="shared" ca="1" si="19"/>
        <v>injury_reporting_rate</v>
      </c>
      <c r="D437" s="9" t="str" cm="1">
        <f t="array" aca="1" ref="D437" ca="1">INDIRECT(ADDRESS(1,A437,1,1,"all_city_parameter_inputs"))</f>
        <v>bogota</v>
      </c>
      <c r="E437" s="11" t="str" cm="1">
        <f t="array" aca="1" ref="E437" ca="1">IF(AND(ISBLANK(INDIRECT(ADDRESS(B437,2,1,1,"all_city_parameter_inputs"))), ISBLANK(INDIRECT(ADDRESS(B437,1,1,1,"all_city_parameter_inputs")))), "", IF(ISBLANK(INDIRECT(ADDRESS(B437,1,1,1,"all_city_parameter_inputs"))), All_city_list!E436,INDIRECT(ADDRESS(B437,1,1,1,"all_city_parameter_inputs"))))</f>
        <v>injury_reporting_rate</v>
      </c>
      <c r="F437" s="9" t="str" cm="1">
        <f t="array" aca="1" ref="F437" ca="1">IF(AND(ISBLANK(INDIRECT(ADDRESS(B437,3,1,1,"all_city_parameter_inputs"))),ISBLANK(INDIRECT(ADDRESS(B437,2,1,1,"all_city_parameter_inputs")))),"",IF(ISBLANK(INDIRECT(ADDRESS(B437,2,1,1,"all_city_parameter_inputs"))),"",INDIRECT(ADDRESS(B437,2,1,1,"all_city_parameter_inputs"))))</f>
        <v>beta</v>
      </c>
      <c r="G437" s="25" cm="1">
        <f t="array" aca="1" ref="G437" ca="1">IF(ISBLANK(INDIRECT(ADDRESS(B437,A437,1,1,"all_city_parameter_inputs"))), "--",INDIRECT(ADDRESS(B437,A437,1,1,"all_city_parameter_inputs")))</f>
        <v>3</v>
      </c>
      <c r="H437" s="25" t="str">
        <f ca="1">IF(OR(F437="alpha",F437="beta",F437="sd",F437="mean"),"--",VLOOKUP(C437,Default!$B$5:$H$82,7,FALSE))</f>
        <v>--</v>
      </c>
      <c r="I437" s="9" t="str">
        <f ca="1">VLOOKUP(E437,Lookup!$C$5:$D$42,2, FALSE)</f>
        <v>Injury values</v>
      </c>
      <c r="J437" s="9" t="str">
        <f ca="1">VLOOKUP(C437,Default!$B$4:$E$82,4, FALSE)</f>
        <v>rate at which injuries are reported</v>
      </c>
      <c r="K437" s="29"/>
      <c r="L437" s="29"/>
      <c r="M437" s="29"/>
    </row>
    <row r="438" spans="1:13" x14ac:dyDescent="0.3">
      <c r="A438" s="10">
        <f t="shared" si="17"/>
        <v>9</v>
      </c>
      <c r="B438" s="10">
        <f t="shared" si="18"/>
        <v>16</v>
      </c>
      <c r="C438" s="10" t="str">
        <f t="shared" ca="1" si="19"/>
        <v>chronic_disease_scalar</v>
      </c>
      <c r="D438" s="9" t="str" cm="1">
        <f t="array" aca="1" ref="D438" ca="1">INDIRECT(ADDRESS(1,A438,1,1,"all_city_parameter_inputs"))</f>
        <v>bogota</v>
      </c>
      <c r="E438" s="11" t="str" cm="1">
        <f t="array" aca="1" ref="E438" ca="1">IF(AND(ISBLANK(INDIRECT(ADDRESS(B438,2,1,1,"all_city_parameter_inputs"))), ISBLANK(INDIRECT(ADDRESS(B438,1,1,1,"all_city_parameter_inputs")))), "", IF(ISBLANK(INDIRECT(ADDRESS(B438,1,1,1,"all_city_parameter_inputs"))), All_city_list!E437,INDIRECT(ADDRESS(B438,1,1,1,"all_city_parameter_inputs"))))</f>
        <v>chronic_disease_scalar</v>
      </c>
      <c r="F438" s="9" t="str" cm="1">
        <f t="array" aca="1" ref="F438" ca="1">IF(AND(ISBLANK(INDIRECT(ADDRESS(B438,3,1,1,"all_city_parameter_inputs"))),ISBLANK(INDIRECT(ADDRESS(B438,2,1,1,"all_city_parameter_inputs")))),"",IF(ISBLANK(INDIRECT(ADDRESS(B438,2,1,1,"all_city_parameter_inputs"))),"",INDIRECT(ADDRESS(B438,2,1,1,"all_city_parameter_inputs"))))</f>
        <v>constant</v>
      </c>
      <c r="G438" s="25" cm="1">
        <f t="array" aca="1" ref="G438" ca="1">IF(ISBLANK(INDIRECT(ADDRESS(B438,A438,1,1,"all_city_parameter_inputs"))), "--",INDIRECT(ADDRESS(B438,A438,1,1,"all_city_parameter_inputs")))</f>
        <v>1</v>
      </c>
      <c r="H438" s="25">
        <f ca="1">IF(OR(F438="alpha",F438="beta",F438="sd",F438="mean"),"--",VLOOKUP(C438,Default!$B$5:$H$82,7,FALSE))</f>
        <v>1</v>
      </c>
      <c r="I438" s="9" t="str">
        <f ca="1">VLOOKUP(E438,Lookup!$C$5:$D$42,2, FALSE)</f>
        <v>Health values</v>
      </c>
      <c r="J438" s="9" t="str">
        <f ca="1">VLOOKUP(C438,Default!$B$4:$E$82,4, FALSE)</f>
        <v>scalar for GBD data</v>
      </c>
      <c r="K438" s="29"/>
      <c r="L438" s="29"/>
      <c r="M438" s="29"/>
    </row>
    <row r="439" spans="1:13" x14ac:dyDescent="0.3">
      <c r="A439" s="10">
        <f t="shared" si="17"/>
        <v>9</v>
      </c>
      <c r="B439" s="10">
        <f t="shared" si="18"/>
        <v>17</v>
      </c>
      <c r="C439" s="10" t="str">
        <f t="shared" ca="1" si="19"/>
        <v>chronic_disease_scalar</v>
      </c>
      <c r="D439" s="9" t="str" cm="1">
        <f t="array" aca="1" ref="D439" ca="1">INDIRECT(ADDRESS(1,A439,1,1,"all_city_parameter_inputs"))</f>
        <v>bogota</v>
      </c>
      <c r="E439" s="11" t="str" cm="1">
        <f t="array" aca="1" ref="E439" ca="1">IF(AND(ISBLANK(INDIRECT(ADDRESS(B439,2,1,1,"all_city_parameter_inputs"))), ISBLANK(INDIRECT(ADDRESS(B439,1,1,1,"all_city_parameter_inputs")))), "", IF(ISBLANK(INDIRECT(ADDRESS(B439,1,1,1,"all_city_parameter_inputs"))), All_city_list!E438,INDIRECT(ADDRESS(B439,1,1,1,"all_city_parameter_inputs"))))</f>
        <v>chronic_disease_scalar</v>
      </c>
      <c r="F439" s="9" t="str" cm="1">
        <f t="array" aca="1" ref="F439" ca="1">IF(AND(ISBLANK(INDIRECT(ADDRESS(B439,3,1,1,"all_city_parameter_inputs"))),ISBLANK(INDIRECT(ADDRESS(B439,2,1,1,"all_city_parameter_inputs")))),"",IF(ISBLANK(INDIRECT(ADDRESS(B439,2,1,1,"all_city_parameter_inputs"))),"",INDIRECT(ADDRESS(B439,2,1,1,"all_city_parameter_inputs"))))</f>
        <v>mean</v>
      </c>
      <c r="G439" s="25" cm="1">
        <f t="array" aca="1" ref="G439" ca="1">IF(ISBLANK(INDIRECT(ADDRESS(B439,A439,1,1,"all_city_parameter_inputs"))), "--",INDIRECT(ADDRESS(B439,A439,1,1,"all_city_parameter_inputs")))</f>
        <v>1</v>
      </c>
      <c r="H439" s="25" t="str">
        <f ca="1">IF(OR(F439="alpha",F439="beta",F439="sd",F439="mean"),"--",VLOOKUP(C439,Default!$B$5:$H$82,7,FALSE))</f>
        <v>--</v>
      </c>
      <c r="I439" s="9" t="str">
        <f ca="1">VLOOKUP(E439,Lookup!$C$5:$D$42,2, FALSE)</f>
        <v>Health values</v>
      </c>
      <c r="J439" s="9" t="str">
        <f ca="1">VLOOKUP(C439,Default!$B$4:$E$82,4, FALSE)</f>
        <v>scalar for GBD data</v>
      </c>
      <c r="K439" s="29"/>
      <c r="L439" s="29"/>
      <c r="M439" s="29"/>
    </row>
    <row r="440" spans="1:13" x14ac:dyDescent="0.3">
      <c r="A440" s="10">
        <f t="shared" si="17"/>
        <v>9</v>
      </c>
      <c r="B440" s="10">
        <f t="shared" si="18"/>
        <v>18</v>
      </c>
      <c r="C440" s="10" t="str">
        <f t="shared" ca="1" si="19"/>
        <v>chronic_disease_scalar</v>
      </c>
      <c r="D440" s="9" t="str" cm="1">
        <f t="array" aca="1" ref="D440" ca="1">INDIRECT(ADDRESS(1,A440,1,1,"all_city_parameter_inputs"))</f>
        <v>bogota</v>
      </c>
      <c r="E440" s="11" t="str" cm="1">
        <f t="array" aca="1" ref="E440" ca="1">IF(AND(ISBLANK(INDIRECT(ADDRESS(B440,2,1,1,"all_city_parameter_inputs"))), ISBLANK(INDIRECT(ADDRESS(B440,1,1,1,"all_city_parameter_inputs")))), "", IF(ISBLANK(INDIRECT(ADDRESS(B440,1,1,1,"all_city_parameter_inputs"))), All_city_list!E439,INDIRECT(ADDRESS(B440,1,1,1,"all_city_parameter_inputs"))))</f>
        <v>chronic_disease_scalar</v>
      </c>
      <c r="F440" s="9" t="str" cm="1">
        <f t="array" aca="1" ref="F440" ca="1">IF(AND(ISBLANK(INDIRECT(ADDRESS(B440,3,1,1,"all_city_parameter_inputs"))),ISBLANK(INDIRECT(ADDRESS(B440,2,1,1,"all_city_parameter_inputs")))),"",IF(ISBLANK(INDIRECT(ADDRESS(B440,2,1,1,"all_city_parameter_inputs"))),"",INDIRECT(ADDRESS(B440,2,1,1,"all_city_parameter_inputs"))))</f>
        <v>sd</v>
      </c>
      <c r="G440" s="25" cm="1">
        <f t="array" aca="1" ref="G440" ca="1">IF(ISBLANK(INDIRECT(ADDRESS(B440,A440,1,1,"all_city_parameter_inputs"))), "--",INDIRECT(ADDRESS(B440,A440,1,1,"all_city_parameter_inputs")))</f>
        <v>1.2</v>
      </c>
      <c r="H440" s="25" t="str">
        <f ca="1">IF(OR(F440="alpha",F440="beta",F440="sd",F440="mean"),"--",VLOOKUP(C440,Default!$B$5:$H$82,7,FALSE))</f>
        <v>--</v>
      </c>
      <c r="I440" s="9" t="str">
        <f ca="1">VLOOKUP(E440,Lookup!$C$5:$D$42,2, FALSE)</f>
        <v>Health values</v>
      </c>
      <c r="J440" s="9" t="str">
        <f ca="1">VLOOKUP(C440,Default!$B$4:$E$82,4, FALSE)</f>
        <v>scalar for GBD data</v>
      </c>
      <c r="K440" s="29"/>
      <c r="L440" s="29"/>
      <c r="M440" s="29"/>
    </row>
    <row r="441" spans="1:13" x14ac:dyDescent="0.3">
      <c r="A441" s="10">
        <f t="shared" si="17"/>
        <v>9</v>
      </c>
      <c r="B441" s="10">
        <f t="shared" si="18"/>
        <v>19</v>
      </c>
      <c r="C441" s="10" t="str">
        <f t="shared" ca="1" si="19"/>
        <v>pm_conc_base</v>
      </c>
      <c r="D441" s="9" t="str" cm="1">
        <f t="array" aca="1" ref="D441" ca="1">INDIRECT(ADDRESS(1,A441,1,1,"all_city_parameter_inputs"))</f>
        <v>bogota</v>
      </c>
      <c r="E441" s="11" t="str" cm="1">
        <f t="array" aca="1" ref="E441" ca="1">IF(AND(ISBLANK(INDIRECT(ADDRESS(B441,2,1,1,"all_city_parameter_inputs"))), ISBLANK(INDIRECT(ADDRESS(B441,1,1,1,"all_city_parameter_inputs")))), "", IF(ISBLANK(INDIRECT(ADDRESS(B441,1,1,1,"all_city_parameter_inputs"))), All_city_list!E440,INDIRECT(ADDRESS(B441,1,1,1,"all_city_parameter_inputs"))))</f>
        <v>pm_conc_base</v>
      </c>
      <c r="F441" s="9" t="str" cm="1">
        <f t="array" aca="1" ref="F441" ca="1">IF(AND(ISBLANK(INDIRECT(ADDRESS(B441,3,1,1,"all_city_parameter_inputs"))),ISBLANK(INDIRECT(ADDRESS(B441,2,1,1,"all_city_parameter_inputs")))),"",IF(ISBLANK(INDIRECT(ADDRESS(B441,2,1,1,"all_city_parameter_inputs"))),"",INDIRECT(ADDRESS(B441,2,1,1,"all_city_parameter_inputs"))))</f>
        <v>constant</v>
      </c>
      <c r="G441" s="25" cm="1">
        <f t="array" aca="1" ref="G441" ca="1">IF(ISBLANK(INDIRECT(ADDRESS(B441,A441,1,1,"all_city_parameter_inputs"))), "--",INDIRECT(ADDRESS(B441,A441,1,1,"all_city_parameter_inputs")))</f>
        <v>24</v>
      </c>
      <c r="H441" s="25">
        <f ca="1">IF(OR(F441="alpha",F441="beta",F441="sd",F441="mean"),"--",VLOOKUP(C441,Default!$B$5:$H$82,7,FALSE))</f>
        <v>50</v>
      </c>
      <c r="I441" s="9" t="str">
        <f ca="1">VLOOKUP(E441,Lookup!$C$5:$D$42,2, FALSE)</f>
        <v>Pollution values</v>
      </c>
      <c r="J441" s="9" t="str">
        <f ca="1">VLOOKUP(C441,Default!$B$4:$E$82,4, FALSE)</f>
        <v>background PM2.5 concentration</v>
      </c>
      <c r="K441" s="29"/>
      <c r="L441" s="29"/>
      <c r="M441" s="29"/>
    </row>
    <row r="442" spans="1:13" x14ac:dyDescent="0.3">
      <c r="A442" s="10">
        <f t="shared" si="17"/>
        <v>9</v>
      </c>
      <c r="B442" s="10">
        <f t="shared" si="18"/>
        <v>20</v>
      </c>
      <c r="C442" s="10" t="str">
        <f t="shared" ca="1" si="19"/>
        <v>pm_conc_base</v>
      </c>
      <c r="D442" s="9" t="str" cm="1">
        <f t="array" aca="1" ref="D442" ca="1">INDIRECT(ADDRESS(1,A442,1,1,"all_city_parameter_inputs"))</f>
        <v>bogota</v>
      </c>
      <c r="E442" s="11" t="str" cm="1">
        <f t="array" aca="1" ref="E442" ca="1">IF(AND(ISBLANK(INDIRECT(ADDRESS(B442,2,1,1,"all_city_parameter_inputs"))), ISBLANK(INDIRECT(ADDRESS(B442,1,1,1,"all_city_parameter_inputs")))), "", IF(ISBLANK(INDIRECT(ADDRESS(B442,1,1,1,"all_city_parameter_inputs"))), All_city_list!E441,INDIRECT(ADDRESS(B442,1,1,1,"all_city_parameter_inputs"))))</f>
        <v>pm_conc_base</v>
      </c>
      <c r="F442" s="9" t="str" cm="1">
        <f t="array" aca="1" ref="F442" ca="1">IF(AND(ISBLANK(INDIRECT(ADDRESS(B442,3,1,1,"all_city_parameter_inputs"))),ISBLANK(INDIRECT(ADDRESS(B442,2,1,1,"all_city_parameter_inputs")))),"",IF(ISBLANK(INDIRECT(ADDRESS(B442,2,1,1,"all_city_parameter_inputs"))),"",INDIRECT(ADDRESS(B442,2,1,1,"all_city_parameter_inputs"))))</f>
        <v>mean</v>
      </c>
      <c r="G442" s="25" cm="1">
        <f t="array" aca="1" ref="G442" ca="1">IF(ISBLANK(INDIRECT(ADDRESS(B442,A442,1,1,"all_city_parameter_inputs"))), "--",INDIRECT(ADDRESS(B442,A442,1,1,"all_city_parameter_inputs")))</f>
        <v>24</v>
      </c>
      <c r="H442" s="25" t="str">
        <f ca="1">IF(OR(F442="alpha",F442="beta",F442="sd",F442="mean"),"--",VLOOKUP(C442,Default!$B$5:$H$82,7,FALSE))</f>
        <v>--</v>
      </c>
      <c r="I442" s="9" t="str">
        <f ca="1">VLOOKUP(E442,Lookup!$C$5:$D$42,2, FALSE)</f>
        <v>Pollution values</v>
      </c>
      <c r="J442" s="9" t="str">
        <f ca="1">VLOOKUP(C442,Default!$B$4:$E$82,4, FALSE)</f>
        <v>background PM2.5 concentration</v>
      </c>
      <c r="K442" s="29"/>
      <c r="L442" s="29"/>
      <c r="M442" s="29"/>
    </row>
    <row r="443" spans="1:13" x14ac:dyDescent="0.3">
      <c r="A443" s="10">
        <f t="shared" si="17"/>
        <v>9</v>
      </c>
      <c r="B443" s="10">
        <f t="shared" si="18"/>
        <v>21</v>
      </c>
      <c r="C443" s="10" t="str">
        <f t="shared" ca="1" si="19"/>
        <v>pm_conc_base</v>
      </c>
      <c r="D443" s="9" t="str" cm="1">
        <f t="array" aca="1" ref="D443" ca="1">INDIRECT(ADDRESS(1,A443,1,1,"all_city_parameter_inputs"))</f>
        <v>bogota</v>
      </c>
      <c r="E443" s="11" t="str" cm="1">
        <f t="array" aca="1" ref="E443" ca="1">IF(AND(ISBLANK(INDIRECT(ADDRESS(B443,2,1,1,"all_city_parameter_inputs"))), ISBLANK(INDIRECT(ADDRESS(B443,1,1,1,"all_city_parameter_inputs")))), "", IF(ISBLANK(INDIRECT(ADDRESS(B443,1,1,1,"all_city_parameter_inputs"))), All_city_list!E442,INDIRECT(ADDRESS(B443,1,1,1,"all_city_parameter_inputs"))))</f>
        <v>pm_conc_base</v>
      </c>
      <c r="F443" s="9" t="str" cm="1">
        <f t="array" aca="1" ref="F443" ca="1">IF(AND(ISBLANK(INDIRECT(ADDRESS(B443,3,1,1,"all_city_parameter_inputs"))),ISBLANK(INDIRECT(ADDRESS(B443,2,1,1,"all_city_parameter_inputs")))),"",IF(ISBLANK(INDIRECT(ADDRESS(B443,2,1,1,"all_city_parameter_inputs"))),"",INDIRECT(ADDRESS(B443,2,1,1,"all_city_parameter_inputs"))))</f>
        <v>sd</v>
      </c>
      <c r="G443" s="25" cm="1">
        <f t="array" aca="1" ref="G443" ca="1">IF(ISBLANK(INDIRECT(ADDRESS(B443,A443,1,1,"all_city_parameter_inputs"))), "--",INDIRECT(ADDRESS(B443,A443,1,1,"all_city_parameter_inputs")))</f>
        <v>1.0449999999999999</v>
      </c>
      <c r="H443" s="25" t="str">
        <f ca="1">IF(OR(F443="alpha",F443="beta",F443="sd",F443="mean"),"--",VLOOKUP(C443,Default!$B$5:$H$82,7,FALSE))</f>
        <v>--</v>
      </c>
      <c r="I443" s="9" t="str">
        <f ca="1">VLOOKUP(E443,Lookup!$C$5:$D$42,2, FALSE)</f>
        <v>Pollution values</v>
      </c>
      <c r="J443" s="9" t="str">
        <f ca="1">VLOOKUP(C443,Default!$B$4:$E$82,4, FALSE)</f>
        <v>background PM2.5 concentration</v>
      </c>
      <c r="K443" s="29"/>
      <c r="L443" s="29"/>
      <c r="M443" s="29"/>
    </row>
    <row r="444" spans="1:13" x14ac:dyDescent="0.3">
      <c r="A444" s="10">
        <f t="shared" si="17"/>
        <v>9</v>
      </c>
      <c r="B444" s="10">
        <f t="shared" si="18"/>
        <v>22</v>
      </c>
      <c r="C444" s="10" t="str">
        <f t="shared" ca="1" si="19"/>
        <v>pm_trans_share</v>
      </c>
      <c r="D444" s="9" t="str" cm="1">
        <f t="array" aca="1" ref="D444" ca="1">INDIRECT(ADDRESS(1,A444,1,1,"all_city_parameter_inputs"))</f>
        <v>bogota</v>
      </c>
      <c r="E444" s="11" t="str" cm="1">
        <f t="array" aca="1" ref="E444" ca="1">IF(AND(ISBLANK(INDIRECT(ADDRESS(B444,2,1,1,"all_city_parameter_inputs"))), ISBLANK(INDIRECT(ADDRESS(B444,1,1,1,"all_city_parameter_inputs")))), "", IF(ISBLANK(INDIRECT(ADDRESS(B444,1,1,1,"all_city_parameter_inputs"))), All_city_list!E443,INDIRECT(ADDRESS(B444,1,1,1,"all_city_parameter_inputs"))))</f>
        <v>pm_trans_share</v>
      </c>
      <c r="F444" s="9" t="str" cm="1">
        <f t="array" aca="1" ref="F444" ca="1">IF(AND(ISBLANK(INDIRECT(ADDRESS(B444,3,1,1,"all_city_parameter_inputs"))),ISBLANK(INDIRECT(ADDRESS(B444,2,1,1,"all_city_parameter_inputs")))),"",IF(ISBLANK(INDIRECT(ADDRESS(B444,2,1,1,"all_city_parameter_inputs"))),"",INDIRECT(ADDRESS(B444,2,1,1,"all_city_parameter_inputs"))))</f>
        <v>constant</v>
      </c>
      <c r="G444" s="25" cm="1">
        <f t="array" aca="1" ref="G444" ca="1">IF(ISBLANK(INDIRECT(ADDRESS(B444,A444,1,1,"all_city_parameter_inputs"))), "--",INDIRECT(ADDRESS(B444,A444,1,1,"all_city_parameter_inputs")))</f>
        <v>0.47499999999999998</v>
      </c>
      <c r="H444" s="25">
        <f ca="1">IF(OR(F444="alpha",F444="beta",F444="sd",F444="mean"),"--",VLOOKUP(C444,Default!$B$5:$H$82,7,FALSE))</f>
        <v>0.22500000000000001</v>
      </c>
      <c r="I444" s="9" t="str">
        <f ca="1">VLOOKUP(E444,Lookup!$C$5:$D$42,2, FALSE)</f>
        <v>Pollution values</v>
      </c>
      <c r="J444" s="9" t="str">
        <f ca="1">VLOOKUP(C444,Default!$B$4:$E$82,4, FALSE)</f>
        <v>proportion of background PM2.5 attributable to transport</v>
      </c>
      <c r="K444" s="29"/>
      <c r="L444" s="29"/>
      <c r="M444" s="29"/>
    </row>
    <row r="445" spans="1:13" x14ac:dyDescent="0.3">
      <c r="A445" s="10">
        <f t="shared" si="17"/>
        <v>9</v>
      </c>
      <c r="B445" s="10">
        <f t="shared" si="18"/>
        <v>23</v>
      </c>
      <c r="C445" s="10" t="str">
        <f t="shared" ca="1" si="19"/>
        <v>pm_trans_share</v>
      </c>
      <c r="D445" s="9" t="str" cm="1">
        <f t="array" aca="1" ref="D445" ca="1">INDIRECT(ADDRESS(1,A445,1,1,"all_city_parameter_inputs"))</f>
        <v>bogota</v>
      </c>
      <c r="E445" s="11" t="str" cm="1">
        <f t="array" aca="1" ref="E445" ca="1">IF(AND(ISBLANK(INDIRECT(ADDRESS(B445,2,1,1,"all_city_parameter_inputs"))), ISBLANK(INDIRECT(ADDRESS(B445,1,1,1,"all_city_parameter_inputs")))), "", IF(ISBLANK(INDIRECT(ADDRESS(B445,1,1,1,"all_city_parameter_inputs"))), All_city_list!E444,INDIRECT(ADDRESS(B445,1,1,1,"all_city_parameter_inputs"))))</f>
        <v>pm_trans_share</v>
      </c>
      <c r="F445" s="9" t="str" cm="1">
        <f t="array" aca="1" ref="F445" ca="1">IF(AND(ISBLANK(INDIRECT(ADDRESS(B445,3,1,1,"all_city_parameter_inputs"))),ISBLANK(INDIRECT(ADDRESS(B445,2,1,1,"all_city_parameter_inputs")))),"",IF(ISBLANK(INDIRECT(ADDRESS(B445,2,1,1,"all_city_parameter_inputs"))),"",INDIRECT(ADDRESS(B445,2,1,1,"all_city_parameter_inputs"))))</f>
        <v>alpha</v>
      </c>
      <c r="G445" s="25" cm="1">
        <f t="array" aca="1" ref="G445" ca="1">IF(ISBLANK(INDIRECT(ADDRESS(B445,A445,1,1,"all_city_parameter_inputs"))), "--",INDIRECT(ADDRESS(B445,A445,1,1,"all_city_parameter_inputs")))</f>
        <v>11.5</v>
      </c>
      <c r="H445" s="25" t="str">
        <f ca="1">IF(OR(F445="alpha",F445="beta",F445="sd",F445="mean"),"--",VLOOKUP(C445,Default!$B$5:$H$82,7,FALSE))</f>
        <v>--</v>
      </c>
      <c r="I445" s="9" t="str">
        <f ca="1">VLOOKUP(E445,Lookup!$C$5:$D$42,2, FALSE)</f>
        <v>Pollution values</v>
      </c>
      <c r="J445" s="9" t="str">
        <f ca="1">VLOOKUP(C445,Default!$B$4:$E$82,4, FALSE)</f>
        <v>proportion of background PM2.5 attributable to transport</v>
      </c>
      <c r="K445" s="29"/>
      <c r="L445" s="29"/>
      <c r="M445" s="29"/>
    </row>
    <row r="446" spans="1:13" x14ac:dyDescent="0.3">
      <c r="A446" s="10">
        <f t="shared" si="17"/>
        <v>9</v>
      </c>
      <c r="B446" s="10">
        <f t="shared" si="18"/>
        <v>24</v>
      </c>
      <c r="C446" s="10" t="str">
        <f t="shared" ca="1" si="19"/>
        <v>pm_trans_share</v>
      </c>
      <c r="D446" s="9" t="str" cm="1">
        <f t="array" aca="1" ref="D446" ca="1">INDIRECT(ADDRESS(1,A446,1,1,"all_city_parameter_inputs"))</f>
        <v>bogota</v>
      </c>
      <c r="E446" s="11" t="str" cm="1">
        <f t="array" aca="1" ref="E446" ca="1">IF(AND(ISBLANK(INDIRECT(ADDRESS(B446,2,1,1,"all_city_parameter_inputs"))), ISBLANK(INDIRECT(ADDRESS(B446,1,1,1,"all_city_parameter_inputs")))), "", IF(ISBLANK(INDIRECT(ADDRESS(B446,1,1,1,"all_city_parameter_inputs"))), All_city_list!E445,INDIRECT(ADDRESS(B446,1,1,1,"all_city_parameter_inputs"))))</f>
        <v>pm_trans_share</v>
      </c>
      <c r="F446" s="9" t="str" cm="1">
        <f t="array" aca="1" ref="F446" ca="1">IF(AND(ISBLANK(INDIRECT(ADDRESS(B446,3,1,1,"all_city_parameter_inputs"))),ISBLANK(INDIRECT(ADDRESS(B446,2,1,1,"all_city_parameter_inputs")))),"",IF(ISBLANK(INDIRECT(ADDRESS(B446,2,1,1,"all_city_parameter_inputs"))),"",INDIRECT(ADDRESS(B446,2,1,1,"all_city_parameter_inputs"))))</f>
        <v>beta</v>
      </c>
      <c r="G446" s="25" cm="1">
        <f t="array" aca="1" ref="G446" ca="1">IF(ISBLANK(INDIRECT(ADDRESS(B446,A446,1,1,"all_city_parameter_inputs"))), "--",INDIRECT(ADDRESS(B446,A446,1,1,"all_city_parameter_inputs")))</f>
        <v>15.75</v>
      </c>
      <c r="H446" s="25" t="str">
        <f ca="1">IF(OR(F446="alpha",F446="beta",F446="sd",F446="mean"),"--",VLOOKUP(C446,Default!$B$5:$H$82,7,FALSE))</f>
        <v>--</v>
      </c>
      <c r="I446" s="9" t="str">
        <f ca="1">VLOOKUP(E446,Lookup!$C$5:$D$42,2, FALSE)</f>
        <v>Pollution values</v>
      </c>
      <c r="J446" s="9" t="str">
        <f ca="1">VLOOKUP(C446,Default!$B$4:$E$82,4, FALSE)</f>
        <v>proportion of background PM2.5 attributable to transport</v>
      </c>
      <c r="K446" s="29"/>
      <c r="L446" s="29"/>
      <c r="M446" s="29"/>
    </row>
    <row r="447" spans="1:13" x14ac:dyDescent="0.3">
      <c r="A447" s="10">
        <f t="shared" si="17"/>
        <v>9</v>
      </c>
      <c r="B447" s="10">
        <f t="shared" si="18"/>
        <v>25</v>
      </c>
      <c r="C447" s="10" t="str">
        <f t="shared" ca="1" si="19"/>
        <v>background_pa_scalar</v>
      </c>
      <c r="D447" s="9" t="str" cm="1">
        <f t="array" aca="1" ref="D447" ca="1">INDIRECT(ADDRESS(1,A447,1,1,"all_city_parameter_inputs"))</f>
        <v>bogota</v>
      </c>
      <c r="E447" s="11" t="str" cm="1">
        <f t="array" aca="1" ref="E447" ca="1">IF(AND(ISBLANK(INDIRECT(ADDRESS(B447,2,1,1,"all_city_parameter_inputs"))), ISBLANK(INDIRECT(ADDRESS(B447,1,1,1,"all_city_parameter_inputs")))), "", IF(ISBLANK(INDIRECT(ADDRESS(B447,1,1,1,"all_city_parameter_inputs"))), All_city_list!E446,INDIRECT(ADDRESS(B447,1,1,1,"all_city_parameter_inputs"))))</f>
        <v>background_pa_scalar</v>
      </c>
      <c r="F447" s="9" t="str" cm="1">
        <f t="array" aca="1" ref="F447" ca="1">IF(AND(ISBLANK(INDIRECT(ADDRESS(B447,3,1,1,"all_city_parameter_inputs"))),ISBLANK(INDIRECT(ADDRESS(B447,2,1,1,"all_city_parameter_inputs")))),"",IF(ISBLANK(INDIRECT(ADDRESS(B447,2,1,1,"all_city_parameter_inputs"))),"",INDIRECT(ADDRESS(B447,2,1,1,"all_city_parameter_inputs"))))</f>
        <v>constant</v>
      </c>
      <c r="G447" s="25" cm="1">
        <f t="array" aca="1" ref="G447" ca="1">IF(ISBLANK(INDIRECT(ADDRESS(B447,A447,1,1,"all_city_parameter_inputs"))), "--",INDIRECT(ADDRESS(B447,A447,1,1,"all_city_parameter_inputs")))</f>
        <v>1</v>
      </c>
      <c r="H447" s="25">
        <f ca="1">IF(OR(F447="alpha",F447="beta",F447="sd",F447="mean"),"--",VLOOKUP(C447,Default!$B$5:$H$82,7,FALSE))</f>
        <v>1</v>
      </c>
      <c r="I447" s="9" t="str">
        <f ca="1">VLOOKUP(E447,Lookup!$C$5:$D$42,2, FALSE)</f>
        <v>PA values</v>
      </c>
      <c r="J447" s="9" t="str">
        <f ca="1">VLOOKUP(C447,Default!$B$4:$E$82,4, FALSE)</f>
        <v>scalar for physical activity</v>
      </c>
      <c r="K447" s="29"/>
      <c r="L447" s="29"/>
      <c r="M447" s="29"/>
    </row>
    <row r="448" spans="1:13" x14ac:dyDescent="0.3">
      <c r="A448" s="10">
        <f t="shared" si="17"/>
        <v>9</v>
      </c>
      <c r="B448" s="10">
        <f t="shared" si="18"/>
        <v>26</v>
      </c>
      <c r="C448" s="10" t="str">
        <f t="shared" ca="1" si="19"/>
        <v>background_pa_scalar</v>
      </c>
      <c r="D448" s="9" t="str" cm="1">
        <f t="array" aca="1" ref="D448" ca="1">INDIRECT(ADDRESS(1,A448,1,1,"all_city_parameter_inputs"))</f>
        <v>bogota</v>
      </c>
      <c r="E448" s="11" t="str" cm="1">
        <f t="array" aca="1" ref="E448" ca="1">IF(AND(ISBLANK(INDIRECT(ADDRESS(B448,2,1,1,"all_city_parameter_inputs"))), ISBLANK(INDIRECT(ADDRESS(B448,1,1,1,"all_city_parameter_inputs")))), "", IF(ISBLANK(INDIRECT(ADDRESS(B448,1,1,1,"all_city_parameter_inputs"))), All_city_list!E447,INDIRECT(ADDRESS(B448,1,1,1,"all_city_parameter_inputs"))))</f>
        <v>background_pa_scalar</v>
      </c>
      <c r="F448" s="9" t="str" cm="1">
        <f t="array" aca="1" ref="F448" ca="1">IF(AND(ISBLANK(INDIRECT(ADDRESS(B448,3,1,1,"all_city_parameter_inputs"))),ISBLANK(INDIRECT(ADDRESS(B448,2,1,1,"all_city_parameter_inputs")))),"",IF(ISBLANK(INDIRECT(ADDRESS(B448,2,1,1,"all_city_parameter_inputs"))),"",INDIRECT(ADDRESS(B448,2,1,1,"all_city_parameter_inputs"))))</f>
        <v>mean</v>
      </c>
      <c r="G448" s="25" cm="1">
        <f t="array" aca="1" ref="G448" ca="1">IF(ISBLANK(INDIRECT(ADDRESS(B448,A448,1,1,"all_city_parameter_inputs"))), "--",INDIRECT(ADDRESS(B448,A448,1,1,"all_city_parameter_inputs")))</f>
        <v>1</v>
      </c>
      <c r="H448" s="25" t="str">
        <f ca="1">IF(OR(F448="alpha",F448="beta",F448="sd",F448="mean"),"--",VLOOKUP(C448,Default!$B$5:$H$82,7,FALSE))</f>
        <v>--</v>
      </c>
      <c r="I448" s="9" t="str">
        <f ca="1">VLOOKUP(E448,Lookup!$C$5:$D$42,2, FALSE)</f>
        <v>PA values</v>
      </c>
      <c r="J448" s="9" t="str">
        <f ca="1">VLOOKUP(C448,Default!$B$4:$E$82,4, FALSE)</f>
        <v>scalar for physical activity</v>
      </c>
      <c r="K448" s="29"/>
      <c r="L448" s="29"/>
      <c r="M448" s="29"/>
    </row>
    <row r="449" spans="1:13" x14ac:dyDescent="0.3">
      <c r="A449" s="10">
        <f t="shared" si="17"/>
        <v>9</v>
      </c>
      <c r="B449" s="10">
        <f t="shared" si="18"/>
        <v>27</v>
      </c>
      <c r="C449" s="10" t="str">
        <f t="shared" ca="1" si="19"/>
        <v>background_pa_scalar</v>
      </c>
      <c r="D449" s="9" t="str" cm="1">
        <f t="array" aca="1" ref="D449" ca="1">INDIRECT(ADDRESS(1,A449,1,1,"all_city_parameter_inputs"))</f>
        <v>bogota</v>
      </c>
      <c r="E449" s="11" t="str" cm="1">
        <f t="array" aca="1" ref="E449" ca="1">IF(AND(ISBLANK(INDIRECT(ADDRESS(B449,2,1,1,"all_city_parameter_inputs"))), ISBLANK(INDIRECT(ADDRESS(B449,1,1,1,"all_city_parameter_inputs")))), "", IF(ISBLANK(INDIRECT(ADDRESS(B449,1,1,1,"all_city_parameter_inputs"))), All_city_list!E448,INDIRECT(ADDRESS(B449,1,1,1,"all_city_parameter_inputs"))))</f>
        <v>background_pa_scalar</v>
      </c>
      <c r="F449" s="9" t="str" cm="1">
        <f t="array" aca="1" ref="F449" ca="1">IF(AND(ISBLANK(INDIRECT(ADDRESS(B449,3,1,1,"all_city_parameter_inputs"))),ISBLANK(INDIRECT(ADDRESS(B449,2,1,1,"all_city_parameter_inputs")))),"",IF(ISBLANK(INDIRECT(ADDRESS(B449,2,1,1,"all_city_parameter_inputs"))),"",INDIRECT(ADDRESS(B449,2,1,1,"all_city_parameter_inputs"))))</f>
        <v>sd</v>
      </c>
      <c r="G449" s="25" cm="1">
        <f t="array" aca="1" ref="G449" ca="1">IF(ISBLANK(INDIRECT(ADDRESS(B449,A449,1,1,"all_city_parameter_inputs"))), "--",INDIRECT(ADDRESS(B449,A449,1,1,"all_city_parameter_inputs")))</f>
        <v>1.2</v>
      </c>
      <c r="H449" s="25" t="str">
        <f ca="1">IF(OR(F449="alpha",F449="beta",F449="sd",F449="mean"),"--",VLOOKUP(C449,Default!$B$5:$H$82,7,FALSE))</f>
        <v>--</v>
      </c>
      <c r="I449" s="9" t="str">
        <f ca="1">VLOOKUP(E449,Lookup!$C$5:$D$42,2, FALSE)</f>
        <v>PA values</v>
      </c>
      <c r="J449" s="9" t="str">
        <f ca="1">VLOOKUP(C449,Default!$B$4:$E$82,4, FALSE)</f>
        <v>scalar for physical activity</v>
      </c>
      <c r="K449" s="29"/>
      <c r="L449" s="29"/>
      <c r="M449" s="29"/>
    </row>
    <row r="450" spans="1:13" x14ac:dyDescent="0.3">
      <c r="A450" s="10">
        <f t="shared" si="17"/>
        <v>9</v>
      </c>
      <c r="B450" s="10">
        <f t="shared" si="18"/>
        <v>28</v>
      </c>
      <c r="C450" s="10" t="str">
        <f t="shared" ca="1" si="19"/>
        <v>bus_walk_time</v>
      </c>
      <c r="D450" s="9" t="str" cm="1">
        <f t="array" aca="1" ref="D450" ca="1">INDIRECT(ADDRESS(1,A450,1,1,"all_city_parameter_inputs"))</f>
        <v>bogota</v>
      </c>
      <c r="E450" s="11" t="str" cm="1">
        <f t="array" aca="1" ref="E450" ca="1">IF(AND(ISBLANK(INDIRECT(ADDRESS(B450,2,1,1,"all_city_parameter_inputs"))), ISBLANK(INDIRECT(ADDRESS(B450,1,1,1,"all_city_parameter_inputs")))), "", IF(ISBLANK(INDIRECT(ADDRESS(B450,1,1,1,"all_city_parameter_inputs"))), All_city_list!E449,INDIRECT(ADDRESS(B450,1,1,1,"all_city_parameter_inputs"))))</f>
        <v>bus_walk_time</v>
      </c>
      <c r="F450" s="9" t="str" cm="1">
        <f t="array" aca="1" ref="F450" ca="1">IF(AND(ISBLANK(INDIRECT(ADDRESS(B450,3,1,1,"all_city_parameter_inputs"))),ISBLANK(INDIRECT(ADDRESS(B450,2,1,1,"all_city_parameter_inputs")))),"",IF(ISBLANK(INDIRECT(ADDRESS(B450,2,1,1,"all_city_parameter_inputs"))),"",INDIRECT(ADDRESS(B450,2,1,1,"all_city_parameter_inputs"))))</f>
        <v>constant</v>
      </c>
      <c r="G450" s="25" cm="1">
        <f t="array" aca="1" ref="G450" ca="1">IF(ISBLANK(INDIRECT(ADDRESS(B450,A450,1,1,"all_city_parameter_inputs"))), "--",INDIRECT(ADDRESS(B450,A450,1,1,"all_city_parameter_inputs")))</f>
        <v>10.55</v>
      </c>
      <c r="H450" s="25">
        <f ca="1">IF(OR(F450="alpha",F450="beta",F450="sd",F450="mean"),"--",VLOOKUP(C450,Default!$B$5:$H$82,7,FALSE))</f>
        <v>5</v>
      </c>
      <c r="I450" s="9" t="str">
        <f ca="1">VLOOKUP(E450,Lookup!$C$5:$D$42,2, FALSE)</f>
        <v>Travel values</v>
      </c>
      <c r="J450" s="9" t="str">
        <f ca="1">VLOOKUP(C450,Default!$B$4:$E$82,4, FALSE)</f>
        <v>time taken to walk to bus stop</v>
      </c>
      <c r="K450" s="29"/>
      <c r="L450" s="29"/>
      <c r="M450" s="29"/>
    </row>
    <row r="451" spans="1:13" x14ac:dyDescent="0.3">
      <c r="A451" s="10">
        <f t="shared" si="17"/>
        <v>9</v>
      </c>
      <c r="B451" s="10">
        <f t="shared" si="18"/>
        <v>29</v>
      </c>
      <c r="C451" s="10" t="str">
        <f t="shared" ca="1" si="19"/>
        <v>bus_walk_time</v>
      </c>
      <c r="D451" s="9" t="str" cm="1">
        <f t="array" aca="1" ref="D451" ca="1">INDIRECT(ADDRESS(1,A451,1,1,"all_city_parameter_inputs"))</f>
        <v>bogota</v>
      </c>
      <c r="E451" s="11" t="str" cm="1">
        <f t="array" aca="1" ref="E451" ca="1">IF(AND(ISBLANK(INDIRECT(ADDRESS(B451,2,1,1,"all_city_parameter_inputs"))), ISBLANK(INDIRECT(ADDRESS(B451,1,1,1,"all_city_parameter_inputs")))), "", IF(ISBLANK(INDIRECT(ADDRESS(B451,1,1,1,"all_city_parameter_inputs"))), All_city_list!E450,INDIRECT(ADDRESS(B451,1,1,1,"all_city_parameter_inputs"))))</f>
        <v>bus_walk_time</v>
      </c>
      <c r="F451" s="9" t="str" cm="1">
        <f t="array" aca="1" ref="F451" ca="1">IF(AND(ISBLANK(INDIRECT(ADDRESS(B451,3,1,1,"all_city_parameter_inputs"))),ISBLANK(INDIRECT(ADDRESS(B451,2,1,1,"all_city_parameter_inputs")))),"",IF(ISBLANK(INDIRECT(ADDRESS(B451,2,1,1,"all_city_parameter_inputs"))),"",INDIRECT(ADDRESS(B451,2,1,1,"all_city_parameter_inputs"))))</f>
        <v>mean</v>
      </c>
      <c r="G451" s="25" t="str" cm="1">
        <f t="array" aca="1" ref="G451" ca="1">IF(ISBLANK(INDIRECT(ADDRESS(B451,A451,1,1,"all_city_parameter_inputs"))), "--",INDIRECT(ADDRESS(B451,A451,1,1,"all_city_parameter_inputs")))</f>
        <v>--</v>
      </c>
      <c r="H451" s="25" t="str">
        <f ca="1">IF(OR(F451="alpha",F451="beta",F451="sd",F451="mean"),"--",VLOOKUP(C451,Default!$B$5:$H$82,7,FALSE))</f>
        <v>--</v>
      </c>
      <c r="I451" s="9" t="str">
        <f ca="1">VLOOKUP(E451,Lookup!$C$5:$D$42,2, FALSE)</f>
        <v>Travel values</v>
      </c>
      <c r="J451" s="9" t="str">
        <f ca="1">VLOOKUP(C451,Default!$B$4:$E$82,4, FALSE)</f>
        <v>time taken to walk to bus stop</v>
      </c>
      <c r="K451" s="29"/>
      <c r="L451" s="29"/>
      <c r="M451" s="29"/>
    </row>
    <row r="452" spans="1:13" x14ac:dyDescent="0.3">
      <c r="A452" s="10">
        <f t="shared" si="17"/>
        <v>9</v>
      </c>
      <c r="B452" s="10">
        <f t="shared" si="18"/>
        <v>30</v>
      </c>
      <c r="C452" s="10" t="str">
        <f t="shared" ca="1" si="19"/>
        <v>bus_walk_time</v>
      </c>
      <c r="D452" s="9" t="str" cm="1">
        <f t="array" aca="1" ref="D452" ca="1">INDIRECT(ADDRESS(1,A452,1,1,"all_city_parameter_inputs"))</f>
        <v>bogota</v>
      </c>
      <c r="E452" s="11" t="str" cm="1">
        <f t="array" aca="1" ref="E452" ca="1">IF(AND(ISBLANK(INDIRECT(ADDRESS(B452,2,1,1,"all_city_parameter_inputs"))), ISBLANK(INDIRECT(ADDRESS(B452,1,1,1,"all_city_parameter_inputs")))), "", IF(ISBLANK(INDIRECT(ADDRESS(B452,1,1,1,"all_city_parameter_inputs"))), All_city_list!E451,INDIRECT(ADDRESS(B452,1,1,1,"all_city_parameter_inputs"))))</f>
        <v>bus_walk_time</v>
      </c>
      <c r="F452" s="9" t="str" cm="1">
        <f t="array" aca="1" ref="F452" ca="1">IF(AND(ISBLANK(INDIRECT(ADDRESS(B452,3,1,1,"all_city_parameter_inputs"))),ISBLANK(INDIRECT(ADDRESS(B452,2,1,1,"all_city_parameter_inputs")))),"",IF(ISBLANK(INDIRECT(ADDRESS(B452,2,1,1,"all_city_parameter_inputs"))),"",INDIRECT(ADDRESS(B452,2,1,1,"all_city_parameter_inputs"))))</f>
        <v>sd</v>
      </c>
      <c r="G452" s="25" t="str" cm="1">
        <f t="array" aca="1" ref="G452" ca="1">IF(ISBLANK(INDIRECT(ADDRESS(B452,A452,1,1,"all_city_parameter_inputs"))), "--",INDIRECT(ADDRESS(B452,A452,1,1,"all_city_parameter_inputs")))</f>
        <v>--</v>
      </c>
      <c r="H452" s="25" t="str">
        <f ca="1">IF(OR(F452="alpha",F452="beta",F452="sd",F452="mean"),"--",VLOOKUP(C452,Default!$B$5:$H$82,7,FALSE))</f>
        <v>--</v>
      </c>
      <c r="I452" s="9" t="str">
        <f ca="1">VLOOKUP(E452,Lookup!$C$5:$D$42,2, FALSE)</f>
        <v>Travel values</v>
      </c>
      <c r="J452" s="9" t="str">
        <f ca="1">VLOOKUP(C452,Default!$B$4:$E$82,4, FALSE)</f>
        <v>time taken to walk to bus stop</v>
      </c>
      <c r="K452" s="29"/>
      <c r="L452" s="29"/>
      <c r="M452" s="29"/>
    </row>
    <row r="453" spans="1:13" x14ac:dyDescent="0.3">
      <c r="A453" s="10">
        <f t="shared" si="17"/>
        <v>9</v>
      </c>
      <c r="B453" s="10">
        <f t="shared" si="18"/>
        <v>31</v>
      </c>
      <c r="C453" s="10" t="str">
        <f t="shared" ca="1" si="19"/>
        <v>rail_walk_time</v>
      </c>
      <c r="D453" s="9" t="str" cm="1">
        <f t="array" aca="1" ref="D453" ca="1">INDIRECT(ADDRESS(1,A453,1,1,"all_city_parameter_inputs"))</f>
        <v>bogota</v>
      </c>
      <c r="E453" s="11" t="str" cm="1">
        <f t="array" aca="1" ref="E453" ca="1">IF(AND(ISBLANK(INDIRECT(ADDRESS(B453,2,1,1,"all_city_parameter_inputs"))), ISBLANK(INDIRECT(ADDRESS(B453,1,1,1,"all_city_parameter_inputs")))), "", IF(ISBLANK(INDIRECT(ADDRESS(B453,1,1,1,"all_city_parameter_inputs"))), All_city_list!E452,INDIRECT(ADDRESS(B453,1,1,1,"all_city_parameter_inputs"))))</f>
        <v>rail_walk_time</v>
      </c>
      <c r="F453" s="9" t="str" cm="1">
        <f t="array" aca="1" ref="F453" ca="1">IF(AND(ISBLANK(INDIRECT(ADDRESS(B453,3,1,1,"all_city_parameter_inputs"))),ISBLANK(INDIRECT(ADDRESS(B453,2,1,1,"all_city_parameter_inputs")))),"",IF(ISBLANK(INDIRECT(ADDRESS(B453,2,1,1,"all_city_parameter_inputs"))),"",INDIRECT(ADDRESS(B453,2,1,1,"all_city_parameter_inputs"))))</f>
        <v>constant</v>
      </c>
      <c r="G453" s="25" cm="1">
        <f t="array" aca="1" ref="G453" ca="1">IF(ISBLANK(INDIRECT(ADDRESS(B453,A453,1,1,"all_city_parameter_inputs"))), "--",INDIRECT(ADDRESS(B453,A453,1,1,"all_city_parameter_inputs")))</f>
        <v>15</v>
      </c>
      <c r="H453" s="25">
        <f ca="1">IF(OR(F453="alpha",F453="beta",F453="sd",F453="mean"),"--",VLOOKUP(C453,Default!$B$5:$H$82,7,FALSE))</f>
        <v>15</v>
      </c>
      <c r="I453" s="9" t="str">
        <f ca="1">VLOOKUP(E453,Lookup!$C$5:$D$42,2, FALSE)</f>
        <v>Travel values</v>
      </c>
      <c r="J453" s="9" t="str">
        <f ca="1">VLOOKUP(C453,Default!$B$4:$E$82,4, FALSE)</f>
        <v>time taken to walk to train station</v>
      </c>
      <c r="K453" s="29"/>
      <c r="L453" s="29"/>
      <c r="M453" s="29"/>
    </row>
    <row r="454" spans="1:13" x14ac:dyDescent="0.3">
      <c r="A454" s="10">
        <f t="shared" si="17"/>
        <v>9</v>
      </c>
      <c r="B454" s="10">
        <f t="shared" si="18"/>
        <v>32</v>
      </c>
      <c r="C454" s="10" t="str">
        <f t="shared" ca="1" si="19"/>
        <v>rail_walk_time</v>
      </c>
      <c r="D454" s="9" t="str" cm="1">
        <f t="array" aca="1" ref="D454" ca="1">INDIRECT(ADDRESS(1,A454,1,1,"all_city_parameter_inputs"))</f>
        <v>bogota</v>
      </c>
      <c r="E454" s="11" t="str" cm="1">
        <f t="array" aca="1" ref="E454" ca="1">IF(AND(ISBLANK(INDIRECT(ADDRESS(B454,2,1,1,"all_city_parameter_inputs"))), ISBLANK(INDIRECT(ADDRESS(B454,1,1,1,"all_city_parameter_inputs")))), "", IF(ISBLANK(INDIRECT(ADDRESS(B454,1,1,1,"all_city_parameter_inputs"))), All_city_list!E453,INDIRECT(ADDRESS(B454,1,1,1,"all_city_parameter_inputs"))))</f>
        <v>rail_walk_time</v>
      </c>
      <c r="F454" s="9" t="str" cm="1">
        <f t="array" aca="1" ref="F454" ca="1">IF(AND(ISBLANK(INDIRECT(ADDRESS(B454,3,1,1,"all_city_parameter_inputs"))),ISBLANK(INDIRECT(ADDRESS(B454,2,1,1,"all_city_parameter_inputs")))),"",IF(ISBLANK(INDIRECT(ADDRESS(B454,2,1,1,"all_city_parameter_inputs"))),"",INDIRECT(ADDRESS(B454,2,1,1,"all_city_parameter_inputs"))))</f>
        <v>mean</v>
      </c>
      <c r="G454" s="25" t="str" cm="1">
        <f t="array" aca="1" ref="G454" ca="1">IF(ISBLANK(INDIRECT(ADDRESS(B454,A454,1,1,"all_city_parameter_inputs"))), "--",INDIRECT(ADDRESS(B454,A454,1,1,"all_city_parameter_inputs")))</f>
        <v>--</v>
      </c>
      <c r="H454" s="25" t="str">
        <f ca="1">IF(OR(F454="alpha",F454="beta",F454="sd",F454="mean"),"--",VLOOKUP(C454,Default!$B$5:$H$82,7,FALSE))</f>
        <v>--</v>
      </c>
      <c r="I454" s="9" t="str">
        <f ca="1">VLOOKUP(E454,Lookup!$C$5:$D$42,2, FALSE)</f>
        <v>Travel values</v>
      </c>
      <c r="J454" s="9" t="str">
        <f ca="1">VLOOKUP(C454,Default!$B$4:$E$82,4, FALSE)</f>
        <v>time taken to walk to train station</v>
      </c>
      <c r="K454" s="29"/>
      <c r="L454" s="29"/>
      <c r="M454" s="29"/>
    </row>
    <row r="455" spans="1:13" x14ac:dyDescent="0.3">
      <c r="A455" s="10">
        <f t="shared" si="17"/>
        <v>9</v>
      </c>
      <c r="B455" s="10">
        <f t="shared" si="18"/>
        <v>33</v>
      </c>
      <c r="C455" s="10" t="str">
        <f t="shared" ca="1" si="19"/>
        <v>rail_walk_time</v>
      </c>
      <c r="D455" s="9" t="str" cm="1">
        <f t="array" aca="1" ref="D455" ca="1">INDIRECT(ADDRESS(1,A455,1,1,"all_city_parameter_inputs"))</f>
        <v>bogota</v>
      </c>
      <c r="E455" s="11" t="str" cm="1">
        <f t="array" aca="1" ref="E455" ca="1">IF(AND(ISBLANK(INDIRECT(ADDRESS(B455,2,1,1,"all_city_parameter_inputs"))), ISBLANK(INDIRECT(ADDRESS(B455,1,1,1,"all_city_parameter_inputs")))), "", IF(ISBLANK(INDIRECT(ADDRESS(B455,1,1,1,"all_city_parameter_inputs"))), All_city_list!E454,INDIRECT(ADDRESS(B455,1,1,1,"all_city_parameter_inputs"))))</f>
        <v>rail_walk_time</v>
      </c>
      <c r="F455" s="9" t="str" cm="1">
        <f t="array" aca="1" ref="F455" ca="1">IF(AND(ISBLANK(INDIRECT(ADDRESS(B455,3,1,1,"all_city_parameter_inputs"))),ISBLANK(INDIRECT(ADDRESS(B455,2,1,1,"all_city_parameter_inputs")))),"",IF(ISBLANK(INDIRECT(ADDRESS(B455,2,1,1,"all_city_parameter_inputs"))),"",INDIRECT(ADDRESS(B455,2,1,1,"all_city_parameter_inputs"))))</f>
        <v>sd</v>
      </c>
      <c r="G455" s="25" t="str" cm="1">
        <f t="array" aca="1" ref="G455" ca="1">IF(ISBLANK(INDIRECT(ADDRESS(B455,A455,1,1,"all_city_parameter_inputs"))), "--",INDIRECT(ADDRESS(B455,A455,1,1,"all_city_parameter_inputs")))</f>
        <v>--</v>
      </c>
      <c r="H455" s="25" t="str">
        <f ca="1">IF(OR(F455="alpha",F455="beta",F455="sd",F455="mean"),"--",VLOOKUP(C455,Default!$B$5:$H$82,7,FALSE))</f>
        <v>--</v>
      </c>
      <c r="I455" s="9" t="str">
        <f ca="1">VLOOKUP(E455,Lookup!$C$5:$D$42,2, FALSE)</f>
        <v>Travel values</v>
      </c>
      <c r="J455" s="9" t="str">
        <f ca="1">VLOOKUP(C455,Default!$B$4:$E$82,4, FALSE)</f>
        <v>time taken to walk to train station</v>
      </c>
      <c r="K455" s="29"/>
      <c r="L455" s="29"/>
      <c r="M455" s="29"/>
    </row>
    <row r="456" spans="1:13" x14ac:dyDescent="0.3">
      <c r="A456" s="10">
        <f t="shared" si="17"/>
        <v>9</v>
      </c>
      <c r="B456" s="10">
        <f t="shared" si="18"/>
        <v>34</v>
      </c>
      <c r="C456" s="10" t="str">
        <f t="shared" ca="1" si="19"/>
        <v xml:space="preserve">add_motorcycle_fleet </v>
      </c>
      <c r="D456" s="9" t="str" cm="1">
        <f t="array" aca="1" ref="D456" ca="1">INDIRECT(ADDRESS(1,A456,1,1,"all_city_parameter_inputs"))</f>
        <v>bogota</v>
      </c>
      <c r="E456" s="11" t="str" cm="1">
        <f t="array" aca="1" ref="E456" ca="1">IF(AND(ISBLANK(INDIRECT(ADDRESS(B456,2,1,1,"all_city_parameter_inputs"))), ISBLANK(INDIRECT(ADDRESS(B456,1,1,1,"all_city_parameter_inputs")))), "", IF(ISBLANK(INDIRECT(ADDRESS(B456,1,1,1,"all_city_parameter_inputs"))), All_city_list!E455,INDIRECT(ADDRESS(B456,1,1,1,"all_city_parameter_inputs"))))</f>
        <v>add_motorcycle_fleet</v>
      </c>
      <c r="F456" s="9" t="str" cm="1">
        <f t="array" aca="1" ref="F456" ca="1">IF(AND(ISBLANK(INDIRECT(ADDRESS(B456,3,1,1,"all_city_parameter_inputs"))),ISBLANK(INDIRECT(ADDRESS(B456,2,1,1,"all_city_parameter_inputs")))),"",IF(ISBLANK(INDIRECT(ADDRESS(B456,2,1,1,"all_city_parameter_inputs"))),"",INDIRECT(ADDRESS(B456,2,1,1,"all_city_parameter_inputs"))))</f>
        <v/>
      </c>
      <c r="G456" s="25" t="str" cm="1">
        <f t="array" aca="1" ref="G456" ca="1">IF(ISBLANK(INDIRECT(ADDRESS(B456,A456,1,1,"all_city_parameter_inputs"))), "--",INDIRECT(ADDRESS(B456,A456,1,1,"all_city_parameter_inputs")))</f>
        <v>T</v>
      </c>
      <c r="H456" s="25" t="str">
        <f ca="1">IF(OR(F456="alpha",F456="beta",F456="sd",F456="mean"),"--",VLOOKUP(C456,Default!$B$5:$H$82,7,FALSE))</f>
        <v>F</v>
      </c>
      <c r="I456" s="9" t="str">
        <f ca="1">VLOOKUP(E456,Lookup!$C$5:$D$42,2, FALSE)</f>
        <v>Travel values</v>
      </c>
      <c r="J456" s="9">
        <f ca="1">VLOOKUP(C456,Default!$B$4:$E$82,4, FALSE)</f>
        <v>0</v>
      </c>
      <c r="K456" s="29"/>
      <c r="L456" s="29"/>
      <c r="M456" s="29"/>
    </row>
    <row r="457" spans="1:13" x14ac:dyDescent="0.3">
      <c r="A457" s="10">
        <f t="shared" si="17"/>
        <v>9</v>
      </c>
      <c r="B457" s="10">
        <f t="shared" si="18"/>
        <v>35</v>
      </c>
      <c r="C457" s="10" t="str">
        <f t="shared" ca="1" si="19"/>
        <v>fleet_to_motorcycle_ratio</v>
      </c>
      <c r="D457" s="9" t="str" cm="1">
        <f t="array" aca="1" ref="D457" ca="1">INDIRECT(ADDRESS(1,A457,1,1,"all_city_parameter_inputs"))</f>
        <v>bogota</v>
      </c>
      <c r="E457" s="11" t="str" cm="1">
        <f t="array" aca="1" ref="E457" ca="1">IF(AND(ISBLANK(INDIRECT(ADDRESS(B457,2,1,1,"all_city_parameter_inputs"))), ISBLANK(INDIRECT(ADDRESS(B457,1,1,1,"all_city_parameter_inputs")))), "", IF(ISBLANK(INDIRECT(ADDRESS(B457,1,1,1,"all_city_parameter_inputs"))), All_city_list!E456,INDIRECT(ADDRESS(B457,1,1,1,"all_city_parameter_inputs"))))</f>
        <v>fleet_to_motorcycle_ratio</v>
      </c>
      <c r="F457" s="9" t="str" cm="1">
        <f t="array" aca="1" ref="F457" ca="1">IF(AND(ISBLANK(INDIRECT(ADDRESS(B457,3,1,1,"all_city_parameter_inputs"))),ISBLANK(INDIRECT(ADDRESS(B457,2,1,1,"all_city_parameter_inputs")))),"",IF(ISBLANK(INDIRECT(ADDRESS(B457,2,1,1,"all_city_parameter_inputs"))),"",INDIRECT(ADDRESS(B457,2,1,1,"all_city_parameter_inputs"))))</f>
        <v>constant</v>
      </c>
      <c r="G457" s="25" cm="1">
        <f t="array" aca="1" ref="G457" ca="1">IF(ISBLANK(INDIRECT(ADDRESS(B457,A457,1,1,"all_city_parameter_inputs"))), "--",INDIRECT(ADDRESS(B457,A457,1,1,"all_city_parameter_inputs")))</f>
        <v>0.44117647100000001</v>
      </c>
      <c r="H457" s="25">
        <f ca="1">IF(OR(F457="alpha",F457="beta",F457="sd",F457="mean"),"--",VLOOKUP(C457,Default!$B$5:$H$82,7,FALSE))</f>
        <v>0.01</v>
      </c>
      <c r="I457" s="9" t="str">
        <f ca="1">VLOOKUP(E457,Lookup!$C$5:$D$42,2, FALSE)</f>
        <v>Travel values</v>
      </c>
      <c r="J457" s="9" t="str">
        <f ca="1">VLOOKUP(C457,Default!$B$4:$E$82,4, FALSE)</f>
        <v>ratio of fleet vehicles to motorcycles</v>
      </c>
      <c r="K457" s="29"/>
      <c r="L457" s="29"/>
      <c r="M457" s="29"/>
    </row>
    <row r="458" spans="1:13" x14ac:dyDescent="0.3">
      <c r="A458" s="10">
        <f t="shared" si="17"/>
        <v>9</v>
      </c>
      <c r="B458" s="10">
        <f t="shared" si="18"/>
        <v>36</v>
      </c>
      <c r="C458" s="10" t="str">
        <f t="shared" ca="1" si="19"/>
        <v>fleet_to_motorcycle_ratio</v>
      </c>
      <c r="D458" s="9" t="str" cm="1">
        <f t="array" aca="1" ref="D458" ca="1">INDIRECT(ADDRESS(1,A458,1,1,"all_city_parameter_inputs"))</f>
        <v>bogota</v>
      </c>
      <c r="E458" s="11" t="str" cm="1">
        <f t="array" aca="1" ref="E458" ca="1">IF(AND(ISBLANK(INDIRECT(ADDRESS(B458,2,1,1,"all_city_parameter_inputs"))), ISBLANK(INDIRECT(ADDRESS(B458,1,1,1,"all_city_parameter_inputs")))), "", IF(ISBLANK(INDIRECT(ADDRESS(B458,1,1,1,"all_city_parameter_inputs"))), All_city_list!E457,INDIRECT(ADDRESS(B458,1,1,1,"all_city_parameter_inputs"))))</f>
        <v>fleet_to_motorcycle_ratio</v>
      </c>
      <c r="F458" s="9" t="str" cm="1">
        <f t="array" aca="1" ref="F458" ca="1">IF(AND(ISBLANK(INDIRECT(ADDRESS(B458,3,1,1,"all_city_parameter_inputs"))),ISBLANK(INDIRECT(ADDRESS(B458,2,1,1,"all_city_parameter_inputs")))),"",IF(ISBLANK(INDIRECT(ADDRESS(B458,2,1,1,"all_city_parameter_inputs"))),"",INDIRECT(ADDRESS(B458,2,1,1,"all_city_parameter_inputs"))))</f>
        <v>alpha</v>
      </c>
      <c r="G458" s="25" cm="1">
        <f t="array" aca="1" ref="G458" ca="1">IF(ISBLANK(INDIRECT(ADDRESS(B458,A458,1,1,"all_city_parameter_inputs"))), "--",INDIRECT(ADDRESS(B458,A458,1,1,"all_city_parameter_inputs")))</f>
        <v>245.8</v>
      </c>
      <c r="H458" s="25" t="str">
        <f ca="1">IF(OR(F458="alpha",F458="beta",F458="sd",F458="mean"),"--",VLOOKUP(C458,Default!$B$5:$H$82,7,FALSE))</f>
        <v>--</v>
      </c>
      <c r="I458" s="9" t="str">
        <f ca="1">VLOOKUP(E458,Lookup!$C$5:$D$42,2, FALSE)</f>
        <v>Travel values</v>
      </c>
      <c r="J458" s="9" t="str">
        <f ca="1">VLOOKUP(C458,Default!$B$4:$E$82,4, FALSE)</f>
        <v>ratio of fleet vehicles to motorcycles</v>
      </c>
      <c r="K458" s="29"/>
      <c r="L458" s="29"/>
      <c r="M458" s="29"/>
    </row>
    <row r="459" spans="1:13" x14ac:dyDescent="0.3">
      <c r="A459" s="10">
        <f t="shared" si="17"/>
        <v>9</v>
      </c>
      <c r="B459" s="10">
        <f t="shared" si="18"/>
        <v>37</v>
      </c>
      <c r="C459" s="10" t="str">
        <f t="shared" ca="1" si="19"/>
        <v>fleet_to_motorcycle_ratio</v>
      </c>
      <c r="D459" s="9" t="str" cm="1">
        <f t="array" aca="1" ref="D459" ca="1">INDIRECT(ADDRESS(1,A459,1,1,"all_city_parameter_inputs"))</f>
        <v>bogota</v>
      </c>
      <c r="E459" s="11" t="str" cm="1">
        <f t="array" aca="1" ref="E459" ca="1">IF(AND(ISBLANK(INDIRECT(ADDRESS(B459,2,1,1,"all_city_parameter_inputs"))), ISBLANK(INDIRECT(ADDRESS(B459,1,1,1,"all_city_parameter_inputs")))), "", IF(ISBLANK(INDIRECT(ADDRESS(B459,1,1,1,"all_city_parameter_inputs"))), All_city_list!E458,INDIRECT(ADDRESS(B459,1,1,1,"all_city_parameter_inputs"))))</f>
        <v>fleet_to_motorcycle_ratio</v>
      </c>
      <c r="F459" s="9" t="str" cm="1">
        <f t="array" aca="1" ref="F459" ca="1">IF(AND(ISBLANK(INDIRECT(ADDRESS(B459,3,1,1,"all_city_parameter_inputs"))),ISBLANK(INDIRECT(ADDRESS(B459,2,1,1,"all_city_parameter_inputs")))),"",IF(ISBLANK(INDIRECT(ADDRESS(B459,2,1,1,"all_city_parameter_inputs"))),"",INDIRECT(ADDRESS(B459,2,1,1,"all_city_parameter_inputs"))))</f>
        <v>beta</v>
      </c>
      <c r="G459" s="25" cm="1">
        <f t="array" aca="1" ref="G459" ca="1">IF(ISBLANK(INDIRECT(ADDRESS(B459,A459,1,1,"all_city_parameter_inputs"))), "--",INDIRECT(ADDRESS(B459,A459,1,1,"all_city_parameter_inputs")))</f>
        <v>311.08</v>
      </c>
      <c r="H459" s="25" t="str">
        <f ca="1">IF(OR(F459="alpha",F459="beta",F459="sd",F459="mean"),"--",VLOOKUP(C459,Default!$B$5:$H$82,7,FALSE))</f>
        <v>--</v>
      </c>
      <c r="I459" s="9" t="str">
        <f ca="1">VLOOKUP(E459,Lookup!$C$5:$D$42,2, FALSE)</f>
        <v>Travel values</v>
      </c>
      <c r="J459" s="9" t="str">
        <f ca="1">VLOOKUP(C459,Default!$B$4:$E$82,4, FALSE)</f>
        <v>ratio of fleet vehicles to motorcycles</v>
      </c>
      <c r="K459" s="29"/>
      <c r="L459" s="29"/>
      <c r="M459" s="29"/>
    </row>
    <row r="460" spans="1:13" x14ac:dyDescent="0.3">
      <c r="A460" s="10">
        <f t="shared" si="17"/>
        <v>9</v>
      </c>
      <c r="B460" s="10">
        <f t="shared" si="18"/>
        <v>38</v>
      </c>
      <c r="C460" s="10" t="str">
        <f t="shared" ca="1" si="19"/>
        <v xml:space="preserve">background_pa_confidence </v>
      </c>
      <c r="D460" s="9" t="str" cm="1">
        <f t="array" aca="1" ref="D460" ca="1">INDIRECT(ADDRESS(1,A460,1,1,"all_city_parameter_inputs"))</f>
        <v>bogota</v>
      </c>
      <c r="E460" s="11" t="str" cm="1">
        <f t="array" aca="1" ref="E460" ca="1">IF(AND(ISBLANK(INDIRECT(ADDRESS(B460,2,1,1,"all_city_parameter_inputs"))), ISBLANK(INDIRECT(ADDRESS(B460,1,1,1,"all_city_parameter_inputs")))), "", IF(ISBLANK(INDIRECT(ADDRESS(B460,1,1,1,"all_city_parameter_inputs"))), All_city_list!E459,INDIRECT(ADDRESS(B460,1,1,1,"all_city_parameter_inputs"))))</f>
        <v>background_pa_confidence</v>
      </c>
      <c r="F460" s="9" t="str" cm="1">
        <f t="array" aca="1" ref="F460" ca="1">IF(AND(ISBLANK(INDIRECT(ADDRESS(B460,3,1,1,"all_city_parameter_inputs"))),ISBLANK(INDIRECT(ADDRESS(B460,2,1,1,"all_city_parameter_inputs")))),"",IF(ISBLANK(INDIRECT(ADDRESS(B460,2,1,1,"all_city_parameter_inputs"))),"",INDIRECT(ADDRESS(B460,2,1,1,"all_city_parameter_inputs"))))</f>
        <v/>
      </c>
      <c r="G460" s="25" cm="1">
        <f t="array" aca="1" ref="G460" ca="1">IF(ISBLANK(INDIRECT(ADDRESS(B460,A460,1,1,"all_city_parameter_inputs"))), "--",INDIRECT(ADDRESS(B460,A460,1,1,"all_city_parameter_inputs")))</f>
        <v>0.3</v>
      </c>
      <c r="H460" s="25" t="e">
        <f ca="1">IF(OR(F460="alpha",F460="beta",F460="sd",F460="mean"),"--",VLOOKUP(C460,Default!$B$5:$H$82,7,FALSE))</f>
        <v>#N/A</v>
      </c>
      <c r="I460" s="9" t="str">
        <f ca="1">VLOOKUP(E460,Lookup!$C$5:$D$42,2, FALSE)</f>
        <v>PA values</v>
      </c>
      <c r="J460" s="9" t="e">
        <f ca="1">VLOOKUP(C460,Default!$B$4:$E$82,4, FALSE)</f>
        <v>#N/A</v>
      </c>
      <c r="K460" s="29"/>
      <c r="L460" s="29"/>
      <c r="M460" s="29"/>
    </row>
    <row r="461" spans="1:13" x14ac:dyDescent="0.3">
      <c r="A461" s="10">
        <f t="shared" ref="A461:A524" si="20">A391+1</f>
        <v>9</v>
      </c>
      <c r="B461" s="10">
        <f t="shared" ref="B461:B524" si="21">B391</f>
        <v>39</v>
      </c>
      <c r="C461" s="10" t="str">
        <f t="shared" ref="C461:C524" ca="1" si="22">IF(OR(F461="alpha",F461="beta",F461="constant",F461="sd",F461="mean"),E461,E461&amp;" "&amp;F461)</f>
        <v xml:space="preserve">add_walk_to_bus_trips </v>
      </c>
      <c r="D461" s="9" t="str" cm="1">
        <f t="array" aca="1" ref="D461" ca="1">INDIRECT(ADDRESS(1,A461,1,1,"all_city_parameter_inputs"))</f>
        <v>bogota</v>
      </c>
      <c r="E461" s="11" t="str" cm="1">
        <f t="array" aca="1" ref="E461" ca="1">IF(AND(ISBLANK(INDIRECT(ADDRESS(B461,2,1,1,"all_city_parameter_inputs"))), ISBLANK(INDIRECT(ADDRESS(B461,1,1,1,"all_city_parameter_inputs")))), "", IF(ISBLANK(INDIRECT(ADDRESS(B461,1,1,1,"all_city_parameter_inputs"))), All_city_list!E460,INDIRECT(ADDRESS(B461,1,1,1,"all_city_parameter_inputs"))))</f>
        <v>add_walk_to_bus_trips</v>
      </c>
      <c r="F461" s="9" t="str" cm="1">
        <f t="array" aca="1" ref="F461" ca="1">IF(AND(ISBLANK(INDIRECT(ADDRESS(B461,3,1,1,"all_city_parameter_inputs"))),ISBLANK(INDIRECT(ADDRESS(B461,2,1,1,"all_city_parameter_inputs")))),"",IF(ISBLANK(INDIRECT(ADDRESS(B461,2,1,1,"all_city_parameter_inputs"))),"",INDIRECT(ADDRESS(B461,2,1,1,"all_city_parameter_inputs"))))</f>
        <v/>
      </c>
      <c r="G461" s="25" t="str" cm="1">
        <f t="array" aca="1" ref="G461" ca="1">IF(ISBLANK(INDIRECT(ADDRESS(B461,A461,1,1,"all_city_parameter_inputs"))), "--",INDIRECT(ADDRESS(B461,A461,1,1,"all_city_parameter_inputs")))</f>
        <v>T</v>
      </c>
      <c r="H461" s="25" t="str">
        <f ca="1">IF(OR(F461="alpha",F461="beta",F461="sd",F461="mean"),"--",VLOOKUP(C461,Default!$B$5:$H$82,7,FALSE))</f>
        <v>T</v>
      </c>
      <c r="I461" s="9" t="str">
        <f ca="1">VLOOKUP(E461,Lookup!$C$5:$D$42,2, FALSE)</f>
        <v>Travel values</v>
      </c>
      <c r="J461" s="9">
        <f ca="1">VLOOKUP(C461,Default!$B$4:$E$82,4, FALSE)</f>
        <v>0</v>
      </c>
      <c r="K461" s="29"/>
      <c r="L461" s="29"/>
      <c r="M461" s="29"/>
    </row>
    <row r="462" spans="1:13" x14ac:dyDescent="0.3">
      <c r="A462" s="10">
        <f t="shared" si="20"/>
        <v>9</v>
      </c>
      <c r="B462" s="10">
        <f t="shared" si="21"/>
        <v>40</v>
      </c>
      <c r="C462" s="10" t="str">
        <f t="shared" ca="1" si="22"/>
        <v>bus_to_passenger_ratio</v>
      </c>
      <c r="D462" s="9" t="str" cm="1">
        <f t="array" aca="1" ref="D462" ca="1">INDIRECT(ADDRESS(1,A462,1,1,"all_city_parameter_inputs"))</f>
        <v>bogota</v>
      </c>
      <c r="E462" s="11" t="str" cm="1">
        <f t="array" aca="1" ref="E462" ca="1">IF(AND(ISBLANK(INDIRECT(ADDRESS(B462,2,1,1,"all_city_parameter_inputs"))), ISBLANK(INDIRECT(ADDRESS(B462,1,1,1,"all_city_parameter_inputs")))), "", IF(ISBLANK(INDIRECT(ADDRESS(B462,1,1,1,"all_city_parameter_inputs"))), All_city_list!E461,INDIRECT(ADDRESS(B462,1,1,1,"all_city_parameter_inputs"))))</f>
        <v>bus_to_passenger_ratio</v>
      </c>
      <c r="F462" s="9" t="str" cm="1">
        <f t="array" aca="1" ref="F462" ca="1">IF(AND(ISBLANK(INDIRECT(ADDRESS(B462,3,1,1,"all_city_parameter_inputs"))),ISBLANK(INDIRECT(ADDRESS(B462,2,1,1,"all_city_parameter_inputs")))),"",IF(ISBLANK(INDIRECT(ADDRESS(B462,2,1,1,"all_city_parameter_inputs"))),"",INDIRECT(ADDRESS(B462,2,1,1,"all_city_parameter_inputs"))))</f>
        <v>constant</v>
      </c>
      <c r="G462" s="25" cm="1">
        <f t="array" aca="1" ref="G462" ca="1">IF(ISBLANK(INDIRECT(ADDRESS(B462,A462,1,1,"all_city_parameter_inputs"))), "--",INDIRECT(ADDRESS(B462,A462,1,1,"all_city_parameter_inputs")))</f>
        <v>3.2258065000000002E-2</v>
      </c>
      <c r="H462" s="25">
        <f ca="1">IF(OR(F462="alpha",F462="beta",F462="sd",F462="mean"),"--",VLOOKUP(C462,Default!$B$5:$H$82,7,FALSE))</f>
        <v>2.1999999999999999E-2</v>
      </c>
      <c r="I462" s="9" t="str">
        <f ca="1">VLOOKUP(E462,Lookup!$C$5:$D$42,2, FALSE)</f>
        <v>Travel values</v>
      </c>
      <c r="J462" s="9" t="str">
        <f ca="1">VLOOKUP(C462,Default!$B$4:$E$82,4, FALSE)</f>
        <v>number of buses per passenger</v>
      </c>
      <c r="K462" s="29"/>
      <c r="L462" s="29"/>
      <c r="M462" s="29"/>
    </row>
    <row r="463" spans="1:13" x14ac:dyDescent="0.3">
      <c r="A463" s="10">
        <f t="shared" si="20"/>
        <v>9</v>
      </c>
      <c r="B463" s="10">
        <f t="shared" si="21"/>
        <v>41</v>
      </c>
      <c r="C463" s="10" t="str">
        <f t="shared" ca="1" si="22"/>
        <v>bus_to_passenger_ratio</v>
      </c>
      <c r="D463" s="9" t="str" cm="1">
        <f t="array" aca="1" ref="D463" ca="1">INDIRECT(ADDRESS(1,A463,1,1,"all_city_parameter_inputs"))</f>
        <v>bogota</v>
      </c>
      <c r="E463" s="11" t="str" cm="1">
        <f t="array" aca="1" ref="E463" ca="1">IF(AND(ISBLANK(INDIRECT(ADDRESS(B463,2,1,1,"all_city_parameter_inputs"))), ISBLANK(INDIRECT(ADDRESS(B463,1,1,1,"all_city_parameter_inputs")))), "", IF(ISBLANK(INDIRECT(ADDRESS(B463,1,1,1,"all_city_parameter_inputs"))), All_city_list!E462,INDIRECT(ADDRESS(B463,1,1,1,"all_city_parameter_inputs"))))</f>
        <v>bus_to_passenger_ratio</v>
      </c>
      <c r="F463" s="9" t="str" cm="1">
        <f t="array" aca="1" ref="F463" ca="1">IF(AND(ISBLANK(INDIRECT(ADDRESS(B463,3,1,1,"all_city_parameter_inputs"))),ISBLANK(INDIRECT(ADDRESS(B463,2,1,1,"all_city_parameter_inputs")))),"",IF(ISBLANK(INDIRECT(ADDRESS(B463,2,1,1,"all_city_parameter_inputs"))),"",INDIRECT(ADDRESS(B463,2,1,1,"all_city_parameter_inputs"))))</f>
        <v>alpha</v>
      </c>
      <c r="G463" s="25" cm="1">
        <f t="array" aca="1" ref="G463" ca="1">IF(ISBLANK(INDIRECT(ADDRESS(B463,A463,1,1,"all_city_parameter_inputs"))), "--",INDIRECT(ADDRESS(B463,A463,1,1,"all_city_parameter_inputs")))</f>
        <v>20</v>
      </c>
      <c r="H463" s="25" t="str">
        <f ca="1">IF(OR(F463="alpha",F463="beta",F463="sd",F463="mean"),"--",VLOOKUP(C463,Default!$B$5:$H$82,7,FALSE))</f>
        <v>--</v>
      </c>
      <c r="I463" s="9" t="str">
        <f ca="1">VLOOKUP(E463,Lookup!$C$5:$D$42,2, FALSE)</f>
        <v>Travel values</v>
      </c>
      <c r="J463" s="9" t="str">
        <f ca="1">VLOOKUP(C463,Default!$B$4:$E$82,4, FALSE)</f>
        <v>number of buses per passenger</v>
      </c>
      <c r="K463" s="29"/>
      <c r="L463" s="29"/>
      <c r="M463" s="29"/>
    </row>
    <row r="464" spans="1:13" x14ac:dyDescent="0.3">
      <c r="A464" s="10">
        <f t="shared" si="20"/>
        <v>9</v>
      </c>
      <c r="B464" s="10">
        <f t="shared" si="21"/>
        <v>42</v>
      </c>
      <c r="C464" s="10" t="str">
        <f t="shared" ca="1" si="22"/>
        <v>bus_to_passenger_ratio</v>
      </c>
      <c r="D464" s="9" t="str" cm="1">
        <f t="array" aca="1" ref="D464" ca="1">INDIRECT(ADDRESS(1,A464,1,1,"all_city_parameter_inputs"))</f>
        <v>bogota</v>
      </c>
      <c r="E464" s="11" t="str" cm="1">
        <f t="array" aca="1" ref="E464" ca="1">IF(AND(ISBLANK(INDIRECT(ADDRESS(B464,2,1,1,"all_city_parameter_inputs"))), ISBLANK(INDIRECT(ADDRESS(B464,1,1,1,"all_city_parameter_inputs")))), "", IF(ISBLANK(INDIRECT(ADDRESS(B464,1,1,1,"all_city_parameter_inputs"))), All_city_list!E463,INDIRECT(ADDRESS(B464,1,1,1,"all_city_parameter_inputs"))))</f>
        <v>bus_to_passenger_ratio</v>
      </c>
      <c r="F464" s="9" t="str" cm="1">
        <f t="array" aca="1" ref="F464" ca="1">IF(AND(ISBLANK(INDIRECT(ADDRESS(B464,3,1,1,"all_city_parameter_inputs"))),ISBLANK(INDIRECT(ADDRESS(B464,2,1,1,"all_city_parameter_inputs")))),"",IF(ISBLANK(INDIRECT(ADDRESS(B464,2,1,1,"all_city_parameter_inputs"))),"",INDIRECT(ADDRESS(B464,2,1,1,"all_city_parameter_inputs"))))</f>
        <v>beta</v>
      </c>
      <c r="G464" s="25" cm="1">
        <f t="array" aca="1" ref="G464" ca="1">IF(ISBLANK(INDIRECT(ADDRESS(B464,A464,1,1,"all_city_parameter_inputs"))), "--",INDIRECT(ADDRESS(B464,A464,1,1,"all_city_parameter_inputs")))</f>
        <v>600</v>
      </c>
      <c r="H464" s="25" t="str">
        <f ca="1">IF(OR(F464="alpha",F464="beta",F464="sd",F464="mean"),"--",VLOOKUP(C464,Default!$B$5:$H$82,7,FALSE))</f>
        <v>--</v>
      </c>
      <c r="I464" s="9" t="str">
        <f ca="1">VLOOKUP(E464,Lookup!$C$5:$D$42,2, FALSE)</f>
        <v>Travel values</v>
      </c>
      <c r="J464" s="9" t="str">
        <f ca="1">VLOOKUP(C464,Default!$B$4:$E$82,4, FALSE)</f>
        <v>number of buses per passenger</v>
      </c>
      <c r="K464" s="29"/>
      <c r="L464" s="29"/>
      <c r="M464" s="29"/>
    </row>
    <row r="465" spans="1:13" x14ac:dyDescent="0.3">
      <c r="A465" s="10">
        <f t="shared" si="20"/>
        <v>9</v>
      </c>
      <c r="B465" s="10">
        <f t="shared" si="21"/>
        <v>43</v>
      </c>
      <c r="C465" s="10" t="str">
        <f t="shared" ca="1" si="22"/>
        <v>truck_to_car_ratio</v>
      </c>
      <c r="D465" s="9" t="str" cm="1">
        <f t="array" aca="1" ref="D465" ca="1">INDIRECT(ADDRESS(1,A465,1,1,"all_city_parameter_inputs"))</f>
        <v>bogota</v>
      </c>
      <c r="E465" s="11" t="str" cm="1">
        <f t="array" aca="1" ref="E465" ca="1">IF(AND(ISBLANK(INDIRECT(ADDRESS(B465,2,1,1,"all_city_parameter_inputs"))), ISBLANK(INDIRECT(ADDRESS(B465,1,1,1,"all_city_parameter_inputs")))), "", IF(ISBLANK(INDIRECT(ADDRESS(B465,1,1,1,"all_city_parameter_inputs"))), All_city_list!E464,INDIRECT(ADDRESS(B465,1,1,1,"all_city_parameter_inputs"))))</f>
        <v>truck_to_car_ratio</v>
      </c>
      <c r="F465" s="9" t="str" cm="1">
        <f t="array" aca="1" ref="F465" ca="1">IF(AND(ISBLANK(INDIRECT(ADDRESS(B465,3,1,1,"all_city_parameter_inputs"))),ISBLANK(INDIRECT(ADDRESS(B465,2,1,1,"all_city_parameter_inputs")))),"",IF(ISBLANK(INDIRECT(ADDRESS(B465,2,1,1,"all_city_parameter_inputs"))),"",INDIRECT(ADDRESS(B465,2,1,1,"all_city_parameter_inputs"))))</f>
        <v>constant</v>
      </c>
      <c r="G465" s="25" cm="1">
        <f t="array" aca="1" ref="G465" ca="1">IF(ISBLANK(INDIRECT(ADDRESS(B465,A465,1,1,"all_city_parameter_inputs"))), "--",INDIRECT(ADDRESS(B465,A465,1,1,"all_city_parameter_inputs")))</f>
        <v>0.23076923099999999</v>
      </c>
      <c r="H465" s="25">
        <f ca="1">IF(OR(F465="alpha",F465="beta",F465="sd",F465="mean"),"--",VLOOKUP(C465,Default!$B$5:$H$82,7,FALSE))</f>
        <v>0.21</v>
      </c>
      <c r="I465" s="9" t="str">
        <f ca="1">VLOOKUP(E465,Lookup!$C$5:$D$42,2, FALSE)</f>
        <v>Travel values</v>
      </c>
      <c r="J465" s="9" t="str">
        <f ca="1">VLOOKUP(C465,Default!$B$4:$E$82,4, FALSE)</f>
        <v>number of trucks per car</v>
      </c>
      <c r="K465" s="29"/>
      <c r="L465" s="29"/>
      <c r="M465" s="29"/>
    </row>
    <row r="466" spans="1:13" x14ac:dyDescent="0.3">
      <c r="A466" s="10">
        <f t="shared" si="20"/>
        <v>9</v>
      </c>
      <c r="B466" s="10">
        <f t="shared" si="21"/>
        <v>44</v>
      </c>
      <c r="C466" s="10" t="str">
        <f t="shared" ca="1" si="22"/>
        <v>truck_to_car_ratio</v>
      </c>
      <c r="D466" s="9" t="str" cm="1">
        <f t="array" aca="1" ref="D466" ca="1">INDIRECT(ADDRESS(1,A466,1,1,"all_city_parameter_inputs"))</f>
        <v>bogota</v>
      </c>
      <c r="E466" s="11" t="str" cm="1">
        <f t="array" aca="1" ref="E466" ca="1">IF(AND(ISBLANK(INDIRECT(ADDRESS(B466,2,1,1,"all_city_parameter_inputs"))), ISBLANK(INDIRECT(ADDRESS(B466,1,1,1,"all_city_parameter_inputs")))), "", IF(ISBLANK(INDIRECT(ADDRESS(B466,1,1,1,"all_city_parameter_inputs"))), All_city_list!E465,INDIRECT(ADDRESS(B466,1,1,1,"all_city_parameter_inputs"))))</f>
        <v>truck_to_car_ratio</v>
      </c>
      <c r="F466" s="9" t="str" cm="1">
        <f t="array" aca="1" ref="F466" ca="1">IF(AND(ISBLANK(INDIRECT(ADDRESS(B466,3,1,1,"all_city_parameter_inputs"))),ISBLANK(INDIRECT(ADDRESS(B466,2,1,1,"all_city_parameter_inputs")))),"",IF(ISBLANK(INDIRECT(ADDRESS(B466,2,1,1,"all_city_parameter_inputs"))),"",INDIRECT(ADDRESS(B466,2,1,1,"all_city_parameter_inputs"))))</f>
        <v>alpha</v>
      </c>
      <c r="G466" s="25" cm="1">
        <f t="array" aca="1" ref="G466" ca="1">IF(ISBLANK(INDIRECT(ADDRESS(B466,A466,1,1,"all_city_parameter_inputs"))), "--",INDIRECT(ADDRESS(B466,A466,1,1,"all_city_parameter_inputs")))</f>
        <v>3</v>
      </c>
      <c r="H466" s="25" t="str">
        <f ca="1">IF(OR(F466="alpha",F466="beta",F466="sd",F466="mean"),"--",VLOOKUP(C466,Default!$B$5:$H$82,7,FALSE))</f>
        <v>--</v>
      </c>
      <c r="I466" s="9" t="str">
        <f ca="1">VLOOKUP(E466,Lookup!$C$5:$D$42,2, FALSE)</f>
        <v>Travel values</v>
      </c>
      <c r="J466" s="9" t="str">
        <f ca="1">VLOOKUP(C466,Default!$B$4:$E$82,4, FALSE)</f>
        <v>number of trucks per car</v>
      </c>
      <c r="K466" s="29"/>
      <c r="L466" s="29"/>
      <c r="M466" s="29"/>
    </row>
    <row r="467" spans="1:13" x14ac:dyDescent="0.3">
      <c r="A467" s="10">
        <f t="shared" si="20"/>
        <v>9</v>
      </c>
      <c r="B467" s="10">
        <f t="shared" si="21"/>
        <v>45</v>
      </c>
      <c r="C467" s="10" t="str">
        <f t="shared" ca="1" si="22"/>
        <v>truck_to_car_ratio</v>
      </c>
      <c r="D467" s="9" t="str" cm="1">
        <f t="array" aca="1" ref="D467" ca="1">INDIRECT(ADDRESS(1,A467,1,1,"all_city_parameter_inputs"))</f>
        <v>bogota</v>
      </c>
      <c r="E467" s="11" t="str" cm="1">
        <f t="array" aca="1" ref="E467" ca="1">IF(AND(ISBLANK(INDIRECT(ADDRESS(B467,2,1,1,"all_city_parameter_inputs"))), ISBLANK(INDIRECT(ADDRESS(B467,1,1,1,"all_city_parameter_inputs")))), "", IF(ISBLANK(INDIRECT(ADDRESS(B467,1,1,1,"all_city_parameter_inputs"))), All_city_list!E466,INDIRECT(ADDRESS(B467,1,1,1,"all_city_parameter_inputs"))))</f>
        <v>truck_to_car_ratio</v>
      </c>
      <c r="F467" s="9" t="str" cm="1">
        <f t="array" aca="1" ref="F467" ca="1">IF(AND(ISBLANK(INDIRECT(ADDRESS(B467,3,1,1,"all_city_parameter_inputs"))),ISBLANK(INDIRECT(ADDRESS(B467,2,1,1,"all_city_parameter_inputs")))),"",IF(ISBLANK(INDIRECT(ADDRESS(B467,2,1,1,"all_city_parameter_inputs"))),"",INDIRECT(ADDRESS(B467,2,1,1,"all_city_parameter_inputs"))))</f>
        <v>beta</v>
      </c>
      <c r="G467" s="25" cm="1">
        <f t="array" aca="1" ref="G467" ca="1">IF(ISBLANK(INDIRECT(ADDRESS(B467,A467,1,1,"all_city_parameter_inputs"))), "--",INDIRECT(ADDRESS(B467,A467,1,1,"all_city_parameter_inputs")))</f>
        <v>10</v>
      </c>
      <c r="H467" s="25" t="str">
        <f ca="1">IF(OR(F467="alpha",F467="beta",F467="sd",F467="mean"),"--",VLOOKUP(C467,Default!$B$5:$H$82,7,FALSE))</f>
        <v>--</v>
      </c>
      <c r="I467" s="9" t="str">
        <f ca="1">VLOOKUP(E467,Lookup!$C$5:$D$42,2, FALSE)</f>
        <v>Travel values</v>
      </c>
      <c r="J467" s="9" t="str">
        <f ca="1">VLOOKUP(C467,Default!$B$4:$E$82,4, FALSE)</f>
        <v>number of trucks per car</v>
      </c>
      <c r="K467" s="29"/>
      <c r="L467" s="29"/>
      <c r="M467" s="29"/>
    </row>
    <row r="468" spans="1:13" x14ac:dyDescent="0.3">
      <c r="A468" s="10">
        <f t="shared" si="20"/>
        <v>9</v>
      </c>
      <c r="B468" s="10">
        <f t="shared" si="21"/>
        <v>46</v>
      </c>
      <c r="C468" s="10" t="str">
        <f t="shared" ca="1" si="22"/>
        <v xml:space="preserve">PM_emission_confidence </v>
      </c>
      <c r="D468" s="9" t="str" cm="1">
        <f t="array" aca="1" ref="D468" ca="1">INDIRECT(ADDRESS(1,A468,1,1,"all_city_parameter_inputs"))</f>
        <v>bogota</v>
      </c>
      <c r="E468" s="11" t="str" cm="1">
        <f t="array" aca="1" ref="E468" ca="1">IF(AND(ISBLANK(INDIRECT(ADDRESS(B468,2,1,1,"all_city_parameter_inputs"))), ISBLANK(INDIRECT(ADDRESS(B468,1,1,1,"all_city_parameter_inputs")))), "", IF(ISBLANK(INDIRECT(ADDRESS(B468,1,1,1,"all_city_parameter_inputs"))), All_city_list!E467,INDIRECT(ADDRESS(B468,1,1,1,"all_city_parameter_inputs"))))</f>
        <v>PM_emission_confidence</v>
      </c>
      <c r="F468" s="9" t="str" cm="1">
        <f t="array" aca="1" ref="F468" ca="1">IF(AND(ISBLANK(INDIRECT(ADDRESS(B468,3,1,1,"all_city_parameter_inputs"))),ISBLANK(INDIRECT(ADDRESS(B468,2,1,1,"all_city_parameter_inputs")))),"",IF(ISBLANK(INDIRECT(ADDRESS(B468,2,1,1,"all_city_parameter_inputs"))),"",INDIRECT(ADDRESS(B468,2,1,1,"all_city_parameter_inputs"))))</f>
        <v/>
      </c>
      <c r="G468" s="25" cm="1">
        <f t="array" aca="1" ref="G468" ca="1">IF(ISBLANK(INDIRECT(ADDRESS(B468,A468,1,1,"all_city_parameter_inputs"))), "--",INDIRECT(ADDRESS(B468,A468,1,1,"all_city_parameter_inputs")))</f>
        <v>0.8</v>
      </c>
      <c r="H468" s="25" t="e">
        <f ca="1">IF(OR(F468="alpha",F468="beta",F468="sd",F468="mean"),"--",VLOOKUP(C468,Default!$B$5:$H$82,7,FALSE))</f>
        <v>#N/A</v>
      </c>
      <c r="I468" s="9" t="str">
        <f ca="1">VLOOKUP(E468,Lookup!$C$5:$D$42,2, FALSE)</f>
        <v>Pollution values</v>
      </c>
      <c r="J468" s="9" t="e">
        <f ca="1">VLOOKUP(C468,Default!$B$4:$E$82,4, FALSE)</f>
        <v>#N/A</v>
      </c>
      <c r="K468" s="29"/>
      <c r="L468" s="29"/>
      <c r="M468" s="29"/>
    </row>
    <row r="469" spans="1:13" x14ac:dyDescent="0.3">
      <c r="A469" s="10">
        <f t="shared" si="20"/>
        <v>9</v>
      </c>
      <c r="B469" s="10">
        <f t="shared" si="21"/>
        <v>47</v>
      </c>
      <c r="C469" s="10" t="str">
        <f t="shared" ca="1" si="22"/>
        <v>distance_scalar_car_taxi</v>
      </c>
      <c r="D469" s="9" t="str" cm="1">
        <f t="array" aca="1" ref="D469" ca="1">INDIRECT(ADDRESS(1,A469,1,1,"all_city_parameter_inputs"))</f>
        <v>bogota</v>
      </c>
      <c r="E469" s="11" t="str" cm="1">
        <f t="array" aca="1" ref="E469" ca="1">IF(AND(ISBLANK(INDIRECT(ADDRESS(B469,2,1,1,"all_city_parameter_inputs"))), ISBLANK(INDIRECT(ADDRESS(B469,1,1,1,"all_city_parameter_inputs")))), "", IF(ISBLANK(INDIRECT(ADDRESS(B469,1,1,1,"all_city_parameter_inputs"))), All_city_list!E468,INDIRECT(ADDRESS(B469,1,1,1,"all_city_parameter_inputs"))))</f>
        <v>distance_scalar_car_taxi</v>
      </c>
      <c r="F469" s="9" t="str" cm="1">
        <f t="array" aca="1" ref="F469" ca="1">IF(AND(ISBLANK(INDIRECT(ADDRESS(B469,3,1,1,"all_city_parameter_inputs"))),ISBLANK(INDIRECT(ADDRESS(B469,2,1,1,"all_city_parameter_inputs")))),"",IF(ISBLANK(INDIRECT(ADDRESS(B469,2,1,1,"all_city_parameter_inputs"))),"",INDIRECT(ADDRESS(B469,2,1,1,"all_city_parameter_inputs"))))</f>
        <v>constant</v>
      </c>
      <c r="G469" s="25" cm="1">
        <f t="array" aca="1" ref="G469" ca="1">IF(ISBLANK(INDIRECT(ADDRESS(B469,A469,1,1,"all_city_parameter_inputs"))), "--",INDIRECT(ADDRESS(B469,A469,1,1,"all_city_parameter_inputs")))</f>
        <v>1</v>
      </c>
      <c r="H469" s="25">
        <f ca="1">IF(OR(F469="alpha",F469="beta",F469="sd",F469="mean"),"--",VLOOKUP(C469,Default!$B$5:$H$82,7,FALSE))</f>
        <v>1</v>
      </c>
      <c r="I469" s="9" t="str">
        <f ca="1">VLOOKUP(E469,Lookup!$C$5:$D$42,2, FALSE)</f>
        <v>Travel values</v>
      </c>
      <c r="J469" s="9" t="str">
        <f ca="1">VLOOKUP(C469,Default!$B$4:$E$82,4, FALSE)</f>
        <v>scalar for car/taxi distance</v>
      </c>
      <c r="K469" s="29"/>
      <c r="L469" s="29"/>
      <c r="M469" s="29"/>
    </row>
    <row r="470" spans="1:13" x14ac:dyDescent="0.3">
      <c r="A470" s="10">
        <f t="shared" si="20"/>
        <v>9</v>
      </c>
      <c r="B470" s="10">
        <f t="shared" si="21"/>
        <v>48</v>
      </c>
      <c r="C470" s="10" t="str">
        <f t="shared" ca="1" si="22"/>
        <v>distance_scalar_car_taxi</v>
      </c>
      <c r="D470" s="9" t="str" cm="1">
        <f t="array" aca="1" ref="D470" ca="1">INDIRECT(ADDRESS(1,A470,1,1,"all_city_parameter_inputs"))</f>
        <v>bogota</v>
      </c>
      <c r="E470" s="11" t="str" cm="1">
        <f t="array" aca="1" ref="E470" ca="1">IF(AND(ISBLANK(INDIRECT(ADDRESS(B470,2,1,1,"all_city_parameter_inputs"))), ISBLANK(INDIRECT(ADDRESS(B470,1,1,1,"all_city_parameter_inputs")))), "", IF(ISBLANK(INDIRECT(ADDRESS(B470,1,1,1,"all_city_parameter_inputs"))), All_city_list!E469,INDIRECT(ADDRESS(B470,1,1,1,"all_city_parameter_inputs"))))</f>
        <v>distance_scalar_car_taxi</v>
      </c>
      <c r="F470" s="9" t="str" cm="1">
        <f t="array" aca="1" ref="F470" ca="1">IF(AND(ISBLANK(INDIRECT(ADDRESS(B470,3,1,1,"all_city_parameter_inputs"))),ISBLANK(INDIRECT(ADDRESS(B470,2,1,1,"all_city_parameter_inputs")))),"",IF(ISBLANK(INDIRECT(ADDRESS(B470,2,1,1,"all_city_parameter_inputs"))),"",INDIRECT(ADDRESS(B470,2,1,1,"all_city_parameter_inputs"))))</f>
        <v>mean</v>
      </c>
      <c r="G470" s="25" cm="1">
        <f t="array" aca="1" ref="G470" ca="1">IF(ISBLANK(INDIRECT(ADDRESS(B470,A470,1,1,"all_city_parameter_inputs"))), "--",INDIRECT(ADDRESS(B470,A470,1,1,"all_city_parameter_inputs")))</f>
        <v>1</v>
      </c>
      <c r="H470" s="25" t="str">
        <f ca="1">IF(OR(F470="alpha",F470="beta",F470="sd",F470="mean"),"--",VLOOKUP(C470,Default!$B$5:$H$82,7,FALSE))</f>
        <v>--</v>
      </c>
      <c r="I470" s="9" t="str">
        <f ca="1">VLOOKUP(E470,Lookup!$C$5:$D$42,2, FALSE)</f>
        <v>Travel values</v>
      </c>
      <c r="J470" s="9" t="str">
        <f ca="1">VLOOKUP(C470,Default!$B$4:$E$82,4, FALSE)</f>
        <v>scalar for car/taxi distance</v>
      </c>
      <c r="K470" s="29"/>
      <c r="L470" s="29"/>
      <c r="M470" s="29"/>
    </row>
    <row r="471" spans="1:13" x14ac:dyDescent="0.3">
      <c r="A471" s="10">
        <f t="shared" si="20"/>
        <v>9</v>
      </c>
      <c r="B471" s="10">
        <f t="shared" si="21"/>
        <v>49</v>
      </c>
      <c r="C471" s="10" t="str">
        <f t="shared" ca="1" si="22"/>
        <v>distance_scalar_car_taxi</v>
      </c>
      <c r="D471" s="9" t="str" cm="1">
        <f t="array" aca="1" ref="D471" ca="1">INDIRECT(ADDRESS(1,A471,1,1,"all_city_parameter_inputs"))</f>
        <v>bogota</v>
      </c>
      <c r="E471" s="11" t="str" cm="1">
        <f t="array" aca="1" ref="E471" ca="1">IF(AND(ISBLANK(INDIRECT(ADDRESS(B471,2,1,1,"all_city_parameter_inputs"))), ISBLANK(INDIRECT(ADDRESS(B471,1,1,1,"all_city_parameter_inputs")))), "", IF(ISBLANK(INDIRECT(ADDRESS(B471,1,1,1,"all_city_parameter_inputs"))), All_city_list!E470,INDIRECT(ADDRESS(B471,1,1,1,"all_city_parameter_inputs"))))</f>
        <v>distance_scalar_car_taxi</v>
      </c>
      <c r="F471" s="9" t="str" cm="1">
        <f t="array" aca="1" ref="F471" ca="1">IF(AND(ISBLANK(INDIRECT(ADDRESS(B471,3,1,1,"all_city_parameter_inputs"))),ISBLANK(INDIRECT(ADDRESS(B471,2,1,1,"all_city_parameter_inputs")))),"",IF(ISBLANK(INDIRECT(ADDRESS(B471,2,1,1,"all_city_parameter_inputs"))),"",INDIRECT(ADDRESS(B471,2,1,1,"all_city_parameter_inputs"))))</f>
        <v>sd</v>
      </c>
      <c r="G471" s="25" cm="1">
        <f t="array" aca="1" ref="G471" ca="1">IF(ISBLANK(INDIRECT(ADDRESS(B471,A471,1,1,"all_city_parameter_inputs"))), "--",INDIRECT(ADDRESS(B471,A471,1,1,"all_city_parameter_inputs")))</f>
        <v>1.2</v>
      </c>
      <c r="H471" s="25" t="str">
        <f ca="1">IF(OR(F471="alpha",F471="beta",F471="sd",F471="mean"),"--",VLOOKUP(C471,Default!$B$5:$H$82,7,FALSE))</f>
        <v>--</v>
      </c>
      <c r="I471" s="9" t="str">
        <f ca="1">VLOOKUP(E471,Lookup!$C$5:$D$42,2, FALSE)</f>
        <v>Travel values</v>
      </c>
      <c r="J471" s="9" t="str">
        <f ca="1">VLOOKUP(C471,Default!$B$4:$E$82,4, FALSE)</f>
        <v>scalar for car/taxi distance</v>
      </c>
      <c r="K471" s="29"/>
      <c r="L471" s="29"/>
      <c r="M471" s="29"/>
    </row>
    <row r="472" spans="1:13" x14ac:dyDescent="0.3">
      <c r="A472" s="10">
        <f t="shared" si="20"/>
        <v>9</v>
      </c>
      <c r="B472" s="10">
        <f t="shared" si="21"/>
        <v>50</v>
      </c>
      <c r="C472" s="10" t="str">
        <f t="shared" ca="1" si="22"/>
        <v>distance_scalar_motorcycle</v>
      </c>
      <c r="D472" s="9" t="str" cm="1">
        <f t="array" aca="1" ref="D472" ca="1">INDIRECT(ADDRESS(1,A472,1,1,"all_city_parameter_inputs"))</f>
        <v>bogota</v>
      </c>
      <c r="E472" s="11" t="str" cm="1">
        <f t="array" aca="1" ref="E472" ca="1">IF(AND(ISBLANK(INDIRECT(ADDRESS(B472,2,1,1,"all_city_parameter_inputs"))), ISBLANK(INDIRECT(ADDRESS(B472,1,1,1,"all_city_parameter_inputs")))), "", IF(ISBLANK(INDIRECT(ADDRESS(B472,1,1,1,"all_city_parameter_inputs"))), All_city_list!E471,INDIRECT(ADDRESS(B472,1,1,1,"all_city_parameter_inputs"))))</f>
        <v>distance_scalar_motorcycle</v>
      </c>
      <c r="F472" s="9" t="str" cm="1">
        <f t="array" aca="1" ref="F472" ca="1">IF(AND(ISBLANK(INDIRECT(ADDRESS(B472,3,1,1,"all_city_parameter_inputs"))),ISBLANK(INDIRECT(ADDRESS(B472,2,1,1,"all_city_parameter_inputs")))),"",IF(ISBLANK(INDIRECT(ADDRESS(B472,2,1,1,"all_city_parameter_inputs"))),"",INDIRECT(ADDRESS(B472,2,1,1,"all_city_parameter_inputs"))))</f>
        <v>constant</v>
      </c>
      <c r="G472" s="25" cm="1">
        <f t="array" aca="1" ref="G472" ca="1">IF(ISBLANK(INDIRECT(ADDRESS(B472,A472,1,1,"all_city_parameter_inputs"))), "--",INDIRECT(ADDRESS(B472,A472,1,1,"all_city_parameter_inputs")))</f>
        <v>1</v>
      </c>
      <c r="H472" s="25">
        <f ca="1">IF(OR(F472="alpha",F472="beta",F472="sd",F472="mean"),"--",VLOOKUP(C472,Default!$B$5:$H$82,7,FALSE))</f>
        <v>1</v>
      </c>
      <c r="I472" s="9" t="str">
        <f ca="1">VLOOKUP(E472,Lookup!$C$5:$D$42,2, FALSE)</f>
        <v>Travel values</v>
      </c>
      <c r="J472" s="9" t="str">
        <f ca="1">VLOOKUP(C472,Default!$B$4:$E$82,4, FALSE)</f>
        <v>scalar for motorcycle distance</v>
      </c>
      <c r="K472" s="29"/>
      <c r="L472" s="29"/>
      <c r="M472" s="29"/>
    </row>
    <row r="473" spans="1:13" x14ac:dyDescent="0.3">
      <c r="A473" s="10">
        <f t="shared" si="20"/>
        <v>9</v>
      </c>
      <c r="B473" s="10">
        <f t="shared" si="21"/>
        <v>51</v>
      </c>
      <c r="C473" s="10" t="str">
        <f t="shared" ca="1" si="22"/>
        <v>distance_scalar_motorcycle</v>
      </c>
      <c r="D473" s="9" t="str" cm="1">
        <f t="array" aca="1" ref="D473" ca="1">INDIRECT(ADDRESS(1,A473,1,1,"all_city_parameter_inputs"))</f>
        <v>bogota</v>
      </c>
      <c r="E473" s="11" t="str" cm="1">
        <f t="array" aca="1" ref="E473" ca="1">IF(AND(ISBLANK(INDIRECT(ADDRESS(B473,2,1,1,"all_city_parameter_inputs"))), ISBLANK(INDIRECT(ADDRESS(B473,1,1,1,"all_city_parameter_inputs")))), "", IF(ISBLANK(INDIRECT(ADDRESS(B473,1,1,1,"all_city_parameter_inputs"))), All_city_list!E472,INDIRECT(ADDRESS(B473,1,1,1,"all_city_parameter_inputs"))))</f>
        <v>distance_scalar_motorcycle</v>
      </c>
      <c r="F473" s="9" t="str" cm="1">
        <f t="array" aca="1" ref="F473" ca="1">IF(AND(ISBLANK(INDIRECT(ADDRESS(B473,3,1,1,"all_city_parameter_inputs"))),ISBLANK(INDIRECT(ADDRESS(B473,2,1,1,"all_city_parameter_inputs")))),"",IF(ISBLANK(INDIRECT(ADDRESS(B473,2,1,1,"all_city_parameter_inputs"))),"",INDIRECT(ADDRESS(B473,2,1,1,"all_city_parameter_inputs"))))</f>
        <v>mean</v>
      </c>
      <c r="G473" s="25" cm="1">
        <f t="array" aca="1" ref="G473" ca="1">IF(ISBLANK(INDIRECT(ADDRESS(B473,A473,1,1,"all_city_parameter_inputs"))), "--",INDIRECT(ADDRESS(B473,A473,1,1,"all_city_parameter_inputs")))</f>
        <v>1</v>
      </c>
      <c r="H473" s="25" t="str">
        <f ca="1">IF(OR(F473="alpha",F473="beta",F473="sd",F473="mean"),"--",VLOOKUP(C473,Default!$B$5:$H$82,7,FALSE))</f>
        <v>--</v>
      </c>
      <c r="I473" s="9" t="str">
        <f ca="1">VLOOKUP(E473,Lookup!$C$5:$D$42,2, FALSE)</f>
        <v>Travel values</v>
      </c>
      <c r="J473" s="9" t="str">
        <f ca="1">VLOOKUP(C473,Default!$B$4:$E$82,4, FALSE)</f>
        <v>scalar for motorcycle distance</v>
      </c>
      <c r="K473" s="29"/>
      <c r="L473" s="29"/>
      <c r="M473" s="29"/>
    </row>
    <row r="474" spans="1:13" x14ac:dyDescent="0.3">
      <c r="A474" s="10">
        <f t="shared" si="20"/>
        <v>9</v>
      </c>
      <c r="B474" s="10">
        <f t="shared" si="21"/>
        <v>52</v>
      </c>
      <c r="C474" s="10" t="str">
        <f t="shared" ca="1" si="22"/>
        <v>distance_scalar_motorcycle</v>
      </c>
      <c r="D474" s="9" t="str" cm="1">
        <f t="array" aca="1" ref="D474" ca="1">INDIRECT(ADDRESS(1,A474,1,1,"all_city_parameter_inputs"))</f>
        <v>bogota</v>
      </c>
      <c r="E474" s="11" t="str" cm="1">
        <f t="array" aca="1" ref="E474" ca="1">IF(AND(ISBLANK(INDIRECT(ADDRESS(B474,2,1,1,"all_city_parameter_inputs"))), ISBLANK(INDIRECT(ADDRESS(B474,1,1,1,"all_city_parameter_inputs")))), "", IF(ISBLANK(INDIRECT(ADDRESS(B474,1,1,1,"all_city_parameter_inputs"))), All_city_list!E473,INDIRECT(ADDRESS(B474,1,1,1,"all_city_parameter_inputs"))))</f>
        <v>distance_scalar_motorcycle</v>
      </c>
      <c r="F474" s="9" t="str" cm="1">
        <f t="array" aca="1" ref="F474" ca="1">IF(AND(ISBLANK(INDIRECT(ADDRESS(B474,3,1,1,"all_city_parameter_inputs"))),ISBLANK(INDIRECT(ADDRESS(B474,2,1,1,"all_city_parameter_inputs")))),"",IF(ISBLANK(INDIRECT(ADDRESS(B474,2,1,1,"all_city_parameter_inputs"))),"",INDIRECT(ADDRESS(B474,2,1,1,"all_city_parameter_inputs"))))</f>
        <v>sd</v>
      </c>
      <c r="G474" s="25" cm="1">
        <f t="array" aca="1" ref="G474" ca="1">IF(ISBLANK(INDIRECT(ADDRESS(B474,A474,1,1,"all_city_parameter_inputs"))), "--",INDIRECT(ADDRESS(B474,A474,1,1,"all_city_parameter_inputs")))</f>
        <v>1.2</v>
      </c>
      <c r="H474" s="25" t="str">
        <f ca="1">IF(OR(F474="alpha",F474="beta",F474="sd",F474="mean"),"--",VLOOKUP(C474,Default!$B$5:$H$82,7,FALSE))</f>
        <v>--</v>
      </c>
      <c r="I474" s="9" t="str">
        <f ca="1">VLOOKUP(E474,Lookup!$C$5:$D$42,2, FALSE)</f>
        <v>Travel values</v>
      </c>
      <c r="J474" s="9" t="str">
        <f ca="1">VLOOKUP(C474,Default!$B$4:$E$82,4, FALSE)</f>
        <v>scalar for motorcycle distance</v>
      </c>
      <c r="K474" s="29"/>
      <c r="L474" s="29"/>
      <c r="M474" s="29"/>
    </row>
    <row r="475" spans="1:13" x14ac:dyDescent="0.3">
      <c r="A475" s="10">
        <f t="shared" si="20"/>
        <v>9</v>
      </c>
      <c r="B475" s="10">
        <f t="shared" si="21"/>
        <v>53</v>
      </c>
      <c r="C475" s="10" t="str">
        <f t="shared" ca="1" si="22"/>
        <v>distance_scalar_pt</v>
      </c>
      <c r="D475" s="9" t="str" cm="1">
        <f t="array" aca="1" ref="D475" ca="1">INDIRECT(ADDRESS(1,A475,1,1,"all_city_parameter_inputs"))</f>
        <v>bogota</v>
      </c>
      <c r="E475" s="11" t="str" cm="1">
        <f t="array" aca="1" ref="E475" ca="1">IF(AND(ISBLANK(INDIRECT(ADDRESS(B475,2,1,1,"all_city_parameter_inputs"))), ISBLANK(INDIRECT(ADDRESS(B475,1,1,1,"all_city_parameter_inputs")))), "", IF(ISBLANK(INDIRECT(ADDRESS(B475,1,1,1,"all_city_parameter_inputs"))), All_city_list!E474,INDIRECT(ADDRESS(B475,1,1,1,"all_city_parameter_inputs"))))</f>
        <v>distance_scalar_pt</v>
      </c>
      <c r="F475" s="9" t="str" cm="1">
        <f t="array" aca="1" ref="F475" ca="1">IF(AND(ISBLANK(INDIRECT(ADDRESS(B475,3,1,1,"all_city_parameter_inputs"))),ISBLANK(INDIRECT(ADDRESS(B475,2,1,1,"all_city_parameter_inputs")))),"",IF(ISBLANK(INDIRECT(ADDRESS(B475,2,1,1,"all_city_parameter_inputs"))),"",INDIRECT(ADDRESS(B475,2,1,1,"all_city_parameter_inputs"))))</f>
        <v>constant</v>
      </c>
      <c r="G475" s="25" cm="1">
        <f t="array" aca="1" ref="G475" ca="1">IF(ISBLANK(INDIRECT(ADDRESS(B475,A475,1,1,"all_city_parameter_inputs"))), "--",INDIRECT(ADDRESS(B475,A475,1,1,"all_city_parameter_inputs")))</f>
        <v>1</v>
      </c>
      <c r="H475" s="25">
        <f ca="1">IF(OR(F475="alpha",F475="beta",F475="sd",F475="mean"),"--",VLOOKUP(C475,Default!$B$5:$H$82,7,FALSE))</f>
        <v>1</v>
      </c>
      <c r="I475" s="9" t="str">
        <f ca="1">VLOOKUP(E475,Lookup!$C$5:$D$42,2, FALSE)</f>
        <v>Travel values</v>
      </c>
      <c r="J475" s="9" t="str">
        <f ca="1">VLOOKUP(C475,Default!$B$4:$E$82,4, FALSE)</f>
        <v>scalar for PT distance</v>
      </c>
      <c r="K475" s="29"/>
      <c r="L475" s="29"/>
      <c r="M475" s="29"/>
    </row>
    <row r="476" spans="1:13" x14ac:dyDescent="0.3">
      <c r="A476" s="10">
        <f t="shared" si="20"/>
        <v>9</v>
      </c>
      <c r="B476" s="10">
        <f t="shared" si="21"/>
        <v>54</v>
      </c>
      <c r="C476" s="10" t="str">
        <f t="shared" ca="1" si="22"/>
        <v>distance_scalar_pt</v>
      </c>
      <c r="D476" s="9" t="str" cm="1">
        <f t="array" aca="1" ref="D476" ca="1">INDIRECT(ADDRESS(1,A476,1,1,"all_city_parameter_inputs"))</f>
        <v>bogota</v>
      </c>
      <c r="E476" s="11" t="str" cm="1">
        <f t="array" aca="1" ref="E476" ca="1">IF(AND(ISBLANK(INDIRECT(ADDRESS(B476,2,1,1,"all_city_parameter_inputs"))), ISBLANK(INDIRECT(ADDRESS(B476,1,1,1,"all_city_parameter_inputs")))), "", IF(ISBLANK(INDIRECT(ADDRESS(B476,1,1,1,"all_city_parameter_inputs"))), All_city_list!E475,INDIRECT(ADDRESS(B476,1,1,1,"all_city_parameter_inputs"))))</f>
        <v>distance_scalar_pt</v>
      </c>
      <c r="F476" s="9" t="str" cm="1">
        <f t="array" aca="1" ref="F476" ca="1">IF(AND(ISBLANK(INDIRECT(ADDRESS(B476,3,1,1,"all_city_parameter_inputs"))),ISBLANK(INDIRECT(ADDRESS(B476,2,1,1,"all_city_parameter_inputs")))),"",IF(ISBLANK(INDIRECT(ADDRESS(B476,2,1,1,"all_city_parameter_inputs"))),"",INDIRECT(ADDRESS(B476,2,1,1,"all_city_parameter_inputs"))))</f>
        <v>mean</v>
      </c>
      <c r="G476" s="25" cm="1">
        <f t="array" aca="1" ref="G476" ca="1">IF(ISBLANK(INDIRECT(ADDRESS(B476,A476,1,1,"all_city_parameter_inputs"))), "--",INDIRECT(ADDRESS(B476,A476,1,1,"all_city_parameter_inputs")))</f>
        <v>1</v>
      </c>
      <c r="H476" s="25" t="str">
        <f ca="1">IF(OR(F476="alpha",F476="beta",F476="sd",F476="mean"),"--",VLOOKUP(C476,Default!$B$5:$H$82,7,FALSE))</f>
        <v>--</v>
      </c>
      <c r="I476" s="9" t="str">
        <f ca="1">VLOOKUP(E476,Lookup!$C$5:$D$42,2, FALSE)</f>
        <v>Travel values</v>
      </c>
      <c r="J476" s="9" t="str">
        <f ca="1">VLOOKUP(C476,Default!$B$4:$E$82,4, FALSE)</f>
        <v>scalar for PT distance</v>
      </c>
      <c r="K476" s="29"/>
      <c r="L476" s="29"/>
      <c r="M476" s="29"/>
    </row>
    <row r="477" spans="1:13" x14ac:dyDescent="0.3">
      <c r="A477" s="10">
        <f t="shared" si="20"/>
        <v>9</v>
      </c>
      <c r="B477" s="10">
        <f t="shared" si="21"/>
        <v>55</v>
      </c>
      <c r="C477" s="10" t="str">
        <f t="shared" ca="1" si="22"/>
        <v>distance_scalar_pt</v>
      </c>
      <c r="D477" s="9" t="str" cm="1">
        <f t="array" aca="1" ref="D477" ca="1">INDIRECT(ADDRESS(1,A477,1,1,"all_city_parameter_inputs"))</f>
        <v>bogota</v>
      </c>
      <c r="E477" s="11" t="str" cm="1">
        <f t="array" aca="1" ref="E477" ca="1">IF(AND(ISBLANK(INDIRECT(ADDRESS(B477,2,1,1,"all_city_parameter_inputs"))), ISBLANK(INDIRECT(ADDRESS(B477,1,1,1,"all_city_parameter_inputs")))), "", IF(ISBLANK(INDIRECT(ADDRESS(B477,1,1,1,"all_city_parameter_inputs"))), All_city_list!E476,INDIRECT(ADDRESS(B477,1,1,1,"all_city_parameter_inputs"))))</f>
        <v>distance_scalar_pt</v>
      </c>
      <c r="F477" s="9" t="str" cm="1">
        <f t="array" aca="1" ref="F477" ca="1">IF(AND(ISBLANK(INDIRECT(ADDRESS(B477,3,1,1,"all_city_parameter_inputs"))),ISBLANK(INDIRECT(ADDRESS(B477,2,1,1,"all_city_parameter_inputs")))),"",IF(ISBLANK(INDIRECT(ADDRESS(B477,2,1,1,"all_city_parameter_inputs"))),"",INDIRECT(ADDRESS(B477,2,1,1,"all_city_parameter_inputs"))))</f>
        <v>sd</v>
      </c>
      <c r="G477" s="25" cm="1">
        <f t="array" aca="1" ref="G477" ca="1">IF(ISBLANK(INDIRECT(ADDRESS(B477,A477,1,1,"all_city_parameter_inputs"))), "--",INDIRECT(ADDRESS(B477,A477,1,1,"all_city_parameter_inputs")))</f>
        <v>1.2</v>
      </c>
      <c r="H477" s="25" t="str">
        <f ca="1">IF(OR(F477="alpha",F477="beta",F477="sd",F477="mean"),"--",VLOOKUP(C477,Default!$B$5:$H$82,7,FALSE))</f>
        <v>--</v>
      </c>
      <c r="I477" s="9" t="str">
        <f ca="1">VLOOKUP(E477,Lookup!$C$5:$D$42,2, FALSE)</f>
        <v>Travel values</v>
      </c>
      <c r="J477" s="9" t="str">
        <f ca="1">VLOOKUP(C477,Default!$B$4:$E$82,4, FALSE)</f>
        <v>scalar for PT distance</v>
      </c>
      <c r="K477" s="29"/>
      <c r="L477" s="29"/>
      <c r="M477" s="29"/>
    </row>
    <row r="478" spans="1:13" x14ac:dyDescent="0.3">
      <c r="A478" s="10">
        <f t="shared" si="20"/>
        <v>9</v>
      </c>
      <c r="B478" s="10">
        <f t="shared" si="21"/>
        <v>56</v>
      </c>
      <c r="C478" s="10" t="str">
        <f t="shared" ca="1" si="22"/>
        <v>distance_scalar_walking</v>
      </c>
      <c r="D478" s="9" t="str" cm="1">
        <f t="array" aca="1" ref="D478" ca="1">INDIRECT(ADDRESS(1,A478,1,1,"all_city_parameter_inputs"))</f>
        <v>bogota</v>
      </c>
      <c r="E478" s="11" t="str" cm="1">
        <f t="array" aca="1" ref="E478" ca="1">IF(AND(ISBLANK(INDIRECT(ADDRESS(B478,2,1,1,"all_city_parameter_inputs"))), ISBLANK(INDIRECT(ADDRESS(B478,1,1,1,"all_city_parameter_inputs")))), "", IF(ISBLANK(INDIRECT(ADDRESS(B478,1,1,1,"all_city_parameter_inputs"))), All_city_list!E477,INDIRECT(ADDRESS(B478,1,1,1,"all_city_parameter_inputs"))))</f>
        <v>distance_scalar_walking</v>
      </c>
      <c r="F478" s="9" t="str" cm="1">
        <f t="array" aca="1" ref="F478" ca="1">IF(AND(ISBLANK(INDIRECT(ADDRESS(B478,3,1,1,"all_city_parameter_inputs"))),ISBLANK(INDIRECT(ADDRESS(B478,2,1,1,"all_city_parameter_inputs")))),"",IF(ISBLANK(INDIRECT(ADDRESS(B478,2,1,1,"all_city_parameter_inputs"))),"",INDIRECT(ADDRESS(B478,2,1,1,"all_city_parameter_inputs"))))</f>
        <v>constant</v>
      </c>
      <c r="G478" s="25" cm="1">
        <f t="array" aca="1" ref="G478" ca="1">IF(ISBLANK(INDIRECT(ADDRESS(B478,A478,1,1,"all_city_parameter_inputs"))), "--",INDIRECT(ADDRESS(B478,A478,1,1,"all_city_parameter_inputs")))</f>
        <v>1</v>
      </c>
      <c r="H478" s="25">
        <f ca="1">IF(OR(F478="alpha",F478="beta",F478="sd",F478="mean"),"--",VLOOKUP(C478,Default!$B$5:$H$82,7,FALSE))</f>
        <v>1</v>
      </c>
      <c r="I478" s="9" t="str">
        <f ca="1">VLOOKUP(E478,Lookup!$C$5:$D$42,2, FALSE)</f>
        <v>Travel values</v>
      </c>
      <c r="J478" s="9" t="str">
        <f ca="1">VLOOKUP(C478,Default!$B$4:$E$82,4, FALSE)</f>
        <v>scalar for walking distance</v>
      </c>
      <c r="K478" s="29"/>
      <c r="L478" s="29"/>
      <c r="M478" s="29"/>
    </row>
    <row r="479" spans="1:13" x14ac:dyDescent="0.3">
      <c r="A479" s="10">
        <f t="shared" si="20"/>
        <v>9</v>
      </c>
      <c r="B479" s="10">
        <f t="shared" si="21"/>
        <v>57</v>
      </c>
      <c r="C479" s="10" t="str">
        <f t="shared" ca="1" si="22"/>
        <v>distance_scalar_walking</v>
      </c>
      <c r="D479" s="9" t="str" cm="1">
        <f t="array" aca="1" ref="D479" ca="1">INDIRECT(ADDRESS(1,A479,1,1,"all_city_parameter_inputs"))</f>
        <v>bogota</v>
      </c>
      <c r="E479" s="11" t="str" cm="1">
        <f t="array" aca="1" ref="E479" ca="1">IF(AND(ISBLANK(INDIRECT(ADDRESS(B479,2,1,1,"all_city_parameter_inputs"))), ISBLANK(INDIRECT(ADDRESS(B479,1,1,1,"all_city_parameter_inputs")))), "", IF(ISBLANK(INDIRECT(ADDRESS(B479,1,1,1,"all_city_parameter_inputs"))), All_city_list!E478,INDIRECT(ADDRESS(B479,1,1,1,"all_city_parameter_inputs"))))</f>
        <v>distance_scalar_walking</v>
      </c>
      <c r="F479" s="9" t="str" cm="1">
        <f t="array" aca="1" ref="F479" ca="1">IF(AND(ISBLANK(INDIRECT(ADDRESS(B479,3,1,1,"all_city_parameter_inputs"))),ISBLANK(INDIRECT(ADDRESS(B479,2,1,1,"all_city_parameter_inputs")))),"",IF(ISBLANK(INDIRECT(ADDRESS(B479,2,1,1,"all_city_parameter_inputs"))),"",INDIRECT(ADDRESS(B479,2,1,1,"all_city_parameter_inputs"))))</f>
        <v>mean</v>
      </c>
      <c r="G479" s="25" cm="1">
        <f t="array" aca="1" ref="G479" ca="1">IF(ISBLANK(INDIRECT(ADDRESS(B479,A479,1,1,"all_city_parameter_inputs"))), "--",INDIRECT(ADDRESS(B479,A479,1,1,"all_city_parameter_inputs")))</f>
        <v>1</v>
      </c>
      <c r="H479" s="25" t="str">
        <f ca="1">IF(OR(F479="alpha",F479="beta",F479="sd",F479="mean"),"--",VLOOKUP(C479,Default!$B$5:$H$82,7,FALSE))</f>
        <v>--</v>
      </c>
      <c r="I479" s="9" t="str">
        <f ca="1">VLOOKUP(E479,Lookup!$C$5:$D$42,2, FALSE)</f>
        <v>Travel values</v>
      </c>
      <c r="J479" s="9" t="str">
        <f ca="1">VLOOKUP(C479,Default!$B$4:$E$82,4, FALSE)</f>
        <v>scalar for walking distance</v>
      </c>
      <c r="K479" s="29"/>
      <c r="L479" s="29"/>
      <c r="M479" s="29"/>
    </row>
    <row r="480" spans="1:13" x14ac:dyDescent="0.3">
      <c r="A480" s="10">
        <f t="shared" si="20"/>
        <v>9</v>
      </c>
      <c r="B480" s="10">
        <f t="shared" si="21"/>
        <v>58</v>
      </c>
      <c r="C480" s="10" t="str">
        <f t="shared" ca="1" si="22"/>
        <v>distance_scalar_walking</v>
      </c>
      <c r="D480" s="9" t="str" cm="1">
        <f t="array" aca="1" ref="D480" ca="1">INDIRECT(ADDRESS(1,A480,1,1,"all_city_parameter_inputs"))</f>
        <v>bogota</v>
      </c>
      <c r="E480" s="11" t="str" cm="1">
        <f t="array" aca="1" ref="E480" ca="1">IF(AND(ISBLANK(INDIRECT(ADDRESS(B480,2,1,1,"all_city_parameter_inputs"))), ISBLANK(INDIRECT(ADDRESS(B480,1,1,1,"all_city_parameter_inputs")))), "", IF(ISBLANK(INDIRECT(ADDRESS(B480,1,1,1,"all_city_parameter_inputs"))), All_city_list!E479,INDIRECT(ADDRESS(B480,1,1,1,"all_city_parameter_inputs"))))</f>
        <v>distance_scalar_walking</v>
      </c>
      <c r="F480" s="9" t="str" cm="1">
        <f t="array" aca="1" ref="F480" ca="1">IF(AND(ISBLANK(INDIRECT(ADDRESS(B480,3,1,1,"all_city_parameter_inputs"))),ISBLANK(INDIRECT(ADDRESS(B480,2,1,1,"all_city_parameter_inputs")))),"",IF(ISBLANK(INDIRECT(ADDRESS(B480,2,1,1,"all_city_parameter_inputs"))),"",INDIRECT(ADDRESS(B480,2,1,1,"all_city_parameter_inputs"))))</f>
        <v>sd</v>
      </c>
      <c r="G480" s="25" cm="1">
        <f t="array" aca="1" ref="G480" ca="1">IF(ISBLANK(INDIRECT(ADDRESS(B480,A480,1,1,"all_city_parameter_inputs"))), "--",INDIRECT(ADDRESS(B480,A480,1,1,"all_city_parameter_inputs")))</f>
        <v>1.2</v>
      </c>
      <c r="H480" s="25" t="str">
        <f ca="1">IF(OR(F480="alpha",F480="beta",F480="sd",F480="mean"),"--",VLOOKUP(C480,Default!$B$5:$H$82,7,FALSE))</f>
        <v>--</v>
      </c>
      <c r="I480" s="9" t="str">
        <f ca="1">VLOOKUP(E480,Lookup!$C$5:$D$42,2, FALSE)</f>
        <v>Travel values</v>
      </c>
      <c r="J480" s="9" t="str">
        <f ca="1">VLOOKUP(C480,Default!$B$4:$E$82,4, FALSE)</f>
        <v>scalar for walking distance</v>
      </c>
      <c r="K480" s="29"/>
      <c r="L480" s="29"/>
      <c r="M480" s="29"/>
    </row>
    <row r="481" spans="1:13" x14ac:dyDescent="0.3">
      <c r="A481" s="10">
        <f t="shared" si="20"/>
        <v>9</v>
      </c>
      <c r="B481" s="10">
        <f t="shared" si="21"/>
        <v>59</v>
      </c>
      <c r="C481" s="10" t="str">
        <f t="shared" ca="1" si="22"/>
        <v>distance_scalar_cycling</v>
      </c>
      <c r="D481" s="9" t="str" cm="1">
        <f t="array" aca="1" ref="D481" ca="1">INDIRECT(ADDRESS(1,A481,1,1,"all_city_parameter_inputs"))</f>
        <v>bogota</v>
      </c>
      <c r="E481" s="11" t="str" cm="1">
        <f t="array" aca="1" ref="E481" ca="1">IF(AND(ISBLANK(INDIRECT(ADDRESS(B481,2,1,1,"all_city_parameter_inputs"))), ISBLANK(INDIRECT(ADDRESS(B481,1,1,1,"all_city_parameter_inputs")))), "", IF(ISBLANK(INDIRECT(ADDRESS(B481,1,1,1,"all_city_parameter_inputs"))), All_city_list!E480,INDIRECT(ADDRESS(B481,1,1,1,"all_city_parameter_inputs"))))</f>
        <v>distance_scalar_cycling</v>
      </c>
      <c r="F481" s="9" t="str" cm="1">
        <f t="array" aca="1" ref="F481" ca="1">IF(AND(ISBLANK(INDIRECT(ADDRESS(B481,3,1,1,"all_city_parameter_inputs"))),ISBLANK(INDIRECT(ADDRESS(B481,2,1,1,"all_city_parameter_inputs")))),"",IF(ISBLANK(INDIRECT(ADDRESS(B481,2,1,1,"all_city_parameter_inputs"))),"",INDIRECT(ADDRESS(B481,2,1,1,"all_city_parameter_inputs"))))</f>
        <v>constant</v>
      </c>
      <c r="G481" s="25" cm="1">
        <f t="array" aca="1" ref="G481" ca="1">IF(ISBLANK(INDIRECT(ADDRESS(B481,A481,1,1,"all_city_parameter_inputs"))), "--",INDIRECT(ADDRESS(B481,A481,1,1,"all_city_parameter_inputs")))</f>
        <v>1</v>
      </c>
      <c r="H481" s="25">
        <f ca="1">IF(OR(F481="alpha",F481="beta",F481="sd",F481="mean"),"--",VLOOKUP(C481,Default!$B$5:$H$82,7,FALSE))</f>
        <v>1</v>
      </c>
      <c r="I481" s="9" t="str">
        <f ca="1">VLOOKUP(E481,Lookup!$C$5:$D$42,2, FALSE)</f>
        <v>Travel values</v>
      </c>
      <c r="J481" s="9" t="str">
        <f ca="1">VLOOKUP(C481,Default!$B$4:$E$82,4, FALSE)</f>
        <v>scalar for cycling distance</v>
      </c>
      <c r="K481" s="29"/>
      <c r="L481" s="29"/>
      <c r="M481" s="29"/>
    </row>
    <row r="482" spans="1:13" x14ac:dyDescent="0.3">
      <c r="A482" s="10">
        <f t="shared" si="20"/>
        <v>9</v>
      </c>
      <c r="B482" s="10">
        <f t="shared" si="21"/>
        <v>60</v>
      </c>
      <c r="C482" s="10" t="str">
        <f t="shared" ca="1" si="22"/>
        <v>distance_scalar_cycling</v>
      </c>
      <c r="D482" s="9" t="str" cm="1">
        <f t="array" aca="1" ref="D482" ca="1">INDIRECT(ADDRESS(1,A482,1,1,"all_city_parameter_inputs"))</f>
        <v>bogota</v>
      </c>
      <c r="E482" s="11" t="str" cm="1">
        <f t="array" aca="1" ref="E482" ca="1">IF(AND(ISBLANK(INDIRECT(ADDRESS(B482,2,1,1,"all_city_parameter_inputs"))), ISBLANK(INDIRECT(ADDRESS(B482,1,1,1,"all_city_parameter_inputs")))), "", IF(ISBLANK(INDIRECT(ADDRESS(B482,1,1,1,"all_city_parameter_inputs"))), All_city_list!E481,INDIRECT(ADDRESS(B482,1,1,1,"all_city_parameter_inputs"))))</f>
        <v>distance_scalar_cycling</v>
      </c>
      <c r="F482" s="9" t="str" cm="1">
        <f t="array" aca="1" ref="F482" ca="1">IF(AND(ISBLANK(INDIRECT(ADDRESS(B482,3,1,1,"all_city_parameter_inputs"))),ISBLANK(INDIRECT(ADDRESS(B482,2,1,1,"all_city_parameter_inputs")))),"",IF(ISBLANK(INDIRECT(ADDRESS(B482,2,1,1,"all_city_parameter_inputs"))),"",INDIRECT(ADDRESS(B482,2,1,1,"all_city_parameter_inputs"))))</f>
        <v>mean</v>
      </c>
      <c r="G482" s="25" cm="1">
        <f t="array" aca="1" ref="G482" ca="1">IF(ISBLANK(INDIRECT(ADDRESS(B482,A482,1,1,"all_city_parameter_inputs"))), "--",INDIRECT(ADDRESS(B482,A482,1,1,"all_city_parameter_inputs")))</f>
        <v>1</v>
      </c>
      <c r="H482" s="25" t="str">
        <f ca="1">IF(OR(F482="alpha",F482="beta",F482="sd",F482="mean"),"--",VLOOKUP(C482,Default!$B$5:$H$82,7,FALSE))</f>
        <v>--</v>
      </c>
      <c r="I482" s="9" t="str">
        <f ca="1">VLOOKUP(E482,Lookup!$C$5:$D$42,2, FALSE)</f>
        <v>Travel values</v>
      </c>
      <c r="J482" s="9" t="str">
        <f ca="1">VLOOKUP(C482,Default!$B$4:$E$82,4, FALSE)</f>
        <v>scalar for cycling distance</v>
      </c>
      <c r="K482" s="29"/>
      <c r="L482" s="29"/>
      <c r="M482" s="29"/>
    </row>
    <row r="483" spans="1:13" x14ac:dyDescent="0.3">
      <c r="A483" s="10">
        <f t="shared" si="20"/>
        <v>9</v>
      </c>
      <c r="B483" s="10">
        <f t="shared" si="21"/>
        <v>61</v>
      </c>
      <c r="C483" s="10" t="str">
        <f t="shared" ca="1" si="22"/>
        <v>distance_scalar_cycling</v>
      </c>
      <c r="D483" s="9" t="str" cm="1">
        <f t="array" aca="1" ref="D483" ca="1">INDIRECT(ADDRESS(1,A483,1,1,"all_city_parameter_inputs"))</f>
        <v>bogota</v>
      </c>
      <c r="E483" s="11" t="str" cm="1">
        <f t="array" aca="1" ref="E483" ca="1">IF(AND(ISBLANK(INDIRECT(ADDRESS(B483,2,1,1,"all_city_parameter_inputs"))), ISBLANK(INDIRECT(ADDRESS(B483,1,1,1,"all_city_parameter_inputs")))), "", IF(ISBLANK(INDIRECT(ADDRESS(B483,1,1,1,"all_city_parameter_inputs"))), All_city_list!E482,INDIRECT(ADDRESS(B483,1,1,1,"all_city_parameter_inputs"))))</f>
        <v>distance_scalar_cycling</v>
      </c>
      <c r="F483" s="9" t="str" cm="1">
        <f t="array" aca="1" ref="F483" ca="1">IF(AND(ISBLANK(INDIRECT(ADDRESS(B483,3,1,1,"all_city_parameter_inputs"))),ISBLANK(INDIRECT(ADDRESS(B483,2,1,1,"all_city_parameter_inputs")))),"",IF(ISBLANK(INDIRECT(ADDRESS(B483,2,1,1,"all_city_parameter_inputs"))),"",INDIRECT(ADDRESS(B483,2,1,1,"all_city_parameter_inputs"))))</f>
        <v>sd</v>
      </c>
      <c r="G483" s="25" cm="1">
        <f t="array" aca="1" ref="G483" ca="1">IF(ISBLANK(INDIRECT(ADDRESS(B483,A483,1,1,"all_city_parameter_inputs"))), "--",INDIRECT(ADDRESS(B483,A483,1,1,"all_city_parameter_inputs")))</f>
        <v>1.2</v>
      </c>
      <c r="H483" s="25" t="str">
        <f ca="1">IF(OR(F483="alpha",F483="beta",F483="sd",F483="mean"),"--",VLOOKUP(C483,Default!$B$5:$H$82,7,FALSE))</f>
        <v>--</v>
      </c>
      <c r="I483" s="9" t="str">
        <f ca="1">VLOOKUP(E483,Lookup!$C$5:$D$42,2, FALSE)</f>
        <v>Travel values</v>
      </c>
      <c r="J483" s="9" t="str">
        <f ca="1">VLOOKUP(C483,Default!$B$4:$E$82,4, FALSE)</f>
        <v>scalar for cycling distance</v>
      </c>
      <c r="K483" s="29"/>
      <c r="L483" s="29"/>
      <c r="M483" s="29"/>
    </row>
    <row r="484" spans="1:13" x14ac:dyDescent="0.3">
      <c r="A484" s="10">
        <f t="shared" si="20"/>
        <v>9</v>
      </c>
      <c r="B484" s="10">
        <f t="shared" si="21"/>
        <v>62</v>
      </c>
      <c r="C484" s="10" t="str">
        <f t="shared" ca="1" si="22"/>
        <v>CO2_emission_inventories motorcycle</v>
      </c>
      <c r="D484" s="9" t="str" cm="1">
        <f t="array" aca="1" ref="D484" ca="1">INDIRECT(ADDRESS(1,A484,1,1,"all_city_parameter_inputs"))</f>
        <v>bogota</v>
      </c>
      <c r="E484" s="11" t="str" cm="1">
        <f t="array" aca="1" ref="E484" ca="1">IF(AND(ISBLANK(INDIRECT(ADDRESS(B484,2,1,1,"all_city_parameter_inputs"))), ISBLANK(INDIRECT(ADDRESS(B484,1,1,1,"all_city_parameter_inputs")))), "", IF(ISBLANK(INDIRECT(ADDRESS(B484,1,1,1,"all_city_parameter_inputs"))), All_city_list!E483,INDIRECT(ADDRESS(B484,1,1,1,"all_city_parameter_inputs"))))</f>
        <v>CO2_emission_inventories</v>
      </c>
      <c r="F484" s="9" t="str" cm="1">
        <f t="array" aca="1" ref="F484" ca="1">IF(AND(ISBLANK(INDIRECT(ADDRESS(B484,3,1,1,"all_city_parameter_inputs"))),ISBLANK(INDIRECT(ADDRESS(B484,2,1,1,"all_city_parameter_inputs")))),"",IF(ISBLANK(INDIRECT(ADDRESS(B484,2,1,1,"all_city_parameter_inputs"))),"",INDIRECT(ADDRESS(B484,2,1,1,"all_city_parameter_inputs"))))</f>
        <v>motorcycle</v>
      </c>
      <c r="G484" s="25" cm="1">
        <f t="array" aca="1" ref="G484" ca="1">IF(ISBLANK(INDIRECT(ADDRESS(B484,A484,1,1,"all_city_parameter_inputs"))), "--",INDIRECT(ADDRESS(B484,A484,1,1,"all_city_parameter_inputs")))</f>
        <v>30033.571810000001</v>
      </c>
      <c r="H484" s="25">
        <f ca="1">IF(OR(F484="alpha",F484="beta",F484="sd",F484="mean"),"--",VLOOKUP(C484,Default!$B$5:$H$82,7,FALSE))</f>
        <v>15.95</v>
      </c>
      <c r="I484" s="9" t="str">
        <f ca="1">VLOOKUP(E484,Lookup!$C$5:$D$42,2, FALSE)</f>
        <v>Pollution values</v>
      </c>
      <c r="J484" s="9" t="str">
        <f ca="1">VLOOKUP(C484,Default!$B$4:$E$82,4, FALSE)</f>
        <v>- used to estimate the CO2 for scenarios (function "scenario_co2_calculations").
- used to create the VEHICLE_INVENTORY, with speeds, PM and CO2 emissions (function "set_vehicle_inventory").</v>
      </c>
      <c r="K484" s="29"/>
      <c r="L484" s="29"/>
      <c r="M484" s="29"/>
    </row>
    <row r="485" spans="1:13" x14ac:dyDescent="0.3">
      <c r="A485" s="10">
        <f t="shared" si="20"/>
        <v>9</v>
      </c>
      <c r="B485" s="10">
        <f t="shared" si="21"/>
        <v>63</v>
      </c>
      <c r="C485" s="10" t="str">
        <f t="shared" ca="1" si="22"/>
        <v>CO2_emission_inventories car</v>
      </c>
      <c r="D485" s="9" t="str" cm="1">
        <f t="array" aca="1" ref="D485" ca="1">INDIRECT(ADDRESS(1,A485,1,1,"all_city_parameter_inputs"))</f>
        <v>bogota</v>
      </c>
      <c r="E485" s="11" t="str" cm="1">
        <f t="array" aca="1" ref="E485" ca="1">IF(AND(ISBLANK(INDIRECT(ADDRESS(B485,2,1,1,"all_city_parameter_inputs"))), ISBLANK(INDIRECT(ADDRESS(B485,1,1,1,"all_city_parameter_inputs")))), "", IF(ISBLANK(INDIRECT(ADDRESS(B485,1,1,1,"all_city_parameter_inputs"))), All_city_list!E484,INDIRECT(ADDRESS(B485,1,1,1,"all_city_parameter_inputs"))))</f>
        <v>CO2_emission_inventories</v>
      </c>
      <c r="F485" s="9" t="str" cm="1">
        <f t="array" aca="1" ref="F485" ca="1">IF(AND(ISBLANK(INDIRECT(ADDRESS(B485,3,1,1,"all_city_parameter_inputs"))),ISBLANK(INDIRECT(ADDRESS(B485,2,1,1,"all_city_parameter_inputs")))),"",IF(ISBLANK(INDIRECT(ADDRESS(B485,2,1,1,"all_city_parameter_inputs"))),"",INDIRECT(ADDRESS(B485,2,1,1,"all_city_parameter_inputs"))))</f>
        <v>car</v>
      </c>
      <c r="G485" s="25" cm="1">
        <f t="array" aca="1" ref="G485" ca="1">IF(ISBLANK(INDIRECT(ADDRESS(B485,A485,1,1,"all_city_parameter_inputs"))), "--",INDIRECT(ADDRESS(B485,A485,1,1,"all_city_parameter_inputs")))</f>
        <v>1033377.341</v>
      </c>
      <c r="H485" s="25">
        <f ca="1">IF(OR(F485="alpha",F485="beta",F485="sd",F485="mean"),"--",VLOOKUP(C485,Default!$B$5:$H$82,7,FALSE))</f>
        <v>33.130000000000003</v>
      </c>
      <c r="I485" s="9" t="str">
        <f ca="1">VLOOKUP(E485,Lookup!$C$5:$D$42,2, FALSE)</f>
        <v>Pollution values</v>
      </c>
      <c r="J485" s="9">
        <f ca="1">VLOOKUP(C485,Default!$B$4:$E$82,4, FALSE)</f>
        <v>0</v>
      </c>
      <c r="K485" s="29"/>
      <c r="L485" s="29"/>
      <c r="M485" s="29"/>
    </row>
    <row r="486" spans="1:13" x14ac:dyDescent="0.3">
      <c r="A486" s="10">
        <f t="shared" si="20"/>
        <v>9</v>
      </c>
      <c r="B486" s="10">
        <f t="shared" si="21"/>
        <v>64</v>
      </c>
      <c r="C486" s="10" t="str">
        <f t="shared" ca="1" si="22"/>
        <v>CO2_emission_inventories bus_driver</v>
      </c>
      <c r="D486" s="9" t="str" cm="1">
        <f t="array" aca="1" ref="D486" ca="1">INDIRECT(ADDRESS(1,A486,1,1,"all_city_parameter_inputs"))</f>
        <v>bogota</v>
      </c>
      <c r="E486" s="11" t="str" cm="1">
        <f t="array" aca="1" ref="E486" ca="1">IF(AND(ISBLANK(INDIRECT(ADDRESS(B486,2,1,1,"all_city_parameter_inputs"))), ISBLANK(INDIRECT(ADDRESS(B486,1,1,1,"all_city_parameter_inputs")))), "", IF(ISBLANK(INDIRECT(ADDRESS(B486,1,1,1,"all_city_parameter_inputs"))), All_city_list!E485,INDIRECT(ADDRESS(B486,1,1,1,"all_city_parameter_inputs"))))</f>
        <v>CO2_emission_inventories</v>
      </c>
      <c r="F486" s="9" t="str" cm="1">
        <f t="array" aca="1" ref="F486" ca="1">IF(AND(ISBLANK(INDIRECT(ADDRESS(B486,3,1,1,"all_city_parameter_inputs"))),ISBLANK(INDIRECT(ADDRESS(B486,2,1,1,"all_city_parameter_inputs")))),"",IF(ISBLANK(INDIRECT(ADDRESS(B486,2,1,1,"all_city_parameter_inputs"))),"",INDIRECT(ADDRESS(B486,2,1,1,"all_city_parameter_inputs"))))</f>
        <v>bus_driver</v>
      </c>
      <c r="G486" s="25" cm="1">
        <f t="array" aca="1" ref="G486" ca="1">IF(ISBLANK(INDIRECT(ADDRESS(B486,A486,1,1,"all_city_parameter_inputs"))), "--",INDIRECT(ADDRESS(B486,A486,1,1,"all_city_parameter_inputs")))</f>
        <v>100429.7216</v>
      </c>
      <c r="H486" s="25">
        <f ca="1">IF(OR(F486="alpha",F486="beta",F486="sd",F486="mean"),"--",VLOOKUP(C486,Default!$B$5:$H$82,7,FALSE))</f>
        <v>9.76</v>
      </c>
      <c r="I486" s="9" t="str">
        <f ca="1">VLOOKUP(E486,Lookup!$C$5:$D$42,2, FALSE)</f>
        <v>Pollution values</v>
      </c>
      <c r="J486" s="9">
        <f ca="1">VLOOKUP(C486,Default!$B$4:$E$82,4, FALSE)</f>
        <v>0</v>
      </c>
      <c r="K486" s="29"/>
      <c r="L486" s="29"/>
      <c r="M486" s="29"/>
    </row>
    <row r="487" spans="1:13" x14ac:dyDescent="0.3">
      <c r="A487" s="10">
        <f t="shared" si="20"/>
        <v>9</v>
      </c>
      <c r="B487" s="10">
        <f t="shared" si="21"/>
        <v>65</v>
      </c>
      <c r="C487" s="10" t="str">
        <f t="shared" ca="1" si="22"/>
        <v>CO2_emission_inventories big_truck</v>
      </c>
      <c r="D487" s="9" t="str" cm="1">
        <f t="array" aca="1" ref="D487" ca="1">INDIRECT(ADDRESS(1,A487,1,1,"all_city_parameter_inputs"))</f>
        <v>bogota</v>
      </c>
      <c r="E487" s="11" t="str" cm="1">
        <f t="array" aca="1" ref="E487" ca="1">IF(AND(ISBLANK(INDIRECT(ADDRESS(B487,2,1,1,"all_city_parameter_inputs"))), ISBLANK(INDIRECT(ADDRESS(B487,1,1,1,"all_city_parameter_inputs")))), "", IF(ISBLANK(INDIRECT(ADDRESS(B487,1,1,1,"all_city_parameter_inputs"))), All_city_list!E486,INDIRECT(ADDRESS(B487,1,1,1,"all_city_parameter_inputs"))))</f>
        <v>CO2_emission_inventories</v>
      </c>
      <c r="F487" s="9" t="str" cm="1">
        <f t="array" aca="1" ref="F487" ca="1">IF(AND(ISBLANK(INDIRECT(ADDRESS(B487,3,1,1,"all_city_parameter_inputs"))),ISBLANK(INDIRECT(ADDRESS(B487,2,1,1,"all_city_parameter_inputs")))),"",IF(ISBLANK(INDIRECT(ADDRESS(B487,2,1,1,"all_city_parameter_inputs"))),"",INDIRECT(ADDRESS(B487,2,1,1,"all_city_parameter_inputs"))))</f>
        <v>big_truck</v>
      </c>
      <c r="G487" s="25" cm="1">
        <f t="array" aca="1" ref="G487" ca="1">IF(ISBLANK(INDIRECT(ADDRESS(B487,A487,1,1,"all_city_parameter_inputs"))), "--",INDIRECT(ADDRESS(B487,A487,1,1,"all_city_parameter_inputs")))</f>
        <v>259655.32449999999</v>
      </c>
      <c r="H487" s="25">
        <f ca="1">IF(OR(F487="alpha",F487="beta",F487="sd",F487="mean"),"--",VLOOKUP(C487,Default!$B$5:$H$82,7,FALSE))</f>
        <v>3.68</v>
      </c>
      <c r="I487" s="9" t="str">
        <f ca="1">VLOOKUP(E487,Lookup!$C$5:$D$42,2, FALSE)</f>
        <v>Pollution values</v>
      </c>
      <c r="J487" s="9">
        <f ca="1">VLOOKUP(C487,Default!$B$4:$E$82,4, FALSE)</f>
        <v>0</v>
      </c>
      <c r="K487" s="29"/>
      <c r="L487" s="29"/>
      <c r="M487" s="29"/>
    </row>
    <row r="488" spans="1:13" x14ac:dyDescent="0.3">
      <c r="A488" s="10">
        <f t="shared" si="20"/>
        <v>9</v>
      </c>
      <c r="B488" s="10">
        <f t="shared" si="21"/>
        <v>66</v>
      </c>
      <c r="C488" s="10" t="str">
        <f t="shared" ca="1" si="22"/>
        <v>CO2_emission_inventories truck</v>
      </c>
      <c r="D488" s="9" t="str" cm="1">
        <f t="array" aca="1" ref="D488" ca="1">INDIRECT(ADDRESS(1,A488,1,1,"all_city_parameter_inputs"))</f>
        <v>bogota</v>
      </c>
      <c r="E488" s="11" t="str" cm="1">
        <f t="array" aca="1" ref="E488" ca="1">IF(AND(ISBLANK(INDIRECT(ADDRESS(B488,2,1,1,"all_city_parameter_inputs"))), ISBLANK(INDIRECT(ADDRESS(B488,1,1,1,"all_city_parameter_inputs")))), "", IF(ISBLANK(INDIRECT(ADDRESS(B488,1,1,1,"all_city_parameter_inputs"))), All_city_list!E487,INDIRECT(ADDRESS(B488,1,1,1,"all_city_parameter_inputs"))))</f>
        <v>CO2_emission_inventories</v>
      </c>
      <c r="F488" s="9" t="str" cm="1">
        <f t="array" aca="1" ref="F488" ca="1">IF(AND(ISBLANK(INDIRECT(ADDRESS(B488,3,1,1,"all_city_parameter_inputs"))),ISBLANK(INDIRECT(ADDRESS(B488,2,1,1,"all_city_parameter_inputs")))),"",IF(ISBLANK(INDIRECT(ADDRESS(B488,2,1,1,"all_city_parameter_inputs"))),"",INDIRECT(ADDRESS(B488,2,1,1,"all_city_parameter_inputs"))))</f>
        <v>truck</v>
      </c>
      <c r="G488" s="25" cm="1">
        <f t="array" aca="1" ref="G488" ca="1">IF(ISBLANK(INDIRECT(ADDRESS(B488,A488,1,1,"all_city_parameter_inputs"))), "--",INDIRECT(ADDRESS(B488,A488,1,1,"all_city_parameter_inputs")))</f>
        <v>163516.11319999999</v>
      </c>
      <c r="H488" s="25">
        <f ca="1">IF(OR(F488="alpha",F488="beta",F488="sd",F488="mean"),"--",VLOOKUP(C488,Default!$B$5:$H$82,7,FALSE))</f>
        <v>6.19</v>
      </c>
      <c r="I488" s="9" t="str">
        <f ca="1">VLOOKUP(E488,Lookup!$C$5:$D$42,2, FALSE)</f>
        <v>Pollution values</v>
      </c>
      <c r="J488" s="9">
        <f ca="1">VLOOKUP(C488,Default!$B$4:$E$82,4, FALSE)</f>
        <v>0</v>
      </c>
      <c r="K488" s="29"/>
      <c r="L488" s="29"/>
      <c r="M488" s="29"/>
    </row>
    <row r="489" spans="1:13" x14ac:dyDescent="0.3">
      <c r="A489" s="10">
        <f t="shared" si="20"/>
        <v>9</v>
      </c>
      <c r="B489" s="10">
        <f t="shared" si="21"/>
        <v>67</v>
      </c>
      <c r="C489" s="10" t="str">
        <f t="shared" ca="1" si="22"/>
        <v>CO2_emission_inventories van</v>
      </c>
      <c r="D489" s="9" t="str" cm="1">
        <f t="array" aca="1" ref="D489" ca="1">INDIRECT(ADDRESS(1,A489,1,1,"all_city_parameter_inputs"))</f>
        <v>bogota</v>
      </c>
      <c r="E489" s="11" t="str" cm="1">
        <f t="array" aca="1" ref="E489" ca="1">IF(AND(ISBLANK(INDIRECT(ADDRESS(B489,2,1,1,"all_city_parameter_inputs"))), ISBLANK(INDIRECT(ADDRESS(B489,1,1,1,"all_city_parameter_inputs")))), "", IF(ISBLANK(INDIRECT(ADDRESS(B489,1,1,1,"all_city_parameter_inputs"))), All_city_list!E488,INDIRECT(ADDRESS(B489,1,1,1,"all_city_parameter_inputs"))))</f>
        <v>CO2_emission_inventories</v>
      </c>
      <c r="F489" s="9" t="str" cm="1">
        <f t="array" aca="1" ref="F489" ca="1">IF(AND(ISBLANK(INDIRECT(ADDRESS(B489,3,1,1,"all_city_parameter_inputs"))),ISBLANK(INDIRECT(ADDRESS(B489,2,1,1,"all_city_parameter_inputs")))),"",IF(ISBLANK(INDIRECT(ADDRESS(B489,2,1,1,"all_city_parameter_inputs"))),"",INDIRECT(ADDRESS(B489,2,1,1,"all_city_parameter_inputs"))))</f>
        <v>van</v>
      </c>
      <c r="G489" s="25" t="str" cm="1">
        <f t="array" aca="1" ref="G489" ca="1">IF(ISBLANK(INDIRECT(ADDRESS(B489,A489,1,1,"all_city_parameter_inputs"))), "--",INDIRECT(ADDRESS(B489,A489,1,1,"all_city_parameter_inputs")))</f>
        <v>--</v>
      </c>
      <c r="H489" s="25" t="str">
        <f ca="1">IF(OR(F489="alpha",F489="beta",F489="sd",F489="mean"),"--",VLOOKUP(C489,Default!$B$5:$H$82,7,FALSE))</f>
        <v>NOT defined</v>
      </c>
      <c r="I489" s="9" t="str">
        <f ca="1">VLOOKUP(E489,Lookup!$C$5:$D$42,2, FALSE)</f>
        <v>Pollution values</v>
      </c>
      <c r="J489" s="9">
        <f ca="1">VLOOKUP(C489,Default!$B$4:$E$82,4, FALSE)</f>
        <v>0</v>
      </c>
      <c r="K489" s="29"/>
      <c r="L489" s="29"/>
      <c r="M489" s="29"/>
    </row>
    <row r="490" spans="1:13" x14ac:dyDescent="0.3">
      <c r="A490" s="10">
        <f t="shared" si="20"/>
        <v>9</v>
      </c>
      <c r="B490" s="10">
        <f t="shared" si="21"/>
        <v>68</v>
      </c>
      <c r="C490" s="10" t="str">
        <f t="shared" ca="1" si="22"/>
        <v>CO2_emission_inventories other</v>
      </c>
      <c r="D490" s="9" t="str" cm="1">
        <f t="array" aca="1" ref="D490" ca="1">INDIRECT(ADDRESS(1,A490,1,1,"all_city_parameter_inputs"))</f>
        <v>bogota</v>
      </c>
      <c r="E490" s="11" t="str" cm="1">
        <f t="array" aca="1" ref="E490" ca="1">IF(AND(ISBLANK(INDIRECT(ADDRESS(B490,2,1,1,"all_city_parameter_inputs"))), ISBLANK(INDIRECT(ADDRESS(B490,1,1,1,"all_city_parameter_inputs")))), "", IF(ISBLANK(INDIRECT(ADDRESS(B490,1,1,1,"all_city_parameter_inputs"))), All_city_list!E489,INDIRECT(ADDRESS(B490,1,1,1,"all_city_parameter_inputs"))))</f>
        <v>CO2_emission_inventories</v>
      </c>
      <c r="F490" s="9" t="str" cm="1">
        <f t="array" aca="1" ref="F490" ca="1">IF(AND(ISBLANK(INDIRECT(ADDRESS(B490,3,1,1,"all_city_parameter_inputs"))),ISBLANK(INDIRECT(ADDRESS(B490,2,1,1,"all_city_parameter_inputs")))),"",IF(ISBLANK(INDIRECT(ADDRESS(B490,2,1,1,"all_city_parameter_inputs"))),"",INDIRECT(ADDRESS(B490,2,1,1,"all_city_parameter_inputs"))))</f>
        <v>other</v>
      </c>
      <c r="G490" s="25" cm="1">
        <f t="array" aca="1" ref="G490" ca="1">IF(ISBLANK(INDIRECT(ADDRESS(B490,A490,1,1,"all_city_parameter_inputs"))), "--",INDIRECT(ADDRESS(B490,A490,1,1,"all_city_parameter_inputs")))</f>
        <v>1906.893448</v>
      </c>
      <c r="H490" s="25">
        <f ca="1">IF(OR(F490="alpha",F490="beta",F490="sd",F490="mean"),"--",VLOOKUP(C490,Default!$B$5:$H$82,7,FALSE))</f>
        <v>31.28</v>
      </c>
      <c r="I490" s="9" t="str">
        <f ca="1">VLOOKUP(E490,Lookup!$C$5:$D$42,2, FALSE)</f>
        <v>Pollution values</v>
      </c>
      <c r="J490" s="9">
        <f ca="1">VLOOKUP(C490,Default!$B$4:$E$82,4, FALSE)</f>
        <v>0</v>
      </c>
      <c r="K490" s="29"/>
      <c r="L490" s="29"/>
      <c r="M490" s="29"/>
    </row>
    <row r="491" spans="1:13" x14ac:dyDescent="0.3">
      <c r="A491" s="10">
        <f t="shared" si="20"/>
        <v>9</v>
      </c>
      <c r="B491" s="10">
        <f t="shared" si="21"/>
        <v>69</v>
      </c>
      <c r="C491" s="10" t="str">
        <f t="shared" ca="1" si="22"/>
        <v>CO2_emission_inventories taxi</v>
      </c>
      <c r="D491" s="9" t="str" cm="1">
        <f t="array" aca="1" ref="D491" ca="1">INDIRECT(ADDRESS(1,A491,1,1,"all_city_parameter_inputs"))</f>
        <v>bogota</v>
      </c>
      <c r="E491" s="11" t="str" cm="1">
        <f t="array" aca="1" ref="E491" ca="1">IF(AND(ISBLANK(INDIRECT(ADDRESS(B491,2,1,1,"all_city_parameter_inputs"))), ISBLANK(INDIRECT(ADDRESS(B491,1,1,1,"all_city_parameter_inputs")))), "", IF(ISBLANK(INDIRECT(ADDRESS(B491,1,1,1,"all_city_parameter_inputs"))), All_city_list!E490,INDIRECT(ADDRESS(B491,1,1,1,"all_city_parameter_inputs"))))</f>
        <v>CO2_emission_inventories</v>
      </c>
      <c r="F491" s="9" t="str" cm="1">
        <f t="array" aca="1" ref="F491" ca="1">IF(AND(ISBLANK(INDIRECT(ADDRESS(B491,3,1,1,"all_city_parameter_inputs"))),ISBLANK(INDIRECT(ADDRESS(B491,2,1,1,"all_city_parameter_inputs")))),"",IF(ISBLANK(INDIRECT(ADDRESS(B491,2,1,1,"all_city_parameter_inputs"))),"",INDIRECT(ADDRESS(B491,2,1,1,"all_city_parameter_inputs"))))</f>
        <v>taxi</v>
      </c>
      <c r="G491" s="25" t="str" cm="1">
        <f t="array" aca="1" ref="G491" ca="1">IF(ISBLANK(INDIRECT(ADDRESS(B491,A491,1,1,"all_city_parameter_inputs"))), "--",INDIRECT(ADDRESS(B491,A491,1,1,"all_city_parameter_inputs")))</f>
        <v>--</v>
      </c>
      <c r="H491" s="25" t="str">
        <f ca="1">IF(OR(F491="alpha",F491="beta",F491="sd",F491="mean"),"--",VLOOKUP(C491,Default!$B$5:$H$82,7,FALSE))</f>
        <v>NOT defined</v>
      </c>
      <c r="I491" s="9" t="str">
        <f ca="1">VLOOKUP(E491,Lookup!$C$5:$D$42,2, FALSE)</f>
        <v>Pollution values</v>
      </c>
      <c r="J491" s="9">
        <f ca="1">VLOOKUP(C491,Default!$B$4:$E$82,4, FALSE)</f>
        <v>0</v>
      </c>
      <c r="K491" s="29"/>
      <c r="L491" s="29"/>
      <c r="M491" s="29"/>
    </row>
    <row r="492" spans="1:13" x14ac:dyDescent="0.3">
      <c r="A492" s="10">
        <f t="shared" si="20"/>
        <v>9</v>
      </c>
      <c r="B492" s="10">
        <f t="shared" si="21"/>
        <v>70</v>
      </c>
      <c r="C492" s="10" t="str">
        <f t="shared" ca="1" si="22"/>
        <v>CO2_emission_inventories auto_rickshaw</v>
      </c>
      <c r="D492" s="9" t="str" cm="1">
        <f t="array" aca="1" ref="D492" ca="1">INDIRECT(ADDRESS(1,A492,1,1,"all_city_parameter_inputs"))</f>
        <v>bogota</v>
      </c>
      <c r="E492" s="11" t="str" cm="1">
        <f t="array" aca="1" ref="E492" ca="1">IF(AND(ISBLANK(INDIRECT(ADDRESS(B492,2,1,1,"all_city_parameter_inputs"))), ISBLANK(INDIRECT(ADDRESS(B492,1,1,1,"all_city_parameter_inputs")))), "", IF(ISBLANK(INDIRECT(ADDRESS(B492,1,1,1,"all_city_parameter_inputs"))), All_city_list!E491,INDIRECT(ADDRESS(B492,1,1,1,"all_city_parameter_inputs"))))</f>
        <v>CO2_emission_inventories</v>
      </c>
      <c r="F492" s="9" t="str" cm="1">
        <f t="array" aca="1" ref="F492" ca="1">IF(AND(ISBLANK(INDIRECT(ADDRESS(B492,3,1,1,"all_city_parameter_inputs"))),ISBLANK(INDIRECT(ADDRESS(B492,2,1,1,"all_city_parameter_inputs")))),"",IF(ISBLANK(INDIRECT(ADDRESS(B492,2,1,1,"all_city_parameter_inputs"))),"",INDIRECT(ADDRESS(B492,2,1,1,"all_city_parameter_inputs"))))</f>
        <v>auto_rickshaw</v>
      </c>
      <c r="G492" s="25" t="str" cm="1">
        <f t="array" aca="1" ref="G492" ca="1">IF(ISBLANK(INDIRECT(ADDRESS(B492,A492,1,1,"all_city_parameter_inputs"))), "--",INDIRECT(ADDRESS(B492,A492,1,1,"all_city_parameter_inputs")))</f>
        <v>--</v>
      </c>
      <c r="H492" s="25" t="str">
        <f ca="1">IF(OR(F492="alpha",F492="beta",F492="sd",F492="mean"),"--",VLOOKUP(C492,Default!$B$5:$H$82,7,FALSE))</f>
        <v>NOT defined</v>
      </c>
      <c r="I492" s="9" t="str">
        <f ca="1">VLOOKUP(E492,Lookup!$C$5:$D$42,2, FALSE)</f>
        <v>Pollution values</v>
      </c>
      <c r="J492" s="9">
        <f ca="1">VLOOKUP(C492,Default!$B$4:$E$82,4, FALSE)</f>
        <v>0</v>
      </c>
      <c r="K492" s="29"/>
      <c r="L492" s="29"/>
      <c r="M492" s="29"/>
    </row>
    <row r="493" spans="1:13" x14ac:dyDescent="0.3">
      <c r="A493" s="10">
        <f t="shared" si="20"/>
        <v>9</v>
      </c>
      <c r="B493" s="10">
        <f t="shared" si="21"/>
        <v>71</v>
      </c>
      <c r="C493" s="10" t="str">
        <f t="shared" ca="1" si="22"/>
        <v xml:space="preserve">CO2_emission_confidence </v>
      </c>
      <c r="D493" s="9" t="str" cm="1">
        <f t="array" aca="1" ref="D493" ca="1">INDIRECT(ADDRESS(1,A493,1,1,"all_city_parameter_inputs"))</f>
        <v>bogota</v>
      </c>
      <c r="E493" s="11" t="str" cm="1">
        <f t="array" aca="1" ref="E493" ca="1">IF(AND(ISBLANK(INDIRECT(ADDRESS(B493,2,1,1,"all_city_parameter_inputs"))), ISBLANK(INDIRECT(ADDRESS(B493,1,1,1,"all_city_parameter_inputs")))), "", IF(ISBLANK(INDIRECT(ADDRESS(B493,1,1,1,"all_city_parameter_inputs"))), All_city_list!E492,INDIRECT(ADDRESS(B493,1,1,1,"all_city_parameter_inputs"))))</f>
        <v>CO2_emission_confidence</v>
      </c>
      <c r="F493" s="9" t="str" cm="1">
        <f t="array" aca="1" ref="F493" ca="1">IF(AND(ISBLANK(INDIRECT(ADDRESS(B493,3,1,1,"all_city_parameter_inputs"))),ISBLANK(INDIRECT(ADDRESS(B493,2,1,1,"all_city_parameter_inputs")))),"",IF(ISBLANK(INDIRECT(ADDRESS(B493,2,1,1,"all_city_parameter_inputs"))),"",INDIRECT(ADDRESS(B493,2,1,1,"all_city_parameter_inputs"))))</f>
        <v/>
      </c>
      <c r="G493" s="25" cm="1">
        <f t="array" aca="1" ref="G493" ca="1">IF(ISBLANK(INDIRECT(ADDRESS(B493,A493,1,1,"all_city_parameter_inputs"))), "--",INDIRECT(ADDRESS(B493,A493,1,1,"all_city_parameter_inputs")))</f>
        <v>0.8</v>
      </c>
      <c r="H493" s="25" t="e">
        <f ca="1">IF(OR(F493="alpha",F493="beta",F493="sd",F493="mean"),"--",VLOOKUP(C493,Default!$B$5:$H$82,7,FALSE))</f>
        <v>#N/A</v>
      </c>
      <c r="I493" s="9" t="str">
        <f ca="1">VLOOKUP(E493,Lookup!$C$5:$D$42,2, FALSE)</f>
        <v>Pollution values</v>
      </c>
      <c r="J493" s="9" t="e">
        <f ca="1">VLOOKUP(C493,Default!$B$4:$E$82,4, FALSE)</f>
        <v>#N/A</v>
      </c>
      <c r="K493" s="29"/>
      <c r="L493" s="29"/>
      <c r="M493" s="29"/>
    </row>
    <row r="494" spans="1:13" x14ac:dyDescent="0.3">
      <c r="A494" s="10">
        <f t="shared" si="20"/>
        <v>10</v>
      </c>
      <c r="B494" s="10">
        <f t="shared" si="21"/>
        <v>2</v>
      </c>
      <c r="C494" s="10" t="str">
        <f t="shared" ca="1" si="22"/>
        <v>speeds subway</v>
      </c>
      <c r="D494" s="9" t="str" cm="1">
        <f t="array" aca="1" ref="D494" ca="1">INDIRECT(ADDRESS(1,A494,1,1,"all_city_parameter_inputs"))</f>
        <v>santiago</v>
      </c>
      <c r="E494" s="11" t="str" cm="1">
        <f t="array" aca="1" ref="E494" ca="1">IF(AND(ISBLANK(INDIRECT(ADDRESS(B494,2,1,1,"all_city_parameter_inputs"))), ISBLANK(INDIRECT(ADDRESS(B494,1,1,1,"all_city_parameter_inputs")))), "", IF(ISBLANK(INDIRECT(ADDRESS(B494,1,1,1,"all_city_parameter_inputs"))), All_city_list!E493,INDIRECT(ADDRESS(B494,1,1,1,"all_city_parameter_inputs"))))</f>
        <v>speeds</v>
      </c>
      <c r="F494" s="9" t="str" cm="1">
        <f t="array" aca="1" ref="F494" ca="1">IF(AND(ISBLANK(INDIRECT(ADDRESS(B494,3,1,1,"all_city_parameter_inputs"))),ISBLANK(INDIRECT(ADDRESS(B494,2,1,1,"all_city_parameter_inputs")))),"",IF(ISBLANK(INDIRECT(ADDRESS(B494,2,1,1,"all_city_parameter_inputs"))),"",INDIRECT(ADDRESS(B494,2,1,1,"all_city_parameter_inputs"))))</f>
        <v>subway</v>
      </c>
      <c r="G494" s="25" t="str" cm="1">
        <f t="array" aca="1" ref="G494" ca="1">IF(ISBLANK(INDIRECT(ADDRESS(B494,A494,1,1,"all_city_parameter_inputs"))), "--",INDIRECT(ADDRESS(B494,A494,1,1,"all_city_parameter_inputs")))</f>
        <v>--</v>
      </c>
      <c r="H494" s="25">
        <f ca="1">IF(OR(F494="alpha",F494="beta",F494="sd",F494="mean"),"--",VLOOKUP(C494,Default!$B$5:$H$82,7,FALSE))</f>
        <v>16</v>
      </c>
      <c r="I494" s="9" t="str">
        <f ca="1">VLOOKUP(E494,Lookup!$C$5:$D$42,2, FALSE)</f>
        <v>Travel values</v>
      </c>
      <c r="J494" s="9">
        <f ca="1">VLOOKUP(C494,Default!$B$4:$E$82,4, FALSE)</f>
        <v>0</v>
      </c>
      <c r="K494" s="29"/>
      <c r="L494" s="29"/>
      <c r="M494" s="29"/>
    </row>
    <row r="495" spans="1:13" x14ac:dyDescent="0.3">
      <c r="A495" s="10">
        <f t="shared" si="20"/>
        <v>10</v>
      </c>
      <c r="B495" s="10">
        <f t="shared" si="21"/>
        <v>3</v>
      </c>
      <c r="C495" s="10" t="str">
        <f t="shared" ca="1" si="22"/>
        <v>speeds cycle</v>
      </c>
      <c r="D495" s="9" t="str" cm="1">
        <f t="array" aca="1" ref="D495" ca="1">INDIRECT(ADDRESS(1,A495,1,1,"all_city_parameter_inputs"))</f>
        <v>santiago</v>
      </c>
      <c r="E495" s="11" t="str" cm="1">
        <f t="array" aca="1" ref="E495" ca="1">IF(AND(ISBLANK(INDIRECT(ADDRESS(B495,2,1,1,"all_city_parameter_inputs"))), ISBLANK(INDIRECT(ADDRESS(B495,1,1,1,"all_city_parameter_inputs")))), "", IF(ISBLANK(INDIRECT(ADDRESS(B495,1,1,1,"all_city_parameter_inputs"))), All_city_list!E494,INDIRECT(ADDRESS(B495,1,1,1,"all_city_parameter_inputs"))))</f>
        <v>speeds</v>
      </c>
      <c r="F495" s="9" t="str" cm="1">
        <f t="array" aca="1" ref="F495" ca="1">IF(AND(ISBLANK(INDIRECT(ADDRESS(B495,3,1,1,"all_city_parameter_inputs"))),ISBLANK(INDIRECT(ADDRESS(B495,2,1,1,"all_city_parameter_inputs")))),"",IF(ISBLANK(INDIRECT(ADDRESS(B495,2,1,1,"all_city_parameter_inputs"))),"",INDIRECT(ADDRESS(B495,2,1,1,"all_city_parameter_inputs"))))</f>
        <v>cycle</v>
      </c>
      <c r="G495" s="25" t="str" cm="1">
        <f t="array" aca="1" ref="G495" ca="1">IF(ISBLANK(INDIRECT(ADDRESS(B495,A495,1,1,"all_city_parameter_inputs"))), "--",INDIRECT(ADDRESS(B495,A495,1,1,"all_city_parameter_inputs")))</f>
        <v>--</v>
      </c>
      <c r="H495" s="25">
        <f ca="1">IF(OR(F495="alpha",F495="beta",F495="sd",F495="mean"),"--",VLOOKUP(C495,Default!$B$5:$H$82,7,FALSE))</f>
        <v>7</v>
      </c>
      <c r="I495" s="9" t="str">
        <f ca="1">VLOOKUP(E495,Lookup!$C$5:$D$42,2, FALSE)</f>
        <v>Travel values</v>
      </c>
      <c r="J495" s="9">
        <f ca="1">VLOOKUP(C495,Default!$B$4:$E$82,4, FALSE)</f>
        <v>0</v>
      </c>
      <c r="K495" s="29"/>
      <c r="L495" s="29"/>
      <c r="M495" s="29"/>
    </row>
    <row r="496" spans="1:13" x14ac:dyDescent="0.3">
      <c r="A496" s="10">
        <f t="shared" si="20"/>
        <v>10</v>
      </c>
      <c r="B496" s="10">
        <f t="shared" si="21"/>
        <v>4</v>
      </c>
      <c r="C496" s="10" t="str">
        <f t="shared" ca="1" si="22"/>
        <v>PM_emission_inventories motorcycle</v>
      </c>
      <c r="D496" s="9" t="str" cm="1">
        <f t="array" aca="1" ref="D496" ca="1">INDIRECT(ADDRESS(1,A496,1,1,"all_city_parameter_inputs"))</f>
        <v>santiago</v>
      </c>
      <c r="E496" s="11" t="str" cm="1">
        <f t="array" aca="1" ref="E496" ca="1">IF(AND(ISBLANK(INDIRECT(ADDRESS(B496,2,1,1,"all_city_parameter_inputs"))), ISBLANK(INDIRECT(ADDRESS(B496,1,1,1,"all_city_parameter_inputs")))), "", IF(ISBLANK(INDIRECT(ADDRESS(B496,1,1,1,"all_city_parameter_inputs"))), All_city_list!E495,INDIRECT(ADDRESS(B496,1,1,1,"all_city_parameter_inputs"))))</f>
        <v>PM_emission_inventories</v>
      </c>
      <c r="F496" s="9" t="str" cm="1">
        <f t="array" aca="1" ref="F496" ca="1">IF(AND(ISBLANK(INDIRECT(ADDRESS(B496,3,1,1,"all_city_parameter_inputs"))),ISBLANK(INDIRECT(ADDRESS(B496,2,1,1,"all_city_parameter_inputs")))),"",IF(ISBLANK(INDIRECT(ADDRESS(B496,2,1,1,"all_city_parameter_inputs"))),"",INDIRECT(ADDRESS(B496,2,1,1,"all_city_parameter_inputs"))))</f>
        <v>motorcycle</v>
      </c>
      <c r="G496" s="25" cm="1">
        <f t="array" aca="1" ref="G496" ca="1">IF(ISBLANK(INDIRECT(ADDRESS(B496,A496,1,1,"all_city_parameter_inputs"))), "--",INDIRECT(ADDRESS(B496,A496,1,1,"all_city_parameter_inputs")))</f>
        <v>2.7796362000000002E-2</v>
      </c>
      <c r="H496" s="25">
        <f ca="1">IF(OR(F496="alpha",F496="beta",F496="sd",F496="mean"),"--",VLOOKUP(C496,Default!$B$5:$H$82,7,FALSE))</f>
        <v>1.0999999999999999E-2</v>
      </c>
      <c r="I496" s="9" t="str">
        <f ca="1">VLOOKUP(E496,Lookup!$C$5:$D$42,2, FALSE)</f>
        <v>Pollution values</v>
      </c>
      <c r="J496" s="9" t="str">
        <f ca="1">VLOOKUP(C496,Default!$B$4:$E$82,4, FALSE)</f>
        <v>- Used to estimate the PM for scenarios (function "scenario_pm_calculations").
- Iused as reference to compute confidence around it (function "ithim_setup_parameters").
- used to create VEHICLE_INVENTORY, with speeds, PM and CO2 emissions (function "set_vehicle_inventory").</v>
      </c>
      <c r="K496" s="29"/>
      <c r="L496" s="29"/>
      <c r="M496" s="29"/>
    </row>
    <row r="497" spans="1:13" x14ac:dyDescent="0.3">
      <c r="A497" s="10">
        <f t="shared" si="20"/>
        <v>10</v>
      </c>
      <c r="B497" s="10">
        <f t="shared" si="21"/>
        <v>5</v>
      </c>
      <c r="C497" s="10" t="str">
        <f t="shared" ca="1" si="22"/>
        <v>PM_emission_inventories car</v>
      </c>
      <c r="D497" s="9" t="str" cm="1">
        <f t="array" aca="1" ref="D497" ca="1">INDIRECT(ADDRESS(1,A497,1,1,"all_city_parameter_inputs"))</f>
        <v>santiago</v>
      </c>
      <c r="E497" s="11" t="str" cm="1">
        <f t="array" aca="1" ref="E497" ca="1">IF(AND(ISBLANK(INDIRECT(ADDRESS(B497,2,1,1,"all_city_parameter_inputs"))), ISBLANK(INDIRECT(ADDRESS(B497,1,1,1,"all_city_parameter_inputs")))), "", IF(ISBLANK(INDIRECT(ADDRESS(B497,1,1,1,"all_city_parameter_inputs"))), All_city_list!E496,INDIRECT(ADDRESS(B497,1,1,1,"all_city_parameter_inputs"))))</f>
        <v>PM_emission_inventories</v>
      </c>
      <c r="F497" s="9" t="str" cm="1">
        <f t="array" aca="1" ref="F497" ca="1">IF(AND(ISBLANK(INDIRECT(ADDRESS(B497,3,1,1,"all_city_parameter_inputs"))),ISBLANK(INDIRECT(ADDRESS(B497,2,1,1,"all_city_parameter_inputs")))),"",IF(ISBLANK(INDIRECT(ADDRESS(B497,2,1,1,"all_city_parameter_inputs"))),"",INDIRECT(ADDRESS(B497,2,1,1,"all_city_parameter_inputs"))))</f>
        <v>car</v>
      </c>
      <c r="G497" s="25" cm="1">
        <f t="array" aca="1" ref="G497" ca="1">IF(ISBLANK(INDIRECT(ADDRESS(B497,A497,1,1,"all_city_parameter_inputs"))), "--",INDIRECT(ADDRESS(B497,A497,1,1,"all_city_parameter_inputs")))</f>
        <v>3.6817743E-2</v>
      </c>
      <c r="H497" s="25">
        <f ca="1">IF(OR(F497="alpha",F497="beta",F497="sd",F497="mean"),"--",VLOOKUP(C497,Default!$B$5:$H$82,7,FALSE))</f>
        <v>0.22800000000000001</v>
      </c>
      <c r="I497" s="9" t="str">
        <f ca="1">VLOOKUP(E497,Lookup!$C$5:$D$42,2, FALSE)</f>
        <v>Pollution values</v>
      </c>
      <c r="J497" s="9">
        <f ca="1">VLOOKUP(C497,Default!$B$4:$E$82,4, FALSE)</f>
        <v>0</v>
      </c>
      <c r="K497" s="29"/>
      <c r="L497" s="29"/>
      <c r="M497" s="29"/>
    </row>
    <row r="498" spans="1:13" x14ac:dyDescent="0.3">
      <c r="A498" s="10">
        <f t="shared" si="20"/>
        <v>10</v>
      </c>
      <c r="B498" s="10">
        <f t="shared" si="21"/>
        <v>6</v>
      </c>
      <c r="C498" s="10" t="str">
        <f t="shared" ca="1" si="22"/>
        <v>PM_emission_inventories bus_driver</v>
      </c>
      <c r="D498" s="9" t="str" cm="1">
        <f t="array" aca="1" ref="D498" ca="1">INDIRECT(ADDRESS(1,A498,1,1,"all_city_parameter_inputs"))</f>
        <v>santiago</v>
      </c>
      <c r="E498" s="11" t="str" cm="1">
        <f t="array" aca="1" ref="E498" ca="1">IF(AND(ISBLANK(INDIRECT(ADDRESS(B498,2,1,1,"all_city_parameter_inputs"))), ISBLANK(INDIRECT(ADDRESS(B498,1,1,1,"all_city_parameter_inputs")))), "", IF(ISBLANK(INDIRECT(ADDRESS(B498,1,1,1,"all_city_parameter_inputs"))), All_city_list!E497,INDIRECT(ADDRESS(B498,1,1,1,"all_city_parameter_inputs"))))</f>
        <v>PM_emission_inventories</v>
      </c>
      <c r="F498" s="9" t="str" cm="1">
        <f t="array" aca="1" ref="F498" ca="1">IF(AND(ISBLANK(INDIRECT(ADDRESS(B498,3,1,1,"all_city_parameter_inputs"))),ISBLANK(INDIRECT(ADDRESS(B498,2,1,1,"all_city_parameter_inputs")))),"",IF(ISBLANK(INDIRECT(ADDRESS(B498,2,1,1,"all_city_parameter_inputs"))),"",INDIRECT(ADDRESS(B498,2,1,1,"all_city_parameter_inputs"))))</f>
        <v>bus_driver</v>
      </c>
      <c r="G498" s="25" cm="1">
        <f t="array" aca="1" ref="G498" ca="1">IF(ISBLANK(INDIRECT(ADDRESS(B498,A498,1,1,"all_city_parameter_inputs"))), "--",INDIRECT(ADDRESS(B498,A498,1,1,"all_city_parameter_inputs")))</f>
        <v>3.3812920000000003E-2</v>
      </c>
      <c r="H498" s="25">
        <f ca="1">IF(OR(F498="alpha",F498="beta",F498="sd",F498="mean"),"--",VLOOKUP(C498,Default!$B$5:$H$82,7,FALSE))</f>
        <v>0.82</v>
      </c>
      <c r="I498" s="9" t="str">
        <f ca="1">VLOOKUP(E498,Lookup!$C$5:$D$42,2, FALSE)</f>
        <v>Pollution values</v>
      </c>
      <c r="J498" s="9">
        <f ca="1">VLOOKUP(C498,Default!$B$4:$E$82,4, FALSE)</f>
        <v>0</v>
      </c>
      <c r="K498" s="29"/>
      <c r="L498" s="29"/>
      <c r="M498" s="29"/>
    </row>
    <row r="499" spans="1:13" x14ac:dyDescent="0.3">
      <c r="A499" s="10">
        <f t="shared" si="20"/>
        <v>10</v>
      </c>
      <c r="B499" s="10">
        <f t="shared" si="21"/>
        <v>7</v>
      </c>
      <c r="C499" s="10" t="str">
        <f t="shared" ca="1" si="22"/>
        <v>PM_emission_inventories big_truck</v>
      </c>
      <c r="D499" s="9" t="str" cm="1">
        <f t="array" aca="1" ref="D499" ca="1">INDIRECT(ADDRESS(1,A499,1,1,"all_city_parameter_inputs"))</f>
        <v>santiago</v>
      </c>
      <c r="E499" s="11" t="str" cm="1">
        <f t="array" aca="1" ref="E499" ca="1">IF(AND(ISBLANK(INDIRECT(ADDRESS(B499,2,1,1,"all_city_parameter_inputs"))), ISBLANK(INDIRECT(ADDRESS(B499,1,1,1,"all_city_parameter_inputs")))), "", IF(ISBLANK(INDIRECT(ADDRESS(B499,1,1,1,"all_city_parameter_inputs"))), All_city_list!E498,INDIRECT(ADDRESS(B499,1,1,1,"all_city_parameter_inputs"))))</f>
        <v>PM_emission_inventories</v>
      </c>
      <c r="F499" s="9" t="str" cm="1">
        <f t="array" aca="1" ref="F499" ca="1">IF(AND(ISBLANK(INDIRECT(ADDRESS(B499,3,1,1,"all_city_parameter_inputs"))),ISBLANK(INDIRECT(ADDRESS(B499,2,1,1,"all_city_parameter_inputs")))),"",IF(ISBLANK(INDIRECT(ADDRESS(B499,2,1,1,"all_city_parameter_inputs"))),"",INDIRECT(ADDRESS(B499,2,1,1,"all_city_parameter_inputs"))))</f>
        <v>big_truck</v>
      </c>
      <c r="G499" s="25" cm="1">
        <f t="array" aca="1" ref="G499" ca="1">IF(ISBLANK(INDIRECT(ADDRESS(B499,A499,1,1,"all_city_parameter_inputs"))), "--",INDIRECT(ADDRESS(B499,A499,1,1,"all_city_parameter_inputs")))</f>
        <v>0.113516914</v>
      </c>
      <c r="H499" s="25">
        <f ca="1">IF(OR(F499="alpha",F499="beta",F499="sd",F499="mean"),"--",VLOOKUP(C499,Default!$B$5:$H$82,7,FALSE))</f>
        <v>0.71099999999999997</v>
      </c>
      <c r="I499" s="9" t="str">
        <f ca="1">VLOOKUP(E499,Lookup!$C$5:$D$42,2, FALSE)</f>
        <v>Pollution values</v>
      </c>
      <c r="J499" s="9">
        <f ca="1">VLOOKUP(C499,Default!$B$4:$E$82,4, FALSE)</f>
        <v>0</v>
      </c>
      <c r="K499" s="29"/>
      <c r="L499" s="29"/>
      <c r="M499" s="29"/>
    </row>
    <row r="500" spans="1:13" x14ac:dyDescent="0.3">
      <c r="A500" s="10">
        <f t="shared" si="20"/>
        <v>10</v>
      </c>
      <c r="B500" s="10">
        <f t="shared" si="21"/>
        <v>8</v>
      </c>
      <c r="C500" s="10" t="str">
        <f t="shared" ca="1" si="22"/>
        <v>PM_emission_inventories truck</v>
      </c>
      <c r="D500" s="9" t="str" cm="1">
        <f t="array" aca="1" ref="D500" ca="1">INDIRECT(ADDRESS(1,A500,1,1,"all_city_parameter_inputs"))</f>
        <v>santiago</v>
      </c>
      <c r="E500" s="11" t="str" cm="1">
        <f t="array" aca="1" ref="E500" ca="1">IF(AND(ISBLANK(INDIRECT(ADDRESS(B500,2,1,1,"all_city_parameter_inputs"))), ISBLANK(INDIRECT(ADDRESS(B500,1,1,1,"all_city_parameter_inputs")))), "", IF(ISBLANK(INDIRECT(ADDRESS(B500,1,1,1,"all_city_parameter_inputs"))), All_city_list!E499,INDIRECT(ADDRESS(B500,1,1,1,"all_city_parameter_inputs"))))</f>
        <v>PM_emission_inventories</v>
      </c>
      <c r="F500" s="9" t="str" cm="1">
        <f t="array" aca="1" ref="F500" ca="1">IF(AND(ISBLANK(INDIRECT(ADDRESS(B500,3,1,1,"all_city_parameter_inputs"))),ISBLANK(INDIRECT(ADDRESS(B500,2,1,1,"all_city_parameter_inputs")))),"",IF(ISBLANK(INDIRECT(ADDRESS(B500,2,1,1,"all_city_parameter_inputs"))),"",INDIRECT(ADDRESS(B500,2,1,1,"all_city_parameter_inputs"))))</f>
        <v>truck</v>
      </c>
      <c r="G500" s="25" cm="1">
        <f t="array" aca="1" ref="G500" ca="1">IF(ISBLANK(INDIRECT(ADDRESS(B500,A500,1,1,"all_city_parameter_inputs"))), "--",INDIRECT(ADDRESS(B500,A500,1,1,"all_city_parameter_inputs")))</f>
        <v>0.78805606100000003</v>
      </c>
      <c r="H500" s="25">
        <f ca="1">IF(OR(F500="alpha",F500="beta",F500="sd",F500="mean"),"--",VLOOKUP(C500,Default!$B$5:$H$82,7,FALSE))</f>
        <v>0.85899999999999999</v>
      </c>
      <c r="I500" s="9" t="str">
        <f ca="1">VLOOKUP(E500,Lookup!$C$5:$D$42,2, FALSE)</f>
        <v>Pollution values</v>
      </c>
      <c r="J500" s="9">
        <f ca="1">VLOOKUP(C500,Default!$B$4:$E$82,4, FALSE)</f>
        <v>0</v>
      </c>
      <c r="K500" s="29"/>
      <c r="L500" s="29"/>
      <c r="M500" s="29"/>
    </row>
    <row r="501" spans="1:13" x14ac:dyDescent="0.3">
      <c r="A501" s="10">
        <f t="shared" si="20"/>
        <v>10</v>
      </c>
      <c r="B501" s="10">
        <f t="shared" si="21"/>
        <v>9</v>
      </c>
      <c r="C501" s="10" t="str">
        <f t="shared" ca="1" si="22"/>
        <v>PM_emission_inventories van</v>
      </c>
      <c r="D501" s="9" t="str" cm="1">
        <f t="array" aca="1" ref="D501" ca="1">INDIRECT(ADDRESS(1,A501,1,1,"all_city_parameter_inputs"))</f>
        <v>santiago</v>
      </c>
      <c r="E501" s="11" t="str" cm="1">
        <f t="array" aca="1" ref="E501" ca="1">IF(AND(ISBLANK(INDIRECT(ADDRESS(B501,2,1,1,"all_city_parameter_inputs"))), ISBLANK(INDIRECT(ADDRESS(B501,1,1,1,"all_city_parameter_inputs")))), "", IF(ISBLANK(INDIRECT(ADDRESS(B501,1,1,1,"all_city_parameter_inputs"))), All_city_list!E500,INDIRECT(ADDRESS(B501,1,1,1,"all_city_parameter_inputs"))))</f>
        <v>PM_emission_inventories</v>
      </c>
      <c r="F501" s="9" t="str" cm="1">
        <f t="array" aca="1" ref="F501" ca="1">IF(AND(ISBLANK(INDIRECT(ADDRESS(B501,3,1,1,"all_city_parameter_inputs"))),ISBLANK(INDIRECT(ADDRESS(B501,2,1,1,"all_city_parameter_inputs")))),"",IF(ISBLANK(INDIRECT(ADDRESS(B501,2,1,1,"all_city_parameter_inputs"))),"",INDIRECT(ADDRESS(B501,2,1,1,"all_city_parameter_inputs"))))</f>
        <v>van</v>
      </c>
      <c r="G501" s="25" cm="1">
        <f t="array" aca="1" ref="G501" ca="1">IF(ISBLANK(INDIRECT(ADDRESS(B501,A501,1,1,"all_city_parameter_inputs"))), "--",INDIRECT(ADDRESS(B501,A501,1,1,"all_city_parameter_inputs")))</f>
        <v>0</v>
      </c>
      <c r="H501" s="25" t="str">
        <f ca="1">IF(OR(F501="alpha",F501="beta",F501="sd",F501="mean"),"--",VLOOKUP(C501,Default!$B$5:$H$82,7,FALSE))</f>
        <v>NOT defined</v>
      </c>
      <c r="I501" s="9" t="str">
        <f ca="1">VLOOKUP(E501,Lookup!$C$5:$D$42,2, FALSE)</f>
        <v>Pollution values</v>
      </c>
      <c r="J501" s="9">
        <f ca="1">VLOOKUP(C501,Default!$B$4:$E$82,4, FALSE)</f>
        <v>0</v>
      </c>
      <c r="K501" s="29"/>
      <c r="L501" s="29"/>
      <c r="M501" s="29"/>
    </row>
    <row r="502" spans="1:13" x14ac:dyDescent="0.3">
      <c r="A502" s="10">
        <f t="shared" si="20"/>
        <v>10</v>
      </c>
      <c r="B502" s="10">
        <f t="shared" si="21"/>
        <v>10</v>
      </c>
      <c r="C502" s="10" t="str">
        <f t="shared" ca="1" si="22"/>
        <v>PM_emission_inventories other</v>
      </c>
      <c r="D502" s="9" t="str" cm="1">
        <f t="array" aca="1" ref="D502" ca="1">INDIRECT(ADDRESS(1,A502,1,1,"all_city_parameter_inputs"))</f>
        <v>santiago</v>
      </c>
      <c r="E502" s="11" t="str" cm="1">
        <f t="array" aca="1" ref="E502" ca="1">IF(AND(ISBLANK(INDIRECT(ADDRESS(B502,2,1,1,"all_city_parameter_inputs"))), ISBLANK(INDIRECT(ADDRESS(B502,1,1,1,"all_city_parameter_inputs")))), "", IF(ISBLANK(INDIRECT(ADDRESS(B502,1,1,1,"all_city_parameter_inputs"))), All_city_list!E501,INDIRECT(ADDRESS(B502,1,1,1,"all_city_parameter_inputs"))))</f>
        <v>PM_emission_inventories</v>
      </c>
      <c r="F502" s="9" t="str" cm="1">
        <f t="array" aca="1" ref="F502" ca="1">IF(AND(ISBLANK(INDIRECT(ADDRESS(B502,3,1,1,"all_city_parameter_inputs"))),ISBLANK(INDIRECT(ADDRESS(B502,2,1,1,"all_city_parameter_inputs")))),"",IF(ISBLANK(INDIRECT(ADDRESS(B502,2,1,1,"all_city_parameter_inputs"))),"",INDIRECT(ADDRESS(B502,2,1,1,"all_city_parameter_inputs"))))</f>
        <v>other</v>
      </c>
      <c r="G502" s="25" cm="1">
        <f t="array" aca="1" ref="G502" ca="1">IF(ISBLANK(INDIRECT(ADDRESS(B502,A502,1,1,"all_city_parameter_inputs"))), "--",INDIRECT(ADDRESS(B502,A502,1,1,"all_city_parameter_inputs")))</f>
        <v>0</v>
      </c>
      <c r="H502" s="25">
        <f ca="1">IF(OR(F502="alpha",F502="beta",F502="sd",F502="mean"),"--",VLOOKUP(C502,Default!$B$5:$H$82,7,FALSE))</f>
        <v>8.2000000000000003E-2</v>
      </c>
      <c r="I502" s="9" t="str">
        <f ca="1">VLOOKUP(E502,Lookup!$C$5:$D$42,2, FALSE)</f>
        <v>Pollution values</v>
      </c>
      <c r="J502" s="9">
        <f ca="1">VLOOKUP(C502,Default!$B$4:$E$82,4, FALSE)</f>
        <v>0</v>
      </c>
      <c r="K502" s="29"/>
      <c r="L502" s="29"/>
      <c r="M502" s="29"/>
    </row>
    <row r="503" spans="1:13" x14ac:dyDescent="0.3">
      <c r="A503" s="10">
        <f t="shared" si="20"/>
        <v>10</v>
      </c>
      <c r="B503" s="10">
        <f t="shared" si="21"/>
        <v>11</v>
      </c>
      <c r="C503" s="10" t="str">
        <f t="shared" ca="1" si="22"/>
        <v>PM_emission_inventories taxi</v>
      </c>
      <c r="D503" s="9" t="str" cm="1">
        <f t="array" aca="1" ref="D503" ca="1">INDIRECT(ADDRESS(1,A503,1,1,"all_city_parameter_inputs"))</f>
        <v>santiago</v>
      </c>
      <c r="E503" s="11" t="str" cm="1">
        <f t="array" aca="1" ref="E503" ca="1">IF(AND(ISBLANK(INDIRECT(ADDRESS(B503,2,1,1,"all_city_parameter_inputs"))), ISBLANK(INDIRECT(ADDRESS(B503,1,1,1,"all_city_parameter_inputs")))), "", IF(ISBLANK(INDIRECT(ADDRESS(B503,1,1,1,"all_city_parameter_inputs"))), All_city_list!E502,INDIRECT(ADDRESS(B503,1,1,1,"all_city_parameter_inputs"))))</f>
        <v>PM_emission_inventories</v>
      </c>
      <c r="F503" s="9" t="str" cm="1">
        <f t="array" aca="1" ref="F503" ca="1">IF(AND(ISBLANK(INDIRECT(ADDRESS(B503,3,1,1,"all_city_parameter_inputs"))),ISBLANK(INDIRECT(ADDRESS(B503,2,1,1,"all_city_parameter_inputs")))),"",IF(ISBLANK(INDIRECT(ADDRESS(B503,2,1,1,"all_city_parameter_inputs"))),"",INDIRECT(ADDRESS(B503,2,1,1,"all_city_parameter_inputs"))))</f>
        <v>taxi</v>
      </c>
      <c r="G503" s="25" cm="1">
        <f t="array" aca="1" ref="G503" ca="1">IF(ISBLANK(INDIRECT(ADDRESS(B503,A503,1,1,"all_city_parameter_inputs"))), "--",INDIRECT(ADDRESS(B503,A503,1,1,"all_city_parameter_inputs")))</f>
        <v>0</v>
      </c>
      <c r="H503" s="25">
        <f ca="1">IF(OR(F503="alpha",F503="beta",F503="sd",F503="mean"),"--",VLOOKUP(C503,Default!$B$5:$H$82,7,FALSE))</f>
        <v>1.0999999999999999E-2</v>
      </c>
      <c r="I503" s="9" t="str">
        <f ca="1">VLOOKUP(E503,Lookup!$C$5:$D$42,2, FALSE)</f>
        <v>Pollution values</v>
      </c>
      <c r="J503" s="9">
        <f ca="1">VLOOKUP(C503,Default!$B$4:$E$82,4, FALSE)</f>
        <v>0</v>
      </c>
      <c r="K503" s="29"/>
      <c r="L503" s="29"/>
      <c r="M503" s="29"/>
    </row>
    <row r="504" spans="1:13" x14ac:dyDescent="0.3">
      <c r="A504" s="10">
        <f t="shared" si="20"/>
        <v>10</v>
      </c>
      <c r="B504" s="10">
        <f t="shared" si="21"/>
        <v>12</v>
      </c>
      <c r="C504" s="10" t="str">
        <f t="shared" ca="1" si="22"/>
        <v>PM_emission_inventories auto_rickshaw</v>
      </c>
      <c r="D504" s="9" t="str" cm="1">
        <f t="array" aca="1" ref="D504" ca="1">INDIRECT(ADDRESS(1,A504,1,1,"all_city_parameter_inputs"))</f>
        <v>santiago</v>
      </c>
      <c r="E504" s="11" t="str" cm="1">
        <f t="array" aca="1" ref="E504" ca="1">IF(AND(ISBLANK(INDIRECT(ADDRESS(B504,2,1,1,"all_city_parameter_inputs"))), ISBLANK(INDIRECT(ADDRESS(B504,1,1,1,"all_city_parameter_inputs")))), "", IF(ISBLANK(INDIRECT(ADDRESS(B504,1,1,1,"all_city_parameter_inputs"))), All_city_list!E503,INDIRECT(ADDRESS(B504,1,1,1,"all_city_parameter_inputs"))))</f>
        <v>PM_emission_inventories</v>
      </c>
      <c r="F504" s="9" t="str" cm="1">
        <f t="array" aca="1" ref="F504" ca="1">IF(AND(ISBLANK(INDIRECT(ADDRESS(B504,3,1,1,"all_city_parameter_inputs"))),ISBLANK(INDIRECT(ADDRESS(B504,2,1,1,"all_city_parameter_inputs")))),"",IF(ISBLANK(INDIRECT(ADDRESS(B504,2,1,1,"all_city_parameter_inputs"))),"",INDIRECT(ADDRESS(B504,2,1,1,"all_city_parameter_inputs"))))</f>
        <v>auto_rickshaw</v>
      </c>
      <c r="G504" s="25" cm="1">
        <f t="array" aca="1" ref="G504" ca="1">IF(ISBLANK(INDIRECT(ADDRESS(B504,A504,1,1,"all_city_parameter_inputs"))), "--",INDIRECT(ADDRESS(B504,A504,1,1,"all_city_parameter_inputs")))</f>
        <v>0</v>
      </c>
      <c r="H504" s="25" t="str">
        <f ca="1">IF(OR(F504="alpha",F504="beta",F504="sd",F504="mean"),"--",VLOOKUP(C504,Default!$B$5:$H$82,7,FALSE))</f>
        <v>NOT defined</v>
      </c>
      <c r="I504" s="9" t="str">
        <f ca="1">VLOOKUP(E504,Lookup!$C$5:$D$42,2, FALSE)</f>
        <v>Pollution values</v>
      </c>
      <c r="J504" s="9">
        <f ca="1">VLOOKUP(C504,Default!$B$4:$E$82,4, FALSE)</f>
        <v>0</v>
      </c>
      <c r="K504" s="29"/>
      <c r="L504" s="29"/>
      <c r="M504" s="29"/>
    </row>
    <row r="505" spans="1:13" x14ac:dyDescent="0.3">
      <c r="A505" s="10">
        <f t="shared" si="20"/>
        <v>10</v>
      </c>
      <c r="B505" s="10">
        <f t="shared" si="21"/>
        <v>13</v>
      </c>
      <c r="C505" s="10" t="str">
        <f t="shared" ca="1" si="22"/>
        <v>injury_reporting_rate</v>
      </c>
      <c r="D505" s="9" t="str" cm="1">
        <f t="array" aca="1" ref="D505" ca="1">INDIRECT(ADDRESS(1,A505,1,1,"all_city_parameter_inputs"))</f>
        <v>santiago</v>
      </c>
      <c r="E505" s="11" t="str" cm="1">
        <f t="array" aca="1" ref="E505" ca="1">IF(AND(ISBLANK(INDIRECT(ADDRESS(B505,2,1,1,"all_city_parameter_inputs"))), ISBLANK(INDIRECT(ADDRESS(B505,1,1,1,"all_city_parameter_inputs")))), "", IF(ISBLANK(INDIRECT(ADDRESS(B505,1,1,1,"all_city_parameter_inputs"))), All_city_list!E504,INDIRECT(ADDRESS(B505,1,1,1,"all_city_parameter_inputs"))))</f>
        <v>injury_reporting_rate</v>
      </c>
      <c r="F505" s="9" t="str" cm="1">
        <f t="array" aca="1" ref="F505" ca="1">IF(AND(ISBLANK(INDIRECT(ADDRESS(B505,3,1,1,"all_city_parameter_inputs"))),ISBLANK(INDIRECT(ADDRESS(B505,2,1,1,"all_city_parameter_inputs")))),"",IF(ISBLANK(INDIRECT(ADDRESS(B505,2,1,1,"all_city_parameter_inputs"))),"",INDIRECT(ADDRESS(B505,2,1,1,"all_city_parameter_inputs"))))</f>
        <v>constant</v>
      </c>
      <c r="G505" s="25" cm="1">
        <f t="array" aca="1" ref="G505" ca="1">IF(ISBLANK(INDIRECT(ADDRESS(B505,A505,1,1,"all_city_parameter_inputs"))), "--",INDIRECT(ADDRESS(B505,A505,1,1,"all_city_parameter_inputs")))</f>
        <v>1</v>
      </c>
      <c r="H505" s="25">
        <f ca="1">IF(OR(F505="alpha",F505="beta",F505="sd",F505="mean"),"--",VLOOKUP(C505,Default!$B$5:$H$82,7,FALSE))</f>
        <v>1</v>
      </c>
      <c r="I505" s="9" t="str">
        <f ca="1">VLOOKUP(E505,Lookup!$C$5:$D$42,2, FALSE)</f>
        <v>Injury values</v>
      </c>
      <c r="J505" s="9" t="str">
        <f ca="1">VLOOKUP(C505,Default!$B$4:$E$82,4, FALSE)</f>
        <v>rate at which injuries are reported</v>
      </c>
      <c r="K505" s="29"/>
      <c r="L505" s="29"/>
      <c r="M505" s="29"/>
    </row>
    <row r="506" spans="1:13" x14ac:dyDescent="0.3">
      <c r="A506" s="10">
        <f t="shared" si="20"/>
        <v>10</v>
      </c>
      <c r="B506" s="10">
        <f t="shared" si="21"/>
        <v>14</v>
      </c>
      <c r="C506" s="10" t="str">
        <f t="shared" ca="1" si="22"/>
        <v>injury_reporting_rate</v>
      </c>
      <c r="D506" s="9" t="str" cm="1">
        <f t="array" aca="1" ref="D506" ca="1">INDIRECT(ADDRESS(1,A506,1,1,"all_city_parameter_inputs"))</f>
        <v>santiago</v>
      </c>
      <c r="E506" s="11" t="str" cm="1">
        <f t="array" aca="1" ref="E506" ca="1">IF(AND(ISBLANK(INDIRECT(ADDRESS(B506,2,1,1,"all_city_parameter_inputs"))), ISBLANK(INDIRECT(ADDRESS(B506,1,1,1,"all_city_parameter_inputs")))), "", IF(ISBLANK(INDIRECT(ADDRESS(B506,1,1,1,"all_city_parameter_inputs"))), All_city_list!E505,INDIRECT(ADDRESS(B506,1,1,1,"all_city_parameter_inputs"))))</f>
        <v>injury_reporting_rate</v>
      </c>
      <c r="F506" s="9" t="str" cm="1">
        <f t="array" aca="1" ref="F506" ca="1">IF(AND(ISBLANK(INDIRECT(ADDRESS(B506,3,1,1,"all_city_parameter_inputs"))),ISBLANK(INDIRECT(ADDRESS(B506,2,1,1,"all_city_parameter_inputs")))),"",IF(ISBLANK(INDIRECT(ADDRESS(B506,2,1,1,"all_city_parameter_inputs"))),"",INDIRECT(ADDRESS(B506,2,1,1,"all_city_parameter_inputs"))))</f>
        <v>alpha</v>
      </c>
      <c r="G506" s="25" cm="1">
        <f t="array" aca="1" ref="G506" ca="1">IF(ISBLANK(INDIRECT(ADDRESS(B506,A506,1,1,"all_city_parameter_inputs"))), "--",INDIRECT(ADDRESS(B506,A506,1,1,"all_city_parameter_inputs")))</f>
        <v>40</v>
      </c>
      <c r="H506" s="25" t="str">
        <f ca="1">IF(OR(F506="alpha",F506="beta",F506="sd",F506="mean"),"--",VLOOKUP(C506,Default!$B$5:$H$82,7,FALSE))</f>
        <v>--</v>
      </c>
      <c r="I506" s="9" t="str">
        <f ca="1">VLOOKUP(E506,Lookup!$C$5:$D$42,2, FALSE)</f>
        <v>Injury values</v>
      </c>
      <c r="J506" s="9" t="str">
        <f ca="1">VLOOKUP(C506,Default!$B$4:$E$82,4, FALSE)</f>
        <v>rate at which injuries are reported</v>
      </c>
      <c r="K506" s="29"/>
      <c r="L506" s="29"/>
      <c r="M506" s="29"/>
    </row>
    <row r="507" spans="1:13" x14ac:dyDescent="0.3">
      <c r="A507" s="10">
        <f t="shared" si="20"/>
        <v>10</v>
      </c>
      <c r="B507" s="10">
        <f t="shared" si="21"/>
        <v>15</v>
      </c>
      <c r="C507" s="10" t="str">
        <f t="shared" ca="1" si="22"/>
        <v>injury_reporting_rate</v>
      </c>
      <c r="D507" s="9" t="str" cm="1">
        <f t="array" aca="1" ref="D507" ca="1">INDIRECT(ADDRESS(1,A507,1,1,"all_city_parameter_inputs"))</f>
        <v>santiago</v>
      </c>
      <c r="E507" s="11" t="str" cm="1">
        <f t="array" aca="1" ref="E507" ca="1">IF(AND(ISBLANK(INDIRECT(ADDRESS(B507,2,1,1,"all_city_parameter_inputs"))), ISBLANK(INDIRECT(ADDRESS(B507,1,1,1,"all_city_parameter_inputs")))), "", IF(ISBLANK(INDIRECT(ADDRESS(B507,1,1,1,"all_city_parameter_inputs"))), All_city_list!E506,INDIRECT(ADDRESS(B507,1,1,1,"all_city_parameter_inputs"))))</f>
        <v>injury_reporting_rate</v>
      </c>
      <c r="F507" s="9" t="str" cm="1">
        <f t="array" aca="1" ref="F507" ca="1">IF(AND(ISBLANK(INDIRECT(ADDRESS(B507,3,1,1,"all_city_parameter_inputs"))),ISBLANK(INDIRECT(ADDRESS(B507,2,1,1,"all_city_parameter_inputs")))),"",IF(ISBLANK(INDIRECT(ADDRESS(B507,2,1,1,"all_city_parameter_inputs"))),"",INDIRECT(ADDRESS(B507,2,1,1,"all_city_parameter_inputs"))))</f>
        <v>beta</v>
      </c>
      <c r="G507" s="25" cm="1">
        <f t="array" aca="1" ref="G507" ca="1">IF(ISBLANK(INDIRECT(ADDRESS(B507,A507,1,1,"all_city_parameter_inputs"))), "--",INDIRECT(ADDRESS(B507,A507,1,1,"all_city_parameter_inputs")))</f>
        <v>3</v>
      </c>
      <c r="H507" s="25" t="str">
        <f ca="1">IF(OR(F507="alpha",F507="beta",F507="sd",F507="mean"),"--",VLOOKUP(C507,Default!$B$5:$H$82,7,FALSE))</f>
        <v>--</v>
      </c>
      <c r="I507" s="9" t="str">
        <f ca="1">VLOOKUP(E507,Lookup!$C$5:$D$42,2, FALSE)</f>
        <v>Injury values</v>
      </c>
      <c r="J507" s="9" t="str">
        <f ca="1">VLOOKUP(C507,Default!$B$4:$E$82,4, FALSE)</f>
        <v>rate at which injuries are reported</v>
      </c>
      <c r="K507" s="29"/>
      <c r="L507" s="29"/>
      <c r="M507" s="29"/>
    </row>
    <row r="508" spans="1:13" x14ac:dyDescent="0.3">
      <c r="A508" s="10">
        <f t="shared" si="20"/>
        <v>10</v>
      </c>
      <c r="B508" s="10">
        <f t="shared" si="21"/>
        <v>16</v>
      </c>
      <c r="C508" s="10" t="str">
        <f t="shared" ca="1" si="22"/>
        <v>chronic_disease_scalar</v>
      </c>
      <c r="D508" s="9" t="str" cm="1">
        <f t="array" aca="1" ref="D508" ca="1">INDIRECT(ADDRESS(1,A508,1,1,"all_city_parameter_inputs"))</f>
        <v>santiago</v>
      </c>
      <c r="E508" s="11" t="str" cm="1">
        <f t="array" aca="1" ref="E508" ca="1">IF(AND(ISBLANK(INDIRECT(ADDRESS(B508,2,1,1,"all_city_parameter_inputs"))), ISBLANK(INDIRECT(ADDRESS(B508,1,1,1,"all_city_parameter_inputs")))), "", IF(ISBLANK(INDIRECT(ADDRESS(B508,1,1,1,"all_city_parameter_inputs"))), All_city_list!E507,INDIRECT(ADDRESS(B508,1,1,1,"all_city_parameter_inputs"))))</f>
        <v>chronic_disease_scalar</v>
      </c>
      <c r="F508" s="9" t="str" cm="1">
        <f t="array" aca="1" ref="F508" ca="1">IF(AND(ISBLANK(INDIRECT(ADDRESS(B508,3,1,1,"all_city_parameter_inputs"))),ISBLANK(INDIRECT(ADDRESS(B508,2,1,1,"all_city_parameter_inputs")))),"",IF(ISBLANK(INDIRECT(ADDRESS(B508,2,1,1,"all_city_parameter_inputs"))),"",INDIRECT(ADDRESS(B508,2,1,1,"all_city_parameter_inputs"))))</f>
        <v>constant</v>
      </c>
      <c r="G508" s="25" cm="1">
        <f t="array" aca="1" ref="G508" ca="1">IF(ISBLANK(INDIRECT(ADDRESS(B508,A508,1,1,"all_city_parameter_inputs"))), "--",INDIRECT(ADDRESS(B508,A508,1,1,"all_city_parameter_inputs")))</f>
        <v>1</v>
      </c>
      <c r="H508" s="25">
        <f ca="1">IF(OR(F508="alpha",F508="beta",F508="sd",F508="mean"),"--",VLOOKUP(C508,Default!$B$5:$H$82,7,FALSE))</f>
        <v>1</v>
      </c>
      <c r="I508" s="9" t="str">
        <f ca="1">VLOOKUP(E508,Lookup!$C$5:$D$42,2, FALSE)</f>
        <v>Health values</v>
      </c>
      <c r="J508" s="9" t="str">
        <f ca="1">VLOOKUP(C508,Default!$B$4:$E$82,4, FALSE)</f>
        <v>scalar for GBD data</v>
      </c>
      <c r="K508" s="29"/>
      <c r="L508" s="29"/>
      <c r="M508" s="29"/>
    </row>
    <row r="509" spans="1:13" x14ac:dyDescent="0.3">
      <c r="A509" s="10">
        <f t="shared" si="20"/>
        <v>10</v>
      </c>
      <c r="B509" s="10">
        <f t="shared" si="21"/>
        <v>17</v>
      </c>
      <c r="C509" s="10" t="str">
        <f t="shared" ca="1" si="22"/>
        <v>chronic_disease_scalar</v>
      </c>
      <c r="D509" s="9" t="str" cm="1">
        <f t="array" aca="1" ref="D509" ca="1">INDIRECT(ADDRESS(1,A509,1,1,"all_city_parameter_inputs"))</f>
        <v>santiago</v>
      </c>
      <c r="E509" s="11" t="str" cm="1">
        <f t="array" aca="1" ref="E509" ca="1">IF(AND(ISBLANK(INDIRECT(ADDRESS(B509,2,1,1,"all_city_parameter_inputs"))), ISBLANK(INDIRECT(ADDRESS(B509,1,1,1,"all_city_parameter_inputs")))), "", IF(ISBLANK(INDIRECT(ADDRESS(B509,1,1,1,"all_city_parameter_inputs"))), All_city_list!E508,INDIRECT(ADDRESS(B509,1,1,1,"all_city_parameter_inputs"))))</f>
        <v>chronic_disease_scalar</v>
      </c>
      <c r="F509" s="9" t="str" cm="1">
        <f t="array" aca="1" ref="F509" ca="1">IF(AND(ISBLANK(INDIRECT(ADDRESS(B509,3,1,1,"all_city_parameter_inputs"))),ISBLANK(INDIRECT(ADDRESS(B509,2,1,1,"all_city_parameter_inputs")))),"",IF(ISBLANK(INDIRECT(ADDRESS(B509,2,1,1,"all_city_parameter_inputs"))),"",INDIRECT(ADDRESS(B509,2,1,1,"all_city_parameter_inputs"))))</f>
        <v>mean</v>
      </c>
      <c r="G509" s="25" cm="1">
        <f t="array" aca="1" ref="G509" ca="1">IF(ISBLANK(INDIRECT(ADDRESS(B509,A509,1,1,"all_city_parameter_inputs"))), "--",INDIRECT(ADDRESS(B509,A509,1,1,"all_city_parameter_inputs")))</f>
        <v>1</v>
      </c>
      <c r="H509" s="25" t="str">
        <f ca="1">IF(OR(F509="alpha",F509="beta",F509="sd",F509="mean"),"--",VLOOKUP(C509,Default!$B$5:$H$82,7,FALSE))</f>
        <v>--</v>
      </c>
      <c r="I509" s="9" t="str">
        <f ca="1">VLOOKUP(E509,Lookup!$C$5:$D$42,2, FALSE)</f>
        <v>Health values</v>
      </c>
      <c r="J509" s="9" t="str">
        <f ca="1">VLOOKUP(C509,Default!$B$4:$E$82,4, FALSE)</f>
        <v>scalar for GBD data</v>
      </c>
      <c r="K509" s="29"/>
      <c r="L509" s="29"/>
      <c r="M509" s="29"/>
    </row>
    <row r="510" spans="1:13" x14ac:dyDescent="0.3">
      <c r="A510" s="10">
        <f t="shared" si="20"/>
        <v>10</v>
      </c>
      <c r="B510" s="10">
        <f t="shared" si="21"/>
        <v>18</v>
      </c>
      <c r="C510" s="10" t="str">
        <f t="shared" ca="1" si="22"/>
        <v>chronic_disease_scalar</v>
      </c>
      <c r="D510" s="9" t="str" cm="1">
        <f t="array" aca="1" ref="D510" ca="1">INDIRECT(ADDRESS(1,A510,1,1,"all_city_parameter_inputs"))</f>
        <v>santiago</v>
      </c>
      <c r="E510" s="11" t="str" cm="1">
        <f t="array" aca="1" ref="E510" ca="1">IF(AND(ISBLANK(INDIRECT(ADDRESS(B510,2,1,1,"all_city_parameter_inputs"))), ISBLANK(INDIRECT(ADDRESS(B510,1,1,1,"all_city_parameter_inputs")))), "", IF(ISBLANK(INDIRECT(ADDRESS(B510,1,1,1,"all_city_parameter_inputs"))), All_city_list!E509,INDIRECT(ADDRESS(B510,1,1,1,"all_city_parameter_inputs"))))</f>
        <v>chronic_disease_scalar</v>
      </c>
      <c r="F510" s="9" t="str" cm="1">
        <f t="array" aca="1" ref="F510" ca="1">IF(AND(ISBLANK(INDIRECT(ADDRESS(B510,3,1,1,"all_city_parameter_inputs"))),ISBLANK(INDIRECT(ADDRESS(B510,2,1,1,"all_city_parameter_inputs")))),"",IF(ISBLANK(INDIRECT(ADDRESS(B510,2,1,1,"all_city_parameter_inputs"))),"",INDIRECT(ADDRESS(B510,2,1,1,"all_city_parameter_inputs"))))</f>
        <v>sd</v>
      </c>
      <c r="G510" s="25" cm="1">
        <f t="array" aca="1" ref="G510" ca="1">IF(ISBLANK(INDIRECT(ADDRESS(B510,A510,1,1,"all_city_parameter_inputs"))), "--",INDIRECT(ADDRESS(B510,A510,1,1,"all_city_parameter_inputs")))</f>
        <v>1.2</v>
      </c>
      <c r="H510" s="25" t="str">
        <f ca="1">IF(OR(F510="alpha",F510="beta",F510="sd",F510="mean"),"--",VLOOKUP(C510,Default!$B$5:$H$82,7,FALSE))</f>
        <v>--</v>
      </c>
      <c r="I510" s="9" t="str">
        <f ca="1">VLOOKUP(E510,Lookup!$C$5:$D$42,2, FALSE)</f>
        <v>Health values</v>
      </c>
      <c r="J510" s="9" t="str">
        <f ca="1">VLOOKUP(C510,Default!$B$4:$E$82,4, FALSE)</f>
        <v>scalar for GBD data</v>
      </c>
      <c r="K510" s="29"/>
      <c r="L510" s="29"/>
      <c r="M510" s="29"/>
    </row>
    <row r="511" spans="1:13" x14ac:dyDescent="0.3">
      <c r="A511" s="10">
        <f t="shared" si="20"/>
        <v>10</v>
      </c>
      <c r="B511" s="10">
        <f t="shared" si="21"/>
        <v>19</v>
      </c>
      <c r="C511" s="10" t="str">
        <f t="shared" ca="1" si="22"/>
        <v>pm_conc_base</v>
      </c>
      <c r="D511" s="9" t="str" cm="1">
        <f t="array" aca="1" ref="D511" ca="1">INDIRECT(ADDRESS(1,A511,1,1,"all_city_parameter_inputs"))</f>
        <v>santiago</v>
      </c>
      <c r="E511" s="11" t="str" cm="1">
        <f t="array" aca="1" ref="E511" ca="1">IF(AND(ISBLANK(INDIRECT(ADDRESS(B511,2,1,1,"all_city_parameter_inputs"))), ISBLANK(INDIRECT(ADDRESS(B511,1,1,1,"all_city_parameter_inputs")))), "", IF(ISBLANK(INDIRECT(ADDRESS(B511,1,1,1,"all_city_parameter_inputs"))), All_city_list!E510,INDIRECT(ADDRESS(B511,1,1,1,"all_city_parameter_inputs"))))</f>
        <v>pm_conc_base</v>
      </c>
      <c r="F511" s="9" t="str" cm="1">
        <f t="array" aca="1" ref="F511" ca="1">IF(AND(ISBLANK(INDIRECT(ADDRESS(B511,3,1,1,"all_city_parameter_inputs"))),ISBLANK(INDIRECT(ADDRESS(B511,2,1,1,"all_city_parameter_inputs")))),"",IF(ISBLANK(INDIRECT(ADDRESS(B511,2,1,1,"all_city_parameter_inputs"))),"",INDIRECT(ADDRESS(B511,2,1,1,"all_city_parameter_inputs"))))</f>
        <v>constant</v>
      </c>
      <c r="G511" s="25" cm="1">
        <f t="array" aca="1" ref="G511" ca="1">IF(ISBLANK(INDIRECT(ADDRESS(B511,A511,1,1,"all_city_parameter_inputs"))), "--",INDIRECT(ADDRESS(B511,A511,1,1,"all_city_parameter_inputs")))</f>
        <v>32</v>
      </c>
      <c r="H511" s="25">
        <f ca="1">IF(OR(F511="alpha",F511="beta",F511="sd",F511="mean"),"--",VLOOKUP(C511,Default!$B$5:$H$82,7,FALSE))</f>
        <v>50</v>
      </c>
      <c r="I511" s="9" t="str">
        <f ca="1">VLOOKUP(E511,Lookup!$C$5:$D$42,2, FALSE)</f>
        <v>Pollution values</v>
      </c>
      <c r="J511" s="9" t="str">
        <f ca="1">VLOOKUP(C511,Default!$B$4:$E$82,4, FALSE)</f>
        <v>background PM2.5 concentration</v>
      </c>
      <c r="K511" s="29"/>
      <c r="L511" s="29"/>
      <c r="M511" s="29"/>
    </row>
    <row r="512" spans="1:13" x14ac:dyDescent="0.3">
      <c r="A512" s="10">
        <f t="shared" si="20"/>
        <v>10</v>
      </c>
      <c r="B512" s="10">
        <f t="shared" si="21"/>
        <v>20</v>
      </c>
      <c r="C512" s="10" t="str">
        <f t="shared" ca="1" si="22"/>
        <v>pm_conc_base</v>
      </c>
      <c r="D512" s="9" t="str" cm="1">
        <f t="array" aca="1" ref="D512" ca="1">INDIRECT(ADDRESS(1,A512,1,1,"all_city_parameter_inputs"))</f>
        <v>santiago</v>
      </c>
      <c r="E512" s="11" t="str" cm="1">
        <f t="array" aca="1" ref="E512" ca="1">IF(AND(ISBLANK(INDIRECT(ADDRESS(B512,2,1,1,"all_city_parameter_inputs"))), ISBLANK(INDIRECT(ADDRESS(B512,1,1,1,"all_city_parameter_inputs")))), "", IF(ISBLANK(INDIRECT(ADDRESS(B512,1,1,1,"all_city_parameter_inputs"))), All_city_list!E511,INDIRECT(ADDRESS(B512,1,1,1,"all_city_parameter_inputs"))))</f>
        <v>pm_conc_base</v>
      </c>
      <c r="F512" s="9" t="str" cm="1">
        <f t="array" aca="1" ref="F512" ca="1">IF(AND(ISBLANK(INDIRECT(ADDRESS(B512,3,1,1,"all_city_parameter_inputs"))),ISBLANK(INDIRECT(ADDRESS(B512,2,1,1,"all_city_parameter_inputs")))),"",IF(ISBLANK(INDIRECT(ADDRESS(B512,2,1,1,"all_city_parameter_inputs"))),"",INDIRECT(ADDRESS(B512,2,1,1,"all_city_parameter_inputs"))))</f>
        <v>mean</v>
      </c>
      <c r="G512" s="25" cm="1">
        <f t="array" aca="1" ref="G512" ca="1">IF(ISBLANK(INDIRECT(ADDRESS(B512,A512,1,1,"all_city_parameter_inputs"))), "--",INDIRECT(ADDRESS(B512,A512,1,1,"all_city_parameter_inputs")))</f>
        <v>29</v>
      </c>
      <c r="H512" s="25" t="str">
        <f ca="1">IF(OR(F512="alpha",F512="beta",F512="sd",F512="mean"),"--",VLOOKUP(C512,Default!$B$5:$H$82,7,FALSE))</f>
        <v>--</v>
      </c>
      <c r="I512" s="9" t="str">
        <f ca="1">VLOOKUP(E512,Lookup!$C$5:$D$42,2, FALSE)</f>
        <v>Pollution values</v>
      </c>
      <c r="J512" s="9" t="str">
        <f ca="1">VLOOKUP(C512,Default!$B$4:$E$82,4, FALSE)</f>
        <v>background PM2.5 concentration</v>
      </c>
      <c r="K512" s="29"/>
      <c r="L512" s="29"/>
      <c r="M512" s="29"/>
    </row>
    <row r="513" spans="1:13" x14ac:dyDescent="0.3">
      <c r="A513" s="10">
        <f t="shared" si="20"/>
        <v>10</v>
      </c>
      <c r="B513" s="10">
        <f t="shared" si="21"/>
        <v>21</v>
      </c>
      <c r="C513" s="10" t="str">
        <f t="shared" ca="1" si="22"/>
        <v>pm_conc_base</v>
      </c>
      <c r="D513" s="9" t="str" cm="1">
        <f t="array" aca="1" ref="D513" ca="1">INDIRECT(ADDRESS(1,A513,1,1,"all_city_parameter_inputs"))</f>
        <v>santiago</v>
      </c>
      <c r="E513" s="11" t="str" cm="1">
        <f t="array" aca="1" ref="E513" ca="1">IF(AND(ISBLANK(INDIRECT(ADDRESS(B513,2,1,1,"all_city_parameter_inputs"))), ISBLANK(INDIRECT(ADDRESS(B513,1,1,1,"all_city_parameter_inputs")))), "", IF(ISBLANK(INDIRECT(ADDRESS(B513,1,1,1,"all_city_parameter_inputs"))), All_city_list!E512,INDIRECT(ADDRESS(B513,1,1,1,"all_city_parameter_inputs"))))</f>
        <v>pm_conc_base</v>
      </c>
      <c r="F513" s="9" t="str" cm="1">
        <f t="array" aca="1" ref="F513" ca="1">IF(AND(ISBLANK(INDIRECT(ADDRESS(B513,3,1,1,"all_city_parameter_inputs"))),ISBLANK(INDIRECT(ADDRESS(B513,2,1,1,"all_city_parameter_inputs")))),"",IF(ISBLANK(INDIRECT(ADDRESS(B513,2,1,1,"all_city_parameter_inputs"))),"",INDIRECT(ADDRESS(B513,2,1,1,"all_city_parameter_inputs"))))</f>
        <v>sd</v>
      </c>
      <c r="G513" s="25" cm="1">
        <f t="array" aca="1" ref="G513" ca="1">IF(ISBLANK(INDIRECT(ADDRESS(B513,A513,1,1,"all_city_parameter_inputs"))), "--",INDIRECT(ADDRESS(B513,A513,1,1,"all_city_parameter_inputs")))</f>
        <v>1.3</v>
      </c>
      <c r="H513" s="25" t="str">
        <f ca="1">IF(OR(F513="alpha",F513="beta",F513="sd",F513="mean"),"--",VLOOKUP(C513,Default!$B$5:$H$82,7,FALSE))</f>
        <v>--</v>
      </c>
      <c r="I513" s="9" t="str">
        <f ca="1">VLOOKUP(E513,Lookup!$C$5:$D$42,2, FALSE)</f>
        <v>Pollution values</v>
      </c>
      <c r="J513" s="9" t="str">
        <f ca="1">VLOOKUP(C513,Default!$B$4:$E$82,4, FALSE)</f>
        <v>background PM2.5 concentration</v>
      </c>
      <c r="K513" s="29"/>
      <c r="L513" s="29"/>
      <c r="M513" s="29"/>
    </row>
    <row r="514" spans="1:13" x14ac:dyDescent="0.3">
      <c r="A514" s="10">
        <f t="shared" si="20"/>
        <v>10</v>
      </c>
      <c r="B514" s="10">
        <f t="shared" si="21"/>
        <v>22</v>
      </c>
      <c r="C514" s="10" t="str">
        <f t="shared" ca="1" si="22"/>
        <v>pm_trans_share</v>
      </c>
      <c r="D514" s="9" t="str" cm="1">
        <f t="array" aca="1" ref="D514" ca="1">INDIRECT(ADDRESS(1,A514,1,1,"all_city_parameter_inputs"))</f>
        <v>santiago</v>
      </c>
      <c r="E514" s="11" t="str" cm="1">
        <f t="array" aca="1" ref="E514" ca="1">IF(AND(ISBLANK(INDIRECT(ADDRESS(B514,2,1,1,"all_city_parameter_inputs"))), ISBLANK(INDIRECT(ADDRESS(B514,1,1,1,"all_city_parameter_inputs")))), "", IF(ISBLANK(INDIRECT(ADDRESS(B514,1,1,1,"all_city_parameter_inputs"))), All_city_list!E513,INDIRECT(ADDRESS(B514,1,1,1,"all_city_parameter_inputs"))))</f>
        <v>pm_trans_share</v>
      </c>
      <c r="F514" s="9" t="str" cm="1">
        <f t="array" aca="1" ref="F514" ca="1">IF(AND(ISBLANK(INDIRECT(ADDRESS(B514,3,1,1,"all_city_parameter_inputs"))),ISBLANK(INDIRECT(ADDRESS(B514,2,1,1,"all_city_parameter_inputs")))),"",IF(ISBLANK(INDIRECT(ADDRESS(B514,2,1,1,"all_city_parameter_inputs"))),"",INDIRECT(ADDRESS(B514,2,1,1,"all_city_parameter_inputs"))))</f>
        <v>constant</v>
      </c>
      <c r="G514" s="25" cm="1">
        <f t="array" aca="1" ref="G514" ca="1">IF(ISBLANK(INDIRECT(ADDRESS(B514,A514,1,1,"all_city_parameter_inputs"))), "--",INDIRECT(ADDRESS(B514,A514,1,1,"all_city_parameter_inputs")))</f>
        <v>0.31</v>
      </c>
      <c r="H514" s="25">
        <f ca="1">IF(OR(F514="alpha",F514="beta",F514="sd",F514="mean"),"--",VLOOKUP(C514,Default!$B$5:$H$82,7,FALSE))</f>
        <v>0.22500000000000001</v>
      </c>
      <c r="I514" s="9" t="str">
        <f ca="1">VLOOKUP(E514,Lookup!$C$5:$D$42,2, FALSE)</f>
        <v>Pollution values</v>
      </c>
      <c r="J514" s="9" t="str">
        <f ca="1">VLOOKUP(C514,Default!$B$4:$E$82,4, FALSE)</f>
        <v>proportion of background PM2.5 attributable to transport</v>
      </c>
      <c r="K514" s="29"/>
      <c r="L514" s="29"/>
      <c r="M514" s="29"/>
    </row>
    <row r="515" spans="1:13" x14ac:dyDescent="0.3">
      <c r="A515" s="10">
        <f t="shared" si="20"/>
        <v>10</v>
      </c>
      <c r="B515" s="10">
        <f t="shared" si="21"/>
        <v>23</v>
      </c>
      <c r="C515" s="10" t="str">
        <f t="shared" ca="1" si="22"/>
        <v>pm_trans_share</v>
      </c>
      <c r="D515" s="9" t="str" cm="1">
        <f t="array" aca="1" ref="D515" ca="1">INDIRECT(ADDRESS(1,A515,1,1,"all_city_parameter_inputs"))</f>
        <v>santiago</v>
      </c>
      <c r="E515" s="11" t="str" cm="1">
        <f t="array" aca="1" ref="E515" ca="1">IF(AND(ISBLANK(INDIRECT(ADDRESS(B515,2,1,1,"all_city_parameter_inputs"))), ISBLANK(INDIRECT(ADDRESS(B515,1,1,1,"all_city_parameter_inputs")))), "", IF(ISBLANK(INDIRECT(ADDRESS(B515,1,1,1,"all_city_parameter_inputs"))), All_city_list!E514,INDIRECT(ADDRESS(B515,1,1,1,"all_city_parameter_inputs"))))</f>
        <v>pm_trans_share</v>
      </c>
      <c r="F515" s="9" t="str" cm="1">
        <f t="array" aca="1" ref="F515" ca="1">IF(AND(ISBLANK(INDIRECT(ADDRESS(B515,3,1,1,"all_city_parameter_inputs"))),ISBLANK(INDIRECT(ADDRESS(B515,2,1,1,"all_city_parameter_inputs")))),"",IF(ISBLANK(INDIRECT(ADDRESS(B515,2,1,1,"all_city_parameter_inputs"))),"",INDIRECT(ADDRESS(B515,2,1,1,"all_city_parameter_inputs"))))</f>
        <v>alpha</v>
      </c>
      <c r="G515" s="25" cm="1">
        <f t="array" aca="1" ref="G515" ca="1">IF(ISBLANK(INDIRECT(ADDRESS(B515,A515,1,1,"all_city_parameter_inputs"))), "--",INDIRECT(ADDRESS(B515,A515,1,1,"all_city_parameter_inputs")))</f>
        <v>8</v>
      </c>
      <c r="H515" s="25" t="str">
        <f ca="1">IF(OR(F515="alpha",F515="beta",F515="sd",F515="mean"),"--",VLOOKUP(C515,Default!$B$5:$H$82,7,FALSE))</f>
        <v>--</v>
      </c>
      <c r="I515" s="9" t="str">
        <f ca="1">VLOOKUP(E515,Lookup!$C$5:$D$42,2, FALSE)</f>
        <v>Pollution values</v>
      </c>
      <c r="J515" s="9" t="str">
        <f ca="1">VLOOKUP(C515,Default!$B$4:$E$82,4, FALSE)</f>
        <v>proportion of background PM2.5 attributable to transport</v>
      </c>
      <c r="K515" s="29"/>
      <c r="L515" s="29"/>
      <c r="M515" s="29"/>
    </row>
    <row r="516" spans="1:13" x14ac:dyDescent="0.3">
      <c r="A516" s="10">
        <f t="shared" si="20"/>
        <v>10</v>
      </c>
      <c r="B516" s="10">
        <f t="shared" si="21"/>
        <v>24</v>
      </c>
      <c r="C516" s="10" t="str">
        <f t="shared" ca="1" si="22"/>
        <v>pm_trans_share</v>
      </c>
      <c r="D516" s="9" t="str" cm="1">
        <f t="array" aca="1" ref="D516" ca="1">INDIRECT(ADDRESS(1,A516,1,1,"all_city_parameter_inputs"))</f>
        <v>santiago</v>
      </c>
      <c r="E516" s="11" t="str" cm="1">
        <f t="array" aca="1" ref="E516" ca="1">IF(AND(ISBLANK(INDIRECT(ADDRESS(B516,2,1,1,"all_city_parameter_inputs"))), ISBLANK(INDIRECT(ADDRESS(B516,1,1,1,"all_city_parameter_inputs")))), "", IF(ISBLANK(INDIRECT(ADDRESS(B516,1,1,1,"all_city_parameter_inputs"))), All_city_list!E515,INDIRECT(ADDRESS(B516,1,1,1,"all_city_parameter_inputs"))))</f>
        <v>pm_trans_share</v>
      </c>
      <c r="F516" s="9" t="str" cm="1">
        <f t="array" aca="1" ref="F516" ca="1">IF(AND(ISBLANK(INDIRECT(ADDRESS(B516,3,1,1,"all_city_parameter_inputs"))),ISBLANK(INDIRECT(ADDRESS(B516,2,1,1,"all_city_parameter_inputs")))),"",IF(ISBLANK(INDIRECT(ADDRESS(B516,2,1,1,"all_city_parameter_inputs"))),"",INDIRECT(ADDRESS(B516,2,1,1,"all_city_parameter_inputs"))))</f>
        <v>beta</v>
      </c>
      <c r="G516" s="25" cm="1">
        <f t="array" aca="1" ref="G516" ca="1">IF(ISBLANK(INDIRECT(ADDRESS(B516,A516,1,1,"all_city_parameter_inputs"))), "--",INDIRECT(ADDRESS(B516,A516,1,1,"all_city_parameter_inputs")))</f>
        <v>20</v>
      </c>
      <c r="H516" s="25" t="str">
        <f ca="1">IF(OR(F516="alpha",F516="beta",F516="sd",F516="mean"),"--",VLOOKUP(C516,Default!$B$5:$H$82,7,FALSE))</f>
        <v>--</v>
      </c>
      <c r="I516" s="9" t="str">
        <f ca="1">VLOOKUP(E516,Lookup!$C$5:$D$42,2, FALSE)</f>
        <v>Pollution values</v>
      </c>
      <c r="J516" s="9" t="str">
        <f ca="1">VLOOKUP(C516,Default!$B$4:$E$82,4, FALSE)</f>
        <v>proportion of background PM2.5 attributable to transport</v>
      </c>
      <c r="K516" s="29"/>
      <c r="L516" s="29"/>
      <c r="M516" s="29"/>
    </row>
    <row r="517" spans="1:13" x14ac:dyDescent="0.3">
      <c r="A517" s="10">
        <f t="shared" si="20"/>
        <v>10</v>
      </c>
      <c r="B517" s="10">
        <f t="shared" si="21"/>
        <v>25</v>
      </c>
      <c r="C517" s="10" t="str">
        <f t="shared" ca="1" si="22"/>
        <v>background_pa_scalar</v>
      </c>
      <c r="D517" s="9" t="str" cm="1">
        <f t="array" aca="1" ref="D517" ca="1">INDIRECT(ADDRESS(1,A517,1,1,"all_city_parameter_inputs"))</f>
        <v>santiago</v>
      </c>
      <c r="E517" s="11" t="str" cm="1">
        <f t="array" aca="1" ref="E517" ca="1">IF(AND(ISBLANK(INDIRECT(ADDRESS(B517,2,1,1,"all_city_parameter_inputs"))), ISBLANK(INDIRECT(ADDRESS(B517,1,1,1,"all_city_parameter_inputs")))), "", IF(ISBLANK(INDIRECT(ADDRESS(B517,1,1,1,"all_city_parameter_inputs"))), All_city_list!E516,INDIRECT(ADDRESS(B517,1,1,1,"all_city_parameter_inputs"))))</f>
        <v>background_pa_scalar</v>
      </c>
      <c r="F517" s="9" t="str" cm="1">
        <f t="array" aca="1" ref="F517" ca="1">IF(AND(ISBLANK(INDIRECT(ADDRESS(B517,3,1,1,"all_city_parameter_inputs"))),ISBLANK(INDIRECT(ADDRESS(B517,2,1,1,"all_city_parameter_inputs")))),"",IF(ISBLANK(INDIRECT(ADDRESS(B517,2,1,1,"all_city_parameter_inputs"))),"",INDIRECT(ADDRESS(B517,2,1,1,"all_city_parameter_inputs"))))</f>
        <v>constant</v>
      </c>
      <c r="G517" s="25" cm="1">
        <f t="array" aca="1" ref="G517" ca="1">IF(ISBLANK(INDIRECT(ADDRESS(B517,A517,1,1,"all_city_parameter_inputs"))), "--",INDIRECT(ADDRESS(B517,A517,1,1,"all_city_parameter_inputs")))</f>
        <v>1</v>
      </c>
      <c r="H517" s="25">
        <f ca="1">IF(OR(F517="alpha",F517="beta",F517="sd",F517="mean"),"--",VLOOKUP(C517,Default!$B$5:$H$82,7,FALSE))</f>
        <v>1</v>
      </c>
      <c r="I517" s="9" t="str">
        <f ca="1">VLOOKUP(E517,Lookup!$C$5:$D$42,2, FALSE)</f>
        <v>PA values</v>
      </c>
      <c r="J517" s="9" t="str">
        <f ca="1">VLOOKUP(C517,Default!$B$4:$E$82,4, FALSE)</f>
        <v>scalar for physical activity</v>
      </c>
      <c r="K517" s="29"/>
      <c r="L517" s="29"/>
      <c r="M517" s="29"/>
    </row>
    <row r="518" spans="1:13" x14ac:dyDescent="0.3">
      <c r="A518" s="10">
        <f t="shared" si="20"/>
        <v>10</v>
      </c>
      <c r="B518" s="10">
        <f t="shared" si="21"/>
        <v>26</v>
      </c>
      <c r="C518" s="10" t="str">
        <f t="shared" ca="1" si="22"/>
        <v>background_pa_scalar</v>
      </c>
      <c r="D518" s="9" t="str" cm="1">
        <f t="array" aca="1" ref="D518" ca="1">INDIRECT(ADDRESS(1,A518,1,1,"all_city_parameter_inputs"))</f>
        <v>santiago</v>
      </c>
      <c r="E518" s="11" t="str" cm="1">
        <f t="array" aca="1" ref="E518" ca="1">IF(AND(ISBLANK(INDIRECT(ADDRESS(B518,2,1,1,"all_city_parameter_inputs"))), ISBLANK(INDIRECT(ADDRESS(B518,1,1,1,"all_city_parameter_inputs")))), "", IF(ISBLANK(INDIRECT(ADDRESS(B518,1,1,1,"all_city_parameter_inputs"))), All_city_list!E517,INDIRECT(ADDRESS(B518,1,1,1,"all_city_parameter_inputs"))))</f>
        <v>background_pa_scalar</v>
      </c>
      <c r="F518" s="9" t="str" cm="1">
        <f t="array" aca="1" ref="F518" ca="1">IF(AND(ISBLANK(INDIRECT(ADDRESS(B518,3,1,1,"all_city_parameter_inputs"))),ISBLANK(INDIRECT(ADDRESS(B518,2,1,1,"all_city_parameter_inputs")))),"",IF(ISBLANK(INDIRECT(ADDRESS(B518,2,1,1,"all_city_parameter_inputs"))),"",INDIRECT(ADDRESS(B518,2,1,1,"all_city_parameter_inputs"))))</f>
        <v>mean</v>
      </c>
      <c r="G518" s="25" cm="1">
        <f t="array" aca="1" ref="G518" ca="1">IF(ISBLANK(INDIRECT(ADDRESS(B518,A518,1,1,"all_city_parameter_inputs"))), "--",INDIRECT(ADDRESS(B518,A518,1,1,"all_city_parameter_inputs")))</f>
        <v>1</v>
      </c>
      <c r="H518" s="25" t="str">
        <f ca="1">IF(OR(F518="alpha",F518="beta",F518="sd",F518="mean"),"--",VLOOKUP(C518,Default!$B$5:$H$82,7,FALSE))</f>
        <v>--</v>
      </c>
      <c r="I518" s="9" t="str">
        <f ca="1">VLOOKUP(E518,Lookup!$C$5:$D$42,2, FALSE)</f>
        <v>PA values</v>
      </c>
      <c r="J518" s="9" t="str">
        <f ca="1">VLOOKUP(C518,Default!$B$4:$E$82,4, FALSE)</f>
        <v>scalar for physical activity</v>
      </c>
      <c r="K518" s="29"/>
      <c r="L518" s="29"/>
      <c r="M518" s="29"/>
    </row>
    <row r="519" spans="1:13" x14ac:dyDescent="0.3">
      <c r="A519" s="10">
        <f t="shared" si="20"/>
        <v>10</v>
      </c>
      <c r="B519" s="10">
        <f t="shared" si="21"/>
        <v>27</v>
      </c>
      <c r="C519" s="10" t="str">
        <f t="shared" ca="1" si="22"/>
        <v>background_pa_scalar</v>
      </c>
      <c r="D519" s="9" t="str" cm="1">
        <f t="array" aca="1" ref="D519" ca="1">INDIRECT(ADDRESS(1,A519,1,1,"all_city_parameter_inputs"))</f>
        <v>santiago</v>
      </c>
      <c r="E519" s="11" t="str" cm="1">
        <f t="array" aca="1" ref="E519" ca="1">IF(AND(ISBLANK(INDIRECT(ADDRESS(B519,2,1,1,"all_city_parameter_inputs"))), ISBLANK(INDIRECT(ADDRESS(B519,1,1,1,"all_city_parameter_inputs")))), "", IF(ISBLANK(INDIRECT(ADDRESS(B519,1,1,1,"all_city_parameter_inputs"))), All_city_list!E518,INDIRECT(ADDRESS(B519,1,1,1,"all_city_parameter_inputs"))))</f>
        <v>background_pa_scalar</v>
      </c>
      <c r="F519" s="9" t="str" cm="1">
        <f t="array" aca="1" ref="F519" ca="1">IF(AND(ISBLANK(INDIRECT(ADDRESS(B519,3,1,1,"all_city_parameter_inputs"))),ISBLANK(INDIRECT(ADDRESS(B519,2,1,1,"all_city_parameter_inputs")))),"",IF(ISBLANK(INDIRECT(ADDRESS(B519,2,1,1,"all_city_parameter_inputs"))),"",INDIRECT(ADDRESS(B519,2,1,1,"all_city_parameter_inputs"))))</f>
        <v>sd</v>
      </c>
      <c r="G519" s="25" cm="1">
        <f t="array" aca="1" ref="G519" ca="1">IF(ISBLANK(INDIRECT(ADDRESS(B519,A519,1,1,"all_city_parameter_inputs"))), "--",INDIRECT(ADDRESS(B519,A519,1,1,"all_city_parameter_inputs")))</f>
        <v>1.2</v>
      </c>
      <c r="H519" s="25" t="str">
        <f ca="1">IF(OR(F519="alpha",F519="beta",F519="sd",F519="mean"),"--",VLOOKUP(C519,Default!$B$5:$H$82,7,FALSE))</f>
        <v>--</v>
      </c>
      <c r="I519" s="9" t="str">
        <f ca="1">VLOOKUP(E519,Lookup!$C$5:$D$42,2, FALSE)</f>
        <v>PA values</v>
      </c>
      <c r="J519" s="9" t="str">
        <f ca="1">VLOOKUP(C519,Default!$B$4:$E$82,4, FALSE)</f>
        <v>scalar for physical activity</v>
      </c>
      <c r="K519" s="29"/>
      <c r="L519" s="29"/>
      <c r="M519" s="29"/>
    </row>
    <row r="520" spans="1:13" x14ac:dyDescent="0.3">
      <c r="A520" s="10">
        <f t="shared" si="20"/>
        <v>10</v>
      </c>
      <c r="B520" s="10">
        <f t="shared" si="21"/>
        <v>28</v>
      </c>
      <c r="C520" s="10" t="str">
        <f t="shared" ca="1" si="22"/>
        <v>bus_walk_time</v>
      </c>
      <c r="D520" s="9" t="str" cm="1">
        <f t="array" aca="1" ref="D520" ca="1">INDIRECT(ADDRESS(1,A520,1,1,"all_city_parameter_inputs"))</f>
        <v>santiago</v>
      </c>
      <c r="E520" s="11" t="str" cm="1">
        <f t="array" aca="1" ref="E520" ca="1">IF(AND(ISBLANK(INDIRECT(ADDRESS(B520,2,1,1,"all_city_parameter_inputs"))), ISBLANK(INDIRECT(ADDRESS(B520,1,1,1,"all_city_parameter_inputs")))), "", IF(ISBLANK(INDIRECT(ADDRESS(B520,1,1,1,"all_city_parameter_inputs"))), All_city_list!E519,INDIRECT(ADDRESS(B520,1,1,1,"all_city_parameter_inputs"))))</f>
        <v>bus_walk_time</v>
      </c>
      <c r="F520" s="9" t="str" cm="1">
        <f t="array" aca="1" ref="F520" ca="1">IF(AND(ISBLANK(INDIRECT(ADDRESS(B520,3,1,1,"all_city_parameter_inputs"))),ISBLANK(INDIRECT(ADDRESS(B520,2,1,1,"all_city_parameter_inputs")))),"",IF(ISBLANK(INDIRECT(ADDRESS(B520,2,1,1,"all_city_parameter_inputs"))),"",INDIRECT(ADDRESS(B520,2,1,1,"all_city_parameter_inputs"))))</f>
        <v>constant</v>
      </c>
      <c r="G520" s="25" cm="1">
        <f t="array" aca="1" ref="G520" ca="1">IF(ISBLANK(INDIRECT(ADDRESS(B520,A520,1,1,"all_city_parameter_inputs"))), "--",INDIRECT(ADDRESS(B520,A520,1,1,"all_city_parameter_inputs")))</f>
        <v>10.55</v>
      </c>
      <c r="H520" s="25">
        <f ca="1">IF(OR(F520="alpha",F520="beta",F520="sd",F520="mean"),"--",VLOOKUP(C520,Default!$B$5:$H$82,7,FALSE))</f>
        <v>5</v>
      </c>
      <c r="I520" s="9" t="str">
        <f ca="1">VLOOKUP(E520,Lookup!$C$5:$D$42,2, FALSE)</f>
        <v>Travel values</v>
      </c>
      <c r="J520" s="9" t="str">
        <f ca="1">VLOOKUP(C520,Default!$B$4:$E$82,4, FALSE)</f>
        <v>time taken to walk to bus stop</v>
      </c>
      <c r="K520" s="29"/>
      <c r="L520" s="29"/>
      <c r="M520" s="29"/>
    </row>
    <row r="521" spans="1:13" x14ac:dyDescent="0.3">
      <c r="A521" s="10">
        <f t="shared" si="20"/>
        <v>10</v>
      </c>
      <c r="B521" s="10">
        <f t="shared" si="21"/>
        <v>29</v>
      </c>
      <c r="C521" s="10" t="str">
        <f t="shared" ca="1" si="22"/>
        <v>bus_walk_time</v>
      </c>
      <c r="D521" s="9" t="str" cm="1">
        <f t="array" aca="1" ref="D521" ca="1">INDIRECT(ADDRESS(1,A521,1,1,"all_city_parameter_inputs"))</f>
        <v>santiago</v>
      </c>
      <c r="E521" s="11" t="str" cm="1">
        <f t="array" aca="1" ref="E521" ca="1">IF(AND(ISBLANK(INDIRECT(ADDRESS(B521,2,1,1,"all_city_parameter_inputs"))), ISBLANK(INDIRECT(ADDRESS(B521,1,1,1,"all_city_parameter_inputs")))), "", IF(ISBLANK(INDIRECT(ADDRESS(B521,1,1,1,"all_city_parameter_inputs"))), All_city_list!E520,INDIRECT(ADDRESS(B521,1,1,1,"all_city_parameter_inputs"))))</f>
        <v>bus_walk_time</v>
      </c>
      <c r="F521" s="9" t="str" cm="1">
        <f t="array" aca="1" ref="F521" ca="1">IF(AND(ISBLANK(INDIRECT(ADDRESS(B521,3,1,1,"all_city_parameter_inputs"))),ISBLANK(INDIRECT(ADDRESS(B521,2,1,1,"all_city_parameter_inputs")))),"",IF(ISBLANK(INDIRECT(ADDRESS(B521,2,1,1,"all_city_parameter_inputs"))),"",INDIRECT(ADDRESS(B521,2,1,1,"all_city_parameter_inputs"))))</f>
        <v>mean</v>
      </c>
      <c r="G521" s="25" t="str" cm="1">
        <f t="array" aca="1" ref="G521" ca="1">IF(ISBLANK(INDIRECT(ADDRESS(B521,A521,1,1,"all_city_parameter_inputs"))), "--",INDIRECT(ADDRESS(B521,A521,1,1,"all_city_parameter_inputs")))</f>
        <v>--</v>
      </c>
      <c r="H521" s="25" t="str">
        <f ca="1">IF(OR(F521="alpha",F521="beta",F521="sd",F521="mean"),"--",VLOOKUP(C521,Default!$B$5:$H$82,7,FALSE))</f>
        <v>--</v>
      </c>
      <c r="I521" s="9" t="str">
        <f ca="1">VLOOKUP(E521,Lookup!$C$5:$D$42,2, FALSE)</f>
        <v>Travel values</v>
      </c>
      <c r="J521" s="9" t="str">
        <f ca="1">VLOOKUP(C521,Default!$B$4:$E$82,4, FALSE)</f>
        <v>time taken to walk to bus stop</v>
      </c>
      <c r="K521" s="29"/>
      <c r="L521" s="29"/>
      <c r="M521" s="29"/>
    </row>
    <row r="522" spans="1:13" x14ac:dyDescent="0.3">
      <c r="A522" s="10">
        <f t="shared" si="20"/>
        <v>10</v>
      </c>
      <c r="B522" s="10">
        <f t="shared" si="21"/>
        <v>30</v>
      </c>
      <c r="C522" s="10" t="str">
        <f t="shared" ca="1" si="22"/>
        <v>bus_walk_time</v>
      </c>
      <c r="D522" s="9" t="str" cm="1">
        <f t="array" aca="1" ref="D522" ca="1">INDIRECT(ADDRESS(1,A522,1,1,"all_city_parameter_inputs"))</f>
        <v>santiago</v>
      </c>
      <c r="E522" s="11" t="str" cm="1">
        <f t="array" aca="1" ref="E522" ca="1">IF(AND(ISBLANK(INDIRECT(ADDRESS(B522,2,1,1,"all_city_parameter_inputs"))), ISBLANK(INDIRECT(ADDRESS(B522,1,1,1,"all_city_parameter_inputs")))), "", IF(ISBLANK(INDIRECT(ADDRESS(B522,1,1,1,"all_city_parameter_inputs"))), All_city_list!E521,INDIRECT(ADDRESS(B522,1,1,1,"all_city_parameter_inputs"))))</f>
        <v>bus_walk_time</v>
      </c>
      <c r="F522" s="9" t="str" cm="1">
        <f t="array" aca="1" ref="F522" ca="1">IF(AND(ISBLANK(INDIRECT(ADDRESS(B522,3,1,1,"all_city_parameter_inputs"))),ISBLANK(INDIRECT(ADDRESS(B522,2,1,1,"all_city_parameter_inputs")))),"",IF(ISBLANK(INDIRECT(ADDRESS(B522,2,1,1,"all_city_parameter_inputs"))),"",INDIRECT(ADDRESS(B522,2,1,1,"all_city_parameter_inputs"))))</f>
        <v>sd</v>
      </c>
      <c r="G522" s="25" t="str" cm="1">
        <f t="array" aca="1" ref="G522" ca="1">IF(ISBLANK(INDIRECT(ADDRESS(B522,A522,1,1,"all_city_parameter_inputs"))), "--",INDIRECT(ADDRESS(B522,A522,1,1,"all_city_parameter_inputs")))</f>
        <v>--</v>
      </c>
      <c r="H522" s="25" t="str">
        <f ca="1">IF(OR(F522="alpha",F522="beta",F522="sd",F522="mean"),"--",VLOOKUP(C522,Default!$B$5:$H$82,7,FALSE))</f>
        <v>--</v>
      </c>
      <c r="I522" s="9" t="str">
        <f ca="1">VLOOKUP(E522,Lookup!$C$5:$D$42,2, FALSE)</f>
        <v>Travel values</v>
      </c>
      <c r="J522" s="9" t="str">
        <f ca="1">VLOOKUP(C522,Default!$B$4:$E$82,4, FALSE)</f>
        <v>time taken to walk to bus stop</v>
      </c>
      <c r="K522" s="29"/>
      <c r="L522" s="29"/>
      <c r="M522" s="29"/>
    </row>
    <row r="523" spans="1:13" x14ac:dyDescent="0.3">
      <c r="A523" s="10">
        <f t="shared" si="20"/>
        <v>10</v>
      </c>
      <c r="B523" s="10">
        <f t="shared" si="21"/>
        <v>31</v>
      </c>
      <c r="C523" s="10" t="str">
        <f t="shared" ca="1" si="22"/>
        <v>rail_walk_time</v>
      </c>
      <c r="D523" s="9" t="str" cm="1">
        <f t="array" aca="1" ref="D523" ca="1">INDIRECT(ADDRESS(1,A523,1,1,"all_city_parameter_inputs"))</f>
        <v>santiago</v>
      </c>
      <c r="E523" s="11" t="str" cm="1">
        <f t="array" aca="1" ref="E523" ca="1">IF(AND(ISBLANK(INDIRECT(ADDRESS(B523,2,1,1,"all_city_parameter_inputs"))), ISBLANK(INDIRECT(ADDRESS(B523,1,1,1,"all_city_parameter_inputs")))), "", IF(ISBLANK(INDIRECT(ADDRESS(B523,1,1,1,"all_city_parameter_inputs"))), All_city_list!E522,INDIRECT(ADDRESS(B523,1,1,1,"all_city_parameter_inputs"))))</f>
        <v>rail_walk_time</v>
      </c>
      <c r="F523" s="9" t="str" cm="1">
        <f t="array" aca="1" ref="F523" ca="1">IF(AND(ISBLANK(INDIRECT(ADDRESS(B523,3,1,1,"all_city_parameter_inputs"))),ISBLANK(INDIRECT(ADDRESS(B523,2,1,1,"all_city_parameter_inputs")))),"",IF(ISBLANK(INDIRECT(ADDRESS(B523,2,1,1,"all_city_parameter_inputs"))),"",INDIRECT(ADDRESS(B523,2,1,1,"all_city_parameter_inputs"))))</f>
        <v>constant</v>
      </c>
      <c r="G523" s="25" cm="1">
        <f t="array" aca="1" ref="G523" ca="1">IF(ISBLANK(INDIRECT(ADDRESS(B523,A523,1,1,"all_city_parameter_inputs"))), "--",INDIRECT(ADDRESS(B523,A523,1,1,"all_city_parameter_inputs")))</f>
        <v>15</v>
      </c>
      <c r="H523" s="25">
        <f ca="1">IF(OR(F523="alpha",F523="beta",F523="sd",F523="mean"),"--",VLOOKUP(C523,Default!$B$5:$H$82,7,FALSE))</f>
        <v>15</v>
      </c>
      <c r="I523" s="9" t="str">
        <f ca="1">VLOOKUP(E523,Lookup!$C$5:$D$42,2, FALSE)</f>
        <v>Travel values</v>
      </c>
      <c r="J523" s="9" t="str">
        <f ca="1">VLOOKUP(C523,Default!$B$4:$E$82,4, FALSE)</f>
        <v>time taken to walk to train station</v>
      </c>
      <c r="K523" s="29"/>
      <c r="L523" s="29"/>
      <c r="M523" s="29"/>
    </row>
    <row r="524" spans="1:13" x14ac:dyDescent="0.3">
      <c r="A524" s="10">
        <f t="shared" si="20"/>
        <v>10</v>
      </c>
      <c r="B524" s="10">
        <f t="shared" si="21"/>
        <v>32</v>
      </c>
      <c r="C524" s="10" t="str">
        <f t="shared" ca="1" si="22"/>
        <v>rail_walk_time</v>
      </c>
      <c r="D524" s="9" t="str" cm="1">
        <f t="array" aca="1" ref="D524" ca="1">INDIRECT(ADDRESS(1,A524,1,1,"all_city_parameter_inputs"))</f>
        <v>santiago</v>
      </c>
      <c r="E524" s="11" t="str" cm="1">
        <f t="array" aca="1" ref="E524" ca="1">IF(AND(ISBLANK(INDIRECT(ADDRESS(B524,2,1,1,"all_city_parameter_inputs"))), ISBLANK(INDIRECT(ADDRESS(B524,1,1,1,"all_city_parameter_inputs")))), "", IF(ISBLANK(INDIRECT(ADDRESS(B524,1,1,1,"all_city_parameter_inputs"))), All_city_list!E523,INDIRECT(ADDRESS(B524,1,1,1,"all_city_parameter_inputs"))))</f>
        <v>rail_walk_time</v>
      </c>
      <c r="F524" s="9" t="str" cm="1">
        <f t="array" aca="1" ref="F524" ca="1">IF(AND(ISBLANK(INDIRECT(ADDRESS(B524,3,1,1,"all_city_parameter_inputs"))),ISBLANK(INDIRECT(ADDRESS(B524,2,1,1,"all_city_parameter_inputs")))),"",IF(ISBLANK(INDIRECT(ADDRESS(B524,2,1,1,"all_city_parameter_inputs"))),"",INDIRECT(ADDRESS(B524,2,1,1,"all_city_parameter_inputs"))))</f>
        <v>mean</v>
      </c>
      <c r="G524" s="25" t="str" cm="1">
        <f t="array" aca="1" ref="G524" ca="1">IF(ISBLANK(INDIRECT(ADDRESS(B524,A524,1,1,"all_city_parameter_inputs"))), "--",INDIRECT(ADDRESS(B524,A524,1,1,"all_city_parameter_inputs")))</f>
        <v>--</v>
      </c>
      <c r="H524" s="25" t="str">
        <f ca="1">IF(OR(F524="alpha",F524="beta",F524="sd",F524="mean"),"--",VLOOKUP(C524,Default!$B$5:$H$82,7,FALSE))</f>
        <v>--</v>
      </c>
      <c r="I524" s="9" t="str">
        <f ca="1">VLOOKUP(E524,Lookup!$C$5:$D$42,2, FALSE)</f>
        <v>Travel values</v>
      </c>
      <c r="J524" s="9" t="str">
        <f ca="1">VLOOKUP(C524,Default!$B$4:$E$82,4, FALSE)</f>
        <v>time taken to walk to train station</v>
      </c>
      <c r="K524" s="29"/>
      <c r="L524" s="29"/>
      <c r="M524" s="29"/>
    </row>
    <row r="525" spans="1:13" x14ac:dyDescent="0.3">
      <c r="A525" s="10">
        <f t="shared" ref="A525:A588" si="23">A455+1</f>
        <v>10</v>
      </c>
      <c r="B525" s="10">
        <f t="shared" ref="B525:B588" si="24">B455</f>
        <v>33</v>
      </c>
      <c r="C525" s="10" t="str">
        <f t="shared" ref="C525:C588" ca="1" si="25">IF(OR(F525="alpha",F525="beta",F525="constant",F525="sd",F525="mean"),E525,E525&amp;" "&amp;F525)</f>
        <v>rail_walk_time</v>
      </c>
      <c r="D525" s="9" t="str" cm="1">
        <f t="array" aca="1" ref="D525" ca="1">INDIRECT(ADDRESS(1,A525,1,1,"all_city_parameter_inputs"))</f>
        <v>santiago</v>
      </c>
      <c r="E525" s="11" t="str" cm="1">
        <f t="array" aca="1" ref="E525" ca="1">IF(AND(ISBLANK(INDIRECT(ADDRESS(B525,2,1,1,"all_city_parameter_inputs"))), ISBLANK(INDIRECT(ADDRESS(B525,1,1,1,"all_city_parameter_inputs")))), "", IF(ISBLANK(INDIRECT(ADDRESS(B525,1,1,1,"all_city_parameter_inputs"))), All_city_list!E524,INDIRECT(ADDRESS(B525,1,1,1,"all_city_parameter_inputs"))))</f>
        <v>rail_walk_time</v>
      </c>
      <c r="F525" s="9" t="str" cm="1">
        <f t="array" aca="1" ref="F525" ca="1">IF(AND(ISBLANK(INDIRECT(ADDRESS(B525,3,1,1,"all_city_parameter_inputs"))),ISBLANK(INDIRECT(ADDRESS(B525,2,1,1,"all_city_parameter_inputs")))),"",IF(ISBLANK(INDIRECT(ADDRESS(B525,2,1,1,"all_city_parameter_inputs"))),"",INDIRECT(ADDRESS(B525,2,1,1,"all_city_parameter_inputs"))))</f>
        <v>sd</v>
      </c>
      <c r="G525" s="25" t="str" cm="1">
        <f t="array" aca="1" ref="G525" ca="1">IF(ISBLANK(INDIRECT(ADDRESS(B525,A525,1,1,"all_city_parameter_inputs"))), "--",INDIRECT(ADDRESS(B525,A525,1,1,"all_city_parameter_inputs")))</f>
        <v>--</v>
      </c>
      <c r="H525" s="25" t="str">
        <f ca="1">IF(OR(F525="alpha",F525="beta",F525="sd",F525="mean"),"--",VLOOKUP(C525,Default!$B$5:$H$82,7,FALSE))</f>
        <v>--</v>
      </c>
      <c r="I525" s="9" t="str">
        <f ca="1">VLOOKUP(E525,Lookup!$C$5:$D$42,2, FALSE)</f>
        <v>Travel values</v>
      </c>
      <c r="J525" s="9" t="str">
        <f ca="1">VLOOKUP(C525,Default!$B$4:$E$82,4, FALSE)</f>
        <v>time taken to walk to train station</v>
      </c>
      <c r="K525" s="29"/>
      <c r="L525" s="29"/>
      <c r="M525" s="29"/>
    </row>
    <row r="526" spans="1:13" x14ac:dyDescent="0.3">
      <c r="A526" s="10">
        <f t="shared" si="23"/>
        <v>10</v>
      </c>
      <c r="B526" s="10">
        <f t="shared" si="24"/>
        <v>34</v>
      </c>
      <c r="C526" s="10" t="str">
        <f t="shared" ca="1" si="25"/>
        <v xml:space="preserve">add_motorcycle_fleet </v>
      </c>
      <c r="D526" s="9" t="str" cm="1">
        <f t="array" aca="1" ref="D526" ca="1">INDIRECT(ADDRESS(1,A526,1,1,"all_city_parameter_inputs"))</f>
        <v>santiago</v>
      </c>
      <c r="E526" s="11" t="str" cm="1">
        <f t="array" aca="1" ref="E526" ca="1">IF(AND(ISBLANK(INDIRECT(ADDRESS(B526,2,1,1,"all_city_parameter_inputs"))), ISBLANK(INDIRECT(ADDRESS(B526,1,1,1,"all_city_parameter_inputs")))), "", IF(ISBLANK(INDIRECT(ADDRESS(B526,1,1,1,"all_city_parameter_inputs"))), All_city_list!E525,INDIRECT(ADDRESS(B526,1,1,1,"all_city_parameter_inputs"))))</f>
        <v>add_motorcycle_fleet</v>
      </c>
      <c r="F526" s="9" t="str" cm="1">
        <f t="array" aca="1" ref="F526" ca="1">IF(AND(ISBLANK(INDIRECT(ADDRESS(B526,3,1,1,"all_city_parameter_inputs"))),ISBLANK(INDIRECT(ADDRESS(B526,2,1,1,"all_city_parameter_inputs")))),"",IF(ISBLANK(INDIRECT(ADDRESS(B526,2,1,1,"all_city_parameter_inputs"))),"",INDIRECT(ADDRESS(B526,2,1,1,"all_city_parameter_inputs"))))</f>
        <v/>
      </c>
      <c r="G526" s="25" t="str" cm="1">
        <f t="array" aca="1" ref="G526" ca="1">IF(ISBLANK(INDIRECT(ADDRESS(B526,A526,1,1,"all_city_parameter_inputs"))), "--",INDIRECT(ADDRESS(B526,A526,1,1,"all_city_parameter_inputs")))</f>
        <v>T</v>
      </c>
      <c r="H526" s="25" t="str">
        <f ca="1">IF(OR(F526="alpha",F526="beta",F526="sd",F526="mean"),"--",VLOOKUP(C526,Default!$B$5:$H$82,7,FALSE))</f>
        <v>F</v>
      </c>
      <c r="I526" s="9" t="str">
        <f ca="1">VLOOKUP(E526,Lookup!$C$5:$D$42,2, FALSE)</f>
        <v>Travel values</v>
      </c>
      <c r="J526" s="9">
        <f ca="1">VLOOKUP(C526,Default!$B$4:$E$82,4, FALSE)</f>
        <v>0</v>
      </c>
      <c r="K526" s="29"/>
      <c r="L526" s="29"/>
      <c r="M526" s="29"/>
    </row>
    <row r="527" spans="1:13" x14ac:dyDescent="0.3">
      <c r="A527" s="10">
        <f t="shared" si="23"/>
        <v>10</v>
      </c>
      <c r="B527" s="10">
        <f t="shared" si="24"/>
        <v>35</v>
      </c>
      <c r="C527" s="10" t="str">
        <f t="shared" ca="1" si="25"/>
        <v>fleet_to_motorcycle_ratio</v>
      </c>
      <c r="D527" s="9" t="str" cm="1">
        <f t="array" aca="1" ref="D527" ca="1">INDIRECT(ADDRESS(1,A527,1,1,"all_city_parameter_inputs"))</f>
        <v>santiago</v>
      </c>
      <c r="E527" s="11" t="str" cm="1">
        <f t="array" aca="1" ref="E527" ca="1">IF(AND(ISBLANK(INDIRECT(ADDRESS(B527,2,1,1,"all_city_parameter_inputs"))), ISBLANK(INDIRECT(ADDRESS(B527,1,1,1,"all_city_parameter_inputs")))), "", IF(ISBLANK(INDIRECT(ADDRESS(B527,1,1,1,"all_city_parameter_inputs"))), All_city_list!E526,INDIRECT(ADDRESS(B527,1,1,1,"all_city_parameter_inputs"))))</f>
        <v>fleet_to_motorcycle_ratio</v>
      </c>
      <c r="F527" s="9" t="str" cm="1">
        <f t="array" aca="1" ref="F527" ca="1">IF(AND(ISBLANK(INDIRECT(ADDRESS(B527,3,1,1,"all_city_parameter_inputs"))),ISBLANK(INDIRECT(ADDRESS(B527,2,1,1,"all_city_parameter_inputs")))),"",IF(ISBLANK(INDIRECT(ADDRESS(B527,2,1,1,"all_city_parameter_inputs"))),"",INDIRECT(ADDRESS(B527,2,1,1,"all_city_parameter_inputs"))))</f>
        <v>constant</v>
      </c>
      <c r="G527" s="25" cm="1">
        <f t="array" aca="1" ref="G527" ca="1">IF(ISBLANK(INDIRECT(ADDRESS(B527,A527,1,1,"all_city_parameter_inputs"))), "--",INDIRECT(ADDRESS(B527,A527,1,1,"all_city_parameter_inputs")))</f>
        <v>0.53274903299999998</v>
      </c>
      <c r="H527" s="25">
        <f ca="1">IF(OR(F527="alpha",F527="beta",F527="sd",F527="mean"),"--",VLOOKUP(C527,Default!$B$5:$H$82,7,FALSE))</f>
        <v>0.01</v>
      </c>
      <c r="I527" s="9" t="str">
        <f ca="1">VLOOKUP(E527,Lookup!$C$5:$D$42,2, FALSE)</f>
        <v>Travel values</v>
      </c>
      <c r="J527" s="9" t="str">
        <f ca="1">VLOOKUP(C527,Default!$B$4:$E$82,4, FALSE)</f>
        <v>ratio of fleet vehicles to motorcycles</v>
      </c>
      <c r="K527" s="29"/>
      <c r="L527" s="29"/>
      <c r="M527" s="29"/>
    </row>
    <row r="528" spans="1:13" x14ac:dyDescent="0.3">
      <c r="A528" s="10">
        <f t="shared" si="23"/>
        <v>10</v>
      </c>
      <c r="B528" s="10">
        <f t="shared" si="24"/>
        <v>36</v>
      </c>
      <c r="C528" s="10" t="str">
        <f t="shared" ca="1" si="25"/>
        <v>fleet_to_motorcycle_ratio</v>
      </c>
      <c r="D528" s="9" t="str" cm="1">
        <f t="array" aca="1" ref="D528" ca="1">INDIRECT(ADDRESS(1,A528,1,1,"all_city_parameter_inputs"))</f>
        <v>santiago</v>
      </c>
      <c r="E528" s="11" t="str" cm="1">
        <f t="array" aca="1" ref="E528" ca="1">IF(AND(ISBLANK(INDIRECT(ADDRESS(B528,2,1,1,"all_city_parameter_inputs"))), ISBLANK(INDIRECT(ADDRESS(B528,1,1,1,"all_city_parameter_inputs")))), "", IF(ISBLANK(INDIRECT(ADDRESS(B528,1,1,1,"all_city_parameter_inputs"))), All_city_list!E527,INDIRECT(ADDRESS(B528,1,1,1,"all_city_parameter_inputs"))))</f>
        <v>fleet_to_motorcycle_ratio</v>
      </c>
      <c r="F528" s="9" t="str" cm="1">
        <f t="array" aca="1" ref="F528" ca="1">IF(AND(ISBLANK(INDIRECT(ADDRESS(B528,3,1,1,"all_city_parameter_inputs"))),ISBLANK(INDIRECT(ADDRESS(B528,2,1,1,"all_city_parameter_inputs")))),"",IF(ISBLANK(INDIRECT(ADDRESS(B528,2,1,1,"all_city_parameter_inputs"))),"",INDIRECT(ADDRESS(B528,2,1,1,"all_city_parameter_inputs"))))</f>
        <v>alpha</v>
      </c>
      <c r="G528" s="25" cm="1">
        <f t="array" aca="1" ref="G528" ca="1">IF(ISBLANK(INDIRECT(ADDRESS(B528,A528,1,1,"all_city_parameter_inputs"))), "--",INDIRECT(ADDRESS(B528,A528,1,1,"all_city_parameter_inputs")))</f>
        <v>11.723875</v>
      </c>
      <c r="H528" s="25" t="str">
        <f ca="1">IF(OR(F528="alpha",F528="beta",F528="sd",F528="mean"),"--",VLOOKUP(C528,Default!$B$5:$H$82,7,FALSE))</f>
        <v>--</v>
      </c>
      <c r="I528" s="9" t="str">
        <f ca="1">VLOOKUP(E528,Lookup!$C$5:$D$42,2, FALSE)</f>
        <v>Travel values</v>
      </c>
      <c r="J528" s="9" t="str">
        <f ca="1">VLOOKUP(C528,Default!$B$4:$E$82,4, FALSE)</f>
        <v>ratio of fleet vehicles to motorcycles</v>
      </c>
      <c r="K528" s="29"/>
      <c r="L528" s="29"/>
      <c r="M528" s="29"/>
    </row>
    <row r="529" spans="1:13" x14ac:dyDescent="0.3">
      <c r="A529" s="10">
        <f t="shared" si="23"/>
        <v>10</v>
      </c>
      <c r="B529" s="10">
        <f t="shared" si="24"/>
        <v>37</v>
      </c>
      <c r="C529" s="10" t="str">
        <f t="shared" ca="1" si="25"/>
        <v>fleet_to_motorcycle_ratio</v>
      </c>
      <c r="D529" s="9" t="str" cm="1">
        <f t="array" aca="1" ref="D529" ca="1">INDIRECT(ADDRESS(1,A529,1,1,"all_city_parameter_inputs"))</f>
        <v>santiago</v>
      </c>
      <c r="E529" s="11" t="str" cm="1">
        <f t="array" aca="1" ref="E529" ca="1">IF(AND(ISBLANK(INDIRECT(ADDRESS(B529,2,1,1,"all_city_parameter_inputs"))), ISBLANK(INDIRECT(ADDRESS(B529,1,1,1,"all_city_parameter_inputs")))), "", IF(ISBLANK(INDIRECT(ADDRESS(B529,1,1,1,"all_city_parameter_inputs"))), All_city_list!E528,INDIRECT(ADDRESS(B529,1,1,1,"all_city_parameter_inputs"))))</f>
        <v>fleet_to_motorcycle_ratio</v>
      </c>
      <c r="F529" s="9" t="str" cm="1">
        <f t="array" aca="1" ref="F529" ca="1">IF(AND(ISBLANK(INDIRECT(ADDRESS(B529,3,1,1,"all_city_parameter_inputs"))),ISBLANK(INDIRECT(ADDRESS(B529,2,1,1,"all_city_parameter_inputs")))),"",IF(ISBLANK(INDIRECT(ADDRESS(B529,2,1,1,"all_city_parameter_inputs"))),"",INDIRECT(ADDRESS(B529,2,1,1,"all_city_parameter_inputs"))))</f>
        <v>beta</v>
      </c>
      <c r="G529" s="25" cm="1">
        <f t="array" aca="1" ref="G529" ca="1">IF(ISBLANK(INDIRECT(ADDRESS(B529,A529,1,1,"all_city_parameter_inputs"))), "--",INDIRECT(ADDRESS(B529,A529,1,1,"all_city_parameter_inputs")))</f>
        <v>10.282500000000001</v>
      </c>
      <c r="H529" s="25" t="str">
        <f ca="1">IF(OR(F529="alpha",F529="beta",F529="sd",F529="mean"),"--",VLOOKUP(C529,Default!$B$5:$H$82,7,FALSE))</f>
        <v>--</v>
      </c>
      <c r="I529" s="9" t="str">
        <f ca="1">VLOOKUP(E529,Lookup!$C$5:$D$42,2, FALSE)</f>
        <v>Travel values</v>
      </c>
      <c r="J529" s="9" t="str">
        <f ca="1">VLOOKUP(C529,Default!$B$4:$E$82,4, FALSE)</f>
        <v>ratio of fleet vehicles to motorcycles</v>
      </c>
      <c r="K529" s="29"/>
      <c r="L529" s="29"/>
      <c r="M529" s="29"/>
    </row>
    <row r="530" spans="1:13" x14ac:dyDescent="0.3">
      <c r="A530" s="10">
        <f t="shared" si="23"/>
        <v>10</v>
      </c>
      <c r="B530" s="10">
        <f t="shared" si="24"/>
        <v>38</v>
      </c>
      <c r="C530" s="10" t="str">
        <f t="shared" ca="1" si="25"/>
        <v xml:space="preserve">background_pa_confidence </v>
      </c>
      <c r="D530" s="9" t="str" cm="1">
        <f t="array" aca="1" ref="D530" ca="1">INDIRECT(ADDRESS(1,A530,1,1,"all_city_parameter_inputs"))</f>
        <v>santiago</v>
      </c>
      <c r="E530" s="11" t="str" cm="1">
        <f t="array" aca="1" ref="E530" ca="1">IF(AND(ISBLANK(INDIRECT(ADDRESS(B530,2,1,1,"all_city_parameter_inputs"))), ISBLANK(INDIRECT(ADDRESS(B530,1,1,1,"all_city_parameter_inputs")))), "", IF(ISBLANK(INDIRECT(ADDRESS(B530,1,1,1,"all_city_parameter_inputs"))), All_city_list!E529,INDIRECT(ADDRESS(B530,1,1,1,"all_city_parameter_inputs"))))</f>
        <v>background_pa_confidence</v>
      </c>
      <c r="F530" s="9" t="str" cm="1">
        <f t="array" aca="1" ref="F530" ca="1">IF(AND(ISBLANK(INDIRECT(ADDRESS(B530,3,1,1,"all_city_parameter_inputs"))),ISBLANK(INDIRECT(ADDRESS(B530,2,1,1,"all_city_parameter_inputs")))),"",IF(ISBLANK(INDIRECT(ADDRESS(B530,2,1,1,"all_city_parameter_inputs"))),"",INDIRECT(ADDRESS(B530,2,1,1,"all_city_parameter_inputs"))))</f>
        <v/>
      </c>
      <c r="G530" s="25" cm="1">
        <f t="array" aca="1" ref="G530" ca="1">IF(ISBLANK(INDIRECT(ADDRESS(B530,A530,1,1,"all_city_parameter_inputs"))), "--",INDIRECT(ADDRESS(B530,A530,1,1,"all_city_parameter_inputs")))</f>
        <v>0.3</v>
      </c>
      <c r="H530" s="25" t="e">
        <f ca="1">IF(OR(F530="alpha",F530="beta",F530="sd",F530="mean"),"--",VLOOKUP(C530,Default!$B$5:$H$82,7,FALSE))</f>
        <v>#N/A</v>
      </c>
      <c r="I530" s="9" t="str">
        <f ca="1">VLOOKUP(E530,Lookup!$C$5:$D$42,2, FALSE)</f>
        <v>PA values</v>
      </c>
      <c r="J530" s="9" t="e">
        <f ca="1">VLOOKUP(C530,Default!$B$4:$E$82,4, FALSE)</f>
        <v>#N/A</v>
      </c>
      <c r="K530" s="29"/>
      <c r="L530" s="29"/>
      <c r="M530" s="29"/>
    </row>
    <row r="531" spans="1:13" x14ac:dyDescent="0.3">
      <c r="A531" s="10">
        <f t="shared" si="23"/>
        <v>10</v>
      </c>
      <c r="B531" s="10">
        <f t="shared" si="24"/>
        <v>39</v>
      </c>
      <c r="C531" s="10" t="str">
        <f t="shared" ca="1" si="25"/>
        <v xml:space="preserve">add_walk_to_bus_trips </v>
      </c>
      <c r="D531" s="9" t="str" cm="1">
        <f t="array" aca="1" ref="D531" ca="1">INDIRECT(ADDRESS(1,A531,1,1,"all_city_parameter_inputs"))</f>
        <v>santiago</v>
      </c>
      <c r="E531" s="11" t="str" cm="1">
        <f t="array" aca="1" ref="E531" ca="1">IF(AND(ISBLANK(INDIRECT(ADDRESS(B531,2,1,1,"all_city_parameter_inputs"))), ISBLANK(INDIRECT(ADDRESS(B531,1,1,1,"all_city_parameter_inputs")))), "", IF(ISBLANK(INDIRECT(ADDRESS(B531,1,1,1,"all_city_parameter_inputs"))), All_city_list!E530,INDIRECT(ADDRESS(B531,1,1,1,"all_city_parameter_inputs"))))</f>
        <v>add_walk_to_bus_trips</v>
      </c>
      <c r="F531" s="9" t="str" cm="1">
        <f t="array" aca="1" ref="F531" ca="1">IF(AND(ISBLANK(INDIRECT(ADDRESS(B531,3,1,1,"all_city_parameter_inputs"))),ISBLANK(INDIRECT(ADDRESS(B531,2,1,1,"all_city_parameter_inputs")))),"",IF(ISBLANK(INDIRECT(ADDRESS(B531,2,1,1,"all_city_parameter_inputs"))),"",INDIRECT(ADDRESS(B531,2,1,1,"all_city_parameter_inputs"))))</f>
        <v/>
      </c>
      <c r="G531" s="25" t="str" cm="1">
        <f t="array" aca="1" ref="G531" ca="1">IF(ISBLANK(INDIRECT(ADDRESS(B531,A531,1,1,"all_city_parameter_inputs"))), "--",INDIRECT(ADDRESS(B531,A531,1,1,"all_city_parameter_inputs")))</f>
        <v>T</v>
      </c>
      <c r="H531" s="25" t="str">
        <f ca="1">IF(OR(F531="alpha",F531="beta",F531="sd",F531="mean"),"--",VLOOKUP(C531,Default!$B$5:$H$82,7,FALSE))</f>
        <v>T</v>
      </c>
      <c r="I531" s="9" t="str">
        <f ca="1">VLOOKUP(E531,Lookup!$C$5:$D$42,2, FALSE)</f>
        <v>Travel values</v>
      </c>
      <c r="J531" s="9">
        <f ca="1">VLOOKUP(C531,Default!$B$4:$E$82,4, FALSE)</f>
        <v>0</v>
      </c>
      <c r="K531" s="29"/>
      <c r="L531" s="29"/>
      <c r="M531" s="29"/>
    </row>
    <row r="532" spans="1:13" x14ac:dyDescent="0.3">
      <c r="A532" s="10">
        <f t="shared" si="23"/>
        <v>10</v>
      </c>
      <c r="B532" s="10">
        <f t="shared" si="24"/>
        <v>40</v>
      </c>
      <c r="C532" s="10" t="str">
        <f t="shared" ca="1" si="25"/>
        <v>bus_to_passenger_ratio</v>
      </c>
      <c r="D532" s="9" t="str" cm="1">
        <f t="array" aca="1" ref="D532" ca="1">INDIRECT(ADDRESS(1,A532,1,1,"all_city_parameter_inputs"))</f>
        <v>santiago</v>
      </c>
      <c r="E532" s="11" t="str" cm="1">
        <f t="array" aca="1" ref="E532" ca="1">IF(AND(ISBLANK(INDIRECT(ADDRESS(B532,2,1,1,"all_city_parameter_inputs"))), ISBLANK(INDIRECT(ADDRESS(B532,1,1,1,"all_city_parameter_inputs")))), "", IF(ISBLANK(INDIRECT(ADDRESS(B532,1,1,1,"all_city_parameter_inputs"))), All_city_list!E531,INDIRECT(ADDRESS(B532,1,1,1,"all_city_parameter_inputs"))))</f>
        <v>bus_to_passenger_ratio</v>
      </c>
      <c r="F532" s="9" t="str" cm="1">
        <f t="array" aca="1" ref="F532" ca="1">IF(AND(ISBLANK(INDIRECT(ADDRESS(B532,3,1,1,"all_city_parameter_inputs"))),ISBLANK(INDIRECT(ADDRESS(B532,2,1,1,"all_city_parameter_inputs")))),"",IF(ISBLANK(INDIRECT(ADDRESS(B532,2,1,1,"all_city_parameter_inputs"))),"",INDIRECT(ADDRESS(B532,2,1,1,"all_city_parameter_inputs"))))</f>
        <v>constant</v>
      </c>
      <c r="G532" s="25" cm="1">
        <f t="array" aca="1" ref="G532" ca="1">IF(ISBLANK(INDIRECT(ADDRESS(B532,A532,1,1,"all_city_parameter_inputs"))), "--",INDIRECT(ADDRESS(B532,A532,1,1,"all_city_parameter_inputs")))</f>
        <v>3.2258065000000002E-2</v>
      </c>
      <c r="H532" s="25">
        <f ca="1">IF(OR(F532="alpha",F532="beta",F532="sd",F532="mean"),"--",VLOOKUP(C532,Default!$B$5:$H$82,7,FALSE))</f>
        <v>2.1999999999999999E-2</v>
      </c>
      <c r="I532" s="9" t="str">
        <f ca="1">VLOOKUP(E532,Lookup!$C$5:$D$42,2, FALSE)</f>
        <v>Travel values</v>
      </c>
      <c r="J532" s="9" t="str">
        <f ca="1">VLOOKUP(C532,Default!$B$4:$E$82,4, FALSE)</f>
        <v>number of buses per passenger</v>
      </c>
      <c r="K532" s="29"/>
      <c r="L532" s="29"/>
      <c r="M532" s="29"/>
    </row>
    <row r="533" spans="1:13" x14ac:dyDescent="0.3">
      <c r="A533" s="10">
        <f t="shared" si="23"/>
        <v>10</v>
      </c>
      <c r="B533" s="10">
        <f t="shared" si="24"/>
        <v>41</v>
      </c>
      <c r="C533" s="10" t="str">
        <f t="shared" ca="1" si="25"/>
        <v>bus_to_passenger_ratio</v>
      </c>
      <c r="D533" s="9" t="str" cm="1">
        <f t="array" aca="1" ref="D533" ca="1">INDIRECT(ADDRESS(1,A533,1,1,"all_city_parameter_inputs"))</f>
        <v>santiago</v>
      </c>
      <c r="E533" s="11" t="str" cm="1">
        <f t="array" aca="1" ref="E533" ca="1">IF(AND(ISBLANK(INDIRECT(ADDRESS(B533,2,1,1,"all_city_parameter_inputs"))), ISBLANK(INDIRECT(ADDRESS(B533,1,1,1,"all_city_parameter_inputs")))), "", IF(ISBLANK(INDIRECT(ADDRESS(B533,1,1,1,"all_city_parameter_inputs"))), All_city_list!E532,INDIRECT(ADDRESS(B533,1,1,1,"all_city_parameter_inputs"))))</f>
        <v>bus_to_passenger_ratio</v>
      </c>
      <c r="F533" s="9" t="str" cm="1">
        <f t="array" aca="1" ref="F533" ca="1">IF(AND(ISBLANK(INDIRECT(ADDRESS(B533,3,1,1,"all_city_parameter_inputs"))),ISBLANK(INDIRECT(ADDRESS(B533,2,1,1,"all_city_parameter_inputs")))),"",IF(ISBLANK(INDIRECT(ADDRESS(B533,2,1,1,"all_city_parameter_inputs"))),"",INDIRECT(ADDRESS(B533,2,1,1,"all_city_parameter_inputs"))))</f>
        <v>alpha</v>
      </c>
      <c r="G533" s="25" cm="1">
        <f t="array" aca="1" ref="G533" ca="1">IF(ISBLANK(INDIRECT(ADDRESS(B533,A533,1,1,"all_city_parameter_inputs"))), "--",INDIRECT(ADDRESS(B533,A533,1,1,"all_city_parameter_inputs")))</f>
        <v>20</v>
      </c>
      <c r="H533" s="25" t="str">
        <f ca="1">IF(OR(F533="alpha",F533="beta",F533="sd",F533="mean"),"--",VLOOKUP(C533,Default!$B$5:$H$82,7,FALSE))</f>
        <v>--</v>
      </c>
      <c r="I533" s="9" t="str">
        <f ca="1">VLOOKUP(E533,Lookup!$C$5:$D$42,2, FALSE)</f>
        <v>Travel values</v>
      </c>
      <c r="J533" s="9" t="str">
        <f ca="1">VLOOKUP(C533,Default!$B$4:$E$82,4, FALSE)</f>
        <v>number of buses per passenger</v>
      </c>
      <c r="K533" s="29"/>
      <c r="L533" s="29"/>
      <c r="M533" s="29"/>
    </row>
    <row r="534" spans="1:13" x14ac:dyDescent="0.3">
      <c r="A534" s="10">
        <f t="shared" si="23"/>
        <v>10</v>
      </c>
      <c r="B534" s="10">
        <f t="shared" si="24"/>
        <v>42</v>
      </c>
      <c r="C534" s="10" t="str">
        <f t="shared" ca="1" si="25"/>
        <v>bus_to_passenger_ratio</v>
      </c>
      <c r="D534" s="9" t="str" cm="1">
        <f t="array" aca="1" ref="D534" ca="1">INDIRECT(ADDRESS(1,A534,1,1,"all_city_parameter_inputs"))</f>
        <v>santiago</v>
      </c>
      <c r="E534" s="11" t="str" cm="1">
        <f t="array" aca="1" ref="E534" ca="1">IF(AND(ISBLANK(INDIRECT(ADDRESS(B534,2,1,1,"all_city_parameter_inputs"))), ISBLANK(INDIRECT(ADDRESS(B534,1,1,1,"all_city_parameter_inputs")))), "", IF(ISBLANK(INDIRECT(ADDRESS(B534,1,1,1,"all_city_parameter_inputs"))), All_city_list!E533,INDIRECT(ADDRESS(B534,1,1,1,"all_city_parameter_inputs"))))</f>
        <v>bus_to_passenger_ratio</v>
      </c>
      <c r="F534" s="9" t="str" cm="1">
        <f t="array" aca="1" ref="F534" ca="1">IF(AND(ISBLANK(INDIRECT(ADDRESS(B534,3,1,1,"all_city_parameter_inputs"))),ISBLANK(INDIRECT(ADDRESS(B534,2,1,1,"all_city_parameter_inputs")))),"",IF(ISBLANK(INDIRECT(ADDRESS(B534,2,1,1,"all_city_parameter_inputs"))),"",INDIRECT(ADDRESS(B534,2,1,1,"all_city_parameter_inputs"))))</f>
        <v>beta</v>
      </c>
      <c r="G534" s="25" cm="1">
        <f t="array" aca="1" ref="G534" ca="1">IF(ISBLANK(INDIRECT(ADDRESS(B534,A534,1,1,"all_city_parameter_inputs"))), "--",INDIRECT(ADDRESS(B534,A534,1,1,"all_city_parameter_inputs")))</f>
        <v>600</v>
      </c>
      <c r="H534" s="25" t="str">
        <f ca="1">IF(OR(F534="alpha",F534="beta",F534="sd",F534="mean"),"--",VLOOKUP(C534,Default!$B$5:$H$82,7,FALSE))</f>
        <v>--</v>
      </c>
      <c r="I534" s="9" t="str">
        <f ca="1">VLOOKUP(E534,Lookup!$C$5:$D$42,2, FALSE)</f>
        <v>Travel values</v>
      </c>
      <c r="J534" s="9" t="str">
        <f ca="1">VLOOKUP(C534,Default!$B$4:$E$82,4, FALSE)</f>
        <v>number of buses per passenger</v>
      </c>
      <c r="K534" s="29"/>
      <c r="L534" s="29"/>
      <c r="M534" s="29"/>
    </row>
    <row r="535" spans="1:13" x14ac:dyDescent="0.3">
      <c r="A535" s="10">
        <f t="shared" si="23"/>
        <v>10</v>
      </c>
      <c r="B535" s="10">
        <f t="shared" si="24"/>
        <v>43</v>
      </c>
      <c r="C535" s="10" t="str">
        <f t="shared" ca="1" si="25"/>
        <v>truck_to_car_ratio</v>
      </c>
      <c r="D535" s="9" t="str" cm="1">
        <f t="array" aca="1" ref="D535" ca="1">INDIRECT(ADDRESS(1,A535,1,1,"all_city_parameter_inputs"))</f>
        <v>santiago</v>
      </c>
      <c r="E535" s="11" t="str" cm="1">
        <f t="array" aca="1" ref="E535" ca="1">IF(AND(ISBLANK(INDIRECT(ADDRESS(B535,2,1,1,"all_city_parameter_inputs"))), ISBLANK(INDIRECT(ADDRESS(B535,1,1,1,"all_city_parameter_inputs")))), "", IF(ISBLANK(INDIRECT(ADDRESS(B535,1,1,1,"all_city_parameter_inputs"))), All_city_list!E534,INDIRECT(ADDRESS(B535,1,1,1,"all_city_parameter_inputs"))))</f>
        <v>truck_to_car_ratio</v>
      </c>
      <c r="F535" s="9" t="str" cm="1">
        <f t="array" aca="1" ref="F535" ca="1">IF(AND(ISBLANK(INDIRECT(ADDRESS(B535,3,1,1,"all_city_parameter_inputs"))),ISBLANK(INDIRECT(ADDRESS(B535,2,1,1,"all_city_parameter_inputs")))),"",IF(ISBLANK(INDIRECT(ADDRESS(B535,2,1,1,"all_city_parameter_inputs"))),"",INDIRECT(ADDRESS(B535,2,1,1,"all_city_parameter_inputs"))))</f>
        <v>constant</v>
      </c>
      <c r="G535" s="25" cm="1">
        <f t="array" aca="1" ref="G535" ca="1">IF(ISBLANK(INDIRECT(ADDRESS(B535,A535,1,1,"all_city_parameter_inputs"))), "--",INDIRECT(ADDRESS(B535,A535,1,1,"all_city_parameter_inputs")))</f>
        <v>0.23076923099999999</v>
      </c>
      <c r="H535" s="25">
        <f ca="1">IF(OR(F535="alpha",F535="beta",F535="sd",F535="mean"),"--",VLOOKUP(C535,Default!$B$5:$H$82,7,FALSE))</f>
        <v>0.21</v>
      </c>
      <c r="I535" s="9" t="str">
        <f ca="1">VLOOKUP(E535,Lookup!$C$5:$D$42,2, FALSE)</f>
        <v>Travel values</v>
      </c>
      <c r="J535" s="9" t="str">
        <f ca="1">VLOOKUP(C535,Default!$B$4:$E$82,4, FALSE)</f>
        <v>number of trucks per car</v>
      </c>
      <c r="K535" s="29"/>
      <c r="L535" s="29"/>
      <c r="M535" s="29"/>
    </row>
    <row r="536" spans="1:13" x14ac:dyDescent="0.3">
      <c r="A536" s="10">
        <f t="shared" si="23"/>
        <v>10</v>
      </c>
      <c r="B536" s="10">
        <f t="shared" si="24"/>
        <v>44</v>
      </c>
      <c r="C536" s="10" t="str">
        <f t="shared" ca="1" si="25"/>
        <v>truck_to_car_ratio</v>
      </c>
      <c r="D536" s="9" t="str" cm="1">
        <f t="array" aca="1" ref="D536" ca="1">INDIRECT(ADDRESS(1,A536,1,1,"all_city_parameter_inputs"))</f>
        <v>santiago</v>
      </c>
      <c r="E536" s="11" t="str" cm="1">
        <f t="array" aca="1" ref="E536" ca="1">IF(AND(ISBLANK(INDIRECT(ADDRESS(B536,2,1,1,"all_city_parameter_inputs"))), ISBLANK(INDIRECT(ADDRESS(B536,1,1,1,"all_city_parameter_inputs")))), "", IF(ISBLANK(INDIRECT(ADDRESS(B536,1,1,1,"all_city_parameter_inputs"))), All_city_list!E535,INDIRECT(ADDRESS(B536,1,1,1,"all_city_parameter_inputs"))))</f>
        <v>truck_to_car_ratio</v>
      </c>
      <c r="F536" s="9" t="str" cm="1">
        <f t="array" aca="1" ref="F536" ca="1">IF(AND(ISBLANK(INDIRECT(ADDRESS(B536,3,1,1,"all_city_parameter_inputs"))),ISBLANK(INDIRECT(ADDRESS(B536,2,1,1,"all_city_parameter_inputs")))),"",IF(ISBLANK(INDIRECT(ADDRESS(B536,2,1,1,"all_city_parameter_inputs"))),"",INDIRECT(ADDRESS(B536,2,1,1,"all_city_parameter_inputs"))))</f>
        <v>alpha</v>
      </c>
      <c r="G536" s="25" cm="1">
        <f t="array" aca="1" ref="G536" ca="1">IF(ISBLANK(INDIRECT(ADDRESS(B536,A536,1,1,"all_city_parameter_inputs"))), "--",INDIRECT(ADDRESS(B536,A536,1,1,"all_city_parameter_inputs")))</f>
        <v>3</v>
      </c>
      <c r="H536" s="25" t="str">
        <f ca="1">IF(OR(F536="alpha",F536="beta",F536="sd",F536="mean"),"--",VLOOKUP(C536,Default!$B$5:$H$82,7,FALSE))</f>
        <v>--</v>
      </c>
      <c r="I536" s="9" t="str">
        <f ca="1">VLOOKUP(E536,Lookup!$C$5:$D$42,2, FALSE)</f>
        <v>Travel values</v>
      </c>
      <c r="J536" s="9" t="str">
        <f ca="1">VLOOKUP(C536,Default!$B$4:$E$82,4, FALSE)</f>
        <v>number of trucks per car</v>
      </c>
      <c r="K536" s="29"/>
      <c r="L536" s="29"/>
      <c r="M536" s="29"/>
    </row>
    <row r="537" spans="1:13" x14ac:dyDescent="0.3">
      <c r="A537" s="10">
        <f t="shared" si="23"/>
        <v>10</v>
      </c>
      <c r="B537" s="10">
        <f t="shared" si="24"/>
        <v>45</v>
      </c>
      <c r="C537" s="10" t="str">
        <f t="shared" ca="1" si="25"/>
        <v>truck_to_car_ratio</v>
      </c>
      <c r="D537" s="9" t="str" cm="1">
        <f t="array" aca="1" ref="D537" ca="1">INDIRECT(ADDRESS(1,A537,1,1,"all_city_parameter_inputs"))</f>
        <v>santiago</v>
      </c>
      <c r="E537" s="11" t="str" cm="1">
        <f t="array" aca="1" ref="E537" ca="1">IF(AND(ISBLANK(INDIRECT(ADDRESS(B537,2,1,1,"all_city_parameter_inputs"))), ISBLANK(INDIRECT(ADDRESS(B537,1,1,1,"all_city_parameter_inputs")))), "", IF(ISBLANK(INDIRECT(ADDRESS(B537,1,1,1,"all_city_parameter_inputs"))), All_city_list!E536,INDIRECT(ADDRESS(B537,1,1,1,"all_city_parameter_inputs"))))</f>
        <v>truck_to_car_ratio</v>
      </c>
      <c r="F537" s="9" t="str" cm="1">
        <f t="array" aca="1" ref="F537" ca="1">IF(AND(ISBLANK(INDIRECT(ADDRESS(B537,3,1,1,"all_city_parameter_inputs"))),ISBLANK(INDIRECT(ADDRESS(B537,2,1,1,"all_city_parameter_inputs")))),"",IF(ISBLANK(INDIRECT(ADDRESS(B537,2,1,1,"all_city_parameter_inputs"))),"",INDIRECT(ADDRESS(B537,2,1,1,"all_city_parameter_inputs"))))</f>
        <v>beta</v>
      </c>
      <c r="G537" s="25" cm="1">
        <f t="array" aca="1" ref="G537" ca="1">IF(ISBLANK(INDIRECT(ADDRESS(B537,A537,1,1,"all_city_parameter_inputs"))), "--",INDIRECT(ADDRESS(B537,A537,1,1,"all_city_parameter_inputs")))</f>
        <v>10</v>
      </c>
      <c r="H537" s="25" t="str">
        <f ca="1">IF(OR(F537="alpha",F537="beta",F537="sd",F537="mean"),"--",VLOOKUP(C537,Default!$B$5:$H$82,7,FALSE))</f>
        <v>--</v>
      </c>
      <c r="I537" s="9" t="str">
        <f ca="1">VLOOKUP(E537,Lookup!$C$5:$D$42,2, FALSE)</f>
        <v>Travel values</v>
      </c>
      <c r="J537" s="9" t="str">
        <f ca="1">VLOOKUP(C537,Default!$B$4:$E$82,4, FALSE)</f>
        <v>number of trucks per car</v>
      </c>
      <c r="K537" s="29"/>
      <c r="L537" s="29"/>
      <c r="M537" s="29"/>
    </row>
    <row r="538" spans="1:13" x14ac:dyDescent="0.3">
      <c r="A538" s="10">
        <f t="shared" si="23"/>
        <v>10</v>
      </c>
      <c r="B538" s="10">
        <f t="shared" si="24"/>
        <v>46</v>
      </c>
      <c r="C538" s="10" t="str">
        <f t="shared" ca="1" si="25"/>
        <v xml:space="preserve">PM_emission_confidence </v>
      </c>
      <c r="D538" s="9" t="str" cm="1">
        <f t="array" aca="1" ref="D538" ca="1">INDIRECT(ADDRESS(1,A538,1,1,"all_city_parameter_inputs"))</f>
        <v>santiago</v>
      </c>
      <c r="E538" s="11" t="str" cm="1">
        <f t="array" aca="1" ref="E538" ca="1">IF(AND(ISBLANK(INDIRECT(ADDRESS(B538,2,1,1,"all_city_parameter_inputs"))), ISBLANK(INDIRECT(ADDRESS(B538,1,1,1,"all_city_parameter_inputs")))), "", IF(ISBLANK(INDIRECT(ADDRESS(B538,1,1,1,"all_city_parameter_inputs"))), All_city_list!E537,INDIRECT(ADDRESS(B538,1,1,1,"all_city_parameter_inputs"))))</f>
        <v>PM_emission_confidence</v>
      </c>
      <c r="F538" s="9" t="str" cm="1">
        <f t="array" aca="1" ref="F538" ca="1">IF(AND(ISBLANK(INDIRECT(ADDRESS(B538,3,1,1,"all_city_parameter_inputs"))),ISBLANK(INDIRECT(ADDRESS(B538,2,1,1,"all_city_parameter_inputs")))),"",IF(ISBLANK(INDIRECT(ADDRESS(B538,2,1,1,"all_city_parameter_inputs"))),"",INDIRECT(ADDRESS(B538,2,1,1,"all_city_parameter_inputs"))))</f>
        <v/>
      </c>
      <c r="G538" s="25" cm="1">
        <f t="array" aca="1" ref="G538" ca="1">IF(ISBLANK(INDIRECT(ADDRESS(B538,A538,1,1,"all_city_parameter_inputs"))), "--",INDIRECT(ADDRESS(B538,A538,1,1,"all_city_parameter_inputs")))</f>
        <v>0.5</v>
      </c>
      <c r="H538" s="25" t="e">
        <f ca="1">IF(OR(F538="alpha",F538="beta",F538="sd",F538="mean"),"--",VLOOKUP(C538,Default!$B$5:$H$82,7,FALSE))</f>
        <v>#N/A</v>
      </c>
      <c r="I538" s="9" t="str">
        <f ca="1">VLOOKUP(E538,Lookup!$C$5:$D$42,2, FALSE)</f>
        <v>Pollution values</v>
      </c>
      <c r="J538" s="9" t="e">
        <f ca="1">VLOOKUP(C538,Default!$B$4:$E$82,4, FALSE)</f>
        <v>#N/A</v>
      </c>
      <c r="K538" s="29"/>
      <c r="L538" s="29"/>
      <c r="M538" s="29"/>
    </row>
    <row r="539" spans="1:13" x14ac:dyDescent="0.3">
      <c r="A539" s="10">
        <f t="shared" si="23"/>
        <v>10</v>
      </c>
      <c r="B539" s="10">
        <f t="shared" si="24"/>
        <v>47</v>
      </c>
      <c r="C539" s="10" t="str">
        <f t="shared" ca="1" si="25"/>
        <v>distance_scalar_car_taxi</v>
      </c>
      <c r="D539" s="9" t="str" cm="1">
        <f t="array" aca="1" ref="D539" ca="1">INDIRECT(ADDRESS(1,A539,1,1,"all_city_parameter_inputs"))</f>
        <v>santiago</v>
      </c>
      <c r="E539" s="11" t="str" cm="1">
        <f t="array" aca="1" ref="E539" ca="1">IF(AND(ISBLANK(INDIRECT(ADDRESS(B539,2,1,1,"all_city_parameter_inputs"))), ISBLANK(INDIRECT(ADDRESS(B539,1,1,1,"all_city_parameter_inputs")))), "", IF(ISBLANK(INDIRECT(ADDRESS(B539,1,1,1,"all_city_parameter_inputs"))), All_city_list!E538,INDIRECT(ADDRESS(B539,1,1,1,"all_city_parameter_inputs"))))</f>
        <v>distance_scalar_car_taxi</v>
      </c>
      <c r="F539" s="9" t="str" cm="1">
        <f t="array" aca="1" ref="F539" ca="1">IF(AND(ISBLANK(INDIRECT(ADDRESS(B539,3,1,1,"all_city_parameter_inputs"))),ISBLANK(INDIRECT(ADDRESS(B539,2,1,1,"all_city_parameter_inputs")))),"",IF(ISBLANK(INDIRECT(ADDRESS(B539,2,1,1,"all_city_parameter_inputs"))),"",INDIRECT(ADDRESS(B539,2,1,1,"all_city_parameter_inputs"))))</f>
        <v>constant</v>
      </c>
      <c r="G539" s="25" cm="1">
        <f t="array" aca="1" ref="G539" ca="1">IF(ISBLANK(INDIRECT(ADDRESS(B539,A539,1,1,"all_city_parameter_inputs"))), "--",INDIRECT(ADDRESS(B539,A539,1,1,"all_city_parameter_inputs")))</f>
        <v>1</v>
      </c>
      <c r="H539" s="25">
        <f ca="1">IF(OR(F539="alpha",F539="beta",F539="sd",F539="mean"),"--",VLOOKUP(C539,Default!$B$5:$H$82,7,FALSE))</f>
        <v>1</v>
      </c>
      <c r="I539" s="9" t="str">
        <f ca="1">VLOOKUP(E539,Lookup!$C$5:$D$42,2, FALSE)</f>
        <v>Travel values</v>
      </c>
      <c r="J539" s="9" t="str">
        <f ca="1">VLOOKUP(C539,Default!$B$4:$E$82,4, FALSE)</f>
        <v>scalar for car/taxi distance</v>
      </c>
      <c r="K539" s="29"/>
      <c r="L539" s="29"/>
      <c r="M539" s="29"/>
    </row>
    <row r="540" spans="1:13" x14ac:dyDescent="0.3">
      <c r="A540" s="10">
        <f t="shared" si="23"/>
        <v>10</v>
      </c>
      <c r="B540" s="10">
        <f t="shared" si="24"/>
        <v>48</v>
      </c>
      <c r="C540" s="10" t="str">
        <f t="shared" ca="1" si="25"/>
        <v>distance_scalar_car_taxi</v>
      </c>
      <c r="D540" s="9" t="str" cm="1">
        <f t="array" aca="1" ref="D540" ca="1">INDIRECT(ADDRESS(1,A540,1,1,"all_city_parameter_inputs"))</f>
        <v>santiago</v>
      </c>
      <c r="E540" s="11" t="str" cm="1">
        <f t="array" aca="1" ref="E540" ca="1">IF(AND(ISBLANK(INDIRECT(ADDRESS(B540,2,1,1,"all_city_parameter_inputs"))), ISBLANK(INDIRECT(ADDRESS(B540,1,1,1,"all_city_parameter_inputs")))), "", IF(ISBLANK(INDIRECT(ADDRESS(B540,1,1,1,"all_city_parameter_inputs"))), All_city_list!E539,INDIRECT(ADDRESS(B540,1,1,1,"all_city_parameter_inputs"))))</f>
        <v>distance_scalar_car_taxi</v>
      </c>
      <c r="F540" s="9" t="str" cm="1">
        <f t="array" aca="1" ref="F540" ca="1">IF(AND(ISBLANK(INDIRECT(ADDRESS(B540,3,1,1,"all_city_parameter_inputs"))),ISBLANK(INDIRECT(ADDRESS(B540,2,1,1,"all_city_parameter_inputs")))),"",IF(ISBLANK(INDIRECT(ADDRESS(B540,2,1,1,"all_city_parameter_inputs"))),"",INDIRECT(ADDRESS(B540,2,1,1,"all_city_parameter_inputs"))))</f>
        <v>mean</v>
      </c>
      <c r="G540" s="25" cm="1">
        <f t="array" aca="1" ref="G540" ca="1">IF(ISBLANK(INDIRECT(ADDRESS(B540,A540,1,1,"all_city_parameter_inputs"))), "--",INDIRECT(ADDRESS(B540,A540,1,1,"all_city_parameter_inputs")))</f>
        <v>1</v>
      </c>
      <c r="H540" s="25" t="str">
        <f ca="1">IF(OR(F540="alpha",F540="beta",F540="sd",F540="mean"),"--",VLOOKUP(C540,Default!$B$5:$H$82,7,FALSE))</f>
        <v>--</v>
      </c>
      <c r="I540" s="9" t="str">
        <f ca="1">VLOOKUP(E540,Lookup!$C$5:$D$42,2, FALSE)</f>
        <v>Travel values</v>
      </c>
      <c r="J540" s="9" t="str">
        <f ca="1">VLOOKUP(C540,Default!$B$4:$E$82,4, FALSE)</f>
        <v>scalar for car/taxi distance</v>
      </c>
      <c r="K540" s="29"/>
      <c r="L540" s="29"/>
      <c r="M540" s="29"/>
    </row>
    <row r="541" spans="1:13" x14ac:dyDescent="0.3">
      <c r="A541" s="10">
        <f t="shared" si="23"/>
        <v>10</v>
      </c>
      <c r="B541" s="10">
        <f t="shared" si="24"/>
        <v>49</v>
      </c>
      <c r="C541" s="10" t="str">
        <f t="shared" ca="1" si="25"/>
        <v>distance_scalar_car_taxi</v>
      </c>
      <c r="D541" s="9" t="str" cm="1">
        <f t="array" aca="1" ref="D541" ca="1">INDIRECT(ADDRESS(1,A541,1,1,"all_city_parameter_inputs"))</f>
        <v>santiago</v>
      </c>
      <c r="E541" s="11" t="str" cm="1">
        <f t="array" aca="1" ref="E541" ca="1">IF(AND(ISBLANK(INDIRECT(ADDRESS(B541,2,1,1,"all_city_parameter_inputs"))), ISBLANK(INDIRECT(ADDRESS(B541,1,1,1,"all_city_parameter_inputs")))), "", IF(ISBLANK(INDIRECT(ADDRESS(B541,1,1,1,"all_city_parameter_inputs"))), All_city_list!E540,INDIRECT(ADDRESS(B541,1,1,1,"all_city_parameter_inputs"))))</f>
        <v>distance_scalar_car_taxi</v>
      </c>
      <c r="F541" s="9" t="str" cm="1">
        <f t="array" aca="1" ref="F541" ca="1">IF(AND(ISBLANK(INDIRECT(ADDRESS(B541,3,1,1,"all_city_parameter_inputs"))),ISBLANK(INDIRECT(ADDRESS(B541,2,1,1,"all_city_parameter_inputs")))),"",IF(ISBLANK(INDIRECT(ADDRESS(B541,2,1,1,"all_city_parameter_inputs"))),"",INDIRECT(ADDRESS(B541,2,1,1,"all_city_parameter_inputs"))))</f>
        <v>sd</v>
      </c>
      <c r="G541" s="25" cm="1">
        <f t="array" aca="1" ref="G541" ca="1">IF(ISBLANK(INDIRECT(ADDRESS(B541,A541,1,1,"all_city_parameter_inputs"))), "--",INDIRECT(ADDRESS(B541,A541,1,1,"all_city_parameter_inputs")))</f>
        <v>1.2</v>
      </c>
      <c r="H541" s="25" t="str">
        <f ca="1">IF(OR(F541="alpha",F541="beta",F541="sd",F541="mean"),"--",VLOOKUP(C541,Default!$B$5:$H$82,7,FALSE))</f>
        <v>--</v>
      </c>
      <c r="I541" s="9" t="str">
        <f ca="1">VLOOKUP(E541,Lookup!$C$5:$D$42,2, FALSE)</f>
        <v>Travel values</v>
      </c>
      <c r="J541" s="9" t="str">
        <f ca="1">VLOOKUP(C541,Default!$B$4:$E$82,4, FALSE)</f>
        <v>scalar for car/taxi distance</v>
      </c>
      <c r="K541" s="29"/>
      <c r="L541" s="29"/>
      <c r="M541" s="29"/>
    </row>
    <row r="542" spans="1:13" x14ac:dyDescent="0.3">
      <c r="A542" s="10">
        <f t="shared" si="23"/>
        <v>10</v>
      </c>
      <c r="B542" s="10">
        <f t="shared" si="24"/>
        <v>50</v>
      </c>
      <c r="C542" s="10" t="str">
        <f t="shared" ca="1" si="25"/>
        <v>distance_scalar_motorcycle</v>
      </c>
      <c r="D542" s="9" t="str" cm="1">
        <f t="array" aca="1" ref="D542" ca="1">INDIRECT(ADDRESS(1,A542,1,1,"all_city_parameter_inputs"))</f>
        <v>santiago</v>
      </c>
      <c r="E542" s="11" t="str" cm="1">
        <f t="array" aca="1" ref="E542" ca="1">IF(AND(ISBLANK(INDIRECT(ADDRESS(B542,2,1,1,"all_city_parameter_inputs"))), ISBLANK(INDIRECT(ADDRESS(B542,1,1,1,"all_city_parameter_inputs")))), "", IF(ISBLANK(INDIRECT(ADDRESS(B542,1,1,1,"all_city_parameter_inputs"))), All_city_list!E541,INDIRECT(ADDRESS(B542,1,1,1,"all_city_parameter_inputs"))))</f>
        <v>distance_scalar_motorcycle</v>
      </c>
      <c r="F542" s="9" t="str" cm="1">
        <f t="array" aca="1" ref="F542" ca="1">IF(AND(ISBLANK(INDIRECT(ADDRESS(B542,3,1,1,"all_city_parameter_inputs"))),ISBLANK(INDIRECT(ADDRESS(B542,2,1,1,"all_city_parameter_inputs")))),"",IF(ISBLANK(INDIRECT(ADDRESS(B542,2,1,1,"all_city_parameter_inputs"))),"",INDIRECT(ADDRESS(B542,2,1,1,"all_city_parameter_inputs"))))</f>
        <v>constant</v>
      </c>
      <c r="G542" s="25" cm="1">
        <f t="array" aca="1" ref="G542" ca="1">IF(ISBLANK(INDIRECT(ADDRESS(B542,A542,1,1,"all_city_parameter_inputs"))), "--",INDIRECT(ADDRESS(B542,A542,1,1,"all_city_parameter_inputs")))</f>
        <v>1</v>
      </c>
      <c r="H542" s="25">
        <f ca="1">IF(OR(F542="alpha",F542="beta",F542="sd",F542="mean"),"--",VLOOKUP(C542,Default!$B$5:$H$82,7,FALSE))</f>
        <v>1</v>
      </c>
      <c r="I542" s="9" t="str">
        <f ca="1">VLOOKUP(E542,Lookup!$C$5:$D$42,2, FALSE)</f>
        <v>Travel values</v>
      </c>
      <c r="J542" s="9" t="str">
        <f ca="1">VLOOKUP(C542,Default!$B$4:$E$82,4, FALSE)</f>
        <v>scalar for motorcycle distance</v>
      </c>
      <c r="K542" s="29"/>
      <c r="L542" s="29"/>
      <c r="M542" s="29"/>
    </row>
    <row r="543" spans="1:13" x14ac:dyDescent="0.3">
      <c r="A543" s="10">
        <f t="shared" si="23"/>
        <v>10</v>
      </c>
      <c r="B543" s="10">
        <f t="shared" si="24"/>
        <v>51</v>
      </c>
      <c r="C543" s="10" t="str">
        <f t="shared" ca="1" si="25"/>
        <v>distance_scalar_motorcycle</v>
      </c>
      <c r="D543" s="9" t="str" cm="1">
        <f t="array" aca="1" ref="D543" ca="1">INDIRECT(ADDRESS(1,A543,1,1,"all_city_parameter_inputs"))</f>
        <v>santiago</v>
      </c>
      <c r="E543" s="11" t="str" cm="1">
        <f t="array" aca="1" ref="E543" ca="1">IF(AND(ISBLANK(INDIRECT(ADDRESS(B543,2,1,1,"all_city_parameter_inputs"))), ISBLANK(INDIRECT(ADDRESS(B543,1,1,1,"all_city_parameter_inputs")))), "", IF(ISBLANK(INDIRECT(ADDRESS(B543,1,1,1,"all_city_parameter_inputs"))), All_city_list!E542,INDIRECT(ADDRESS(B543,1,1,1,"all_city_parameter_inputs"))))</f>
        <v>distance_scalar_motorcycle</v>
      </c>
      <c r="F543" s="9" t="str" cm="1">
        <f t="array" aca="1" ref="F543" ca="1">IF(AND(ISBLANK(INDIRECT(ADDRESS(B543,3,1,1,"all_city_parameter_inputs"))),ISBLANK(INDIRECT(ADDRESS(B543,2,1,1,"all_city_parameter_inputs")))),"",IF(ISBLANK(INDIRECT(ADDRESS(B543,2,1,1,"all_city_parameter_inputs"))),"",INDIRECT(ADDRESS(B543,2,1,1,"all_city_parameter_inputs"))))</f>
        <v>mean</v>
      </c>
      <c r="G543" s="25" cm="1">
        <f t="array" aca="1" ref="G543" ca="1">IF(ISBLANK(INDIRECT(ADDRESS(B543,A543,1,1,"all_city_parameter_inputs"))), "--",INDIRECT(ADDRESS(B543,A543,1,1,"all_city_parameter_inputs")))</f>
        <v>1</v>
      </c>
      <c r="H543" s="25" t="str">
        <f ca="1">IF(OR(F543="alpha",F543="beta",F543="sd",F543="mean"),"--",VLOOKUP(C543,Default!$B$5:$H$82,7,FALSE))</f>
        <v>--</v>
      </c>
      <c r="I543" s="9" t="str">
        <f ca="1">VLOOKUP(E543,Lookup!$C$5:$D$42,2, FALSE)</f>
        <v>Travel values</v>
      </c>
      <c r="J543" s="9" t="str">
        <f ca="1">VLOOKUP(C543,Default!$B$4:$E$82,4, FALSE)</f>
        <v>scalar for motorcycle distance</v>
      </c>
      <c r="K543" s="29"/>
      <c r="L543" s="29"/>
      <c r="M543" s="29"/>
    </row>
    <row r="544" spans="1:13" x14ac:dyDescent="0.3">
      <c r="A544" s="10">
        <f t="shared" si="23"/>
        <v>10</v>
      </c>
      <c r="B544" s="10">
        <f t="shared" si="24"/>
        <v>52</v>
      </c>
      <c r="C544" s="10" t="str">
        <f t="shared" ca="1" si="25"/>
        <v>distance_scalar_motorcycle</v>
      </c>
      <c r="D544" s="9" t="str" cm="1">
        <f t="array" aca="1" ref="D544" ca="1">INDIRECT(ADDRESS(1,A544,1,1,"all_city_parameter_inputs"))</f>
        <v>santiago</v>
      </c>
      <c r="E544" s="11" t="str" cm="1">
        <f t="array" aca="1" ref="E544" ca="1">IF(AND(ISBLANK(INDIRECT(ADDRESS(B544,2,1,1,"all_city_parameter_inputs"))), ISBLANK(INDIRECT(ADDRESS(B544,1,1,1,"all_city_parameter_inputs")))), "", IF(ISBLANK(INDIRECT(ADDRESS(B544,1,1,1,"all_city_parameter_inputs"))), All_city_list!E543,INDIRECT(ADDRESS(B544,1,1,1,"all_city_parameter_inputs"))))</f>
        <v>distance_scalar_motorcycle</v>
      </c>
      <c r="F544" s="9" t="str" cm="1">
        <f t="array" aca="1" ref="F544" ca="1">IF(AND(ISBLANK(INDIRECT(ADDRESS(B544,3,1,1,"all_city_parameter_inputs"))),ISBLANK(INDIRECT(ADDRESS(B544,2,1,1,"all_city_parameter_inputs")))),"",IF(ISBLANK(INDIRECT(ADDRESS(B544,2,1,1,"all_city_parameter_inputs"))),"",INDIRECT(ADDRESS(B544,2,1,1,"all_city_parameter_inputs"))))</f>
        <v>sd</v>
      </c>
      <c r="G544" s="25" cm="1">
        <f t="array" aca="1" ref="G544" ca="1">IF(ISBLANK(INDIRECT(ADDRESS(B544,A544,1,1,"all_city_parameter_inputs"))), "--",INDIRECT(ADDRESS(B544,A544,1,1,"all_city_parameter_inputs")))</f>
        <v>1.2</v>
      </c>
      <c r="H544" s="25" t="str">
        <f ca="1">IF(OR(F544="alpha",F544="beta",F544="sd",F544="mean"),"--",VLOOKUP(C544,Default!$B$5:$H$82,7,FALSE))</f>
        <v>--</v>
      </c>
      <c r="I544" s="9" t="str">
        <f ca="1">VLOOKUP(E544,Lookup!$C$5:$D$42,2, FALSE)</f>
        <v>Travel values</v>
      </c>
      <c r="J544" s="9" t="str">
        <f ca="1">VLOOKUP(C544,Default!$B$4:$E$82,4, FALSE)</f>
        <v>scalar for motorcycle distance</v>
      </c>
      <c r="K544" s="29"/>
      <c r="L544" s="29"/>
      <c r="M544" s="29"/>
    </row>
    <row r="545" spans="1:13" x14ac:dyDescent="0.3">
      <c r="A545" s="10">
        <f t="shared" si="23"/>
        <v>10</v>
      </c>
      <c r="B545" s="10">
        <f t="shared" si="24"/>
        <v>53</v>
      </c>
      <c r="C545" s="10" t="str">
        <f t="shared" ca="1" si="25"/>
        <v>distance_scalar_pt</v>
      </c>
      <c r="D545" s="9" t="str" cm="1">
        <f t="array" aca="1" ref="D545" ca="1">INDIRECT(ADDRESS(1,A545,1,1,"all_city_parameter_inputs"))</f>
        <v>santiago</v>
      </c>
      <c r="E545" s="11" t="str" cm="1">
        <f t="array" aca="1" ref="E545" ca="1">IF(AND(ISBLANK(INDIRECT(ADDRESS(B545,2,1,1,"all_city_parameter_inputs"))), ISBLANK(INDIRECT(ADDRESS(B545,1,1,1,"all_city_parameter_inputs")))), "", IF(ISBLANK(INDIRECT(ADDRESS(B545,1,1,1,"all_city_parameter_inputs"))), All_city_list!E544,INDIRECT(ADDRESS(B545,1,1,1,"all_city_parameter_inputs"))))</f>
        <v>distance_scalar_pt</v>
      </c>
      <c r="F545" s="9" t="str" cm="1">
        <f t="array" aca="1" ref="F545" ca="1">IF(AND(ISBLANK(INDIRECT(ADDRESS(B545,3,1,1,"all_city_parameter_inputs"))),ISBLANK(INDIRECT(ADDRESS(B545,2,1,1,"all_city_parameter_inputs")))),"",IF(ISBLANK(INDIRECT(ADDRESS(B545,2,1,1,"all_city_parameter_inputs"))),"",INDIRECT(ADDRESS(B545,2,1,1,"all_city_parameter_inputs"))))</f>
        <v>constant</v>
      </c>
      <c r="G545" s="25" cm="1">
        <f t="array" aca="1" ref="G545" ca="1">IF(ISBLANK(INDIRECT(ADDRESS(B545,A545,1,1,"all_city_parameter_inputs"))), "--",INDIRECT(ADDRESS(B545,A545,1,1,"all_city_parameter_inputs")))</f>
        <v>1</v>
      </c>
      <c r="H545" s="25">
        <f ca="1">IF(OR(F545="alpha",F545="beta",F545="sd",F545="mean"),"--",VLOOKUP(C545,Default!$B$5:$H$82,7,FALSE))</f>
        <v>1</v>
      </c>
      <c r="I545" s="9" t="str">
        <f ca="1">VLOOKUP(E545,Lookup!$C$5:$D$42,2, FALSE)</f>
        <v>Travel values</v>
      </c>
      <c r="J545" s="9" t="str">
        <f ca="1">VLOOKUP(C545,Default!$B$4:$E$82,4, FALSE)</f>
        <v>scalar for PT distance</v>
      </c>
      <c r="K545" s="29"/>
      <c r="L545" s="29"/>
      <c r="M545" s="29"/>
    </row>
    <row r="546" spans="1:13" x14ac:dyDescent="0.3">
      <c r="A546" s="10">
        <f t="shared" si="23"/>
        <v>10</v>
      </c>
      <c r="B546" s="10">
        <f t="shared" si="24"/>
        <v>54</v>
      </c>
      <c r="C546" s="10" t="str">
        <f t="shared" ca="1" si="25"/>
        <v>distance_scalar_pt</v>
      </c>
      <c r="D546" s="9" t="str" cm="1">
        <f t="array" aca="1" ref="D546" ca="1">INDIRECT(ADDRESS(1,A546,1,1,"all_city_parameter_inputs"))</f>
        <v>santiago</v>
      </c>
      <c r="E546" s="11" t="str" cm="1">
        <f t="array" aca="1" ref="E546" ca="1">IF(AND(ISBLANK(INDIRECT(ADDRESS(B546,2,1,1,"all_city_parameter_inputs"))), ISBLANK(INDIRECT(ADDRESS(B546,1,1,1,"all_city_parameter_inputs")))), "", IF(ISBLANK(INDIRECT(ADDRESS(B546,1,1,1,"all_city_parameter_inputs"))), All_city_list!E545,INDIRECT(ADDRESS(B546,1,1,1,"all_city_parameter_inputs"))))</f>
        <v>distance_scalar_pt</v>
      </c>
      <c r="F546" s="9" t="str" cm="1">
        <f t="array" aca="1" ref="F546" ca="1">IF(AND(ISBLANK(INDIRECT(ADDRESS(B546,3,1,1,"all_city_parameter_inputs"))),ISBLANK(INDIRECT(ADDRESS(B546,2,1,1,"all_city_parameter_inputs")))),"",IF(ISBLANK(INDIRECT(ADDRESS(B546,2,1,1,"all_city_parameter_inputs"))),"",INDIRECT(ADDRESS(B546,2,1,1,"all_city_parameter_inputs"))))</f>
        <v>mean</v>
      </c>
      <c r="G546" s="25" cm="1">
        <f t="array" aca="1" ref="G546" ca="1">IF(ISBLANK(INDIRECT(ADDRESS(B546,A546,1,1,"all_city_parameter_inputs"))), "--",INDIRECT(ADDRESS(B546,A546,1,1,"all_city_parameter_inputs")))</f>
        <v>1</v>
      </c>
      <c r="H546" s="25" t="str">
        <f ca="1">IF(OR(F546="alpha",F546="beta",F546="sd",F546="mean"),"--",VLOOKUP(C546,Default!$B$5:$H$82,7,FALSE))</f>
        <v>--</v>
      </c>
      <c r="I546" s="9" t="str">
        <f ca="1">VLOOKUP(E546,Lookup!$C$5:$D$42,2, FALSE)</f>
        <v>Travel values</v>
      </c>
      <c r="J546" s="9" t="str">
        <f ca="1">VLOOKUP(C546,Default!$B$4:$E$82,4, FALSE)</f>
        <v>scalar for PT distance</v>
      </c>
      <c r="K546" s="29"/>
      <c r="L546" s="29"/>
      <c r="M546" s="29"/>
    </row>
    <row r="547" spans="1:13" x14ac:dyDescent="0.3">
      <c r="A547" s="10">
        <f t="shared" si="23"/>
        <v>10</v>
      </c>
      <c r="B547" s="10">
        <f t="shared" si="24"/>
        <v>55</v>
      </c>
      <c r="C547" s="10" t="str">
        <f t="shared" ca="1" si="25"/>
        <v>distance_scalar_pt</v>
      </c>
      <c r="D547" s="9" t="str" cm="1">
        <f t="array" aca="1" ref="D547" ca="1">INDIRECT(ADDRESS(1,A547,1,1,"all_city_parameter_inputs"))</f>
        <v>santiago</v>
      </c>
      <c r="E547" s="11" t="str" cm="1">
        <f t="array" aca="1" ref="E547" ca="1">IF(AND(ISBLANK(INDIRECT(ADDRESS(B547,2,1,1,"all_city_parameter_inputs"))), ISBLANK(INDIRECT(ADDRESS(B547,1,1,1,"all_city_parameter_inputs")))), "", IF(ISBLANK(INDIRECT(ADDRESS(B547,1,1,1,"all_city_parameter_inputs"))), All_city_list!E546,INDIRECT(ADDRESS(B547,1,1,1,"all_city_parameter_inputs"))))</f>
        <v>distance_scalar_pt</v>
      </c>
      <c r="F547" s="9" t="str" cm="1">
        <f t="array" aca="1" ref="F547" ca="1">IF(AND(ISBLANK(INDIRECT(ADDRESS(B547,3,1,1,"all_city_parameter_inputs"))),ISBLANK(INDIRECT(ADDRESS(B547,2,1,1,"all_city_parameter_inputs")))),"",IF(ISBLANK(INDIRECT(ADDRESS(B547,2,1,1,"all_city_parameter_inputs"))),"",INDIRECT(ADDRESS(B547,2,1,1,"all_city_parameter_inputs"))))</f>
        <v>sd</v>
      </c>
      <c r="G547" s="25" cm="1">
        <f t="array" aca="1" ref="G547" ca="1">IF(ISBLANK(INDIRECT(ADDRESS(B547,A547,1,1,"all_city_parameter_inputs"))), "--",INDIRECT(ADDRESS(B547,A547,1,1,"all_city_parameter_inputs")))</f>
        <v>1.2</v>
      </c>
      <c r="H547" s="25" t="str">
        <f ca="1">IF(OR(F547="alpha",F547="beta",F547="sd",F547="mean"),"--",VLOOKUP(C547,Default!$B$5:$H$82,7,FALSE))</f>
        <v>--</v>
      </c>
      <c r="I547" s="9" t="str">
        <f ca="1">VLOOKUP(E547,Lookup!$C$5:$D$42,2, FALSE)</f>
        <v>Travel values</v>
      </c>
      <c r="J547" s="9" t="str">
        <f ca="1">VLOOKUP(C547,Default!$B$4:$E$82,4, FALSE)</f>
        <v>scalar for PT distance</v>
      </c>
      <c r="K547" s="29"/>
      <c r="L547" s="29"/>
      <c r="M547" s="29"/>
    </row>
    <row r="548" spans="1:13" x14ac:dyDescent="0.3">
      <c r="A548" s="10">
        <f t="shared" si="23"/>
        <v>10</v>
      </c>
      <c r="B548" s="10">
        <f t="shared" si="24"/>
        <v>56</v>
      </c>
      <c r="C548" s="10" t="str">
        <f t="shared" ca="1" si="25"/>
        <v>distance_scalar_walking</v>
      </c>
      <c r="D548" s="9" t="str" cm="1">
        <f t="array" aca="1" ref="D548" ca="1">INDIRECT(ADDRESS(1,A548,1,1,"all_city_parameter_inputs"))</f>
        <v>santiago</v>
      </c>
      <c r="E548" s="11" t="str" cm="1">
        <f t="array" aca="1" ref="E548" ca="1">IF(AND(ISBLANK(INDIRECT(ADDRESS(B548,2,1,1,"all_city_parameter_inputs"))), ISBLANK(INDIRECT(ADDRESS(B548,1,1,1,"all_city_parameter_inputs")))), "", IF(ISBLANK(INDIRECT(ADDRESS(B548,1,1,1,"all_city_parameter_inputs"))), All_city_list!E547,INDIRECT(ADDRESS(B548,1,1,1,"all_city_parameter_inputs"))))</f>
        <v>distance_scalar_walking</v>
      </c>
      <c r="F548" s="9" t="str" cm="1">
        <f t="array" aca="1" ref="F548" ca="1">IF(AND(ISBLANK(INDIRECT(ADDRESS(B548,3,1,1,"all_city_parameter_inputs"))),ISBLANK(INDIRECT(ADDRESS(B548,2,1,1,"all_city_parameter_inputs")))),"",IF(ISBLANK(INDIRECT(ADDRESS(B548,2,1,1,"all_city_parameter_inputs"))),"",INDIRECT(ADDRESS(B548,2,1,1,"all_city_parameter_inputs"))))</f>
        <v>constant</v>
      </c>
      <c r="G548" s="25" cm="1">
        <f t="array" aca="1" ref="G548" ca="1">IF(ISBLANK(INDIRECT(ADDRESS(B548,A548,1,1,"all_city_parameter_inputs"))), "--",INDIRECT(ADDRESS(B548,A548,1,1,"all_city_parameter_inputs")))</f>
        <v>1</v>
      </c>
      <c r="H548" s="25">
        <f ca="1">IF(OR(F548="alpha",F548="beta",F548="sd",F548="mean"),"--",VLOOKUP(C548,Default!$B$5:$H$82,7,FALSE))</f>
        <v>1</v>
      </c>
      <c r="I548" s="9" t="str">
        <f ca="1">VLOOKUP(E548,Lookup!$C$5:$D$42,2, FALSE)</f>
        <v>Travel values</v>
      </c>
      <c r="J548" s="9" t="str">
        <f ca="1">VLOOKUP(C548,Default!$B$4:$E$82,4, FALSE)</f>
        <v>scalar for walking distance</v>
      </c>
      <c r="K548" s="29"/>
      <c r="L548" s="29"/>
      <c r="M548" s="29"/>
    </row>
    <row r="549" spans="1:13" x14ac:dyDescent="0.3">
      <c r="A549" s="10">
        <f t="shared" si="23"/>
        <v>10</v>
      </c>
      <c r="B549" s="10">
        <f t="shared" si="24"/>
        <v>57</v>
      </c>
      <c r="C549" s="10" t="str">
        <f t="shared" ca="1" si="25"/>
        <v>distance_scalar_walking</v>
      </c>
      <c r="D549" s="9" t="str" cm="1">
        <f t="array" aca="1" ref="D549" ca="1">INDIRECT(ADDRESS(1,A549,1,1,"all_city_parameter_inputs"))</f>
        <v>santiago</v>
      </c>
      <c r="E549" s="11" t="str" cm="1">
        <f t="array" aca="1" ref="E549" ca="1">IF(AND(ISBLANK(INDIRECT(ADDRESS(B549,2,1,1,"all_city_parameter_inputs"))), ISBLANK(INDIRECT(ADDRESS(B549,1,1,1,"all_city_parameter_inputs")))), "", IF(ISBLANK(INDIRECT(ADDRESS(B549,1,1,1,"all_city_parameter_inputs"))), All_city_list!E548,INDIRECT(ADDRESS(B549,1,1,1,"all_city_parameter_inputs"))))</f>
        <v>distance_scalar_walking</v>
      </c>
      <c r="F549" s="9" t="str" cm="1">
        <f t="array" aca="1" ref="F549" ca="1">IF(AND(ISBLANK(INDIRECT(ADDRESS(B549,3,1,1,"all_city_parameter_inputs"))),ISBLANK(INDIRECT(ADDRESS(B549,2,1,1,"all_city_parameter_inputs")))),"",IF(ISBLANK(INDIRECT(ADDRESS(B549,2,1,1,"all_city_parameter_inputs"))),"",INDIRECT(ADDRESS(B549,2,1,1,"all_city_parameter_inputs"))))</f>
        <v>mean</v>
      </c>
      <c r="G549" s="25" cm="1">
        <f t="array" aca="1" ref="G549" ca="1">IF(ISBLANK(INDIRECT(ADDRESS(B549,A549,1,1,"all_city_parameter_inputs"))), "--",INDIRECT(ADDRESS(B549,A549,1,1,"all_city_parameter_inputs")))</f>
        <v>1</v>
      </c>
      <c r="H549" s="25" t="str">
        <f ca="1">IF(OR(F549="alpha",F549="beta",F549="sd",F549="mean"),"--",VLOOKUP(C549,Default!$B$5:$H$82,7,FALSE))</f>
        <v>--</v>
      </c>
      <c r="I549" s="9" t="str">
        <f ca="1">VLOOKUP(E549,Lookup!$C$5:$D$42,2, FALSE)</f>
        <v>Travel values</v>
      </c>
      <c r="J549" s="9" t="str">
        <f ca="1">VLOOKUP(C549,Default!$B$4:$E$82,4, FALSE)</f>
        <v>scalar for walking distance</v>
      </c>
      <c r="K549" s="29"/>
      <c r="L549" s="29"/>
      <c r="M549" s="29"/>
    </row>
    <row r="550" spans="1:13" x14ac:dyDescent="0.3">
      <c r="A550" s="10">
        <f t="shared" si="23"/>
        <v>10</v>
      </c>
      <c r="B550" s="10">
        <f t="shared" si="24"/>
        <v>58</v>
      </c>
      <c r="C550" s="10" t="str">
        <f t="shared" ca="1" si="25"/>
        <v>distance_scalar_walking</v>
      </c>
      <c r="D550" s="9" t="str" cm="1">
        <f t="array" aca="1" ref="D550" ca="1">INDIRECT(ADDRESS(1,A550,1,1,"all_city_parameter_inputs"))</f>
        <v>santiago</v>
      </c>
      <c r="E550" s="11" t="str" cm="1">
        <f t="array" aca="1" ref="E550" ca="1">IF(AND(ISBLANK(INDIRECT(ADDRESS(B550,2,1,1,"all_city_parameter_inputs"))), ISBLANK(INDIRECT(ADDRESS(B550,1,1,1,"all_city_parameter_inputs")))), "", IF(ISBLANK(INDIRECT(ADDRESS(B550,1,1,1,"all_city_parameter_inputs"))), All_city_list!E549,INDIRECT(ADDRESS(B550,1,1,1,"all_city_parameter_inputs"))))</f>
        <v>distance_scalar_walking</v>
      </c>
      <c r="F550" s="9" t="str" cm="1">
        <f t="array" aca="1" ref="F550" ca="1">IF(AND(ISBLANK(INDIRECT(ADDRESS(B550,3,1,1,"all_city_parameter_inputs"))),ISBLANK(INDIRECT(ADDRESS(B550,2,1,1,"all_city_parameter_inputs")))),"",IF(ISBLANK(INDIRECT(ADDRESS(B550,2,1,1,"all_city_parameter_inputs"))),"",INDIRECT(ADDRESS(B550,2,1,1,"all_city_parameter_inputs"))))</f>
        <v>sd</v>
      </c>
      <c r="G550" s="25" cm="1">
        <f t="array" aca="1" ref="G550" ca="1">IF(ISBLANK(INDIRECT(ADDRESS(B550,A550,1,1,"all_city_parameter_inputs"))), "--",INDIRECT(ADDRESS(B550,A550,1,1,"all_city_parameter_inputs")))</f>
        <v>1.2</v>
      </c>
      <c r="H550" s="25" t="str">
        <f ca="1">IF(OR(F550="alpha",F550="beta",F550="sd",F550="mean"),"--",VLOOKUP(C550,Default!$B$5:$H$82,7,FALSE))</f>
        <v>--</v>
      </c>
      <c r="I550" s="9" t="str">
        <f ca="1">VLOOKUP(E550,Lookup!$C$5:$D$42,2, FALSE)</f>
        <v>Travel values</v>
      </c>
      <c r="J550" s="9" t="str">
        <f ca="1">VLOOKUP(C550,Default!$B$4:$E$82,4, FALSE)</f>
        <v>scalar for walking distance</v>
      </c>
      <c r="K550" s="29"/>
      <c r="L550" s="29"/>
      <c r="M550" s="29"/>
    </row>
    <row r="551" spans="1:13" x14ac:dyDescent="0.3">
      <c r="A551" s="10">
        <f t="shared" si="23"/>
        <v>10</v>
      </c>
      <c r="B551" s="10">
        <f t="shared" si="24"/>
        <v>59</v>
      </c>
      <c r="C551" s="10" t="str">
        <f t="shared" ca="1" si="25"/>
        <v>distance_scalar_cycling</v>
      </c>
      <c r="D551" s="9" t="str" cm="1">
        <f t="array" aca="1" ref="D551" ca="1">INDIRECT(ADDRESS(1,A551,1,1,"all_city_parameter_inputs"))</f>
        <v>santiago</v>
      </c>
      <c r="E551" s="11" t="str" cm="1">
        <f t="array" aca="1" ref="E551" ca="1">IF(AND(ISBLANK(INDIRECT(ADDRESS(B551,2,1,1,"all_city_parameter_inputs"))), ISBLANK(INDIRECT(ADDRESS(B551,1,1,1,"all_city_parameter_inputs")))), "", IF(ISBLANK(INDIRECT(ADDRESS(B551,1,1,1,"all_city_parameter_inputs"))), All_city_list!E550,INDIRECT(ADDRESS(B551,1,1,1,"all_city_parameter_inputs"))))</f>
        <v>distance_scalar_cycling</v>
      </c>
      <c r="F551" s="9" t="str" cm="1">
        <f t="array" aca="1" ref="F551" ca="1">IF(AND(ISBLANK(INDIRECT(ADDRESS(B551,3,1,1,"all_city_parameter_inputs"))),ISBLANK(INDIRECT(ADDRESS(B551,2,1,1,"all_city_parameter_inputs")))),"",IF(ISBLANK(INDIRECT(ADDRESS(B551,2,1,1,"all_city_parameter_inputs"))),"",INDIRECT(ADDRESS(B551,2,1,1,"all_city_parameter_inputs"))))</f>
        <v>constant</v>
      </c>
      <c r="G551" s="25" cm="1">
        <f t="array" aca="1" ref="G551" ca="1">IF(ISBLANK(INDIRECT(ADDRESS(B551,A551,1,1,"all_city_parameter_inputs"))), "--",INDIRECT(ADDRESS(B551,A551,1,1,"all_city_parameter_inputs")))</f>
        <v>1</v>
      </c>
      <c r="H551" s="25">
        <f ca="1">IF(OR(F551="alpha",F551="beta",F551="sd",F551="mean"),"--",VLOOKUP(C551,Default!$B$5:$H$82,7,FALSE))</f>
        <v>1</v>
      </c>
      <c r="I551" s="9" t="str">
        <f ca="1">VLOOKUP(E551,Lookup!$C$5:$D$42,2, FALSE)</f>
        <v>Travel values</v>
      </c>
      <c r="J551" s="9" t="str">
        <f ca="1">VLOOKUP(C551,Default!$B$4:$E$82,4, FALSE)</f>
        <v>scalar for cycling distance</v>
      </c>
      <c r="K551" s="29"/>
      <c r="L551" s="29"/>
      <c r="M551" s="29"/>
    </row>
    <row r="552" spans="1:13" x14ac:dyDescent="0.3">
      <c r="A552" s="10">
        <f t="shared" si="23"/>
        <v>10</v>
      </c>
      <c r="B552" s="10">
        <f t="shared" si="24"/>
        <v>60</v>
      </c>
      <c r="C552" s="10" t="str">
        <f t="shared" ca="1" si="25"/>
        <v>distance_scalar_cycling</v>
      </c>
      <c r="D552" s="9" t="str" cm="1">
        <f t="array" aca="1" ref="D552" ca="1">INDIRECT(ADDRESS(1,A552,1,1,"all_city_parameter_inputs"))</f>
        <v>santiago</v>
      </c>
      <c r="E552" s="11" t="str" cm="1">
        <f t="array" aca="1" ref="E552" ca="1">IF(AND(ISBLANK(INDIRECT(ADDRESS(B552,2,1,1,"all_city_parameter_inputs"))), ISBLANK(INDIRECT(ADDRESS(B552,1,1,1,"all_city_parameter_inputs")))), "", IF(ISBLANK(INDIRECT(ADDRESS(B552,1,1,1,"all_city_parameter_inputs"))), All_city_list!E551,INDIRECT(ADDRESS(B552,1,1,1,"all_city_parameter_inputs"))))</f>
        <v>distance_scalar_cycling</v>
      </c>
      <c r="F552" s="9" t="str" cm="1">
        <f t="array" aca="1" ref="F552" ca="1">IF(AND(ISBLANK(INDIRECT(ADDRESS(B552,3,1,1,"all_city_parameter_inputs"))),ISBLANK(INDIRECT(ADDRESS(B552,2,1,1,"all_city_parameter_inputs")))),"",IF(ISBLANK(INDIRECT(ADDRESS(B552,2,1,1,"all_city_parameter_inputs"))),"",INDIRECT(ADDRESS(B552,2,1,1,"all_city_parameter_inputs"))))</f>
        <v>mean</v>
      </c>
      <c r="G552" s="25" cm="1">
        <f t="array" aca="1" ref="G552" ca="1">IF(ISBLANK(INDIRECT(ADDRESS(B552,A552,1,1,"all_city_parameter_inputs"))), "--",INDIRECT(ADDRESS(B552,A552,1,1,"all_city_parameter_inputs")))</f>
        <v>1</v>
      </c>
      <c r="H552" s="25" t="str">
        <f ca="1">IF(OR(F552="alpha",F552="beta",F552="sd",F552="mean"),"--",VLOOKUP(C552,Default!$B$5:$H$82,7,FALSE))</f>
        <v>--</v>
      </c>
      <c r="I552" s="9" t="str">
        <f ca="1">VLOOKUP(E552,Lookup!$C$5:$D$42,2, FALSE)</f>
        <v>Travel values</v>
      </c>
      <c r="J552" s="9" t="str">
        <f ca="1">VLOOKUP(C552,Default!$B$4:$E$82,4, FALSE)</f>
        <v>scalar for cycling distance</v>
      </c>
      <c r="K552" s="29"/>
      <c r="L552" s="29"/>
      <c r="M552" s="29"/>
    </row>
    <row r="553" spans="1:13" x14ac:dyDescent="0.3">
      <c r="A553" s="10">
        <f t="shared" si="23"/>
        <v>10</v>
      </c>
      <c r="B553" s="10">
        <f t="shared" si="24"/>
        <v>61</v>
      </c>
      <c r="C553" s="10" t="str">
        <f t="shared" ca="1" si="25"/>
        <v>distance_scalar_cycling</v>
      </c>
      <c r="D553" s="9" t="str" cm="1">
        <f t="array" aca="1" ref="D553" ca="1">INDIRECT(ADDRESS(1,A553,1,1,"all_city_parameter_inputs"))</f>
        <v>santiago</v>
      </c>
      <c r="E553" s="11" t="str" cm="1">
        <f t="array" aca="1" ref="E553" ca="1">IF(AND(ISBLANK(INDIRECT(ADDRESS(B553,2,1,1,"all_city_parameter_inputs"))), ISBLANK(INDIRECT(ADDRESS(B553,1,1,1,"all_city_parameter_inputs")))), "", IF(ISBLANK(INDIRECT(ADDRESS(B553,1,1,1,"all_city_parameter_inputs"))), All_city_list!E552,INDIRECT(ADDRESS(B553,1,1,1,"all_city_parameter_inputs"))))</f>
        <v>distance_scalar_cycling</v>
      </c>
      <c r="F553" s="9" t="str" cm="1">
        <f t="array" aca="1" ref="F553" ca="1">IF(AND(ISBLANK(INDIRECT(ADDRESS(B553,3,1,1,"all_city_parameter_inputs"))),ISBLANK(INDIRECT(ADDRESS(B553,2,1,1,"all_city_parameter_inputs")))),"",IF(ISBLANK(INDIRECT(ADDRESS(B553,2,1,1,"all_city_parameter_inputs"))),"",INDIRECT(ADDRESS(B553,2,1,1,"all_city_parameter_inputs"))))</f>
        <v>sd</v>
      </c>
      <c r="G553" s="25" cm="1">
        <f t="array" aca="1" ref="G553" ca="1">IF(ISBLANK(INDIRECT(ADDRESS(B553,A553,1,1,"all_city_parameter_inputs"))), "--",INDIRECT(ADDRESS(B553,A553,1,1,"all_city_parameter_inputs")))</f>
        <v>1.2</v>
      </c>
      <c r="H553" s="25" t="str">
        <f ca="1">IF(OR(F553="alpha",F553="beta",F553="sd",F553="mean"),"--",VLOOKUP(C553,Default!$B$5:$H$82,7,FALSE))</f>
        <v>--</v>
      </c>
      <c r="I553" s="9" t="str">
        <f ca="1">VLOOKUP(E553,Lookup!$C$5:$D$42,2, FALSE)</f>
        <v>Travel values</v>
      </c>
      <c r="J553" s="9" t="str">
        <f ca="1">VLOOKUP(C553,Default!$B$4:$E$82,4, FALSE)</f>
        <v>scalar for cycling distance</v>
      </c>
      <c r="K553" s="29"/>
      <c r="L553" s="29"/>
      <c r="M553" s="29"/>
    </row>
    <row r="554" spans="1:13" x14ac:dyDescent="0.3">
      <c r="A554" s="10">
        <f t="shared" si="23"/>
        <v>10</v>
      </c>
      <c r="B554" s="10">
        <f t="shared" si="24"/>
        <v>62</v>
      </c>
      <c r="C554" s="10" t="str">
        <f t="shared" ca="1" si="25"/>
        <v>CO2_emission_inventories motorcycle</v>
      </c>
      <c r="D554" s="9" t="str" cm="1">
        <f t="array" aca="1" ref="D554" ca="1">INDIRECT(ADDRESS(1,A554,1,1,"all_city_parameter_inputs"))</f>
        <v>santiago</v>
      </c>
      <c r="E554" s="11" t="str" cm="1">
        <f t="array" aca="1" ref="E554" ca="1">IF(AND(ISBLANK(INDIRECT(ADDRESS(B554,2,1,1,"all_city_parameter_inputs"))), ISBLANK(INDIRECT(ADDRESS(B554,1,1,1,"all_city_parameter_inputs")))), "", IF(ISBLANK(INDIRECT(ADDRESS(B554,1,1,1,"all_city_parameter_inputs"))), All_city_list!E553,INDIRECT(ADDRESS(B554,1,1,1,"all_city_parameter_inputs"))))</f>
        <v>CO2_emission_inventories</v>
      </c>
      <c r="F554" s="9" t="str" cm="1">
        <f t="array" aca="1" ref="F554" ca="1">IF(AND(ISBLANK(INDIRECT(ADDRESS(B554,3,1,1,"all_city_parameter_inputs"))),ISBLANK(INDIRECT(ADDRESS(B554,2,1,1,"all_city_parameter_inputs")))),"",IF(ISBLANK(INDIRECT(ADDRESS(B554,2,1,1,"all_city_parameter_inputs"))),"",INDIRECT(ADDRESS(B554,2,1,1,"all_city_parameter_inputs"))))</f>
        <v>motorcycle</v>
      </c>
      <c r="G554" s="25" cm="1">
        <f t="array" aca="1" ref="G554" ca="1">IF(ISBLANK(INDIRECT(ADDRESS(B554,A554,1,1,"all_city_parameter_inputs"))), "--",INDIRECT(ADDRESS(B554,A554,1,1,"all_city_parameter_inputs")))</f>
        <v>13545.849910000001</v>
      </c>
      <c r="H554" s="25">
        <f ca="1">IF(OR(F554="alpha",F554="beta",F554="sd",F554="mean"),"--",VLOOKUP(C554,Default!$B$5:$H$82,7,FALSE))</f>
        <v>15.95</v>
      </c>
      <c r="I554" s="9" t="str">
        <f ca="1">VLOOKUP(E554,Lookup!$C$5:$D$42,2, FALSE)</f>
        <v>Pollution values</v>
      </c>
      <c r="J554" s="9" t="str">
        <f ca="1">VLOOKUP(C554,Default!$B$4:$E$82,4, FALSE)</f>
        <v>- used to estimate the CO2 for scenarios (function "scenario_co2_calculations").
- used to create the VEHICLE_INVENTORY, with speeds, PM and CO2 emissions (function "set_vehicle_inventory").</v>
      </c>
      <c r="K554" s="29"/>
      <c r="L554" s="29"/>
      <c r="M554" s="29"/>
    </row>
    <row r="555" spans="1:13" x14ac:dyDescent="0.3">
      <c r="A555" s="10">
        <f t="shared" si="23"/>
        <v>10</v>
      </c>
      <c r="B555" s="10">
        <f t="shared" si="24"/>
        <v>63</v>
      </c>
      <c r="C555" s="10" t="str">
        <f t="shared" ca="1" si="25"/>
        <v>CO2_emission_inventories car</v>
      </c>
      <c r="D555" s="9" t="str" cm="1">
        <f t="array" aca="1" ref="D555" ca="1">INDIRECT(ADDRESS(1,A555,1,1,"all_city_parameter_inputs"))</f>
        <v>santiago</v>
      </c>
      <c r="E555" s="11" t="str" cm="1">
        <f t="array" aca="1" ref="E555" ca="1">IF(AND(ISBLANK(INDIRECT(ADDRESS(B555,2,1,1,"all_city_parameter_inputs"))), ISBLANK(INDIRECT(ADDRESS(B555,1,1,1,"all_city_parameter_inputs")))), "", IF(ISBLANK(INDIRECT(ADDRESS(B555,1,1,1,"all_city_parameter_inputs"))), All_city_list!E554,INDIRECT(ADDRESS(B555,1,1,1,"all_city_parameter_inputs"))))</f>
        <v>CO2_emission_inventories</v>
      </c>
      <c r="F555" s="9" t="str" cm="1">
        <f t="array" aca="1" ref="F555" ca="1">IF(AND(ISBLANK(INDIRECT(ADDRESS(B555,3,1,1,"all_city_parameter_inputs"))),ISBLANK(INDIRECT(ADDRESS(B555,2,1,1,"all_city_parameter_inputs")))),"",IF(ISBLANK(INDIRECT(ADDRESS(B555,2,1,1,"all_city_parameter_inputs"))),"",INDIRECT(ADDRESS(B555,2,1,1,"all_city_parameter_inputs"))))</f>
        <v>car</v>
      </c>
      <c r="G555" s="25" cm="1">
        <f t="array" aca="1" ref="G555" ca="1">IF(ISBLANK(INDIRECT(ADDRESS(B555,A555,1,1,"all_city_parameter_inputs"))), "--",INDIRECT(ADDRESS(B555,A555,1,1,"all_city_parameter_inputs")))</f>
        <v>167773.20680000001</v>
      </c>
      <c r="H555" s="25">
        <f ca="1">IF(OR(F555="alpha",F555="beta",F555="sd",F555="mean"),"--",VLOOKUP(C555,Default!$B$5:$H$82,7,FALSE))</f>
        <v>33.130000000000003</v>
      </c>
      <c r="I555" s="9" t="str">
        <f ca="1">VLOOKUP(E555,Lookup!$C$5:$D$42,2, FALSE)</f>
        <v>Pollution values</v>
      </c>
      <c r="J555" s="9">
        <f ca="1">VLOOKUP(C555,Default!$B$4:$E$82,4, FALSE)</f>
        <v>0</v>
      </c>
      <c r="K555" s="29"/>
      <c r="L555" s="29"/>
      <c r="M555" s="29"/>
    </row>
    <row r="556" spans="1:13" x14ac:dyDescent="0.3">
      <c r="A556" s="10">
        <f t="shared" si="23"/>
        <v>10</v>
      </c>
      <c r="B556" s="10">
        <f t="shared" si="24"/>
        <v>64</v>
      </c>
      <c r="C556" s="10" t="str">
        <f t="shared" ca="1" si="25"/>
        <v>CO2_emission_inventories bus_driver</v>
      </c>
      <c r="D556" s="9" t="str" cm="1">
        <f t="array" aca="1" ref="D556" ca="1">INDIRECT(ADDRESS(1,A556,1,1,"all_city_parameter_inputs"))</f>
        <v>santiago</v>
      </c>
      <c r="E556" s="11" t="str" cm="1">
        <f t="array" aca="1" ref="E556" ca="1">IF(AND(ISBLANK(INDIRECT(ADDRESS(B556,2,1,1,"all_city_parameter_inputs"))), ISBLANK(INDIRECT(ADDRESS(B556,1,1,1,"all_city_parameter_inputs")))), "", IF(ISBLANK(INDIRECT(ADDRESS(B556,1,1,1,"all_city_parameter_inputs"))), All_city_list!E555,INDIRECT(ADDRESS(B556,1,1,1,"all_city_parameter_inputs"))))</f>
        <v>CO2_emission_inventories</v>
      </c>
      <c r="F556" s="9" t="str" cm="1">
        <f t="array" aca="1" ref="F556" ca="1">IF(AND(ISBLANK(INDIRECT(ADDRESS(B556,3,1,1,"all_city_parameter_inputs"))),ISBLANK(INDIRECT(ADDRESS(B556,2,1,1,"all_city_parameter_inputs")))),"",IF(ISBLANK(INDIRECT(ADDRESS(B556,2,1,1,"all_city_parameter_inputs"))),"",INDIRECT(ADDRESS(B556,2,1,1,"all_city_parameter_inputs"))))</f>
        <v>bus_driver</v>
      </c>
      <c r="G556" s="25" cm="1">
        <f t="array" aca="1" ref="G556" ca="1">IF(ISBLANK(INDIRECT(ADDRESS(B556,A556,1,1,"all_city_parameter_inputs"))), "--",INDIRECT(ADDRESS(B556,A556,1,1,"all_city_parameter_inputs")))</f>
        <v>7600.9628000000002</v>
      </c>
      <c r="H556" s="25">
        <f ca="1">IF(OR(F556="alpha",F556="beta",F556="sd",F556="mean"),"--",VLOOKUP(C556,Default!$B$5:$H$82,7,FALSE))</f>
        <v>9.76</v>
      </c>
      <c r="I556" s="9" t="str">
        <f ca="1">VLOOKUP(E556,Lookup!$C$5:$D$42,2, FALSE)</f>
        <v>Pollution values</v>
      </c>
      <c r="J556" s="9">
        <f ca="1">VLOOKUP(C556,Default!$B$4:$E$82,4, FALSE)</f>
        <v>0</v>
      </c>
      <c r="K556" s="29"/>
      <c r="L556" s="29"/>
      <c r="M556" s="29"/>
    </row>
    <row r="557" spans="1:13" x14ac:dyDescent="0.3">
      <c r="A557" s="10">
        <f t="shared" si="23"/>
        <v>10</v>
      </c>
      <c r="B557" s="10">
        <f t="shared" si="24"/>
        <v>65</v>
      </c>
      <c r="C557" s="10" t="str">
        <f t="shared" ca="1" si="25"/>
        <v>CO2_emission_inventories big_truck</v>
      </c>
      <c r="D557" s="9" t="str" cm="1">
        <f t="array" aca="1" ref="D557" ca="1">INDIRECT(ADDRESS(1,A557,1,1,"all_city_parameter_inputs"))</f>
        <v>santiago</v>
      </c>
      <c r="E557" s="11" t="str" cm="1">
        <f t="array" aca="1" ref="E557" ca="1">IF(AND(ISBLANK(INDIRECT(ADDRESS(B557,2,1,1,"all_city_parameter_inputs"))), ISBLANK(INDIRECT(ADDRESS(B557,1,1,1,"all_city_parameter_inputs")))), "", IF(ISBLANK(INDIRECT(ADDRESS(B557,1,1,1,"all_city_parameter_inputs"))), All_city_list!E556,INDIRECT(ADDRESS(B557,1,1,1,"all_city_parameter_inputs"))))</f>
        <v>CO2_emission_inventories</v>
      </c>
      <c r="F557" s="9" t="str" cm="1">
        <f t="array" aca="1" ref="F557" ca="1">IF(AND(ISBLANK(INDIRECT(ADDRESS(B557,3,1,1,"all_city_parameter_inputs"))),ISBLANK(INDIRECT(ADDRESS(B557,2,1,1,"all_city_parameter_inputs")))),"",IF(ISBLANK(INDIRECT(ADDRESS(B557,2,1,1,"all_city_parameter_inputs"))),"",INDIRECT(ADDRESS(B557,2,1,1,"all_city_parameter_inputs"))))</f>
        <v>big_truck</v>
      </c>
      <c r="G557" s="25" cm="1">
        <f t="array" aca="1" ref="G557" ca="1">IF(ISBLANK(INDIRECT(ADDRESS(B557,A557,1,1,"all_city_parameter_inputs"))), "--",INDIRECT(ADDRESS(B557,A557,1,1,"all_city_parameter_inputs")))</f>
        <v>72102.987899999993</v>
      </c>
      <c r="H557" s="25">
        <f ca="1">IF(OR(F557="alpha",F557="beta",F557="sd",F557="mean"),"--",VLOOKUP(C557,Default!$B$5:$H$82,7,FALSE))</f>
        <v>3.68</v>
      </c>
      <c r="I557" s="9" t="str">
        <f ca="1">VLOOKUP(E557,Lookup!$C$5:$D$42,2, FALSE)</f>
        <v>Pollution values</v>
      </c>
      <c r="J557" s="9">
        <f ca="1">VLOOKUP(C557,Default!$B$4:$E$82,4, FALSE)</f>
        <v>0</v>
      </c>
      <c r="K557" s="29"/>
      <c r="L557" s="29"/>
      <c r="M557" s="29"/>
    </row>
    <row r="558" spans="1:13" x14ac:dyDescent="0.3">
      <c r="A558" s="10">
        <f t="shared" si="23"/>
        <v>10</v>
      </c>
      <c r="B558" s="10">
        <f t="shared" si="24"/>
        <v>66</v>
      </c>
      <c r="C558" s="10" t="str">
        <f t="shared" ca="1" si="25"/>
        <v>CO2_emission_inventories truck</v>
      </c>
      <c r="D558" s="9" t="str" cm="1">
        <f t="array" aca="1" ref="D558" ca="1">INDIRECT(ADDRESS(1,A558,1,1,"all_city_parameter_inputs"))</f>
        <v>santiago</v>
      </c>
      <c r="E558" s="11" t="str" cm="1">
        <f t="array" aca="1" ref="E558" ca="1">IF(AND(ISBLANK(INDIRECT(ADDRESS(B558,2,1,1,"all_city_parameter_inputs"))), ISBLANK(INDIRECT(ADDRESS(B558,1,1,1,"all_city_parameter_inputs")))), "", IF(ISBLANK(INDIRECT(ADDRESS(B558,1,1,1,"all_city_parameter_inputs"))), All_city_list!E557,INDIRECT(ADDRESS(B558,1,1,1,"all_city_parameter_inputs"))))</f>
        <v>CO2_emission_inventories</v>
      </c>
      <c r="F558" s="9" t="str" cm="1">
        <f t="array" aca="1" ref="F558" ca="1">IF(AND(ISBLANK(INDIRECT(ADDRESS(B558,3,1,1,"all_city_parameter_inputs"))),ISBLANK(INDIRECT(ADDRESS(B558,2,1,1,"all_city_parameter_inputs")))),"",IF(ISBLANK(INDIRECT(ADDRESS(B558,2,1,1,"all_city_parameter_inputs"))),"",INDIRECT(ADDRESS(B558,2,1,1,"all_city_parameter_inputs"))))</f>
        <v>truck</v>
      </c>
      <c r="G558" s="25" cm="1">
        <f t="array" aca="1" ref="G558" ca="1">IF(ISBLANK(INDIRECT(ADDRESS(B558,A558,1,1,"all_city_parameter_inputs"))), "--",INDIRECT(ADDRESS(B558,A558,1,1,"all_city_parameter_inputs")))</f>
        <v>160766.73269999999</v>
      </c>
      <c r="H558" s="25">
        <f ca="1">IF(OR(F558="alpha",F558="beta",F558="sd",F558="mean"),"--",VLOOKUP(C558,Default!$B$5:$H$82,7,FALSE))</f>
        <v>6.19</v>
      </c>
      <c r="I558" s="9" t="str">
        <f ca="1">VLOOKUP(E558,Lookup!$C$5:$D$42,2, FALSE)</f>
        <v>Pollution values</v>
      </c>
      <c r="J558" s="9">
        <f ca="1">VLOOKUP(C558,Default!$B$4:$E$82,4, FALSE)</f>
        <v>0</v>
      </c>
      <c r="K558" s="29"/>
      <c r="L558" s="29"/>
      <c r="M558" s="29"/>
    </row>
    <row r="559" spans="1:13" x14ac:dyDescent="0.3">
      <c r="A559" s="10">
        <f t="shared" si="23"/>
        <v>10</v>
      </c>
      <c r="B559" s="10">
        <f t="shared" si="24"/>
        <v>67</v>
      </c>
      <c r="C559" s="10" t="str">
        <f t="shared" ca="1" si="25"/>
        <v>CO2_emission_inventories van</v>
      </c>
      <c r="D559" s="9" t="str" cm="1">
        <f t="array" aca="1" ref="D559" ca="1">INDIRECT(ADDRESS(1,A559,1,1,"all_city_parameter_inputs"))</f>
        <v>santiago</v>
      </c>
      <c r="E559" s="11" t="str" cm="1">
        <f t="array" aca="1" ref="E559" ca="1">IF(AND(ISBLANK(INDIRECT(ADDRESS(B559,2,1,1,"all_city_parameter_inputs"))), ISBLANK(INDIRECT(ADDRESS(B559,1,1,1,"all_city_parameter_inputs")))), "", IF(ISBLANK(INDIRECT(ADDRESS(B559,1,1,1,"all_city_parameter_inputs"))), All_city_list!E558,INDIRECT(ADDRESS(B559,1,1,1,"all_city_parameter_inputs"))))</f>
        <v>CO2_emission_inventories</v>
      </c>
      <c r="F559" s="9" t="str" cm="1">
        <f t="array" aca="1" ref="F559" ca="1">IF(AND(ISBLANK(INDIRECT(ADDRESS(B559,3,1,1,"all_city_parameter_inputs"))),ISBLANK(INDIRECT(ADDRESS(B559,2,1,1,"all_city_parameter_inputs")))),"",IF(ISBLANK(INDIRECT(ADDRESS(B559,2,1,1,"all_city_parameter_inputs"))),"",INDIRECT(ADDRESS(B559,2,1,1,"all_city_parameter_inputs"))))</f>
        <v>van</v>
      </c>
      <c r="G559" s="25" t="str" cm="1">
        <f t="array" aca="1" ref="G559" ca="1">IF(ISBLANK(INDIRECT(ADDRESS(B559,A559,1,1,"all_city_parameter_inputs"))), "--",INDIRECT(ADDRESS(B559,A559,1,1,"all_city_parameter_inputs")))</f>
        <v>--</v>
      </c>
      <c r="H559" s="25" t="str">
        <f ca="1">IF(OR(F559="alpha",F559="beta",F559="sd",F559="mean"),"--",VLOOKUP(C559,Default!$B$5:$H$82,7,FALSE))</f>
        <v>NOT defined</v>
      </c>
      <c r="I559" s="9" t="str">
        <f ca="1">VLOOKUP(E559,Lookup!$C$5:$D$42,2, FALSE)</f>
        <v>Pollution values</v>
      </c>
      <c r="J559" s="9">
        <f ca="1">VLOOKUP(C559,Default!$B$4:$E$82,4, FALSE)</f>
        <v>0</v>
      </c>
      <c r="K559" s="29"/>
      <c r="L559" s="29"/>
      <c r="M559" s="29"/>
    </row>
    <row r="560" spans="1:13" x14ac:dyDescent="0.3">
      <c r="A560" s="10">
        <f t="shared" si="23"/>
        <v>10</v>
      </c>
      <c r="B560" s="10">
        <f t="shared" si="24"/>
        <v>68</v>
      </c>
      <c r="C560" s="10" t="str">
        <f t="shared" ca="1" si="25"/>
        <v>CO2_emission_inventories other</v>
      </c>
      <c r="D560" s="9" t="str" cm="1">
        <f t="array" aca="1" ref="D560" ca="1">INDIRECT(ADDRESS(1,A560,1,1,"all_city_parameter_inputs"))</f>
        <v>santiago</v>
      </c>
      <c r="E560" s="11" t="str" cm="1">
        <f t="array" aca="1" ref="E560" ca="1">IF(AND(ISBLANK(INDIRECT(ADDRESS(B560,2,1,1,"all_city_parameter_inputs"))), ISBLANK(INDIRECT(ADDRESS(B560,1,1,1,"all_city_parameter_inputs")))), "", IF(ISBLANK(INDIRECT(ADDRESS(B560,1,1,1,"all_city_parameter_inputs"))), All_city_list!E559,INDIRECT(ADDRESS(B560,1,1,1,"all_city_parameter_inputs"))))</f>
        <v>CO2_emission_inventories</v>
      </c>
      <c r="F560" s="9" t="str" cm="1">
        <f t="array" aca="1" ref="F560" ca="1">IF(AND(ISBLANK(INDIRECT(ADDRESS(B560,3,1,1,"all_city_parameter_inputs"))),ISBLANK(INDIRECT(ADDRESS(B560,2,1,1,"all_city_parameter_inputs")))),"",IF(ISBLANK(INDIRECT(ADDRESS(B560,2,1,1,"all_city_parameter_inputs"))),"",INDIRECT(ADDRESS(B560,2,1,1,"all_city_parameter_inputs"))))</f>
        <v>other</v>
      </c>
      <c r="G560" s="25" cm="1">
        <f t="array" aca="1" ref="G560" ca="1">IF(ISBLANK(INDIRECT(ADDRESS(B560,A560,1,1,"all_city_parameter_inputs"))), "--",INDIRECT(ADDRESS(B560,A560,1,1,"all_city_parameter_inputs")))</f>
        <v>2802.5896360000002</v>
      </c>
      <c r="H560" s="25">
        <f ca="1">IF(OR(F560="alpha",F560="beta",F560="sd",F560="mean"),"--",VLOOKUP(C560,Default!$B$5:$H$82,7,FALSE))</f>
        <v>31.28</v>
      </c>
      <c r="I560" s="9" t="str">
        <f ca="1">VLOOKUP(E560,Lookup!$C$5:$D$42,2, FALSE)</f>
        <v>Pollution values</v>
      </c>
      <c r="J560" s="9">
        <f ca="1">VLOOKUP(C560,Default!$B$4:$E$82,4, FALSE)</f>
        <v>0</v>
      </c>
      <c r="K560" s="29"/>
      <c r="L560" s="29"/>
      <c r="M560" s="29"/>
    </row>
    <row r="561" spans="1:13" x14ac:dyDescent="0.3">
      <c r="A561" s="10">
        <f t="shared" si="23"/>
        <v>10</v>
      </c>
      <c r="B561" s="10">
        <f t="shared" si="24"/>
        <v>69</v>
      </c>
      <c r="C561" s="10" t="str">
        <f t="shared" ca="1" si="25"/>
        <v>CO2_emission_inventories taxi</v>
      </c>
      <c r="D561" s="9" t="str" cm="1">
        <f t="array" aca="1" ref="D561" ca="1">INDIRECT(ADDRESS(1,A561,1,1,"all_city_parameter_inputs"))</f>
        <v>santiago</v>
      </c>
      <c r="E561" s="11" t="str" cm="1">
        <f t="array" aca="1" ref="E561" ca="1">IF(AND(ISBLANK(INDIRECT(ADDRESS(B561,2,1,1,"all_city_parameter_inputs"))), ISBLANK(INDIRECT(ADDRESS(B561,1,1,1,"all_city_parameter_inputs")))), "", IF(ISBLANK(INDIRECT(ADDRESS(B561,1,1,1,"all_city_parameter_inputs"))), All_city_list!E560,INDIRECT(ADDRESS(B561,1,1,1,"all_city_parameter_inputs"))))</f>
        <v>CO2_emission_inventories</v>
      </c>
      <c r="F561" s="9" t="str" cm="1">
        <f t="array" aca="1" ref="F561" ca="1">IF(AND(ISBLANK(INDIRECT(ADDRESS(B561,3,1,1,"all_city_parameter_inputs"))),ISBLANK(INDIRECT(ADDRESS(B561,2,1,1,"all_city_parameter_inputs")))),"",IF(ISBLANK(INDIRECT(ADDRESS(B561,2,1,1,"all_city_parameter_inputs"))),"",INDIRECT(ADDRESS(B561,2,1,1,"all_city_parameter_inputs"))))</f>
        <v>taxi</v>
      </c>
      <c r="G561" s="25" t="str" cm="1">
        <f t="array" aca="1" ref="G561" ca="1">IF(ISBLANK(INDIRECT(ADDRESS(B561,A561,1,1,"all_city_parameter_inputs"))), "--",INDIRECT(ADDRESS(B561,A561,1,1,"all_city_parameter_inputs")))</f>
        <v>--</v>
      </c>
      <c r="H561" s="25" t="str">
        <f ca="1">IF(OR(F561="alpha",F561="beta",F561="sd",F561="mean"),"--",VLOOKUP(C561,Default!$B$5:$H$82,7,FALSE))</f>
        <v>NOT defined</v>
      </c>
      <c r="I561" s="9" t="str">
        <f ca="1">VLOOKUP(E561,Lookup!$C$5:$D$42,2, FALSE)</f>
        <v>Pollution values</v>
      </c>
      <c r="J561" s="9">
        <f ca="1">VLOOKUP(C561,Default!$B$4:$E$82,4, FALSE)</f>
        <v>0</v>
      </c>
      <c r="K561" s="29"/>
      <c r="L561" s="29"/>
      <c r="M561" s="29"/>
    </row>
    <row r="562" spans="1:13" x14ac:dyDescent="0.3">
      <c r="A562" s="10">
        <f t="shared" si="23"/>
        <v>10</v>
      </c>
      <c r="B562" s="10">
        <f t="shared" si="24"/>
        <v>70</v>
      </c>
      <c r="C562" s="10" t="str">
        <f t="shared" ca="1" si="25"/>
        <v>CO2_emission_inventories auto_rickshaw</v>
      </c>
      <c r="D562" s="9" t="str" cm="1">
        <f t="array" aca="1" ref="D562" ca="1">INDIRECT(ADDRESS(1,A562,1,1,"all_city_parameter_inputs"))</f>
        <v>santiago</v>
      </c>
      <c r="E562" s="11" t="str" cm="1">
        <f t="array" aca="1" ref="E562" ca="1">IF(AND(ISBLANK(INDIRECT(ADDRESS(B562,2,1,1,"all_city_parameter_inputs"))), ISBLANK(INDIRECT(ADDRESS(B562,1,1,1,"all_city_parameter_inputs")))), "", IF(ISBLANK(INDIRECT(ADDRESS(B562,1,1,1,"all_city_parameter_inputs"))), All_city_list!E561,INDIRECT(ADDRESS(B562,1,1,1,"all_city_parameter_inputs"))))</f>
        <v>CO2_emission_inventories</v>
      </c>
      <c r="F562" s="9" t="str" cm="1">
        <f t="array" aca="1" ref="F562" ca="1">IF(AND(ISBLANK(INDIRECT(ADDRESS(B562,3,1,1,"all_city_parameter_inputs"))),ISBLANK(INDIRECT(ADDRESS(B562,2,1,1,"all_city_parameter_inputs")))),"",IF(ISBLANK(INDIRECT(ADDRESS(B562,2,1,1,"all_city_parameter_inputs"))),"",INDIRECT(ADDRESS(B562,2,1,1,"all_city_parameter_inputs"))))</f>
        <v>auto_rickshaw</v>
      </c>
      <c r="G562" s="25" t="str" cm="1">
        <f t="array" aca="1" ref="G562" ca="1">IF(ISBLANK(INDIRECT(ADDRESS(B562,A562,1,1,"all_city_parameter_inputs"))), "--",INDIRECT(ADDRESS(B562,A562,1,1,"all_city_parameter_inputs")))</f>
        <v>--</v>
      </c>
      <c r="H562" s="25" t="str">
        <f ca="1">IF(OR(F562="alpha",F562="beta",F562="sd",F562="mean"),"--",VLOOKUP(C562,Default!$B$5:$H$82,7,FALSE))</f>
        <v>NOT defined</v>
      </c>
      <c r="I562" s="9" t="str">
        <f ca="1">VLOOKUP(E562,Lookup!$C$5:$D$42,2, FALSE)</f>
        <v>Pollution values</v>
      </c>
      <c r="J562" s="9">
        <f ca="1">VLOOKUP(C562,Default!$B$4:$E$82,4, FALSE)</f>
        <v>0</v>
      </c>
      <c r="K562" s="29"/>
      <c r="L562" s="29"/>
      <c r="M562" s="29"/>
    </row>
    <row r="563" spans="1:13" x14ac:dyDescent="0.3">
      <c r="A563" s="10">
        <f t="shared" si="23"/>
        <v>10</v>
      </c>
      <c r="B563" s="10">
        <f t="shared" si="24"/>
        <v>71</v>
      </c>
      <c r="C563" s="10" t="str">
        <f t="shared" ca="1" si="25"/>
        <v xml:space="preserve">CO2_emission_confidence </v>
      </c>
      <c r="D563" s="9" t="str" cm="1">
        <f t="array" aca="1" ref="D563" ca="1">INDIRECT(ADDRESS(1,A563,1,1,"all_city_parameter_inputs"))</f>
        <v>santiago</v>
      </c>
      <c r="E563" s="11" t="str" cm="1">
        <f t="array" aca="1" ref="E563" ca="1">IF(AND(ISBLANK(INDIRECT(ADDRESS(B563,2,1,1,"all_city_parameter_inputs"))), ISBLANK(INDIRECT(ADDRESS(B563,1,1,1,"all_city_parameter_inputs")))), "", IF(ISBLANK(INDIRECT(ADDRESS(B563,1,1,1,"all_city_parameter_inputs"))), All_city_list!E562,INDIRECT(ADDRESS(B563,1,1,1,"all_city_parameter_inputs"))))</f>
        <v>CO2_emission_confidence</v>
      </c>
      <c r="F563" s="9" t="str" cm="1">
        <f t="array" aca="1" ref="F563" ca="1">IF(AND(ISBLANK(INDIRECT(ADDRESS(B563,3,1,1,"all_city_parameter_inputs"))),ISBLANK(INDIRECT(ADDRESS(B563,2,1,1,"all_city_parameter_inputs")))),"",IF(ISBLANK(INDIRECT(ADDRESS(B563,2,1,1,"all_city_parameter_inputs"))),"",INDIRECT(ADDRESS(B563,2,1,1,"all_city_parameter_inputs"))))</f>
        <v/>
      </c>
      <c r="G563" s="25" cm="1">
        <f t="array" aca="1" ref="G563" ca="1">IF(ISBLANK(INDIRECT(ADDRESS(B563,A563,1,1,"all_city_parameter_inputs"))), "--",INDIRECT(ADDRESS(B563,A563,1,1,"all_city_parameter_inputs")))</f>
        <v>0.5</v>
      </c>
      <c r="H563" s="25" t="e">
        <f ca="1">IF(OR(F563="alpha",F563="beta",F563="sd",F563="mean"),"--",VLOOKUP(C563,Default!$B$5:$H$82,7,FALSE))</f>
        <v>#N/A</v>
      </c>
      <c r="I563" s="9" t="str">
        <f ca="1">VLOOKUP(E563,Lookup!$C$5:$D$42,2, FALSE)</f>
        <v>Pollution values</v>
      </c>
      <c r="J563" s="9" t="e">
        <f ca="1">VLOOKUP(C563,Default!$B$4:$E$82,4, FALSE)</f>
        <v>#N/A</v>
      </c>
      <c r="K563" s="29"/>
      <c r="L563" s="29"/>
      <c r="M563" s="29"/>
    </row>
    <row r="564" spans="1:13" x14ac:dyDescent="0.3">
      <c r="A564" s="10">
        <f t="shared" si="23"/>
        <v>11</v>
      </c>
      <c r="B564" s="10">
        <f t="shared" si="24"/>
        <v>2</v>
      </c>
      <c r="C564" s="10" t="str">
        <f t="shared" ca="1" si="25"/>
        <v>speeds subway</v>
      </c>
      <c r="D564" s="9" t="str" cm="1">
        <f t="array" aca="1" ref="D564" ca="1">INDIRECT(ADDRESS(1,A564,1,1,"all_city_parameter_inputs"))</f>
        <v>mexico_city</v>
      </c>
      <c r="E564" s="11" t="str" cm="1">
        <f t="array" aca="1" ref="E564" ca="1">IF(AND(ISBLANK(INDIRECT(ADDRESS(B564,2,1,1,"all_city_parameter_inputs"))), ISBLANK(INDIRECT(ADDRESS(B564,1,1,1,"all_city_parameter_inputs")))), "", IF(ISBLANK(INDIRECT(ADDRESS(B564,1,1,1,"all_city_parameter_inputs"))), All_city_list!E563,INDIRECT(ADDRESS(B564,1,1,1,"all_city_parameter_inputs"))))</f>
        <v>speeds</v>
      </c>
      <c r="F564" s="9" t="str" cm="1">
        <f t="array" aca="1" ref="F564" ca="1">IF(AND(ISBLANK(INDIRECT(ADDRESS(B564,3,1,1,"all_city_parameter_inputs"))),ISBLANK(INDIRECT(ADDRESS(B564,2,1,1,"all_city_parameter_inputs")))),"",IF(ISBLANK(INDIRECT(ADDRESS(B564,2,1,1,"all_city_parameter_inputs"))),"",INDIRECT(ADDRESS(B564,2,1,1,"all_city_parameter_inputs"))))</f>
        <v>subway</v>
      </c>
      <c r="G564" s="25" t="str" cm="1">
        <f t="array" aca="1" ref="G564" ca="1">IF(ISBLANK(INDIRECT(ADDRESS(B564,A564,1,1,"all_city_parameter_inputs"))), "--",INDIRECT(ADDRESS(B564,A564,1,1,"all_city_parameter_inputs")))</f>
        <v>--</v>
      </c>
      <c r="H564" s="25">
        <f ca="1">IF(OR(F564="alpha",F564="beta",F564="sd",F564="mean"),"--",VLOOKUP(C564,Default!$B$5:$H$82,7,FALSE))</f>
        <v>16</v>
      </c>
      <c r="I564" s="9" t="str">
        <f ca="1">VLOOKUP(E564,Lookup!$C$5:$D$42,2, FALSE)</f>
        <v>Travel values</v>
      </c>
      <c r="J564" s="9">
        <f ca="1">VLOOKUP(C564,Default!$B$4:$E$82,4, FALSE)</f>
        <v>0</v>
      </c>
      <c r="K564" s="29"/>
      <c r="L564" s="29"/>
      <c r="M564" s="29"/>
    </row>
    <row r="565" spans="1:13" x14ac:dyDescent="0.3">
      <c r="A565" s="10">
        <f t="shared" si="23"/>
        <v>11</v>
      </c>
      <c r="B565" s="10">
        <f t="shared" si="24"/>
        <v>3</v>
      </c>
      <c r="C565" s="10" t="str">
        <f t="shared" ca="1" si="25"/>
        <v>speeds cycle</v>
      </c>
      <c r="D565" s="9" t="str" cm="1">
        <f t="array" aca="1" ref="D565" ca="1">INDIRECT(ADDRESS(1,A565,1,1,"all_city_parameter_inputs"))</f>
        <v>mexico_city</v>
      </c>
      <c r="E565" s="11" t="str" cm="1">
        <f t="array" aca="1" ref="E565" ca="1">IF(AND(ISBLANK(INDIRECT(ADDRESS(B565,2,1,1,"all_city_parameter_inputs"))), ISBLANK(INDIRECT(ADDRESS(B565,1,1,1,"all_city_parameter_inputs")))), "", IF(ISBLANK(INDIRECT(ADDRESS(B565,1,1,1,"all_city_parameter_inputs"))), All_city_list!E564,INDIRECT(ADDRESS(B565,1,1,1,"all_city_parameter_inputs"))))</f>
        <v>speeds</v>
      </c>
      <c r="F565" s="9" t="str" cm="1">
        <f t="array" aca="1" ref="F565" ca="1">IF(AND(ISBLANK(INDIRECT(ADDRESS(B565,3,1,1,"all_city_parameter_inputs"))),ISBLANK(INDIRECT(ADDRESS(B565,2,1,1,"all_city_parameter_inputs")))),"",IF(ISBLANK(INDIRECT(ADDRESS(B565,2,1,1,"all_city_parameter_inputs"))),"",INDIRECT(ADDRESS(B565,2,1,1,"all_city_parameter_inputs"))))</f>
        <v>cycle</v>
      </c>
      <c r="G565" s="25" t="str" cm="1">
        <f t="array" aca="1" ref="G565" ca="1">IF(ISBLANK(INDIRECT(ADDRESS(B565,A565,1,1,"all_city_parameter_inputs"))), "--",INDIRECT(ADDRESS(B565,A565,1,1,"all_city_parameter_inputs")))</f>
        <v>--</v>
      </c>
      <c r="H565" s="25">
        <f ca="1">IF(OR(F565="alpha",F565="beta",F565="sd",F565="mean"),"--",VLOOKUP(C565,Default!$B$5:$H$82,7,FALSE))</f>
        <v>7</v>
      </c>
      <c r="I565" s="9" t="str">
        <f ca="1">VLOOKUP(E565,Lookup!$C$5:$D$42,2, FALSE)</f>
        <v>Travel values</v>
      </c>
      <c r="J565" s="9">
        <f ca="1">VLOOKUP(C565,Default!$B$4:$E$82,4, FALSE)</f>
        <v>0</v>
      </c>
      <c r="K565" s="29"/>
      <c r="L565" s="29"/>
      <c r="M565" s="29"/>
    </row>
    <row r="566" spans="1:13" x14ac:dyDescent="0.3">
      <c r="A566" s="10">
        <f t="shared" si="23"/>
        <v>11</v>
      </c>
      <c r="B566" s="10">
        <f t="shared" si="24"/>
        <v>4</v>
      </c>
      <c r="C566" s="10" t="str">
        <f t="shared" ca="1" si="25"/>
        <v>PM_emission_inventories motorcycle</v>
      </c>
      <c r="D566" s="9" t="str" cm="1">
        <f t="array" aca="1" ref="D566" ca="1">INDIRECT(ADDRESS(1,A566,1,1,"all_city_parameter_inputs"))</f>
        <v>mexico_city</v>
      </c>
      <c r="E566" s="11" t="str" cm="1">
        <f t="array" aca="1" ref="E566" ca="1">IF(AND(ISBLANK(INDIRECT(ADDRESS(B566,2,1,1,"all_city_parameter_inputs"))), ISBLANK(INDIRECT(ADDRESS(B566,1,1,1,"all_city_parameter_inputs")))), "", IF(ISBLANK(INDIRECT(ADDRESS(B566,1,1,1,"all_city_parameter_inputs"))), All_city_list!E565,INDIRECT(ADDRESS(B566,1,1,1,"all_city_parameter_inputs"))))</f>
        <v>PM_emission_inventories</v>
      </c>
      <c r="F566" s="9" t="str" cm="1">
        <f t="array" aca="1" ref="F566" ca="1">IF(AND(ISBLANK(INDIRECT(ADDRESS(B566,3,1,1,"all_city_parameter_inputs"))),ISBLANK(INDIRECT(ADDRESS(B566,2,1,1,"all_city_parameter_inputs")))),"",IF(ISBLANK(INDIRECT(ADDRESS(B566,2,1,1,"all_city_parameter_inputs"))),"",INDIRECT(ADDRESS(B566,2,1,1,"all_city_parameter_inputs"))))</f>
        <v>motorcycle</v>
      </c>
      <c r="G566" s="25" cm="1">
        <f t="array" aca="1" ref="G566" ca="1">IF(ISBLANK(INDIRECT(ADDRESS(B566,A566,1,1,"all_city_parameter_inputs"))), "--",INDIRECT(ADDRESS(B566,A566,1,1,"all_city_parameter_inputs")))</f>
        <v>3.7999999999999999E-2</v>
      </c>
      <c r="H566" s="25">
        <f ca="1">IF(OR(F566="alpha",F566="beta",F566="sd",F566="mean"),"--",VLOOKUP(C566,Default!$B$5:$H$82,7,FALSE))</f>
        <v>1.0999999999999999E-2</v>
      </c>
      <c r="I566" s="9" t="str">
        <f ca="1">VLOOKUP(E566,Lookup!$C$5:$D$42,2, FALSE)</f>
        <v>Pollution values</v>
      </c>
      <c r="J566" s="9" t="str">
        <f ca="1">VLOOKUP(C566,Default!$B$4:$E$82,4, FALSE)</f>
        <v>- Used to estimate the PM for scenarios (function "scenario_pm_calculations").
- Iused as reference to compute confidence around it (function "ithim_setup_parameters").
- used to create VEHICLE_INVENTORY, with speeds, PM and CO2 emissions (function "set_vehicle_inventory").</v>
      </c>
      <c r="K566" s="29"/>
      <c r="L566" s="29"/>
      <c r="M566" s="29"/>
    </row>
    <row r="567" spans="1:13" x14ac:dyDescent="0.3">
      <c r="A567" s="10">
        <f t="shared" si="23"/>
        <v>11</v>
      </c>
      <c r="B567" s="10">
        <f t="shared" si="24"/>
        <v>5</v>
      </c>
      <c r="C567" s="10" t="str">
        <f t="shared" ca="1" si="25"/>
        <v>PM_emission_inventories car</v>
      </c>
      <c r="D567" s="9" t="str" cm="1">
        <f t="array" aca="1" ref="D567" ca="1">INDIRECT(ADDRESS(1,A567,1,1,"all_city_parameter_inputs"))</f>
        <v>mexico_city</v>
      </c>
      <c r="E567" s="11" t="str" cm="1">
        <f t="array" aca="1" ref="E567" ca="1">IF(AND(ISBLANK(INDIRECT(ADDRESS(B567,2,1,1,"all_city_parameter_inputs"))), ISBLANK(INDIRECT(ADDRESS(B567,1,1,1,"all_city_parameter_inputs")))), "", IF(ISBLANK(INDIRECT(ADDRESS(B567,1,1,1,"all_city_parameter_inputs"))), All_city_list!E566,INDIRECT(ADDRESS(B567,1,1,1,"all_city_parameter_inputs"))))</f>
        <v>PM_emission_inventories</v>
      </c>
      <c r="F567" s="9" t="str" cm="1">
        <f t="array" aca="1" ref="F567" ca="1">IF(AND(ISBLANK(INDIRECT(ADDRESS(B567,3,1,1,"all_city_parameter_inputs"))),ISBLANK(INDIRECT(ADDRESS(B567,2,1,1,"all_city_parameter_inputs")))),"",IF(ISBLANK(INDIRECT(ADDRESS(B567,2,1,1,"all_city_parameter_inputs"))),"",INDIRECT(ADDRESS(B567,2,1,1,"all_city_parameter_inputs"))))</f>
        <v>car</v>
      </c>
      <c r="G567" s="25" cm="1">
        <f t="array" aca="1" ref="G567" ca="1">IF(ISBLANK(INDIRECT(ADDRESS(B567,A567,1,1,"all_city_parameter_inputs"))), "--",INDIRECT(ADDRESS(B567,A567,1,1,"all_city_parameter_inputs")))</f>
        <v>0.09</v>
      </c>
      <c r="H567" s="25">
        <f ca="1">IF(OR(F567="alpha",F567="beta",F567="sd",F567="mean"),"--",VLOOKUP(C567,Default!$B$5:$H$82,7,FALSE))</f>
        <v>0.22800000000000001</v>
      </c>
      <c r="I567" s="9" t="str">
        <f ca="1">VLOOKUP(E567,Lookup!$C$5:$D$42,2, FALSE)</f>
        <v>Pollution values</v>
      </c>
      <c r="J567" s="9">
        <f ca="1">VLOOKUP(C567,Default!$B$4:$E$82,4, FALSE)</f>
        <v>0</v>
      </c>
      <c r="K567" s="29"/>
      <c r="L567" s="29"/>
      <c r="M567" s="29"/>
    </row>
    <row r="568" spans="1:13" x14ac:dyDescent="0.3">
      <c r="A568" s="10">
        <f t="shared" si="23"/>
        <v>11</v>
      </c>
      <c r="B568" s="10">
        <f t="shared" si="24"/>
        <v>6</v>
      </c>
      <c r="C568" s="10" t="str">
        <f t="shared" ca="1" si="25"/>
        <v>PM_emission_inventories bus_driver</v>
      </c>
      <c r="D568" s="9" t="str" cm="1">
        <f t="array" aca="1" ref="D568" ca="1">INDIRECT(ADDRESS(1,A568,1,1,"all_city_parameter_inputs"))</f>
        <v>mexico_city</v>
      </c>
      <c r="E568" s="11" t="str" cm="1">
        <f t="array" aca="1" ref="E568" ca="1">IF(AND(ISBLANK(INDIRECT(ADDRESS(B568,2,1,1,"all_city_parameter_inputs"))), ISBLANK(INDIRECT(ADDRESS(B568,1,1,1,"all_city_parameter_inputs")))), "", IF(ISBLANK(INDIRECT(ADDRESS(B568,1,1,1,"all_city_parameter_inputs"))), All_city_list!E567,INDIRECT(ADDRESS(B568,1,1,1,"all_city_parameter_inputs"))))</f>
        <v>PM_emission_inventories</v>
      </c>
      <c r="F568" s="9" t="str" cm="1">
        <f t="array" aca="1" ref="F568" ca="1">IF(AND(ISBLANK(INDIRECT(ADDRESS(B568,3,1,1,"all_city_parameter_inputs"))),ISBLANK(INDIRECT(ADDRESS(B568,2,1,1,"all_city_parameter_inputs")))),"",IF(ISBLANK(INDIRECT(ADDRESS(B568,2,1,1,"all_city_parameter_inputs"))),"",INDIRECT(ADDRESS(B568,2,1,1,"all_city_parameter_inputs"))))</f>
        <v>bus_driver</v>
      </c>
      <c r="G568" s="25" cm="1">
        <f t="array" aca="1" ref="G568" ca="1">IF(ISBLANK(INDIRECT(ADDRESS(B568,A568,1,1,"all_city_parameter_inputs"))), "--",INDIRECT(ADDRESS(B568,A568,1,1,"all_city_parameter_inputs")))</f>
        <v>0.439</v>
      </c>
      <c r="H568" s="25">
        <f ca="1">IF(OR(F568="alpha",F568="beta",F568="sd",F568="mean"),"--",VLOOKUP(C568,Default!$B$5:$H$82,7,FALSE))</f>
        <v>0.82</v>
      </c>
      <c r="I568" s="9" t="str">
        <f ca="1">VLOOKUP(E568,Lookup!$C$5:$D$42,2, FALSE)</f>
        <v>Pollution values</v>
      </c>
      <c r="J568" s="9">
        <f ca="1">VLOOKUP(C568,Default!$B$4:$E$82,4, FALSE)</f>
        <v>0</v>
      </c>
      <c r="K568" s="29"/>
      <c r="L568" s="29"/>
      <c r="M568" s="29"/>
    </row>
    <row r="569" spans="1:13" x14ac:dyDescent="0.3">
      <c r="A569" s="10">
        <f t="shared" si="23"/>
        <v>11</v>
      </c>
      <c r="B569" s="10">
        <f t="shared" si="24"/>
        <v>7</v>
      </c>
      <c r="C569" s="10" t="str">
        <f t="shared" ca="1" si="25"/>
        <v>PM_emission_inventories big_truck</v>
      </c>
      <c r="D569" s="9" t="str" cm="1">
        <f t="array" aca="1" ref="D569" ca="1">INDIRECT(ADDRESS(1,A569,1,1,"all_city_parameter_inputs"))</f>
        <v>mexico_city</v>
      </c>
      <c r="E569" s="11" t="str" cm="1">
        <f t="array" aca="1" ref="E569" ca="1">IF(AND(ISBLANK(INDIRECT(ADDRESS(B569,2,1,1,"all_city_parameter_inputs"))), ISBLANK(INDIRECT(ADDRESS(B569,1,1,1,"all_city_parameter_inputs")))), "", IF(ISBLANK(INDIRECT(ADDRESS(B569,1,1,1,"all_city_parameter_inputs"))), All_city_list!E568,INDIRECT(ADDRESS(B569,1,1,1,"all_city_parameter_inputs"))))</f>
        <v>PM_emission_inventories</v>
      </c>
      <c r="F569" s="9" t="str" cm="1">
        <f t="array" aca="1" ref="F569" ca="1">IF(AND(ISBLANK(INDIRECT(ADDRESS(B569,3,1,1,"all_city_parameter_inputs"))),ISBLANK(INDIRECT(ADDRESS(B569,2,1,1,"all_city_parameter_inputs")))),"",IF(ISBLANK(INDIRECT(ADDRESS(B569,2,1,1,"all_city_parameter_inputs"))),"",INDIRECT(ADDRESS(B569,2,1,1,"all_city_parameter_inputs"))))</f>
        <v>big_truck</v>
      </c>
      <c r="G569" s="25" cm="1">
        <f t="array" aca="1" ref="G569" ca="1">IF(ISBLANK(INDIRECT(ADDRESS(B569,A569,1,1,"all_city_parameter_inputs"))), "--",INDIRECT(ADDRESS(B569,A569,1,1,"all_city_parameter_inputs")))</f>
        <v>0.25700000000000001</v>
      </c>
      <c r="H569" s="25">
        <f ca="1">IF(OR(F569="alpha",F569="beta",F569="sd",F569="mean"),"--",VLOOKUP(C569,Default!$B$5:$H$82,7,FALSE))</f>
        <v>0.71099999999999997</v>
      </c>
      <c r="I569" s="9" t="str">
        <f ca="1">VLOOKUP(E569,Lookup!$C$5:$D$42,2, FALSE)</f>
        <v>Pollution values</v>
      </c>
      <c r="J569" s="9">
        <f ca="1">VLOOKUP(C569,Default!$B$4:$E$82,4, FALSE)</f>
        <v>0</v>
      </c>
      <c r="K569" s="29"/>
      <c r="L569" s="29"/>
      <c r="M569" s="29"/>
    </row>
    <row r="570" spans="1:13" x14ac:dyDescent="0.3">
      <c r="A570" s="10">
        <f t="shared" si="23"/>
        <v>11</v>
      </c>
      <c r="B570" s="10">
        <f t="shared" si="24"/>
        <v>8</v>
      </c>
      <c r="C570" s="10" t="str">
        <f t="shared" ca="1" si="25"/>
        <v>PM_emission_inventories truck</v>
      </c>
      <c r="D570" s="9" t="str" cm="1">
        <f t="array" aca="1" ref="D570" ca="1">INDIRECT(ADDRESS(1,A570,1,1,"all_city_parameter_inputs"))</f>
        <v>mexico_city</v>
      </c>
      <c r="E570" s="11" t="str" cm="1">
        <f t="array" aca="1" ref="E570" ca="1">IF(AND(ISBLANK(INDIRECT(ADDRESS(B570,2,1,1,"all_city_parameter_inputs"))), ISBLANK(INDIRECT(ADDRESS(B570,1,1,1,"all_city_parameter_inputs")))), "", IF(ISBLANK(INDIRECT(ADDRESS(B570,1,1,1,"all_city_parameter_inputs"))), All_city_list!E569,INDIRECT(ADDRESS(B570,1,1,1,"all_city_parameter_inputs"))))</f>
        <v>PM_emission_inventories</v>
      </c>
      <c r="F570" s="9" t="str" cm="1">
        <f t="array" aca="1" ref="F570" ca="1">IF(AND(ISBLANK(INDIRECT(ADDRESS(B570,3,1,1,"all_city_parameter_inputs"))),ISBLANK(INDIRECT(ADDRESS(B570,2,1,1,"all_city_parameter_inputs")))),"",IF(ISBLANK(INDIRECT(ADDRESS(B570,2,1,1,"all_city_parameter_inputs"))),"",INDIRECT(ADDRESS(B570,2,1,1,"all_city_parameter_inputs"))))</f>
        <v>truck</v>
      </c>
      <c r="G570" s="25" cm="1">
        <f t="array" aca="1" ref="G570" ca="1">IF(ISBLANK(INDIRECT(ADDRESS(B570,A570,1,1,"all_city_parameter_inputs"))), "--",INDIRECT(ADDRESS(B570,A570,1,1,"all_city_parameter_inputs")))</f>
        <v>0.17599999999999999</v>
      </c>
      <c r="H570" s="25">
        <f ca="1">IF(OR(F570="alpha",F570="beta",F570="sd",F570="mean"),"--",VLOOKUP(C570,Default!$B$5:$H$82,7,FALSE))</f>
        <v>0.85899999999999999</v>
      </c>
      <c r="I570" s="9" t="str">
        <f ca="1">VLOOKUP(E570,Lookup!$C$5:$D$42,2, FALSE)</f>
        <v>Pollution values</v>
      </c>
      <c r="J570" s="9">
        <f ca="1">VLOOKUP(C570,Default!$B$4:$E$82,4, FALSE)</f>
        <v>0</v>
      </c>
      <c r="K570" s="29"/>
      <c r="L570" s="29"/>
      <c r="M570" s="29"/>
    </row>
    <row r="571" spans="1:13" x14ac:dyDescent="0.3">
      <c r="A571" s="10">
        <f t="shared" si="23"/>
        <v>11</v>
      </c>
      <c r="B571" s="10">
        <f t="shared" si="24"/>
        <v>9</v>
      </c>
      <c r="C571" s="10" t="str">
        <f t="shared" ca="1" si="25"/>
        <v>PM_emission_inventories van</v>
      </c>
      <c r="D571" s="9" t="str" cm="1">
        <f t="array" aca="1" ref="D571" ca="1">INDIRECT(ADDRESS(1,A571,1,1,"all_city_parameter_inputs"))</f>
        <v>mexico_city</v>
      </c>
      <c r="E571" s="11" t="str" cm="1">
        <f t="array" aca="1" ref="E571" ca="1">IF(AND(ISBLANK(INDIRECT(ADDRESS(B571,2,1,1,"all_city_parameter_inputs"))), ISBLANK(INDIRECT(ADDRESS(B571,1,1,1,"all_city_parameter_inputs")))), "", IF(ISBLANK(INDIRECT(ADDRESS(B571,1,1,1,"all_city_parameter_inputs"))), All_city_list!E570,INDIRECT(ADDRESS(B571,1,1,1,"all_city_parameter_inputs"))))</f>
        <v>PM_emission_inventories</v>
      </c>
      <c r="F571" s="9" t="str" cm="1">
        <f t="array" aca="1" ref="F571" ca="1">IF(AND(ISBLANK(INDIRECT(ADDRESS(B571,3,1,1,"all_city_parameter_inputs"))),ISBLANK(INDIRECT(ADDRESS(B571,2,1,1,"all_city_parameter_inputs")))),"",IF(ISBLANK(INDIRECT(ADDRESS(B571,2,1,1,"all_city_parameter_inputs"))),"",INDIRECT(ADDRESS(B571,2,1,1,"all_city_parameter_inputs"))))</f>
        <v>van</v>
      </c>
      <c r="G571" s="25" cm="1">
        <f t="array" aca="1" ref="G571" ca="1">IF(ISBLANK(INDIRECT(ADDRESS(B571,A571,1,1,"all_city_parameter_inputs"))), "--",INDIRECT(ADDRESS(B571,A571,1,1,"all_city_parameter_inputs")))</f>
        <v>0</v>
      </c>
      <c r="H571" s="25" t="str">
        <f ca="1">IF(OR(F571="alpha",F571="beta",F571="sd",F571="mean"),"--",VLOOKUP(C571,Default!$B$5:$H$82,7,FALSE))</f>
        <v>NOT defined</v>
      </c>
      <c r="I571" s="9" t="str">
        <f ca="1">VLOOKUP(E571,Lookup!$C$5:$D$42,2, FALSE)</f>
        <v>Pollution values</v>
      </c>
      <c r="J571" s="9">
        <f ca="1">VLOOKUP(C571,Default!$B$4:$E$82,4, FALSE)</f>
        <v>0</v>
      </c>
      <c r="K571" s="29"/>
      <c r="L571" s="29"/>
      <c r="M571" s="29"/>
    </row>
    <row r="572" spans="1:13" x14ac:dyDescent="0.3">
      <c r="A572" s="10">
        <f t="shared" si="23"/>
        <v>11</v>
      </c>
      <c r="B572" s="10">
        <f t="shared" si="24"/>
        <v>10</v>
      </c>
      <c r="C572" s="10" t="str">
        <f t="shared" ca="1" si="25"/>
        <v>PM_emission_inventories other</v>
      </c>
      <c r="D572" s="9" t="str" cm="1">
        <f t="array" aca="1" ref="D572" ca="1">INDIRECT(ADDRESS(1,A572,1,1,"all_city_parameter_inputs"))</f>
        <v>mexico_city</v>
      </c>
      <c r="E572" s="11" t="str" cm="1">
        <f t="array" aca="1" ref="E572" ca="1">IF(AND(ISBLANK(INDIRECT(ADDRESS(B572,2,1,1,"all_city_parameter_inputs"))), ISBLANK(INDIRECT(ADDRESS(B572,1,1,1,"all_city_parameter_inputs")))), "", IF(ISBLANK(INDIRECT(ADDRESS(B572,1,1,1,"all_city_parameter_inputs"))), All_city_list!E571,INDIRECT(ADDRESS(B572,1,1,1,"all_city_parameter_inputs"))))</f>
        <v>PM_emission_inventories</v>
      </c>
      <c r="F572" s="9" t="str" cm="1">
        <f t="array" aca="1" ref="F572" ca="1">IF(AND(ISBLANK(INDIRECT(ADDRESS(B572,3,1,1,"all_city_parameter_inputs"))),ISBLANK(INDIRECT(ADDRESS(B572,2,1,1,"all_city_parameter_inputs")))),"",IF(ISBLANK(INDIRECT(ADDRESS(B572,2,1,1,"all_city_parameter_inputs"))),"",INDIRECT(ADDRESS(B572,2,1,1,"all_city_parameter_inputs"))))</f>
        <v>other</v>
      </c>
      <c r="G572" s="25" cm="1">
        <f t="array" aca="1" ref="G572" ca="1">IF(ISBLANK(INDIRECT(ADDRESS(B572,A572,1,1,"all_city_parameter_inputs"))), "--",INDIRECT(ADDRESS(B572,A572,1,1,"all_city_parameter_inputs")))</f>
        <v>0</v>
      </c>
      <c r="H572" s="25">
        <f ca="1">IF(OR(F572="alpha",F572="beta",F572="sd",F572="mean"),"--",VLOOKUP(C572,Default!$B$5:$H$82,7,FALSE))</f>
        <v>8.2000000000000003E-2</v>
      </c>
      <c r="I572" s="9" t="str">
        <f ca="1">VLOOKUP(E572,Lookup!$C$5:$D$42,2, FALSE)</f>
        <v>Pollution values</v>
      </c>
      <c r="J572" s="9">
        <f ca="1">VLOOKUP(C572,Default!$B$4:$E$82,4, FALSE)</f>
        <v>0</v>
      </c>
      <c r="K572" s="29"/>
      <c r="L572" s="29"/>
      <c r="M572" s="29"/>
    </row>
    <row r="573" spans="1:13" x14ac:dyDescent="0.3">
      <c r="A573" s="10">
        <f t="shared" si="23"/>
        <v>11</v>
      </c>
      <c r="B573" s="10">
        <f t="shared" si="24"/>
        <v>11</v>
      </c>
      <c r="C573" s="10" t="str">
        <f t="shared" ca="1" si="25"/>
        <v>PM_emission_inventories taxi</v>
      </c>
      <c r="D573" s="9" t="str" cm="1">
        <f t="array" aca="1" ref="D573" ca="1">INDIRECT(ADDRESS(1,A573,1,1,"all_city_parameter_inputs"))</f>
        <v>mexico_city</v>
      </c>
      <c r="E573" s="11" t="str" cm="1">
        <f t="array" aca="1" ref="E573" ca="1">IF(AND(ISBLANK(INDIRECT(ADDRESS(B573,2,1,1,"all_city_parameter_inputs"))), ISBLANK(INDIRECT(ADDRESS(B573,1,1,1,"all_city_parameter_inputs")))), "", IF(ISBLANK(INDIRECT(ADDRESS(B573,1,1,1,"all_city_parameter_inputs"))), All_city_list!E572,INDIRECT(ADDRESS(B573,1,1,1,"all_city_parameter_inputs"))))</f>
        <v>PM_emission_inventories</v>
      </c>
      <c r="F573" s="9" t="str" cm="1">
        <f t="array" aca="1" ref="F573" ca="1">IF(AND(ISBLANK(INDIRECT(ADDRESS(B573,3,1,1,"all_city_parameter_inputs"))),ISBLANK(INDIRECT(ADDRESS(B573,2,1,1,"all_city_parameter_inputs")))),"",IF(ISBLANK(INDIRECT(ADDRESS(B573,2,1,1,"all_city_parameter_inputs"))),"",INDIRECT(ADDRESS(B573,2,1,1,"all_city_parameter_inputs"))))</f>
        <v>taxi</v>
      </c>
      <c r="G573" s="25" cm="1">
        <f t="array" aca="1" ref="G573" ca="1">IF(ISBLANK(INDIRECT(ADDRESS(B573,A573,1,1,"all_city_parameter_inputs"))), "--",INDIRECT(ADDRESS(B573,A573,1,1,"all_city_parameter_inputs")))</f>
        <v>0</v>
      </c>
      <c r="H573" s="25">
        <f ca="1">IF(OR(F573="alpha",F573="beta",F573="sd",F573="mean"),"--",VLOOKUP(C573,Default!$B$5:$H$82,7,FALSE))</f>
        <v>1.0999999999999999E-2</v>
      </c>
      <c r="I573" s="9" t="str">
        <f ca="1">VLOOKUP(E573,Lookup!$C$5:$D$42,2, FALSE)</f>
        <v>Pollution values</v>
      </c>
      <c r="J573" s="9">
        <f ca="1">VLOOKUP(C573,Default!$B$4:$E$82,4, FALSE)</f>
        <v>0</v>
      </c>
      <c r="K573" s="29"/>
      <c r="L573" s="29"/>
      <c r="M573" s="29"/>
    </row>
    <row r="574" spans="1:13" x14ac:dyDescent="0.3">
      <c r="A574" s="10">
        <f t="shared" si="23"/>
        <v>11</v>
      </c>
      <c r="B574" s="10">
        <f t="shared" si="24"/>
        <v>12</v>
      </c>
      <c r="C574" s="10" t="str">
        <f t="shared" ca="1" si="25"/>
        <v>PM_emission_inventories auto_rickshaw</v>
      </c>
      <c r="D574" s="9" t="str" cm="1">
        <f t="array" aca="1" ref="D574" ca="1">INDIRECT(ADDRESS(1,A574,1,1,"all_city_parameter_inputs"))</f>
        <v>mexico_city</v>
      </c>
      <c r="E574" s="11" t="str" cm="1">
        <f t="array" aca="1" ref="E574" ca="1">IF(AND(ISBLANK(INDIRECT(ADDRESS(B574,2,1,1,"all_city_parameter_inputs"))), ISBLANK(INDIRECT(ADDRESS(B574,1,1,1,"all_city_parameter_inputs")))), "", IF(ISBLANK(INDIRECT(ADDRESS(B574,1,1,1,"all_city_parameter_inputs"))), All_city_list!E573,INDIRECT(ADDRESS(B574,1,1,1,"all_city_parameter_inputs"))))</f>
        <v>PM_emission_inventories</v>
      </c>
      <c r="F574" s="9" t="str" cm="1">
        <f t="array" aca="1" ref="F574" ca="1">IF(AND(ISBLANK(INDIRECT(ADDRESS(B574,3,1,1,"all_city_parameter_inputs"))),ISBLANK(INDIRECT(ADDRESS(B574,2,1,1,"all_city_parameter_inputs")))),"",IF(ISBLANK(INDIRECT(ADDRESS(B574,2,1,1,"all_city_parameter_inputs"))),"",INDIRECT(ADDRESS(B574,2,1,1,"all_city_parameter_inputs"))))</f>
        <v>auto_rickshaw</v>
      </c>
      <c r="G574" s="25" cm="1">
        <f t="array" aca="1" ref="G574" ca="1">IF(ISBLANK(INDIRECT(ADDRESS(B574,A574,1,1,"all_city_parameter_inputs"))), "--",INDIRECT(ADDRESS(B574,A574,1,1,"all_city_parameter_inputs")))</f>
        <v>0</v>
      </c>
      <c r="H574" s="25" t="str">
        <f ca="1">IF(OR(F574="alpha",F574="beta",F574="sd",F574="mean"),"--",VLOOKUP(C574,Default!$B$5:$H$82,7,FALSE))</f>
        <v>NOT defined</v>
      </c>
      <c r="I574" s="9" t="str">
        <f ca="1">VLOOKUP(E574,Lookup!$C$5:$D$42,2, FALSE)</f>
        <v>Pollution values</v>
      </c>
      <c r="J574" s="9">
        <f ca="1">VLOOKUP(C574,Default!$B$4:$E$82,4, FALSE)</f>
        <v>0</v>
      </c>
      <c r="K574" s="29"/>
      <c r="L574" s="29"/>
      <c r="M574" s="29"/>
    </row>
    <row r="575" spans="1:13" x14ac:dyDescent="0.3">
      <c r="A575" s="10">
        <f t="shared" si="23"/>
        <v>11</v>
      </c>
      <c r="B575" s="10">
        <f t="shared" si="24"/>
        <v>13</v>
      </c>
      <c r="C575" s="10" t="str">
        <f t="shared" ca="1" si="25"/>
        <v>injury_reporting_rate</v>
      </c>
      <c r="D575" s="9" t="str" cm="1">
        <f t="array" aca="1" ref="D575" ca="1">INDIRECT(ADDRESS(1,A575,1,1,"all_city_parameter_inputs"))</f>
        <v>mexico_city</v>
      </c>
      <c r="E575" s="11" t="str" cm="1">
        <f t="array" aca="1" ref="E575" ca="1">IF(AND(ISBLANK(INDIRECT(ADDRESS(B575,2,1,1,"all_city_parameter_inputs"))), ISBLANK(INDIRECT(ADDRESS(B575,1,1,1,"all_city_parameter_inputs")))), "", IF(ISBLANK(INDIRECT(ADDRESS(B575,1,1,1,"all_city_parameter_inputs"))), All_city_list!E574,INDIRECT(ADDRESS(B575,1,1,1,"all_city_parameter_inputs"))))</f>
        <v>injury_reporting_rate</v>
      </c>
      <c r="F575" s="9" t="str" cm="1">
        <f t="array" aca="1" ref="F575" ca="1">IF(AND(ISBLANK(INDIRECT(ADDRESS(B575,3,1,1,"all_city_parameter_inputs"))),ISBLANK(INDIRECT(ADDRESS(B575,2,1,1,"all_city_parameter_inputs")))),"",IF(ISBLANK(INDIRECT(ADDRESS(B575,2,1,1,"all_city_parameter_inputs"))),"",INDIRECT(ADDRESS(B575,2,1,1,"all_city_parameter_inputs"))))</f>
        <v>constant</v>
      </c>
      <c r="G575" s="25" cm="1">
        <f t="array" aca="1" ref="G575" ca="1">IF(ISBLANK(INDIRECT(ADDRESS(B575,A575,1,1,"all_city_parameter_inputs"))), "--",INDIRECT(ADDRESS(B575,A575,1,1,"all_city_parameter_inputs")))</f>
        <v>1</v>
      </c>
      <c r="H575" s="25">
        <f ca="1">IF(OR(F575="alpha",F575="beta",F575="sd",F575="mean"),"--",VLOOKUP(C575,Default!$B$5:$H$82,7,FALSE))</f>
        <v>1</v>
      </c>
      <c r="I575" s="9" t="str">
        <f ca="1">VLOOKUP(E575,Lookup!$C$5:$D$42,2, FALSE)</f>
        <v>Injury values</v>
      </c>
      <c r="J575" s="9" t="str">
        <f ca="1">VLOOKUP(C575,Default!$B$4:$E$82,4, FALSE)</f>
        <v>rate at which injuries are reported</v>
      </c>
      <c r="K575" s="29"/>
      <c r="L575" s="29"/>
      <c r="M575" s="29"/>
    </row>
    <row r="576" spans="1:13" x14ac:dyDescent="0.3">
      <c r="A576" s="10">
        <f t="shared" si="23"/>
        <v>11</v>
      </c>
      <c r="B576" s="10">
        <f t="shared" si="24"/>
        <v>14</v>
      </c>
      <c r="C576" s="10" t="str">
        <f t="shared" ca="1" si="25"/>
        <v>injury_reporting_rate</v>
      </c>
      <c r="D576" s="9" t="str" cm="1">
        <f t="array" aca="1" ref="D576" ca="1">INDIRECT(ADDRESS(1,A576,1,1,"all_city_parameter_inputs"))</f>
        <v>mexico_city</v>
      </c>
      <c r="E576" s="11" t="str" cm="1">
        <f t="array" aca="1" ref="E576" ca="1">IF(AND(ISBLANK(INDIRECT(ADDRESS(B576,2,1,1,"all_city_parameter_inputs"))), ISBLANK(INDIRECT(ADDRESS(B576,1,1,1,"all_city_parameter_inputs")))), "", IF(ISBLANK(INDIRECT(ADDRESS(B576,1,1,1,"all_city_parameter_inputs"))), All_city_list!E575,INDIRECT(ADDRESS(B576,1,1,1,"all_city_parameter_inputs"))))</f>
        <v>injury_reporting_rate</v>
      </c>
      <c r="F576" s="9" t="str" cm="1">
        <f t="array" aca="1" ref="F576" ca="1">IF(AND(ISBLANK(INDIRECT(ADDRESS(B576,3,1,1,"all_city_parameter_inputs"))),ISBLANK(INDIRECT(ADDRESS(B576,2,1,1,"all_city_parameter_inputs")))),"",IF(ISBLANK(INDIRECT(ADDRESS(B576,2,1,1,"all_city_parameter_inputs"))),"",INDIRECT(ADDRESS(B576,2,1,1,"all_city_parameter_inputs"))))</f>
        <v>alpha</v>
      </c>
      <c r="G576" s="25" cm="1">
        <f t="array" aca="1" ref="G576" ca="1">IF(ISBLANK(INDIRECT(ADDRESS(B576,A576,1,1,"all_city_parameter_inputs"))), "--",INDIRECT(ADDRESS(B576,A576,1,1,"all_city_parameter_inputs")))</f>
        <v>40</v>
      </c>
      <c r="H576" s="25" t="str">
        <f ca="1">IF(OR(F576="alpha",F576="beta",F576="sd",F576="mean"),"--",VLOOKUP(C576,Default!$B$5:$H$82,7,FALSE))</f>
        <v>--</v>
      </c>
      <c r="I576" s="9" t="str">
        <f ca="1">VLOOKUP(E576,Lookup!$C$5:$D$42,2, FALSE)</f>
        <v>Injury values</v>
      </c>
      <c r="J576" s="9" t="str">
        <f ca="1">VLOOKUP(C576,Default!$B$4:$E$82,4, FALSE)</f>
        <v>rate at which injuries are reported</v>
      </c>
      <c r="K576" s="29"/>
      <c r="L576" s="29"/>
      <c r="M576" s="29"/>
    </row>
    <row r="577" spans="1:13" x14ac:dyDescent="0.3">
      <c r="A577" s="10">
        <f t="shared" si="23"/>
        <v>11</v>
      </c>
      <c r="B577" s="10">
        <f t="shared" si="24"/>
        <v>15</v>
      </c>
      <c r="C577" s="10" t="str">
        <f t="shared" ca="1" si="25"/>
        <v>injury_reporting_rate</v>
      </c>
      <c r="D577" s="9" t="str" cm="1">
        <f t="array" aca="1" ref="D577" ca="1">INDIRECT(ADDRESS(1,A577,1,1,"all_city_parameter_inputs"))</f>
        <v>mexico_city</v>
      </c>
      <c r="E577" s="11" t="str" cm="1">
        <f t="array" aca="1" ref="E577" ca="1">IF(AND(ISBLANK(INDIRECT(ADDRESS(B577,2,1,1,"all_city_parameter_inputs"))), ISBLANK(INDIRECT(ADDRESS(B577,1,1,1,"all_city_parameter_inputs")))), "", IF(ISBLANK(INDIRECT(ADDRESS(B577,1,1,1,"all_city_parameter_inputs"))), All_city_list!E576,INDIRECT(ADDRESS(B577,1,1,1,"all_city_parameter_inputs"))))</f>
        <v>injury_reporting_rate</v>
      </c>
      <c r="F577" s="9" t="str" cm="1">
        <f t="array" aca="1" ref="F577" ca="1">IF(AND(ISBLANK(INDIRECT(ADDRESS(B577,3,1,1,"all_city_parameter_inputs"))),ISBLANK(INDIRECT(ADDRESS(B577,2,1,1,"all_city_parameter_inputs")))),"",IF(ISBLANK(INDIRECT(ADDRESS(B577,2,1,1,"all_city_parameter_inputs"))),"",INDIRECT(ADDRESS(B577,2,1,1,"all_city_parameter_inputs"))))</f>
        <v>beta</v>
      </c>
      <c r="G577" s="25" cm="1">
        <f t="array" aca="1" ref="G577" ca="1">IF(ISBLANK(INDIRECT(ADDRESS(B577,A577,1,1,"all_city_parameter_inputs"))), "--",INDIRECT(ADDRESS(B577,A577,1,1,"all_city_parameter_inputs")))</f>
        <v>3</v>
      </c>
      <c r="H577" s="25" t="str">
        <f ca="1">IF(OR(F577="alpha",F577="beta",F577="sd",F577="mean"),"--",VLOOKUP(C577,Default!$B$5:$H$82,7,FALSE))</f>
        <v>--</v>
      </c>
      <c r="I577" s="9" t="str">
        <f ca="1">VLOOKUP(E577,Lookup!$C$5:$D$42,2, FALSE)</f>
        <v>Injury values</v>
      </c>
      <c r="J577" s="9" t="str">
        <f ca="1">VLOOKUP(C577,Default!$B$4:$E$82,4, FALSE)</f>
        <v>rate at which injuries are reported</v>
      </c>
      <c r="K577" s="29"/>
      <c r="L577" s="29"/>
      <c r="M577" s="29"/>
    </row>
    <row r="578" spans="1:13" x14ac:dyDescent="0.3">
      <c r="A578" s="10">
        <f t="shared" si="23"/>
        <v>11</v>
      </c>
      <c r="B578" s="10">
        <f t="shared" si="24"/>
        <v>16</v>
      </c>
      <c r="C578" s="10" t="str">
        <f t="shared" ca="1" si="25"/>
        <v>chronic_disease_scalar</v>
      </c>
      <c r="D578" s="9" t="str" cm="1">
        <f t="array" aca="1" ref="D578" ca="1">INDIRECT(ADDRESS(1,A578,1,1,"all_city_parameter_inputs"))</f>
        <v>mexico_city</v>
      </c>
      <c r="E578" s="11" t="str" cm="1">
        <f t="array" aca="1" ref="E578" ca="1">IF(AND(ISBLANK(INDIRECT(ADDRESS(B578,2,1,1,"all_city_parameter_inputs"))), ISBLANK(INDIRECT(ADDRESS(B578,1,1,1,"all_city_parameter_inputs")))), "", IF(ISBLANK(INDIRECT(ADDRESS(B578,1,1,1,"all_city_parameter_inputs"))), All_city_list!E577,INDIRECT(ADDRESS(B578,1,1,1,"all_city_parameter_inputs"))))</f>
        <v>chronic_disease_scalar</v>
      </c>
      <c r="F578" s="9" t="str" cm="1">
        <f t="array" aca="1" ref="F578" ca="1">IF(AND(ISBLANK(INDIRECT(ADDRESS(B578,3,1,1,"all_city_parameter_inputs"))),ISBLANK(INDIRECT(ADDRESS(B578,2,1,1,"all_city_parameter_inputs")))),"",IF(ISBLANK(INDIRECT(ADDRESS(B578,2,1,1,"all_city_parameter_inputs"))),"",INDIRECT(ADDRESS(B578,2,1,1,"all_city_parameter_inputs"))))</f>
        <v>constant</v>
      </c>
      <c r="G578" s="25" cm="1">
        <f t="array" aca="1" ref="G578" ca="1">IF(ISBLANK(INDIRECT(ADDRESS(B578,A578,1,1,"all_city_parameter_inputs"))), "--",INDIRECT(ADDRESS(B578,A578,1,1,"all_city_parameter_inputs")))</f>
        <v>1</v>
      </c>
      <c r="H578" s="25">
        <f ca="1">IF(OR(F578="alpha",F578="beta",F578="sd",F578="mean"),"--",VLOOKUP(C578,Default!$B$5:$H$82,7,FALSE))</f>
        <v>1</v>
      </c>
      <c r="I578" s="9" t="str">
        <f ca="1">VLOOKUP(E578,Lookup!$C$5:$D$42,2, FALSE)</f>
        <v>Health values</v>
      </c>
      <c r="J578" s="9" t="str">
        <f ca="1">VLOOKUP(C578,Default!$B$4:$E$82,4, FALSE)</f>
        <v>scalar for GBD data</v>
      </c>
      <c r="K578" s="29"/>
      <c r="L578" s="29"/>
      <c r="M578" s="29"/>
    </row>
    <row r="579" spans="1:13" x14ac:dyDescent="0.3">
      <c r="A579" s="10">
        <f t="shared" si="23"/>
        <v>11</v>
      </c>
      <c r="B579" s="10">
        <f t="shared" si="24"/>
        <v>17</v>
      </c>
      <c r="C579" s="10" t="str">
        <f t="shared" ca="1" si="25"/>
        <v>chronic_disease_scalar</v>
      </c>
      <c r="D579" s="9" t="str" cm="1">
        <f t="array" aca="1" ref="D579" ca="1">INDIRECT(ADDRESS(1,A579,1,1,"all_city_parameter_inputs"))</f>
        <v>mexico_city</v>
      </c>
      <c r="E579" s="11" t="str" cm="1">
        <f t="array" aca="1" ref="E579" ca="1">IF(AND(ISBLANK(INDIRECT(ADDRESS(B579,2,1,1,"all_city_parameter_inputs"))), ISBLANK(INDIRECT(ADDRESS(B579,1,1,1,"all_city_parameter_inputs")))), "", IF(ISBLANK(INDIRECT(ADDRESS(B579,1,1,1,"all_city_parameter_inputs"))), All_city_list!E578,INDIRECT(ADDRESS(B579,1,1,1,"all_city_parameter_inputs"))))</f>
        <v>chronic_disease_scalar</v>
      </c>
      <c r="F579" s="9" t="str" cm="1">
        <f t="array" aca="1" ref="F579" ca="1">IF(AND(ISBLANK(INDIRECT(ADDRESS(B579,3,1,1,"all_city_parameter_inputs"))),ISBLANK(INDIRECT(ADDRESS(B579,2,1,1,"all_city_parameter_inputs")))),"",IF(ISBLANK(INDIRECT(ADDRESS(B579,2,1,1,"all_city_parameter_inputs"))),"",INDIRECT(ADDRESS(B579,2,1,1,"all_city_parameter_inputs"))))</f>
        <v>mean</v>
      </c>
      <c r="G579" s="25" cm="1">
        <f t="array" aca="1" ref="G579" ca="1">IF(ISBLANK(INDIRECT(ADDRESS(B579,A579,1,1,"all_city_parameter_inputs"))), "--",INDIRECT(ADDRESS(B579,A579,1,1,"all_city_parameter_inputs")))</f>
        <v>1</v>
      </c>
      <c r="H579" s="25" t="str">
        <f ca="1">IF(OR(F579="alpha",F579="beta",F579="sd",F579="mean"),"--",VLOOKUP(C579,Default!$B$5:$H$82,7,FALSE))</f>
        <v>--</v>
      </c>
      <c r="I579" s="9" t="str">
        <f ca="1">VLOOKUP(E579,Lookup!$C$5:$D$42,2, FALSE)</f>
        <v>Health values</v>
      </c>
      <c r="J579" s="9" t="str">
        <f ca="1">VLOOKUP(C579,Default!$B$4:$E$82,4, FALSE)</f>
        <v>scalar for GBD data</v>
      </c>
      <c r="K579" s="29"/>
      <c r="L579" s="29"/>
      <c r="M579" s="29"/>
    </row>
    <row r="580" spans="1:13" x14ac:dyDescent="0.3">
      <c r="A580" s="10">
        <f t="shared" si="23"/>
        <v>11</v>
      </c>
      <c r="B580" s="10">
        <f t="shared" si="24"/>
        <v>18</v>
      </c>
      <c r="C580" s="10" t="str">
        <f t="shared" ca="1" si="25"/>
        <v>chronic_disease_scalar</v>
      </c>
      <c r="D580" s="9" t="str" cm="1">
        <f t="array" aca="1" ref="D580" ca="1">INDIRECT(ADDRESS(1,A580,1,1,"all_city_parameter_inputs"))</f>
        <v>mexico_city</v>
      </c>
      <c r="E580" s="11" t="str" cm="1">
        <f t="array" aca="1" ref="E580" ca="1">IF(AND(ISBLANK(INDIRECT(ADDRESS(B580,2,1,1,"all_city_parameter_inputs"))), ISBLANK(INDIRECT(ADDRESS(B580,1,1,1,"all_city_parameter_inputs")))), "", IF(ISBLANK(INDIRECT(ADDRESS(B580,1,1,1,"all_city_parameter_inputs"))), All_city_list!E579,INDIRECT(ADDRESS(B580,1,1,1,"all_city_parameter_inputs"))))</f>
        <v>chronic_disease_scalar</v>
      </c>
      <c r="F580" s="9" t="str" cm="1">
        <f t="array" aca="1" ref="F580" ca="1">IF(AND(ISBLANK(INDIRECT(ADDRESS(B580,3,1,1,"all_city_parameter_inputs"))),ISBLANK(INDIRECT(ADDRESS(B580,2,1,1,"all_city_parameter_inputs")))),"",IF(ISBLANK(INDIRECT(ADDRESS(B580,2,1,1,"all_city_parameter_inputs"))),"",INDIRECT(ADDRESS(B580,2,1,1,"all_city_parameter_inputs"))))</f>
        <v>sd</v>
      </c>
      <c r="G580" s="25" cm="1">
        <f t="array" aca="1" ref="G580" ca="1">IF(ISBLANK(INDIRECT(ADDRESS(B580,A580,1,1,"all_city_parameter_inputs"))), "--",INDIRECT(ADDRESS(B580,A580,1,1,"all_city_parameter_inputs")))</f>
        <v>1.2</v>
      </c>
      <c r="H580" s="25" t="str">
        <f ca="1">IF(OR(F580="alpha",F580="beta",F580="sd",F580="mean"),"--",VLOOKUP(C580,Default!$B$5:$H$82,7,FALSE))</f>
        <v>--</v>
      </c>
      <c r="I580" s="9" t="str">
        <f ca="1">VLOOKUP(E580,Lookup!$C$5:$D$42,2, FALSE)</f>
        <v>Health values</v>
      </c>
      <c r="J580" s="9" t="str">
        <f ca="1">VLOOKUP(C580,Default!$B$4:$E$82,4, FALSE)</f>
        <v>scalar for GBD data</v>
      </c>
      <c r="K580" s="29"/>
      <c r="L580" s="29"/>
      <c r="M580" s="29"/>
    </row>
    <row r="581" spans="1:13" x14ac:dyDescent="0.3">
      <c r="A581" s="10">
        <f t="shared" si="23"/>
        <v>11</v>
      </c>
      <c r="B581" s="10">
        <f t="shared" si="24"/>
        <v>19</v>
      </c>
      <c r="C581" s="10" t="str">
        <f t="shared" ca="1" si="25"/>
        <v>pm_conc_base</v>
      </c>
      <c r="D581" s="9" t="str" cm="1">
        <f t="array" aca="1" ref="D581" ca="1">INDIRECT(ADDRESS(1,A581,1,1,"all_city_parameter_inputs"))</f>
        <v>mexico_city</v>
      </c>
      <c r="E581" s="11" t="str" cm="1">
        <f t="array" aca="1" ref="E581" ca="1">IF(AND(ISBLANK(INDIRECT(ADDRESS(B581,2,1,1,"all_city_parameter_inputs"))), ISBLANK(INDIRECT(ADDRESS(B581,1,1,1,"all_city_parameter_inputs")))), "", IF(ISBLANK(INDIRECT(ADDRESS(B581,1,1,1,"all_city_parameter_inputs"))), All_city_list!E580,INDIRECT(ADDRESS(B581,1,1,1,"all_city_parameter_inputs"))))</f>
        <v>pm_conc_base</v>
      </c>
      <c r="F581" s="9" t="str" cm="1">
        <f t="array" aca="1" ref="F581" ca="1">IF(AND(ISBLANK(INDIRECT(ADDRESS(B581,3,1,1,"all_city_parameter_inputs"))),ISBLANK(INDIRECT(ADDRESS(B581,2,1,1,"all_city_parameter_inputs")))),"",IF(ISBLANK(INDIRECT(ADDRESS(B581,2,1,1,"all_city_parameter_inputs"))),"",INDIRECT(ADDRESS(B581,2,1,1,"all_city_parameter_inputs"))))</f>
        <v>constant</v>
      </c>
      <c r="G581" s="25" cm="1">
        <f t="array" aca="1" ref="G581" ca="1">IF(ISBLANK(INDIRECT(ADDRESS(B581,A581,1,1,"all_city_parameter_inputs"))), "--",INDIRECT(ADDRESS(B581,A581,1,1,"all_city_parameter_inputs")))</f>
        <v>50</v>
      </c>
      <c r="H581" s="25">
        <f ca="1">IF(OR(F581="alpha",F581="beta",F581="sd",F581="mean"),"--",VLOOKUP(C581,Default!$B$5:$H$82,7,FALSE))</f>
        <v>50</v>
      </c>
      <c r="I581" s="9" t="str">
        <f ca="1">VLOOKUP(E581,Lookup!$C$5:$D$42,2, FALSE)</f>
        <v>Pollution values</v>
      </c>
      <c r="J581" s="9" t="str">
        <f ca="1">VLOOKUP(C581,Default!$B$4:$E$82,4, FALSE)</f>
        <v>background PM2.5 concentration</v>
      </c>
      <c r="K581" s="29"/>
      <c r="L581" s="29"/>
      <c r="M581" s="29"/>
    </row>
    <row r="582" spans="1:13" x14ac:dyDescent="0.3">
      <c r="A582" s="10">
        <f t="shared" si="23"/>
        <v>11</v>
      </c>
      <c r="B582" s="10">
        <f t="shared" si="24"/>
        <v>20</v>
      </c>
      <c r="C582" s="10" t="str">
        <f t="shared" ca="1" si="25"/>
        <v>pm_conc_base</v>
      </c>
      <c r="D582" s="9" t="str" cm="1">
        <f t="array" aca="1" ref="D582" ca="1">INDIRECT(ADDRESS(1,A582,1,1,"all_city_parameter_inputs"))</f>
        <v>mexico_city</v>
      </c>
      <c r="E582" s="11" t="str" cm="1">
        <f t="array" aca="1" ref="E582" ca="1">IF(AND(ISBLANK(INDIRECT(ADDRESS(B582,2,1,1,"all_city_parameter_inputs"))), ISBLANK(INDIRECT(ADDRESS(B582,1,1,1,"all_city_parameter_inputs")))), "", IF(ISBLANK(INDIRECT(ADDRESS(B582,1,1,1,"all_city_parameter_inputs"))), All_city_list!E581,INDIRECT(ADDRESS(B582,1,1,1,"all_city_parameter_inputs"))))</f>
        <v>pm_conc_base</v>
      </c>
      <c r="F582" s="9" t="str" cm="1">
        <f t="array" aca="1" ref="F582" ca="1">IF(AND(ISBLANK(INDIRECT(ADDRESS(B582,3,1,1,"all_city_parameter_inputs"))),ISBLANK(INDIRECT(ADDRESS(B582,2,1,1,"all_city_parameter_inputs")))),"",IF(ISBLANK(INDIRECT(ADDRESS(B582,2,1,1,"all_city_parameter_inputs"))),"",INDIRECT(ADDRESS(B582,2,1,1,"all_city_parameter_inputs"))))</f>
        <v>mean</v>
      </c>
      <c r="G582" s="25" cm="1">
        <f t="array" aca="1" ref="G582" ca="1">IF(ISBLANK(INDIRECT(ADDRESS(B582,A582,1,1,"all_city_parameter_inputs"))), "--",INDIRECT(ADDRESS(B582,A582,1,1,"all_city_parameter_inputs")))</f>
        <v>20</v>
      </c>
      <c r="H582" s="25" t="str">
        <f ca="1">IF(OR(F582="alpha",F582="beta",F582="sd",F582="mean"),"--",VLOOKUP(C582,Default!$B$5:$H$82,7,FALSE))</f>
        <v>--</v>
      </c>
      <c r="I582" s="9" t="str">
        <f ca="1">VLOOKUP(E582,Lookup!$C$5:$D$42,2, FALSE)</f>
        <v>Pollution values</v>
      </c>
      <c r="J582" s="9" t="str">
        <f ca="1">VLOOKUP(C582,Default!$B$4:$E$82,4, FALSE)</f>
        <v>background PM2.5 concentration</v>
      </c>
      <c r="K582" s="29"/>
      <c r="L582" s="29"/>
      <c r="M582" s="29"/>
    </row>
    <row r="583" spans="1:13" x14ac:dyDescent="0.3">
      <c r="A583" s="10">
        <f t="shared" si="23"/>
        <v>11</v>
      </c>
      <c r="B583" s="10">
        <f t="shared" si="24"/>
        <v>21</v>
      </c>
      <c r="C583" s="10" t="str">
        <f t="shared" ca="1" si="25"/>
        <v>pm_conc_base</v>
      </c>
      <c r="D583" s="9" t="str" cm="1">
        <f t="array" aca="1" ref="D583" ca="1">INDIRECT(ADDRESS(1,A583,1,1,"all_city_parameter_inputs"))</f>
        <v>mexico_city</v>
      </c>
      <c r="E583" s="11" t="str" cm="1">
        <f t="array" aca="1" ref="E583" ca="1">IF(AND(ISBLANK(INDIRECT(ADDRESS(B583,2,1,1,"all_city_parameter_inputs"))), ISBLANK(INDIRECT(ADDRESS(B583,1,1,1,"all_city_parameter_inputs")))), "", IF(ISBLANK(INDIRECT(ADDRESS(B583,1,1,1,"all_city_parameter_inputs"))), All_city_list!E582,INDIRECT(ADDRESS(B583,1,1,1,"all_city_parameter_inputs"))))</f>
        <v>pm_conc_base</v>
      </c>
      <c r="F583" s="9" t="str" cm="1">
        <f t="array" aca="1" ref="F583" ca="1">IF(AND(ISBLANK(INDIRECT(ADDRESS(B583,3,1,1,"all_city_parameter_inputs"))),ISBLANK(INDIRECT(ADDRESS(B583,2,1,1,"all_city_parameter_inputs")))),"",IF(ISBLANK(INDIRECT(ADDRESS(B583,2,1,1,"all_city_parameter_inputs"))),"",INDIRECT(ADDRESS(B583,2,1,1,"all_city_parameter_inputs"))))</f>
        <v>sd</v>
      </c>
      <c r="G583" s="25" cm="1">
        <f t="array" aca="1" ref="G583" ca="1">IF(ISBLANK(INDIRECT(ADDRESS(B583,A583,1,1,"all_city_parameter_inputs"))), "--",INDIRECT(ADDRESS(B583,A583,1,1,"all_city_parameter_inputs")))</f>
        <v>1.3</v>
      </c>
      <c r="H583" s="25" t="str">
        <f ca="1">IF(OR(F583="alpha",F583="beta",F583="sd",F583="mean"),"--",VLOOKUP(C583,Default!$B$5:$H$82,7,FALSE))</f>
        <v>--</v>
      </c>
      <c r="I583" s="9" t="str">
        <f ca="1">VLOOKUP(E583,Lookup!$C$5:$D$42,2, FALSE)</f>
        <v>Pollution values</v>
      </c>
      <c r="J583" s="9" t="str">
        <f ca="1">VLOOKUP(C583,Default!$B$4:$E$82,4, FALSE)</f>
        <v>background PM2.5 concentration</v>
      </c>
      <c r="K583" s="29"/>
      <c r="L583" s="29"/>
      <c r="M583" s="29"/>
    </row>
    <row r="584" spans="1:13" x14ac:dyDescent="0.3">
      <c r="A584" s="10">
        <f t="shared" si="23"/>
        <v>11</v>
      </c>
      <c r="B584" s="10">
        <f t="shared" si="24"/>
        <v>22</v>
      </c>
      <c r="C584" s="10" t="str">
        <f t="shared" ca="1" si="25"/>
        <v>pm_trans_share</v>
      </c>
      <c r="D584" s="9" t="str" cm="1">
        <f t="array" aca="1" ref="D584" ca="1">INDIRECT(ADDRESS(1,A584,1,1,"all_city_parameter_inputs"))</f>
        <v>mexico_city</v>
      </c>
      <c r="E584" s="11" t="str" cm="1">
        <f t="array" aca="1" ref="E584" ca="1">IF(AND(ISBLANK(INDIRECT(ADDRESS(B584,2,1,1,"all_city_parameter_inputs"))), ISBLANK(INDIRECT(ADDRESS(B584,1,1,1,"all_city_parameter_inputs")))), "", IF(ISBLANK(INDIRECT(ADDRESS(B584,1,1,1,"all_city_parameter_inputs"))), All_city_list!E583,INDIRECT(ADDRESS(B584,1,1,1,"all_city_parameter_inputs"))))</f>
        <v>pm_trans_share</v>
      </c>
      <c r="F584" s="9" t="str" cm="1">
        <f t="array" aca="1" ref="F584" ca="1">IF(AND(ISBLANK(INDIRECT(ADDRESS(B584,3,1,1,"all_city_parameter_inputs"))),ISBLANK(INDIRECT(ADDRESS(B584,2,1,1,"all_city_parameter_inputs")))),"",IF(ISBLANK(INDIRECT(ADDRESS(B584,2,1,1,"all_city_parameter_inputs"))),"",INDIRECT(ADDRESS(B584,2,1,1,"all_city_parameter_inputs"))))</f>
        <v>constant</v>
      </c>
      <c r="G584" s="25" cm="1">
        <f t="array" aca="1" ref="G584" ca="1">IF(ISBLANK(INDIRECT(ADDRESS(B584,A584,1,1,"all_city_parameter_inputs"))), "--",INDIRECT(ADDRESS(B584,A584,1,1,"all_city_parameter_inputs")))</f>
        <v>0.42</v>
      </c>
      <c r="H584" s="25">
        <f ca="1">IF(OR(F584="alpha",F584="beta",F584="sd",F584="mean"),"--",VLOOKUP(C584,Default!$B$5:$H$82,7,FALSE))</f>
        <v>0.22500000000000001</v>
      </c>
      <c r="I584" s="9" t="str">
        <f ca="1">VLOOKUP(E584,Lookup!$C$5:$D$42,2, FALSE)</f>
        <v>Pollution values</v>
      </c>
      <c r="J584" s="9" t="str">
        <f ca="1">VLOOKUP(C584,Default!$B$4:$E$82,4, FALSE)</f>
        <v>proportion of background PM2.5 attributable to transport</v>
      </c>
      <c r="K584" s="29"/>
      <c r="L584" s="29"/>
      <c r="M584" s="29"/>
    </row>
    <row r="585" spans="1:13" x14ac:dyDescent="0.3">
      <c r="A585" s="10">
        <f t="shared" si="23"/>
        <v>11</v>
      </c>
      <c r="B585" s="10">
        <f t="shared" si="24"/>
        <v>23</v>
      </c>
      <c r="C585" s="10" t="str">
        <f t="shared" ca="1" si="25"/>
        <v>pm_trans_share</v>
      </c>
      <c r="D585" s="9" t="str" cm="1">
        <f t="array" aca="1" ref="D585" ca="1">INDIRECT(ADDRESS(1,A585,1,1,"all_city_parameter_inputs"))</f>
        <v>mexico_city</v>
      </c>
      <c r="E585" s="11" t="str" cm="1">
        <f t="array" aca="1" ref="E585" ca="1">IF(AND(ISBLANK(INDIRECT(ADDRESS(B585,2,1,1,"all_city_parameter_inputs"))), ISBLANK(INDIRECT(ADDRESS(B585,1,1,1,"all_city_parameter_inputs")))), "", IF(ISBLANK(INDIRECT(ADDRESS(B585,1,1,1,"all_city_parameter_inputs"))), All_city_list!E584,INDIRECT(ADDRESS(B585,1,1,1,"all_city_parameter_inputs"))))</f>
        <v>pm_trans_share</v>
      </c>
      <c r="F585" s="9" t="str" cm="1">
        <f t="array" aca="1" ref="F585" ca="1">IF(AND(ISBLANK(INDIRECT(ADDRESS(B585,3,1,1,"all_city_parameter_inputs"))),ISBLANK(INDIRECT(ADDRESS(B585,2,1,1,"all_city_parameter_inputs")))),"",IF(ISBLANK(INDIRECT(ADDRESS(B585,2,1,1,"all_city_parameter_inputs"))),"",INDIRECT(ADDRESS(B585,2,1,1,"all_city_parameter_inputs"))))</f>
        <v>alpha</v>
      </c>
      <c r="G585" s="25" cm="1">
        <f t="array" aca="1" ref="G585" ca="1">IF(ISBLANK(INDIRECT(ADDRESS(B585,A585,1,1,"all_city_parameter_inputs"))), "--",INDIRECT(ADDRESS(B585,A585,1,1,"all_city_parameter_inputs")))</f>
        <v>9</v>
      </c>
      <c r="H585" s="25" t="str">
        <f ca="1">IF(OR(F585="alpha",F585="beta",F585="sd",F585="mean"),"--",VLOOKUP(C585,Default!$B$5:$H$82,7,FALSE))</f>
        <v>--</v>
      </c>
      <c r="I585" s="9" t="str">
        <f ca="1">VLOOKUP(E585,Lookup!$C$5:$D$42,2, FALSE)</f>
        <v>Pollution values</v>
      </c>
      <c r="J585" s="9" t="str">
        <f ca="1">VLOOKUP(C585,Default!$B$4:$E$82,4, FALSE)</f>
        <v>proportion of background PM2.5 attributable to transport</v>
      </c>
      <c r="K585" s="29"/>
      <c r="L585" s="29"/>
      <c r="M585" s="29"/>
    </row>
    <row r="586" spans="1:13" x14ac:dyDescent="0.3">
      <c r="A586" s="10">
        <f t="shared" si="23"/>
        <v>11</v>
      </c>
      <c r="B586" s="10">
        <f t="shared" si="24"/>
        <v>24</v>
      </c>
      <c r="C586" s="10" t="str">
        <f t="shared" ca="1" si="25"/>
        <v>pm_trans_share</v>
      </c>
      <c r="D586" s="9" t="str" cm="1">
        <f t="array" aca="1" ref="D586" ca="1">INDIRECT(ADDRESS(1,A586,1,1,"all_city_parameter_inputs"))</f>
        <v>mexico_city</v>
      </c>
      <c r="E586" s="11" t="str" cm="1">
        <f t="array" aca="1" ref="E586" ca="1">IF(AND(ISBLANK(INDIRECT(ADDRESS(B586,2,1,1,"all_city_parameter_inputs"))), ISBLANK(INDIRECT(ADDRESS(B586,1,1,1,"all_city_parameter_inputs")))), "", IF(ISBLANK(INDIRECT(ADDRESS(B586,1,1,1,"all_city_parameter_inputs"))), All_city_list!E585,INDIRECT(ADDRESS(B586,1,1,1,"all_city_parameter_inputs"))))</f>
        <v>pm_trans_share</v>
      </c>
      <c r="F586" s="9" t="str" cm="1">
        <f t="array" aca="1" ref="F586" ca="1">IF(AND(ISBLANK(INDIRECT(ADDRESS(B586,3,1,1,"all_city_parameter_inputs"))),ISBLANK(INDIRECT(ADDRESS(B586,2,1,1,"all_city_parameter_inputs")))),"",IF(ISBLANK(INDIRECT(ADDRESS(B586,2,1,1,"all_city_parameter_inputs"))),"",INDIRECT(ADDRESS(B586,2,1,1,"all_city_parameter_inputs"))))</f>
        <v>beta</v>
      </c>
      <c r="G586" s="25" cm="1">
        <f t="array" aca="1" ref="G586" ca="1">IF(ISBLANK(INDIRECT(ADDRESS(B586,A586,1,1,"all_city_parameter_inputs"))), "--",INDIRECT(ADDRESS(B586,A586,1,1,"all_city_parameter_inputs")))</f>
        <v>12</v>
      </c>
      <c r="H586" s="25" t="str">
        <f ca="1">IF(OR(F586="alpha",F586="beta",F586="sd",F586="mean"),"--",VLOOKUP(C586,Default!$B$5:$H$82,7,FALSE))</f>
        <v>--</v>
      </c>
      <c r="I586" s="9" t="str">
        <f ca="1">VLOOKUP(E586,Lookup!$C$5:$D$42,2, FALSE)</f>
        <v>Pollution values</v>
      </c>
      <c r="J586" s="9" t="str">
        <f ca="1">VLOOKUP(C586,Default!$B$4:$E$82,4, FALSE)</f>
        <v>proportion of background PM2.5 attributable to transport</v>
      </c>
      <c r="K586" s="29"/>
      <c r="L586" s="29"/>
      <c r="M586" s="29"/>
    </row>
    <row r="587" spans="1:13" x14ac:dyDescent="0.3">
      <c r="A587" s="10">
        <f t="shared" si="23"/>
        <v>11</v>
      </c>
      <c r="B587" s="10">
        <f t="shared" si="24"/>
        <v>25</v>
      </c>
      <c r="C587" s="10" t="str">
        <f t="shared" ca="1" si="25"/>
        <v>background_pa_scalar</v>
      </c>
      <c r="D587" s="9" t="str" cm="1">
        <f t="array" aca="1" ref="D587" ca="1">INDIRECT(ADDRESS(1,A587,1,1,"all_city_parameter_inputs"))</f>
        <v>mexico_city</v>
      </c>
      <c r="E587" s="11" t="str" cm="1">
        <f t="array" aca="1" ref="E587" ca="1">IF(AND(ISBLANK(INDIRECT(ADDRESS(B587,2,1,1,"all_city_parameter_inputs"))), ISBLANK(INDIRECT(ADDRESS(B587,1,1,1,"all_city_parameter_inputs")))), "", IF(ISBLANK(INDIRECT(ADDRESS(B587,1,1,1,"all_city_parameter_inputs"))), All_city_list!E586,INDIRECT(ADDRESS(B587,1,1,1,"all_city_parameter_inputs"))))</f>
        <v>background_pa_scalar</v>
      </c>
      <c r="F587" s="9" t="str" cm="1">
        <f t="array" aca="1" ref="F587" ca="1">IF(AND(ISBLANK(INDIRECT(ADDRESS(B587,3,1,1,"all_city_parameter_inputs"))),ISBLANK(INDIRECT(ADDRESS(B587,2,1,1,"all_city_parameter_inputs")))),"",IF(ISBLANK(INDIRECT(ADDRESS(B587,2,1,1,"all_city_parameter_inputs"))),"",INDIRECT(ADDRESS(B587,2,1,1,"all_city_parameter_inputs"))))</f>
        <v>constant</v>
      </c>
      <c r="G587" s="25" cm="1">
        <f t="array" aca="1" ref="G587" ca="1">IF(ISBLANK(INDIRECT(ADDRESS(B587,A587,1,1,"all_city_parameter_inputs"))), "--",INDIRECT(ADDRESS(B587,A587,1,1,"all_city_parameter_inputs")))</f>
        <v>1</v>
      </c>
      <c r="H587" s="25">
        <f ca="1">IF(OR(F587="alpha",F587="beta",F587="sd",F587="mean"),"--",VLOOKUP(C587,Default!$B$5:$H$82,7,FALSE))</f>
        <v>1</v>
      </c>
      <c r="I587" s="9" t="str">
        <f ca="1">VLOOKUP(E587,Lookup!$C$5:$D$42,2, FALSE)</f>
        <v>PA values</v>
      </c>
      <c r="J587" s="9" t="str">
        <f ca="1">VLOOKUP(C587,Default!$B$4:$E$82,4, FALSE)</f>
        <v>scalar for physical activity</v>
      </c>
      <c r="K587" s="29"/>
      <c r="L587" s="29"/>
      <c r="M587" s="29"/>
    </row>
    <row r="588" spans="1:13" x14ac:dyDescent="0.3">
      <c r="A588" s="10">
        <f t="shared" si="23"/>
        <v>11</v>
      </c>
      <c r="B588" s="10">
        <f t="shared" si="24"/>
        <v>26</v>
      </c>
      <c r="C588" s="10" t="str">
        <f t="shared" ca="1" si="25"/>
        <v>background_pa_scalar</v>
      </c>
      <c r="D588" s="9" t="str" cm="1">
        <f t="array" aca="1" ref="D588" ca="1">INDIRECT(ADDRESS(1,A588,1,1,"all_city_parameter_inputs"))</f>
        <v>mexico_city</v>
      </c>
      <c r="E588" s="11" t="str" cm="1">
        <f t="array" aca="1" ref="E588" ca="1">IF(AND(ISBLANK(INDIRECT(ADDRESS(B588,2,1,1,"all_city_parameter_inputs"))), ISBLANK(INDIRECT(ADDRESS(B588,1,1,1,"all_city_parameter_inputs")))), "", IF(ISBLANK(INDIRECT(ADDRESS(B588,1,1,1,"all_city_parameter_inputs"))), All_city_list!E587,INDIRECT(ADDRESS(B588,1,1,1,"all_city_parameter_inputs"))))</f>
        <v>background_pa_scalar</v>
      </c>
      <c r="F588" s="9" t="str" cm="1">
        <f t="array" aca="1" ref="F588" ca="1">IF(AND(ISBLANK(INDIRECT(ADDRESS(B588,3,1,1,"all_city_parameter_inputs"))),ISBLANK(INDIRECT(ADDRESS(B588,2,1,1,"all_city_parameter_inputs")))),"",IF(ISBLANK(INDIRECT(ADDRESS(B588,2,1,1,"all_city_parameter_inputs"))),"",INDIRECT(ADDRESS(B588,2,1,1,"all_city_parameter_inputs"))))</f>
        <v>mean</v>
      </c>
      <c r="G588" s="25" cm="1">
        <f t="array" aca="1" ref="G588" ca="1">IF(ISBLANK(INDIRECT(ADDRESS(B588,A588,1,1,"all_city_parameter_inputs"))), "--",INDIRECT(ADDRESS(B588,A588,1,1,"all_city_parameter_inputs")))</f>
        <v>1</v>
      </c>
      <c r="H588" s="25" t="str">
        <f ca="1">IF(OR(F588="alpha",F588="beta",F588="sd",F588="mean"),"--",VLOOKUP(C588,Default!$B$5:$H$82,7,FALSE))</f>
        <v>--</v>
      </c>
      <c r="I588" s="9" t="str">
        <f ca="1">VLOOKUP(E588,Lookup!$C$5:$D$42,2, FALSE)</f>
        <v>PA values</v>
      </c>
      <c r="J588" s="9" t="str">
        <f ca="1">VLOOKUP(C588,Default!$B$4:$E$82,4, FALSE)</f>
        <v>scalar for physical activity</v>
      </c>
      <c r="K588" s="29"/>
      <c r="L588" s="29"/>
      <c r="M588" s="29"/>
    </row>
    <row r="589" spans="1:13" x14ac:dyDescent="0.3">
      <c r="A589" s="10">
        <f t="shared" ref="A589:A652" si="26">A519+1</f>
        <v>11</v>
      </c>
      <c r="B589" s="10">
        <f t="shared" ref="B589:B652" si="27">B519</f>
        <v>27</v>
      </c>
      <c r="C589" s="10" t="str">
        <f t="shared" ref="C589:C652" ca="1" si="28">IF(OR(F589="alpha",F589="beta",F589="constant",F589="sd",F589="mean"),E589,E589&amp;" "&amp;F589)</f>
        <v>background_pa_scalar</v>
      </c>
      <c r="D589" s="9" t="str" cm="1">
        <f t="array" aca="1" ref="D589" ca="1">INDIRECT(ADDRESS(1,A589,1,1,"all_city_parameter_inputs"))</f>
        <v>mexico_city</v>
      </c>
      <c r="E589" s="11" t="str" cm="1">
        <f t="array" aca="1" ref="E589" ca="1">IF(AND(ISBLANK(INDIRECT(ADDRESS(B589,2,1,1,"all_city_parameter_inputs"))), ISBLANK(INDIRECT(ADDRESS(B589,1,1,1,"all_city_parameter_inputs")))), "", IF(ISBLANK(INDIRECT(ADDRESS(B589,1,1,1,"all_city_parameter_inputs"))), All_city_list!E588,INDIRECT(ADDRESS(B589,1,1,1,"all_city_parameter_inputs"))))</f>
        <v>background_pa_scalar</v>
      </c>
      <c r="F589" s="9" t="str" cm="1">
        <f t="array" aca="1" ref="F589" ca="1">IF(AND(ISBLANK(INDIRECT(ADDRESS(B589,3,1,1,"all_city_parameter_inputs"))),ISBLANK(INDIRECT(ADDRESS(B589,2,1,1,"all_city_parameter_inputs")))),"",IF(ISBLANK(INDIRECT(ADDRESS(B589,2,1,1,"all_city_parameter_inputs"))),"",INDIRECT(ADDRESS(B589,2,1,1,"all_city_parameter_inputs"))))</f>
        <v>sd</v>
      </c>
      <c r="G589" s="25" cm="1">
        <f t="array" aca="1" ref="G589" ca="1">IF(ISBLANK(INDIRECT(ADDRESS(B589,A589,1,1,"all_city_parameter_inputs"))), "--",INDIRECT(ADDRESS(B589,A589,1,1,"all_city_parameter_inputs")))</f>
        <v>1.2</v>
      </c>
      <c r="H589" s="25" t="str">
        <f ca="1">IF(OR(F589="alpha",F589="beta",F589="sd",F589="mean"),"--",VLOOKUP(C589,Default!$B$5:$H$82,7,FALSE))</f>
        <v>--</v>
      </c>
      <c r="I589" s="9" t="str">
        <f ca="1">VLOOKUP(E589,Lookup!$C$5:$D$42,2, FALSE)</f>
        <v>PA values</v>
      </c>
      <c r="J589" s="9" t="str">
        <f ca="1">VLOOKUP(C589,Default!$B$4:$E$82,4, FALSE)</f>
        <v>scalar for physical activity</v>
      </c>
      <c r="K589" s="29"/>
      <c r="L589" s="29"/>
      <c r="M589" s="29"/>
    </row>
    <row r="590" spans="1:13" x14ac:dyDescent="0.3">
      <c r="A590" s="10">
        <f t="shared" si="26"/>
        <v>11</v>
      </c>
      <c r="B590" s="10">
        <f t="shared" si="27"/>
        <v>28</v>
      </c>
      <c r="C590" s="10" t="str">
        <f t="shared" ca="1" si="28"/>
        <v>bus_walk_time</v>
      </c>
      <c r="D590" s="9" t="str" cm="1">
        <f t="array" aca="1" ref="D590" ca="1">INDIRECT(ADDRESS(1,A590,1,1,"all_city_parameter_inputs"))</f>
        <v>mexico_city</v>
      </c>
      <c r="E590" s="11" t="str" cm="1">
        <f t="array" aca="1" ref="E590" ca="1">IF(AND(ISBLANK(INDIRECT(ADDRESS(B590,2,1,1,"all_city_parameter_inputs"))), ISBLANK(INDIRECT(ADDRESS(B590,1,1,1,"all_city_parameter_inputs")))), "", IF(ISBLANK(INDIRECT(ADDRESS(B590,1,1,1,"all_city_parameter_inputs"))), All_city_list!E589,INDIRECT(ADDRESS(B590,1,1,1,"all_city_parameter_inputs"))))</f>
        <v>bus_walk_time</v>
      </c>
      <c r="F590" s="9" t="str" cm="1">
        <f t="array" aca="1" ref="F590" ca="1">IF(AND(ISBLANK(INDIRECT(ADDRESS(B590,3,1,1,"all_city_parameter_inputs"))),ISBLANK(INDIRECT(ADDRESS(B590,2,1,1,"all_city_parameter_inputs")))),"",IF(ISBLANK(INDIRECT(ADDRESS(B590,2,1,1,"all_city_parameter_inputs"))),"",INDIRECT(ADDRESS(B590,2,1,1,"all_city_parameter_inputs"))))</f>
        <v>constant</v>
      </c>
      <c r="G590" s="25" cm="1">
        <f t="array" aca="1" ref="G590" ca="1">IF(ISBLANK(INDIRECT(ADDRESS(B590,A590,1,1,"all_city_parameter_inputs"))), "--",INDIRECT(ADDRESS(B590,A590,1,1,"all_city_parameter_inputs")))</f>
        <v>10.55</v>
      </c>
      <c r="H590" s="25">
        <f ca="1">IF(OR(F590="alpha",F590="beta",F590="sd",F590="mean"),"--",VLOOKUP(C590,Default!$B$5:$H$82,7,FALSE))</f>
        <v>5</v>
      </c>
      <c r="I590" s="9" t="str">
        <f ca="1">VLOOKUP(E590,Lookup!$C$5:$D$42,2, FALSE)</f>
        <v>Travel values</v>
      </c>
      <c r="J590" s="9" t="str">
        <f ca="1">VLOOKUP(C590,Default!$B$4:$E$82,4, FALSE)</f>
        <v>time taken to walk to bus stop</v>
      </c>
      <c r="K590" s="29"/>
      <c r="L590" s="29"/>
      <c r="M590" s="29"/>
    </row>
    <row r="591" spans="1:13" x14ac:dyDescent="0.3">
      <c r="A591" s="10">
        <f t="shared" si="26"/>
        <v>11</v>
      </c>
      <c r="B591" s="10">
        <f t="shared" si="27"/>
        <v>29</v>
      </c>
      <c r="C591" s="10" t="str">
        <f t="shared" ca="1" si="28"/>
        <v>bus_walk_time</v>
      </c>
      <c r="D591" s="9" t="str" cm="1">
        <f t="array" aca="1" ref="D591" ca="1">INDIRECT(ADDRESS(1,A591,1,1,"all_city_parameter_inputs"))</f>
        <v>mexico_city</v>
      </c>
      <c r="E591" s="11" t="str" cm="1">
        <f t="array" aca="1" ref="E591" ca="1">IF(AND(ISBLANK(INDIRECT(ADDRESS(B591,2,1,1,"all_city_parameter_inputs"))), ISBLANK(INDIRECT(ADDRESS(B591,1,1,1,"all_city_parameter_inputs")))), "", IF(ISBLANK(INDIRECT(ADDRESS(B591,1,1,1,"all_city_parameter_inputs"))), All_city_list!E590,INDIRECT(ADDRESS(B591,1,1,1,"all_city_parameter_inputs"))))</f>
        <v>bus_walk_time</v>
      </c>
      <c r="F591" s="9" t="str" cm="1">
        <f t="array" aca="1" ref="F591" ca="1">IF(AND(ISBLANK(INDIRECT(ADDRESS(B591,3,1,1,"all_city_parameter_inputs"))),ISBLANK(INDIRECT(ADDRESS(B591,2,1,1,"all_city_parameter_inputs")))),"",IF(ISBLANK(INDIRECT(ADDRESS(B591,2,1,1,"all_city_parameter_inputs"))),"",INDIRECT(ADDRESS(B591,2,1,1,"all_city_parameter_inputs"))))</f>
        <v>mean</v>
      </c>
      <c r="G591" s="25" t="str" cm="1">
        <f t="array" aca="1" ref="G591" ca="1">IF(ISBLANK(INDIRECT(ADDRESS(B591,A591,1,1,"all_city_parameter_inputs"))), "--",INDIRECT(ADDRESS(B591,A591,1,1,"all_city_parameter_inputs")))</f>
        <v>--</v>
      </c>
      <c r="H591" s="25" t="str">
        <f ca="1">IF(OR(F591="alpha",F591="beta",F591="sd",F591="mean"),"--",VLOOKUP(C591,Default!$B$5:$H$82,7,FALSE))</f>
        <v>--</v>
      </c>
      <c r="I591" s="9" t="str">
        <f ca="1">VLOOKUP(E591,Lookup!$C$5:$D$42,2, FALSE)</f>
        <v>Travel values</v>
      </c>
      <c r="J591" s="9" t="str">
        <f ca="1">VLOOKUP(C591,Default!$B$4:$E$82,4, FALSE)</f>
        <v>time taken to walk to bus stop</v>
      </c>
      <c r="K591" s="29"/>
      <c r="L591" s="29"/>
      <c r="M591" s="29"/>
    </row>
    <row r="592" spans="1:13" x14ac:dyDescent="0.3">
      <c r="A592" s="10">
        <f t="shared" si="26"/>
        <v>11</v>
      </c>
      <c r="B592" s="10">
        <f t="shared" si="27"/>
        <v>30</v>
      </c>
      <c r="C592" s="10" t="str">
        <f t="shared" ca="1" si="28"/>
        <v>bus_walk_time</v>
      </c>
      <c r="D592" s="9" t="str" cm="1">
        <f t="array" aca="1" ref="D592" ca="1">INDIRECT(ADDRESS(1,A592,1,1,"all_city_parameter_inputs"))</f>
        <v>mexico_city</v>
      </c>
      <c r="E592" s="11" t="str" cm="1">
        <f t="array" aca="1" ref="E592" ca="1">IF(AND(ISBLANK(INDIRECT(ADDRESS(B592,2,1,1,"all_city_parameter_inputs"))), ISBLANK(INDIRECT(ADDRESS(B592,1,1,1,"all_city_parameter_inputs")))), "", IF(ISBLANK(INDIRECT(ADDRESS(B592,1,1,1,"all_city_parameter_inputs"))), All_city_list!E591,INDIRECT(ADDRESS(B592,1,1,1,"all_city_parameter_inputs"))))</f>
        <v>bus_walk_time</v>
      </c>
      <c r="F592" s="9" t="str" cm="1">
        <f t="array" aca="1" ref="F592" ca="1">IF(AND(ISBLANK(INDIRECT(ADDRESS(B592,3,1,1,"all_city_parameter_inputs"))),ISBLANK(INDIRECT(ADDRESS(B592,2,1,1,"all_city_parameter_inputs")))),"",IF(ISBLANK(INDIRECT(ADDRESS(B592,2,1,1,"all_city_parameter_inputs"))),"",INDIRECT(ADDRESS(B592,2,1,1,"all_city_parameter_inputs"))))</f>
        <v>sd</v>
      </c>
      <c r="G592" s="25" t="str" cm="1">
        <f t="array" aca="1" ref="G592" ca="1">IF(ISBLANK(INDIRECT(ADDRESS(B592,A592,1,1,"all_city_parameter_inputs"))), "--",INDIRECT(ADDRESS(B592,A592,1,1,"all_city_parameter_inputs")))</f>
        <v>--</v>
      </c>
      <c r="H592" s="25" t="str">
        <f ca="1">IF(OR(F592="alpha",F592="beta",F592="sd",F592="mean"),"--",VLOOKUP(C592,Default!$B$5:$H$82,7,FALSE))</f>
        <v>--</v>
      </c>
      <c r="I592" s="9" t="str">
        <f ca="1">VLOOKUP(E592,Lookup!$C$5:$D$42,2, FALSE)</f>
        <v>Travel values</v>
      </c>
      <c r="J592" s="9" t="str">
        <f ca="1">VLOOKUP(C592,Default!$B$4:$E$82,4, FALSE)</f>
        <v>time taken to walk to bus stop</v>
      </c>
      <c r="K592" s="29"/>
      <c r="L592" s="29"/>
      <c r="M592" s="29"/>
    </row>
    <row r="593" spans="1:13" x14ac:dyDescent="0.3">
      <c r="A593" s="10">
        <f t="shared" si="26"/>
        <v>11</v>
      </c>
      <c r="B593" s="10">
        <f t="shared" si="27"/>
        <v>31</v>
      </c>
      <c r="C593" s="10" t="str">
        <f t="shared" ca="1" si="28"/>
        <v>rail_walk_time</v>
      </c>
      <c r="D593" s="9" t="str" cm="1">
        <f t="array" aca="1" ref="D593" ca="1">INDIRECT(ADDRESS(1,A593,1,1,"all_city_parameter_inputs"))</f>
        <v>mexico_city</v>
      </c>
      <c r="E593" s="11" t="str" cm="1">
        <f t="array" aca="1" ref="E593" ca="1">IF(AND(ISBLANK(INDIRECT(ADDRESS(B593,2,1,1,"all_city_parameter_inputs"))), ISBLANK(INDIRECT(ADDRESS(B593,1,1,1,"all_city_parameter_inputs")))), "", IF(ISBLANK(INDIRECT(ADDRESS(B593,1,1,1,"all_city_parameter_inputs"))), All_city_list!E592,INDIRECT(ADDRESS(B593,1,1,1,"all_city_parameter_inputs"))))</f>
        <v>rail_walk_time</v>
      </c>
      <c r="F593" s="9" t="str" cm="1">
        <f t="array" aca="1" ref="F593" ca="1">IF(AND(ISBLANK(INDIRECT(ADDRESS(B593,3,1,1,"all_city_parameter_inputs"))),ISBLANK(INDIRECT(ADDRESS(B593,2,1,1,"all_city_parameter_inputs")))),"",IF(ISBLANK(INDIRECT(ADDRESS(B593,2,1,1,"all_city_parameter_inputs"))),"",INDIRECT(ADDRESS(B593,2,1,1,"all_city_parameter_inputs"))))</f>
        <v>constant</v>
      </c>
      <c r="G593" s="25" cm="1">
        <f t="array" aca="1" ref="G593" ca="1">IF(ISBLANK(INDIRECT(ADDRESS(B593,A593,1,1,"all_city_parameter_inputs"))), "--",INDIRECT(ADDRESS(B593,A593,1,1,"all_city_parameter_inputs")))</f>
        <v>15</v>
      </c>
      <c r="H593" s="25">
        <f ca="1">IF(OR(F593="alpha",F593="beta",F593="sd",F593="mean"),"--",VLOOKUP(C593,Default!$B$5:$H$82,7,FALSE))</f>
        <v>15</v>
      </c>
      <c r="I593" s="9" t="str">
        <f ca="1">VLOOKUP(E593,Lookup!$C$5:$D$42,2, FALSE)</f>
        <v>Travel values</v>
      </c>
      <c r="J593" s="9" t="str">
        <f ca="1">VLOOKUP(C593,Default!$B$4:$E$82,4, FALSE)</f>
        <v>time taken to walk to train station</v>
      </c>
      <c r="K593" s="29"/>
      <c r="L593" s="29"/>
      <c r="M593" s="29"/>
    </row>
    <row r="594" spans="1:13" x14ac:dyDescent="0.3">
      <c r="A594" s="10">
        <f t="shared" si="26"/>
        <v>11</v>
      </c>
      <c r="B594" s="10">
        <f t="shared" si="27"/>
        <v>32</v>
      </c>
      <c r="C594" s="10" t="str">
        <f t="shared" ca="1" si="28"/>
        <v>rail_walk_time</v>
      </c>
      <c r="D594" s="9" t="str" cm="1">
        <f t="array" aca="1" ref="D594" ca="1">INDIRECT(ADDRESS(1,A594,1,1,"all_city_parameter_inputs"))</f>
        <v>mexico_city</v>
      </c>
      <c r="E594" s="11" t="str" cm="1">
        <f t="array" aca="1" ref="E594" ca="1">IF(AND(ISBLANK(INDIRECT(ADDRESS(B594,2,1,1,"all_city_parameter_inputs"))), ISBLANK(INDIRECT(ADDRESS(B594,1,1,1,"all_city_parameter_inputs")))), "", IF(ISBLANK(INDIRECT(ADDRESS(B594,1,1,1,"all_city_parameter_inputs"))), All_city_list!E593,INDIRECT(ADDRESS(B594,1,1,1,"all_city_parameter_inputs"))))</f>
        <v>rail_walk_time</v>
      </c>
      <c r="F594" s="9" t="str" cm="1">
        <f t="array" aca="1" ref="F594" ca="1">IF(AND(ISBLANK(INDIRECT(ADDRESS(B594,3,1,1,"all_city_parameter_inputs"))),ISBLANK(INDIRECT(ADDRESS(B594,2,1,1,"all_city_parameter_inputs")))),"",IF(ISBLANK(INDIRECT(ADDRESS(B594,2,1,1,"all_city_parameter_inputs"))),"",INDIRECT(ADDRESS(B594,2,1,1,"all_city_parameter_inputs"))))</f>
        <v>mean</v>
      </c>
      <c r="G594" s="25" t="str" cm="1">
        <f t="array" aca="1" ref="G594" ca="1">IF(ISBLANK(INDIRECT(ADDRESS(B594,A594,1,1,"all_city_parameter_inputs"))), "--",INDIRECT(ADDRESS(B594,A594,1,1,"all_city_parameter_inputs")))</f>
        <v>--</v>
      </c>
      <c r="H594" s="25" t="str">
        <f ca="1">IF(OR(F594="alpha",F594="beta",F594="sd",F594="mean"),"--",VLOOKUP(C594,Default!$B$5:$H$82,7,FALSE))</f>
        <v>--</v>
      </c>
      <c r="I594" s="9" t="str">
        <f ca="1">VLOOKUP(E594,Lookup!$C$5:$D$42,2, FALSE)</f>
        <v>Travel values</v>
      </c>
      <c r="J594" s="9" t="str">
        <f ca="1">VLOOKUP(C594,Default!$B$4:$E$82,4, FALSE)</f>
        <v>time taken to walk to train station</v>
      </c>
      <c r="K594" s="29"/>
      <c r="L594" s="29"/>
      <c r="M594" s="29"/>
    </row>
    <row r="595" spans="1:13" x14ac:dyDescent="0.3">
      <c r="A595" s="10">
        <f t="shared" si="26"/>
        <v>11</v>
      </c>
      <c r="B595" s="10">
        <f t="shared" si="27"/>
        <v>33</v>
      </c>
      <c r="C595" s="10" t="str">
        <f t="shared" ca="1" si="28"/>
        <v>rail_walk_time</v>
      </c>
      <c r="D595" s="9" t="str" cm="1">
        <f t="array" aca="1" ref="D595" ca="1">INDIRECT(ADDRESS(1,A595,1,1,"all_city_parameter_inputs"))</f>
        <v>mexico_city</v>
      </c>
      <c r="E595" s="11" t="str" cm="1">
        <f t="array" aca="1" ref="E595" ca="1">IF(AND(ISBLANK(INDIRECT(ADDRESS(B595,2,1,1,"all_city_parameter_inputs"))), ISBLANK(INDIRECT(ADDRESS(B595,1,1,1,"all_city_parameter_inputs")))), "", IF(ISBLANK(INDIRECT(ADDRESS(B595,1,1,1,"all_city_parameter_inputs"))), All_city_list!E594,INDIRECT(ADDRESS(B595,1,1,1,"all_city_parameter_inputs"))))</f>
        <v>rail_walk_time</v>
      </c>
      <c r="F595" s="9" t="str" cm="1">
        <f t="array" aca="1" ref="F595" ca="1">IF(AND(ISBLANK(INDIRECT(ADDRESS(B595,3,1,1,"all_city_parameter_inputs"))),ISBLANK(INDIRECT(ADDRESS(B595,2,1,1,"all_city_parameter_inputs")))),"",IF(ISBLANK(INDIRECT(ADDRESS(B595,2,1,1,"all_city_parameter_inputs"))),"",INDIRECT(ADDRESS(B595,2,1,1,"all_city_parameter_inputs"))))</f>
        <v>sd</v>
      </c>
      <c r="G595" s="25" t="str" cm="1">
        <f t="array" aca="1" ref="G595" ca="1">IF(ISBLANK(INDIRECT(ADDRESS(B595,A595,1,1,"all_city_parameter_inputs"))), "--",INDIRECT(ADDRESS(B595,A595,1,1,"all_city_parameter_inputs")))</f>
        <v>--</v>
      </c>
      <c r="H595" s="25" t="str">
        <f ca="1">IF(OR(F595="alpha",F595="beta",F595="sd",F595="mean"),"--",VLOOKUP(C595,Default!$B$5:$H$82,7,FALSE))</f>
        <v>--</v>
      </c>
      <c r="I595" s="9" t="str">
        <f ca="1">VLOOKUP(E595,Lookup!$C$5:$D$42,2, FALSE)</f>
        <v>Travel values</v>
      </c>
      <c r="J595" s="9" t="str">
        <f ca="1">VLOOKUP(C595,Default!$B$4:$E$82,4, FALSE)</f>
        <v>time taken to walk to train station</v>
      </c>
      <c r="K595" s="29"/>
      <c r="L595" s="29"/>
      <c r="M595" s="29"/>
    </row>
    <row r="596" spans="1:13" x14ac:dyDescent="0.3">
      <c r="A596" s="10">
        <f t="shared" si="26"/>
        <v>11</v>
      </c>
      <c r="B596" s="10">
        <f t="shared" si="27"/>
        <v>34</v>
      </c>
      <c r="C596" s="10" t="str">
        <f t="shared" ca="1" si="28"/>
        <v xml:space="preserve">add_motorcycle_fleet </v>
      </c>
      <c r="D596" s="9" t="str" cm="1">
        <f t="array" aca="1" ref="D596" ca="1">INDIRECT(ADDRESS(1,A596,1,1,"all_city_parameter_inputs"))</f>
        <v>mexico_city</v>
      </c>
      <c r="E596" s="11" t="str" cm="1">
        <f t="array" aca="1" ref="E596" ca="1">IF(AND(ISBLANK(INDIRECT(ADDRESS(B596,2,1,1,"all_city_parameter_inputs"))), ISBLANK(INDIRECT(ADDRESS(B596,1,1,1,"all_city_parameter_inputs")))), "", IF(ISBLANK(INDIRECT(ADDRESS(B596,1,1,1,"all_city_parameter_inputs"))), All_city_list!E595,INDIRECT(ADDRESS(B596,1,1,1,"all_city_parameter_inputs"))))</f>
        <v>add_motorcycle_fleet</v>
      </c>
      <c r="F596" s="9" t="str" cm="1">
        <f t="array" aca="1" ref="F596" ca="1">IF(AND(ISBLANK(INDIRECT(ADDRESS(B596,3,1,1,"all_city_parameter_inputs"))),ISBLANK(INDIRECT(ADDRESS(B596,2,1,1,"all_city_parameter_inputs")))),"",IF(ISBLANK(INDIRECT(ADDRESS(B596,2,1,1,"all_city_parameter_inputs"))),"",INDIRECT(ADDRESS(B596,2,1,1,"all_city_parameter_inputs"))))</f>
        <v/>
      </c>
      <c r="G596" s="25" t="str" cm="1">
        <f t="array" aca="1" ref="G596" ca="1">IF(ISBLANK(INDIRECT(ADDRESS(B596,A596,1,1,"all_city_parameter_inputs"))), "--",INDIRECT(ADDRESS(B596,A596,1,1,"all_city_parameter_inputs")))</f>
        <v>T</v>
      </c>
      <c r="H596" s="25" t="str">
        <f ca="1">IF(OR(F596="alpha",F596="beta",F596="sd",F596="mean"),"--",VLOOKUP(C596,Default!$B$5:$H$82,7,FALSE))</f>
        <v>F</v>
      </c>
      <c r="I596" s="9" t="str">
        <f ca="1">VLOOKUP(E596,Lookup!$C$5:$D$42,2, FALSE)</f>
        <v>Travel values</v>
      </c>
      <c r="J596" s="9">
        <f ca="1">VLOOKUP(C596,Default!$B$4:$E$82,4, FALSE)</f>
        <v>0</v>
      </c>
      <c r="K596" s="29"/>
      <c r="L596" s="29"/>
      <c r="M596" s="29"/>
    </row>
    <row r="597" spans="1:13" x14ac:dyDescent="0.3">
      <c r="A597" s="10">
        <f t="shared" si="26"/>
        <v>11</v>
      </c>
      <c r="B597" s="10">
        <f t="shared" si="27"/>
        <v>35</v>
      </c>
      <c r="C597" s="10" t="str">
        <f t="shared" ca="1" si="28"/>
        <v>fleet_to_motorcycle_ratio</v>
      </c>
      <c r="D597" s="9" t="str" cm="1">
        <f t="array" aca="1" ref="D597" ca="1">INDIRECT(ADDRESS(1,A597,1,1,"all_city_parameter_inputs"))</f>
        <v>mexico_city</v>
      </c>
      <c r="E597" s="11" t="str" cm="1">
        <f t="array" aca="1" ref="E597" ca="1">IF(AND(ISBLANK(INDIRECT(ADDRESS(B597,2,1,1,"all_city_parameter_inputs"))), ISBLANK(INDIRECT(ADDRESS(B597,1,1,1,"all_city_parameter_inputs")))), "", IF(ISBLANK(INDIRECT(ADDRESS(B597,1,1,1,"all_city_parameter_inputs"))), All_city_list!E596,INDIRECT(ADDRESS(B597,1,1,1,"all_city_parameter_inputs"))))</f>
        <v>fleet_to_motorcycle_ratio</v>
      </c>
      <c r="F597" s="9" t="str" cm="1">
        <f t="array" aca="1" ref="F597" ca="1">IF(AND(ISBLANK(INDIRECT(ADDRESS(B597,3,1,1,"all_city_parameter_inputs"))),ISBLANK(INDIRECT(ADDRESS(B597,2,1,1,"all_city_parameter_inputs")))),"",IF(ISBLANK(INDIRECT(ADDRESS(B597,2,1,1,"all_city_parameter_inputs"))),"",INDIRECT(ADDRESS(B597,2,1,1,"all_city_parameter_inputs"))))</f>
        <v>constant</v>
      </c>
      <c r="G597" s="25" cm="1">
        <f t="array" aca="1" ref="G597" ca="1">IF(ISBLANK(INDIRECT(ADDRESS(B597,A597,1,1,"all_city_parameter_inputs"))), "--",INDIRECT(ADDRESS(B597,A597,1,1,"all_city_parameter_inputs")))</f>
        <v>0.53274903299999998</v>
      </c>
      <c r="H597" s="25">
        <f ca="1">IF(OR(F597="alpha",F597="beta",F597="sd",F597="mean"),"--",VLOOKUP(C597,Default!$B$5:$H$82,7,FALSE))</f>
        <v>0.01</v>
      </c>
      <c r="I597" s="9" t="str">
        <f ca="1">VLOOKUP(E597,Lookup!$C$5:$D$42,2, FALSE)</f>
        <v>Travel values</v>
      </c>
      <c r="J597" s="9" t="str">
        <f ca="1">VLOOKUP(C597,Default!$B$4:$E$82,4, FALSE)</f>
        <v>ratio of fleet vehicles to motorcycles</v>
      </c>
      <c r="K597" s="29"/>
      <c r="L597" s="29"/>
      <c r="M597" s="29"/>
    </row>
    <row r="598" spans="1:13" x14ac:dyDescent="0.3">
      <c r="A598" s="10">
        <f t="shared" si="26"/>
        <v>11</v>
      </c>
      <c r="B598" s="10">
        <f t="shared" si="27"/>
        <v>36</v>
      </c>
      <c r="C598" s="10" t="str">
        <f t="shared" ca="1" si="28"/>
        <v>fleet_to_motorcycle_ratio</v>
      </c>
      <c r="D598" s="9" t="str" cm="1">
        <f t="array" aca="1" ref="D598" ca="1">INDIRECT(ADDRESS(1,A598,1,1,"all_city_parameter_inputs"))</f>
        <v>mexico_city</v>
      </c>
      <c r="E598" s="11" t="str" cm="1">
        <f t="array" aca="1" ref="E598" ca="1">IF(AND(ISBLANK(INDIRECT(ADDRESS(B598,2,1,1,"all_city_parameter_inputs"))), ISBLANK(INDIRECT(ADDRESS(B598,1,1,1,"all_city_parameter_inputs")))), "", IF(ISBLANK(INDIRECT(ADDRESS(B598,1,1,1,"all_city_parameter_inputs"))), All_city_list!E597,INDIRECT(ADDRESS(B598,1,1,1,"all_city_parameter_inputs"))))</f>
        <v>fleet_to_motorcycle_ratio</v>
      </c>
      <c r="F598" s="9" t="str" cm="1">
        <f t="array" aca="1" ref="F598" ca="1">IF(AND(ISBLANK(INDIRECT(ADDRESS(B598,3,1,1,"all_city_parameter_inputs"))),ISBLANK(INDIRECT(ADDRESS(B598,2,1,1,"all_city_parameter_inputs")))),"",IF(ISBLANK(INDIRECT(ADDRESS(B598,2,1,1,"all_city_parameter_inputs"))),"",INDIRECT(ADDRESS(B598,2,1,1,"all_city_parameter_inputs"))))</f>
        <v>alpha</v>
      </c>
      <c r="G598" s="25" cm="1">
        <f t="array" aca="1" ref="G598" ca="1">IF(ISBLANK(INDIRECT(ADDRESS(B598,A598,1,1,"all_city_parameter_inputs"))), "--",INDIRECT(ADDRESS(B598,A598,1,1,"all_city_parameter_inputs")))</f>
        <v>11.723875</v>
      </c>
      <c r="H598" s="25" t="str">
        <f ca="1">IF(OR(F598="alpha",F598="beta",F598="sd",F598="mean"),"--",VLOOKUP(C598,Default!$B$5:$H$82,7,FALSE))</f>
        <v>--</v>
      </c>
      <c r="I598" s="9" t="str">
        <f ca="1">VLOOKUP(E598,Lookup!$C$5:$D$42,2, FALSE)</f>
        <v>Travel values</v>
      </c>
      <c r="J598" s="9" t="str">
        <f ca="1">VLOOKUP(C598,Default!$B$4:$E$82,4, FALSE)</f>
        <v>ratio of fleet vehicles to motorcycles</v>
      </c>
      <c r="K598" s="29"/>
      <c r="L598" s="29"/>
      <c r="M598" s="29"/>
    </row>
    <row r="599" spans="1:13" x14ac:dyDescent="0.3">
      <c r="A599" s="10">
        <f t="shared" si="26"/>
        <v>11</v>
      </c>
      <c r="B599" s="10">
        <f t="shared" si="27"/>
        <v>37</v>
      </c>
      <c r="C599" s="10" t="str">
        <f t="shared" ca="1" si="28"/>
        <v>fleet_to_motorcycle_ratio</v>
      </c>
      <c r="D599" s="9" t="str" cm="1">
        <f t="array" aca="1" ref="D599" ca="1">INDIRECT(ADDRESS(1,A599,1,1,"all_city_parameter_inputs"))</f>
        <v>mexico_city</v>
      </c>
      <c r="E599" s="11" t="str" cm="1">
        <f t="array" aca="1" ref="E599" ca="1">IF(AND(ISBLANK(INDIRECT(ADDRESS(B599,2,1,1,"all_city_parameter_inputs"))), ISBLANK(INDIRECT(ADDRESS(B599,1,1,1,"all_city_parameter_inputs")))), "", IF(ISBLANK(INDIRECT(ADDRESS(B599,1,1,1,"all_city_parameter_inputs"))), All_city_list!E598,INDIRECT(ADDRESS(B599,1,1,1,"all_city_parameter_inputs"))))</f>
        <v>fleet_to_motorcycle_ratio</v>
      </c>
      <c r="F599" s="9" t="str" cm="1">
        <f t="array" aca="1" ref="F599" ca="1">IF(AND(ISBLANK(INDIRECT(ADDRESS(B599,3,1,1,"all_city_parameter_inputs"))),ISBLANK(INDIRECT(ADDRESS(B599,2,1,1,"all_city_parameter_inputs")))),"",IF(ISBLANK(INDIRECT(ADDRESS(B599,2,1,1,"all_city_parameter_inputs"))),"",INDIRECT(ADDRESS(B599,2,1,1,"all_city_parameter_inputs"))))</f>
        <v>beta</v>
      </c>
      <c r="G599" s="25" cm="1">
        <f t="array" aca="1" ref="G599" ca="1">IF(ISBLANK(INDIRECT(ADDRESS(B599,A599,1,1,"all_city_parameter_inputs"))), "--",INDIRECT(ADDRESS(B599,A599,1,1,"all_city_parameter_inputs")))</f>
        <v>10.282500000000001</v>
      </c>
      <c r="H599" s="25" t="str">
        <f ca="1">IF(OR(F599="alpha",F599="beta",F599="sd",F599="mean"),"--",VLOOKUP(C599,Default!$B$5:$H$82,7,FALSE))</f>
        <v>--</v>
      </c>
      <c r="I599" s="9" t="str">
        <f ca="1">VLOOKUP(E599,Lookup!$C$5:$D$42,2, FALSE)</f>
        <v>Travel values</v>
      </c>
      <c r="J599" s="9" t="str">
        <f ca="1">VLOOKUP(C599,Default!$B$4:$E$82,4, FALSE)</f>
        <v>ratio of fleet vehicles to motorcycles</v>
      </c>
      <c r="K599" s="29"/>
      <c r="L599" s="29"/>
      <c r="M599" s="29"/>
    </row>
    <row r="600" spans="1:13" x14ac:dyDescent="0.3">
      <c r="A600" s="10">
        <f t="shared" si="26"/>
        <v>11</v>
      </c>
      <c r="B600" s="10">
        <f t="shared" si="27"/>
        <v>38</v>
      </c>
      <c r="C600" s="10" t="str">
        <f t="shared" ca="1" si="28"/>
        <v xml:space="preserve">background_pa_confidence </v>
      </c>
      <c r="D600" s="9" t="str" cm="1">
        <f t="array" aca="1" ref="D600" ca="1">INDIRECT(ADDRESS(1,A600,1,1,"all_city_parameter_inputs"))</f>
        <v>mexico_city</v>
      </c>
      <c r="E600" s="11" t="str" cm="1">
        <f t="array" aca="1" ref="E600" ca="1">IF(AND(ISBLANK(INDIRECT(ADDRESS(B600,2,1,1,"all_city_parameter_inputs"))), ISBLANK(INDIRECT(ADDRESS(B600,1,1,1,"all_city_parameter_inputs")))), "", IF(ISBLANK(INDIRECT(ADDRESS(B600,1,1,1,"all_city_parameter_inputs"))), All_city_list!E599,INDIRECT(ADDRESS(B600,1,1,1,"all_city_parameter_inputs"))))</f>
        <v>background_pa_confidence</v>
      </c>
      <c r="F600" s="9" t="str" cm="1">
        <f t="array" aca="1" ref="F600" ca="1">IF(AND(ISBLANK(INDIRECT(ADDRESS(B600,3,1,1,"all_city_parameter_inputs"))),ISBLANK(INDIRECT(ADDRESS(B600,2,1,1,"all_city_parameter_inputs")))),"",IF(ISBLANK(INDIRECT(ADDRESS(B600,2,1,1,"all_city_parameter_inputs"))),"",INDIRECT(ADDRESS(B600,2,1,1,"all_city_parameter_inputs"))))</f>
        <v/>
      </c>
      <c r="G600" s="25" cm="1">
        <f t="array" aca="1" ref="G600" ca="1">IF(ISBLANK(INDIRECT(ADDRESS(B600,A600,1,1,"all_city_parameter_inputs"))), "--",INDIRECT(ADDRESS(B600,A600,1,1,"all_city_parameter_inputs")))</f>
        <v>0.3</v>
      </c>
      <c r="H600" s="25" t="e">
        <f ca="1">IF(OR(F600="alpha",F600="beta",F600="sd",F600="mean"),"--",VLOOKUP(C600,Default!$B$5:$H$82,7,FALSE))</f>
        <v>#N/A</v>
      </c>
      <c r="I600" s="9" t="str">
        <f ca="1">VLOOKUP(E600,Lookup!$C$5:$D$42,2, FALSE)</f>
        <v>PA values</v>
      </c>
      <c r="J600" s="9" t="e">
        <f ca="1">VLOOKUP(C600,Default!$B$4:$E$82,4, FALSE)</f>
        <v>#N/A</v>
      </c>
      <c r="K600" s="29"/>
      <c r="L600" s="29"/>
      <c r="M600" s="29"/>
    </row>
    <row r="601" spans="1:13" x14ac:dyDescent="0.3">
      <c r="A601" s="10">
        <f t="shared" si="26"/>
        <v>11</v>
      </c>
      <c r="B601" s="10">
        <f t="shared" si="27"/>
        <v>39</v>
      </c>
      <c r="C601" s="10" t="str">
        <f t="shared" ca="1" si="28"/>
        <v xml:space="preserve">add_walk_to_bus_trips </v>
      </c>
      <c r="D601" s="9" t="str" cm="1">
        <f t="array" aca="1" ref="D601" ca="1">INDIRECT(ADDRESS(1,A601,1,1,"all_city_parameter_inputs"))</f>
        <v>mexico_city</v>
      </c>
      <c r="E601" s="11" t="str" cm="1">
        <f t="array" aca="1" ref="E601" ca="1">IF(AND(ISBLANK(INDIRECT(ADDRESS(B601,2,1,1,"all_city_parameter_inputs"))), ISBLANK(INDIRECT(ADDRESS(B601,1,1,1,"all_city_parameter_inputs")))), "", IF(ISBLANK(INDIRECT(ADDRESS(B601,1,1,1,"all_city_parameter_inputs"))), All_city_list!E600,INDIRECT(ADDRESS(B601,1,1,1,"all_city_parameter_inputs"))))</f>
        <v>add_walk_to_bus_trips</v>
      </c>
      <c r="F601" s="9" t="str" cm="1">
        <f t="array" aca="1" ref="F601" ca="1">IF(AND(ISBLANK(INDIRECT(ADDRESS(B601,3,1,1,"all_city_parameter_inputs"))),ISBLANK(INDIRECT(ADDRESS(B601,2,1,1,"all_city_parameter_inputs")))),"",IF(ISBLANK(INDIRECT(ADDRESS(B601,2,1,1,"all_city_parameter_inputs"))),"",INDIRECT(ADDRESS(B601,2,1,1,"all_city_parameter_inputs"))))</f>
        <v/>
      </c>
      <c r="G601" s="25" t="str" cm="1">
        <f t="array" aca="1" ref="G601" ca="1">IF(ISBLANK(INDIRECT(ADDRESS(B601,A601,1,1,"all_city_parameter_inputs"))), "--",INDIRECT(ADDRESS(B601,A601,1,1,"all_city_parameter_inputs")))</f>
        <v>T</v>
      </c>
      <c r="H601" s="25" t="str">
        <f ca="1">IF(OR(F601="alpha",F601="beta",F601="sd",F601="mean"),"--",VLOOKUP(C601,Default!$B$5:$H$82,7,FALSE))</f>
        <v>T</v>
      </c>
      <c r="I601" s="9" t="str">
        <f ca="1">VLOOKUP(E601,Lookup!$C$5:$D$42,2, FALSE)</f>
        <v>Travel values</v>
      </c>
      <c r="J601" s="9">
        <f ca="1">VLOOKUP(C601,Default!$B$4:$E$82,4, FALSE)</f>
        <v>0</v>
      </c>
      <c r="K601" s="29"/>
      <c r="L601" s="29"/>
      <c r="M601" s="29"/>
    </row>
    <row r="602" spans="1:13" x14ac:dyDescent="0.3">
      <c r="A602" s="10">
        <f t="shared" si="26"/>
        <v>11</v>
      </c>
      <c r="B602" s="10">
        <f t="shared" si="27"/>
        <v>40</v>
      </c>
      <c r="C602" s="10" t="str">
        <f t="shared" ca="1" si="28"/>
        <v>bus_to_passenger_ratio</v>
      </c>
      <c r="D602" s="9" t="str" cm="1">
        <f t="array" aca="1" ref="D602" ca="1">INDIRECT(ADDRESS(1,A602,1,1,"all_city_parameter_inputs"))</f>
        <v>mexico_city</v>
      </c>
      <c r="E602" s="11" t="str" cm="1">
        <f t="array" aca="1" ref="E602" ca="1">IF(AND(ISBLANK(INDIRECT(ADDRESS(B602,2,1,1,"all_city_parameter_inputs"))), ISBLANK(INDIRECT(ADDRESS(B602,1,1,1,"all_city_parameter_inputs")))), "", IF(ISBLANK(INDIRECT(ADDRESS(B602,1,1,1,"all_city_parameter_inputs"))), All_city_list!E601,INDIRECT(ADDRESS(B602,1,1,1,"all_city_parameter_inputs"))))</f>
        <v>bus_to_passenger_ratio</v>
      </c>
      <c r="F602" s="9" t="str" cm="1">
        <f t="array" aca="1" ref="F602" ca="1">IF(AND(ISBLANK(INDIRECT(ADDRESS(B602,3,1,1,"all_city_parameter_inputs"))),ISBLANK(INDIRECT(ADDRESS(B602,2,1,1,"all_city_parameter_inputs")))),"",IF(ISBLANK(INDIRECT(ADDRESS(B602,2,1,1,"all_city_parameter_inputs"))),"",INDIRECT(ADDRESS(B602,2,1,1,"all_city_parameter_inputs"))))</f>
        <v>constant</v>
      </c>
      <c r="G602" s="25" cm="1">
        <f t="array" aca="1" ref="G602" ca="1">IF(ISBLANK(INDIRECT(ADDRESS(B602,A602,1,1,"all_city_parameter_inputs"))), "--",INDIRECT(ADDRESS(B602,A602,1,1,"all_city_parameter_inputs")))</f>
        <v>3.2258065000000002E-2</v>
      </c>
      <c r="H602" s="25">
        <f ca="1">IF(OR(F602="alpha",F602="beta",F602="sd",F602="mean"),"--",VLOOKUP(C602,Default!$B$5:$H$82,7,FALSE))</f>
        <v>2.1999999999999999E-2</v>
      </c>
      <c r="I602" s="9" t="str">
        <f ca="1">VLOOKUP(E602,Lookup!$C$5:$D$42,2, FALSE)</f>
        <v>Travel values</v>
      </c>
      <c r="J602" s="9" t="str">
        <f ca="1">VLOOKUP(C602,Default!$B$4:$E$82,4, FALSE)</f>
        <v>number of buses per passenger</v>
      </c>
      <c r="K602" s="29"/>
      <c r="L602" s="29"/>
      <c r="M602" s="29"/>
    </row>
    <row r="603" spans="1:13" x14ac:dyDescent="0.3">
      <c r="A603" s="10">
        <f t="shared" si="26"/>
        <v>11</v>
      </c>
      <c r="B603" s="10">
        <f t="shared" si="27"/>
        <v>41</v>
      </c>
      <c r="C603" s="10" t="str">
        <f t="shared" ca="1" si="28"/>
        <v>bus_to_passenger_ratio</v>
      </c>
      <c r="D603" s="9" t="str" cm="1">
        <f t="array" aca="1" ref="D603" ca="1">INDIRECT(ADDRESS(1,A603,1,1,"all_city_parameter_inputs"))</f>
        <v>mexico_city</v>
      </c>
      <c r="E603" s="11" t="str" cm="1">
        <f t="array" aca="1" ref="E603" ca="1">IF(AND(ISBLANK(INDIRECT(ADDRESS(B603,2,1,1,"all_city_parameter_inputs"))), ISBLANK(INDIRECT(ADDRESS(B603,1,1,1,"all_city_parameter_inputs")))), "", IF(ISBLANK(INDIRECT(ADDRESS(B603,1,1,1,"all_city_parameter_inputs"))), All_city_list!E602,INDIRECT(ADDRESS(B603,1,1,1,"all_city_parameter_inputs"))))</f>
        <v>bus_to_passenger_ratio</v>
      </c>
      <c r="F603" s="9" t="str" cm="1">
        <f t="array" aca="1" ref="F603" ca="1">IF(AND(ISBLANK(INDIRECT(ADDRESS(B603,3,1,1,"all_city_parameter_inputs"))),ISBLANK(INDIRECT(ADDRESS(B603,2,1,1,"all_city_parameter_inputs")))),"",IF(ISBLANK(INDIRECT(ADDRESS(B603,2,1,1,"all_city_parameter_inputs"))),"",INDIRECT(ADDRESS(B603,2,1,1,"all_city_parameter_inputs"))))</f>
        <v>alpha</v>
      </c>
      <c r="G603" s="25" cm="1">
        <f t="array" aca="1" ref="G603" ca="1">IF(ISBLANK(INDIRECT(ADDRESS(B603,A603,1,1,"all_city_parameter_inputs"))), "--",INDIRECT(ADDRESS(B603,A603,1,1,"all_city_parameter_inputs")))</f>
        <v>20</v>
      </c>
      <c r="H603" s="25" t="str">
        <f ca="1">IF(OR(F603="alpha",F603="beta",F603="sd",F603="mean"),"--",VLOOKUP(C603,Default!$B$5:$H$82,7,FALSE))</f>
        <v>--</v>
      </c>
      <c r="I603" s="9" t="str">
        <f ca="1">VLOOKUP(E603,Lookup!$C$5:$D$42,2, FALSE)</f>
        <v>Travel values</v>
      </c>
      <c r="J603" s="9" t="str">
        <f ca="1">VLOOKUP(C603,Default!$B$4:$E$82,4, FALSE)</f>
        <v>number of buses per passenger</v>
      </c>
      <c r="K603" s="29"/>
      <c r="L603" s="29"/>
      <c r="M603" s="29"/>
    </row>
    <row r="604" spans="1:13" x14ac:dyDescent="0.3">
      <c r="A604" s="10">
        <f t="shared" si="26"/>
        <v>11</v>
      </c>
      <c r="B604" s="10">
        <f t="shared" si="27"/>
        <v>42</v>
      </c>
      <c r="C604" s="10" t="str">
        <f t="shared" ca="1" si="28"/>
        <v>bus_to_passenger_ratio</v>
      </c>
      <c r="D604" s="9" t="str" cm="1">
        <f t="array" aca="1" ref="D604" ca="1">INDIRECT(ADDRESS(1,A604,1,1,"all_city_parameter_inputs"))</f>
        <v>mexico_city</v>
      </c>
      <c r="E604" s="11" t="str" cm="1">
        <f t="array" aca="1" ref="E604" ca="1">IF(AND(ISBLANK(INDIRECT(ADDRESS(B604,2,1,1,"all_city_parameter_inputs"))), ISBLANK(INDIRECT(ADDRESS(B604,1,1,1,"all_city_parameter_inputs")))), "", IF(ISBLANK(INDIRECT(ADDRESS(B604,1,1,1,"all_city_parameter_inputs"))), All_city_list!E603,INDIRECT(ADDRESS(B604,1,1,1,"all_city_parameter_inputs"))))</f>
        <v>bus_to_passenger_ratio</v>
      </c>
      <c r="F604" s="9" t="str" cm="1">
        <f t="array" aca="1" ref="F604" ca="1">IF(AND(ISBLANK(INDIRECT(ADDRESS(B604,3,1,1,"all_city_parameter_inputs"))),ISBLANK(INDIRECT(ADDRESS(B604,2,1,1,"all_city_parameter_inputs")))),"",IF(ISBLANK(INDIRECT(ADDRESS(B604,2,1,1,"all_city_parameter_inputs"))),"",INDIRECT(ADDRESS(B604,2,1,1,"all_city_parameter_inputs"))))</f>
        <v>beta</v>
      </c>
      <c r="G604" s="25" cm="1">
        <f t="array" aca="1" ref="G604" ca="1">IF(ISBLANK(INDIRECT(ADDRESS(B604,A604,1,1,"all_city_parameter_inputs"))), "--",INDIRECT(ADDRESS(B604,A604,1,1,"all_city_parameter_inputs")))</f>
        <v>600</v>
      </c>
      <c r="H604" s="25" t="str">
        <f ca="1">IF(OR(F604="alpha",F604="beta",F604="sd",F604="mean"),"--",VLOOKUP(C604,Default!$B$5:$H$82,7,FALSE))</f>
        <v>--</v>
      </c>
      <c r="I604" s="9" t="str">
        <f ca="1">VLOOKUP(E604,Lookup!$C$5:$D$42,2, FALSE)</f>
        <v>Travel values</v>
      </c>
      <c r="J604" s="9" t="str">
        <f ca="1">VLOOKUP(C604,Default!$B$4:$E$82,4, FALSE)</f>
        <v>number of buses per passenger</v>
      </c>
      <c r="K604" s="29"/>
      <c r="L604" s="29"/>
      <c r="M604" s="29"/>
    </row>
    <row r="605" spans="1:13" x14ac:dyDescent="0.3">
      <c r="A605" s="10">
        <f t="shared" si="26"/>
        <v>11</v>
      </c>
      <c r="B605" s="10">
        <f t="shared" si="27"/>
        <v>43</v>
      </c>
      <c r="C605" s="10" t="str">
        <f t="shared" ca="1" si="28"/>
        <v>truck_to_car_ratio</v>
      </c>
      <c r="D605" s="9" t="str" cm="1">
        <f t="array" aca="1" ref="D605" ca="1">INDIRECT(ADDRESS(1,A605,1,1,"all_city_parameter_inputs"))</f>
        <v>mexico_city</v>
      </c>
      <c r="E605" s="11" t="str" cm="1">
        <f t="array" aca="1" ref="E605" ca="1">IF(AND(ISBLANK(INDIRECT(ADDRESS(B605,2,1,1,"all_city_parameter_inputs"))), ISBLANK(INDIRECT(ADDRESS(B605,1,1,1,"all_city_parameter_inputs")))), "", IF(ISBLANK(INDIRECT(ADDRESS(B605,1,1,1,"all_city_parameter_inputs"))), All_city_list!E604,INDIRECT(ADDRESS(B605,1,1,1,"all_city_parameter_inputs"))))</f>
        <v>truck_to_car_ratio</v>
      </c>
      <c r="F605" s="9" t="str" cm="1">
        <f t="array" aca="1" ref="F605" ca="1">IF(AND(ISBLANK(INDIRECT(ADDRESS(B605,3,1,1,"all_city_parameter_inputs"))),ISBLANK(INDIRECT(ADDRESS(B605,2,1,1,"all_city_parameter_inputs")))),"",IF(ISBLANK(INDIRECT(ADDRESS(B605,2,1,1,"all_city_parameter_inputs"))),"",INDIRECT(ADDRESS(B605,2,1,1,"all_city_parameter_inputs"))))</f>
        <v>constant</v>
      </c>
      <c r="G605" s="25" cm="1">
        <f t="array" aca="1" ref="G605" ca="1">IF(ISBLANK(INDIRECT(ADDRESS(B605,A605,1,1,"all_city_parameter_inputs"))), "--",INDIRECT(ADDRESS(B605,A605,1,1,"all_city_parameter_inputs")))</f>
        <v>0.23076923099999999</v>
      </c>
      <c r="H605" s="25">
        <f ca="1">IF(OR(F605="alpha",F605="beta",F605="sd",F605="mean"),"--",VLOOKUP(C605,Default!$B$5:$H$82,7,FALSE))</f>
        <v>0.21</v>
      </c>
      <c r="I605" s="9" t="str">
        <f ca="1">VLOOKUP(E605,Lookup!$C$5:$D$42,2, FALSE)</f>
        <v>Travel values</v>
      </c>
      <c r="J605" s="9" t="str">
        <f ca="1">VLOOKUP(C605,Default!$B$4:$E$82,4, FALSE)</f>
        <v>number of trucks per car</v>
      </c>
      <c r="K605" s="29"/>
      <c r="L605" s="29"/>
      <c r="M605" s="29"/>
    </row>
    <row r="606" spans="1:13" x14ac:dyDescent="0.3">
      <c r="A606" s="10">
        <f t="shared" si="26"/>
        <v>11</v>
      </c>
      <c r="B606" s="10">
        <f t="shared" si="27"/>
        <v>44</v>
      </c>
      <c r="C606" s="10" t="str">
        <f t="shared" ca="1" si="28"/>
        <v>truck_to_car_ratio</v>
      </c>
      <c r="D606" s="9" t="str" cm="1">
        <f t="array" aca="1" ref="D606" ca="1">INDIRECT(ADDRESS(1,A606,1,1,"all_city_parameter_inputs"))</f>
        <v>mexico_city</v>
      </c>
      <c r="E606" s="11" t="str" cm="1">
        <f t="array" aca="1" ref="E606" ca="1">IF(AND(ISBLANK(INDIRECT(ADDRESS(B606,2,1,1,"all_city_parameter_inputs"))), ISBLANK(INDIRECT(ADDRESS(B606,1,1,1,"all_city_parameter_inputs")))), "", IF(ISBLANK(INDIRECT(ADDRESS(B606,1,1,1,"all_city_parameter_inputs"))), All_city_list!E605,INDIRECT(ADDRESS(B606,1,1,1,"all_city_parameter_inputs"))))</f>
        <v>truck_to_car_ratio</v>
      </c>
      <c r="F606" s="9" t="str" cm="1">
        <f t="array" aca="1" ref="F606" ca="1">IF(AND(ISBLANK(INDIRECT(ADDRESS(B606,3,1,1,"all_city_parameter_inputs"))),ISBLANK(INDIRECT(ADDRESS(B606,2,1,1,"all_city_parameter_inputs")))),"",IF(ISBLANK(INDIRECT(ADDRESS(B606,2,1,1,"all_city_parameter_inputs"))),"",INDIRECT(ADDRESS(B606,2,1,1,"all_city_parameter_inputs"))))</f>
        <v>alpha</v>
      </c>
      <c r="G606" s="25" cm="1">
        <f t="array" aca="1" ref="G606" ca="1">IF(ISBLANK(INDIRECT(ADDRESS(B606,A606,1,1,"all_city_parameter_inputs"))), "--",INDIRECT(ADDRESS(B606,A606,1,1,"all_city_parameter_inputs")))</f>
        <v>3</v>
      </c>
      <c r="H606" s="25" t="str">
        <f ca="1">IF(OR(F606="alpha",F606="beta",F606="sd",F606="mean"),"--",VLOOKUP(C606,Default!$B$5:$H$82,7,FALSE))</f>
        <v>--</v>
      </c>
      <c r="I606" s="9" t="str">
        <f ca="1">VLOOKUP(E606,Lookup!$C$5:$D$42,2, FALSE)</f>
        <v>Travel values</v>
      </c>
      <c r="J606" s="9" t="str">
        <f ca="1">VLOOKUP(C606,Default!$B$4:$E$82,4, FALSE)</f>
        <v>number of trucks per car</v>
      </c>
      <c r="K606" s="29"/>
      <c r="L606" s="29"/>
      <c r="M606" s="29"/>
    </row>
    <row r="607" spans="1:13" x14ac:dyDescent="0.3">
      <c r="A607" s="10">
        <f t="shared" si="26"/>
        <v>11</v>
      </c>
      <c r="B607" s="10">
        <f t="shared" si="27"/>
        <v>45</v>
      </c>
      <c r="C607" s="10" t="str">
        <f t="shared" ca="1" si="28"/>
        <v>truck_to_car_ratio</v>
      </c>
      <c r="D607" s="9" t="str" cm="1">
        <f t="array" aca="1" ref="D607" ca="1">INDIRECT(ADDRESS(1,A607,1,1,"all_city_parameter_inputs"))</f>
        <v>mexico_city</v>
      </c>
      <c r="E607" s="11" t="str" cm="1">
        <f t="array" aca="1" ref="E607" ca="1">IF(AND(ISBLANK(INDIRECT(ADDRESS(B607,2,1,1,"all_city_parameter_inputs"))), ISBLANK(INDIRECT(ADDRESS(B607,1,1,1,"all_city_parameter_inputs")))), "", IF(ISBLANK(INDIRECT(ADDRESS(B607,1,1,1,"all_city_parameter_inputs"))), All_city_list!E606,INDIRECT(ADDRESS(B607,1,1,1,"all_city_parameter_inputs"))))</f>
        <v>truck_to_car_ratio</v>
      </c>
      <c r="F607" s="9" t="str" cm="1">
        <f t="array" aca="1" ref="F607" ca="1">IF(AND(ISBLANK(INDIRECT(ADDRESS(B607,3,1,1,"all_city_parameter_inputs"))),ISBLANK(INDIRECT(ADDRESS(B607,2,1,1,"all_city_parameter_inputs")))),"",IF(ISBLANK(INDIRECT(ADDRESS(B607,2,1,1,"all_city_parameter_inputs"))),"",INDIRECT(ADDRESS(B607,2,1,1,"all_city_parameter_inputs"))))</f>
        <v>beta</v>
      </c>
      <c r="G607" s="25" cm="1">
        <f t="array" aca="1" ref="G607" ca="1">IF(ISBLANK(INDIRECT(ADDRESS(B607,A607,1,1,"all_city_parameter_inputs"))), "--",INDIRECT(ADDRESS(B607,A607,1,1,"all_city_parameter_inputs")))</f>
        <v>10</v>
      </c>
      <c r="H607" s="25" t="str">
        <f ca="1">IF(OR(F607="alpha",F607="beta",F607="sd",F607="mean"),"--",VLOOKUP(C607,Default!$B$5:$H$82,7,FALSE))</f>
        <v>--</v>
      </c>
      <c r="I607" s="9" t="str">
        <f ca="1">VLOOKUP(E607,Lookup!$C$5:$D$42,2, FALSE)</f>
        <v>Travel values</v>
      </c>
      <c r="J607" s="9" t="str">
        <f ca="1">VLOOKUP(C607,Default!$B$4:$E$82,4, FALSE)</f>
        <v>number of trucks per car</v>
      </c>
      <c r="K607" s="29"/>
      <c r="L607" s="29"/>
      <c r="M607" s="29"/>
    </row>
    <row r="608" spans="1:13" x14ac:dyDescent="0.3">
      <c r="A608" s="10">
        <f t="shared" si="26"/>
        <v>11</v>
      </c>
      <c r="B608" s="10">
        <f t="shared" si="27"/>
        <v>46</v>
      </c>
      <c r="C608" s="10" t="str">
        <f t="shared" ca="1" si="28"/>
        <v xml:space="preserve">PM_emission_confidence </v>
      </c>
      <c r="D608" s="9" t="str" cm="1">
        <f t="array" aca="1" ref="D608" ca="1">INDIRECT(ADDRESS(1,A608,1,1,"all_city_parameter_inputs"))</f>
        <v>mexico_city</v>
      </c>
      <c r="E608" s="11" t="str" cm="1">
        <f t="array" aca="1" ref="E608" ca="1">IF(AND(ISBLANK(INDIRECT(ADDRESS(B608,2,1,1,"all_city_parameter_inputs"))), ISBLANK(INDIRECT(ADDRESS(B608,1,1,1,"all_city_parameter_inputs")))), "", IF(ISBLANK(INDIRECT(ADDRESS(B608,1,1,1,"all_city_parameter_inputs"))), All_city_list!E607,INDIRECT(ADDRESS(B608,1,1,1,"all_city_parameter_inputs"))))</f>
        <v>PM_emission_confidence</v>
      </c>
      <c r="F608" s="9" t="str" cm="1">
        <f t="array" aca="1" ref="F608" ca="1">IF(AND(ISBLANK(INDIRECT(ADDRESS(B608,3,1,1,"all_city_parameter_inputs"))),ISBLANK(INDIRECT(ADDRESS(B608,2,1,1,"all_city_parameter_inputs")))),"",IF(ISBLANK(INDIRECT(ADDRESS(B608,2,1,1,"all_city_parameter_inputs"))),"",INDIRECT(ADDRESS(B608,2,1,1,"all_city_parameter_inputs"))))</f>
        <v/>
      </c>
      <c r="G608" s="25" cm="1">
        <f t="array" aca="1" ref="G608" ca="1">IF(ISBLANK(INDIRECT(ADDRESS(B608,A608,1,1,"all_city_parameter_inputs"))), "--",INDIRECT(ADDRESS(B608,A608,1,1,"all_city_parameter_inputs")))</f>
        <v>0.5</v>
      </c>
      <c r="H608" s="25" t="e">
        <f ca="1">IF(OR(F608="alpha",F608="beta",F608="sd",F608="mean"),"--",VLOOKUP(C608,Default!$B$5:$H$82,7,FALSE))</f>
        <v>#N/A</v>
      </c>
      <c r="I608" s="9" t="str">
        <f ca="1">VLOOKUP(E608,Lookup!$C$5:$D$42,2, FALSE)</f>
        <v>Pollution values</v>
      </c>
      <c r="J608" s="9" t="e">
        <f ca="1">VLOOKUP(C608,Default!$B$4:$E$82,4, FALSE)</f>
        <v>#N/A</v>
      </c>
      <c r="K608" s="29"/>
      <c r="L608" s="29"/>
      <c r="M608" s="29"/>
    </row>
    <row r="609" spans="1:13" x14ac:dyDescent="0.3">
      <c r="A609" s="10">
        <f t="shared" si="26"/>
        <v>11</v>
      </c>
      <c r="B609" s="10">
        <f t="shared" si="27"/>
        <v>47</v>
      </c>
      <c r="C609" s="10" t="str">
        <f t="shared" ca="1" si="28"/>
        <v>distance_scalar_car_taxi</v>
      </c>
      <c r="D609" s="9" t="str" cm="1">
        <f t="array" aca="1" ref="D609" ca="1">INDIRECT(ADDRESS(1,A609,1,1,"all_city_parameter_inputs"))</f>
        <v>mexico_city</v>
      </c>
      <c r="E609" s="11" t="str" cm="1">
        <f t="array" aca="1" ref="E609" ca="1">IF(AND(ISBLANK(INDIRECT(ADDRESS(B609,2,1,1,"all_city_parameter_inputs"))), ISBLANK(INDIRECT(ADDRESS(B609,1,1,1,"all_city_parameter_inputs")))), "", IF(ISBLANK(INDIRECT(ADDRESS(B609,1,1,1,"all_city_parameter_inputs"))), All_city_list!E608,INDIRECT(ADDRESS(B609,1,1,1,"all_city_parameter_inputs"))))</f>
        <v>distance_scalar_car_taxi</v>
      </c>
      <c r="F609" s="9" t="str" cm="1">
        <f t="array" aca="1" ref="F609" ca="1">IF(AND(ISBLANK(INDIRECT(ADDRESS(B609,3,1,1,"all_city_parameter_inputs"))),ISBLANK(INDIRECT(ADDRESS(B609,2,1,1,"all_city_parameter_inputs")))),"",IF(ISBLANK(INDIRECT(ADDRESS(B609,2,1,1,"all_city_parameter_inputs"))),"",INDIRECT(ADDRESS(B609,2,1,1,"all_city_parameter_inputs"))))</f>
        <v>constant</v>
      </c>
      <c r="G609" s="25" cm="1">
        <f t="array" aca="1" ref="G609" ca="1">IF(ISBLANK(INDIRECT(ADDRESS(B609,A609,1,1,"all_city_parameter_inputs"))), "--",INDIRECT(ADDRESS(B609,A609,1,1,"all_city_parameter_inputs")))</f>
        <v>1</v>
      </c>
      <c r="H609" s="25">
        <f ca="1">IF(OR(F609="alpha",F609="beta",F609="sd",F609="mean"),"--",VLOOKUP(C609,Default!$B$5:$H$82,7,FALSE))</f>
        <v>1</v>
      </c>
      <c r="I609" s="9" t="str">
        <f ca="1">VLOOKUP(E609,Lookup!$C$5:$D$42,2, FALSE)</f>
        <v>Travel values</v>
      </c>
      <c r="J609" s="9" t="str">
        <f ca="1">VLOOKUP(C609,Default!$B$4:$E$82,4, FALSE)</f>
        <v>scalar for car/taxi distance</v>
      </c>
      <c r="K609" s="29"/>
      <c r="L609" s="29"/>
      <c r="M609" s="29"/>
    </row>
    <row r="610" spans="1:13" x14ac:dyDescent="0.3">
      <c r="A610" s="10">
        <f t="shared" si="26"/>
        <v>11</v>
      </c>
      <c r="B610" s="10">
        <f t="shared" si="27"/>
        <v>48</v>
      </c>
      <c r="C610" s="10" t="str">
        <f t="shared" ca="1" si="28"/>
        <v>distance_scalar_car_taxi</v>
      </c>
      <c r="D610" s="9" t="str" cm="1">
        <f t="array" aca="1" ref="D610" ca="1">INDIRECT(ADDRESS(1,A610,1,1,"all_city_parameter_inputs"))</f>
        <v>mexico_city</v>
      </c>
      <c r="E610" s="11" t="str" cm="1">
        <f t="array" aca="1" ref="E610" ca="1">IF(AND(ISBLANK(INDIRECT(ADDRESS(B610,2,1,1,"all_city_parameter_inputs"))), ISBLANK(INDIRECT(ADDRESS(B610,1,1,1,"all_city_parameter_inputs")))), "", IF(ISBLANK(INDIRECT(ADDRESS(B610,1,1,1,"all_city_parameter_inputs"))), All_city_list!E609,INDIRECT(ADDRESS(B610,1,1,1,"all_city_parameter_inputs"))))</f>
        <v>distance_scalar_car_taxi</v>
      </c>
      <c r="F610" s="9" t="str" cm="1">
        <f t="array" aca="1" ref="F610" ca="1">IF(AND(ISBLANK(INDIRECT(ADDRESS(B610,3,1,1,"all_city_parameter_inputs"))),ISBLANK(INDIRECT(ADDRESS(B610,2,1,1,"all_city_parameter_inputs")))),"",IF(ISBLANK(INDIRECT(ADDRESS(B610,2,1,1,"all_city_parameter_inputs"))),"",INDIRECT(ADDRESS(B610,2,1,1,"all_city_parameter_inputs"))))</f>
        <v>mean</v>
      </c>
      <c r="G610" s="25" cm="1">
        <f t="array" aca="1" ref="G610" ca="1">IF(ISBLANK(INDIRECT(ADDRESS(B610,A610,1,1,"all_city_parameter_inputs"))), "--",INDIRECT(ADDRESS(B610,A610,1,1,"all_city_parameter_inputs")))</f>
        <v>1</v>
      </c>
      <c r="H610" s="25" t="str">
        <f ca="1">IF(OR(F610="alpha",F610="beta",F610="sd",F610="mean"),"--",VLOOKUP(C610,Default!$B$5:$H$82,7,FALSE))</f>
        <v>--</v>
      </c>
      <c r="I610" s="9" t="str">
        <f ca="1">VLOOKUP(E610,Lookup!$C$5:$D$42,2, FALSE)</f>
        <v>Travel values</v>
      </c>
      <c r="J610" s="9" t="str">
        <f ca="1">VLOOKUP(C610,Default!$B$4:$E$82,4, FALSE)</f>
        <v>scalar for car/taxi distance</v>
      </c>
      <c r="K610" s="29"/>
      <c r="L610" s="29"/>
      <c r="M610" s="29"/>
    </row>
    <row r="611" spans="1:13" x14ac:dyDescent="0.3">
      <c r="A611" s="10">
        <f t="shared" si="26"/>
        <v>11</v>
      </c>
      <c r="B611" s="10">
        <f t="shared" si="27"/>
        <v>49</v>
      </c>
      <c r="C611" s="10" t="str">
        <f t="shared" ca="1" si="28"/>
        <v>distance_scalar_car_taxi</v>
      </c>
      <c r="D611" s="9" t="str" cm="1">
        <f t="array" aca="1" ref="D611" ca="1">INDIRECT(ADDRESS(1,A611,1,1,"all_city_parameter_inputs"))</f>
        <v>mexico_city</v>
      </c>
      <c r="E611" s="11" t="str" cm="1">
        <f t="array" aca="1" ref="E611" ca="1">IF(AND(ISBLANK(INDIRECT(ADDRESS(B611,2,1,1,"all_city_parameter_inputs"))), ISBLANK(INDIRECT(ADDRESS(B611,1,1,1,"all_city_parameter_inputs")))), "", IF(ISBLANK(INDIRECT(ADDRESS(B611,1,1,1,"all_city_parameter_inputs"))), All_city_list!E610,INDIRECT(ADDRESS(B611,1,1,1,"all_city_parameter_inputs"))))</f>
        <v>distance_scalar_car_taxi</v>
      </c>
      <c r="F611" s="9" t="str" cm="1">
        <f t="array" aca="1" ref="F611" ca="1">IF(AND(ISBLANK(INDIRECT(ADDRESS(B611,3,1,1,"all_city_parameter_inputs"))),ISBLANK(INDIRECT(ADDRESS(B611,2,1,1,"all_city_parameter_inputs")))),"",IF(ISBLANK(INDIRECT(ADDRESS(B611,2,1,1,"all_city_parameter_inputs"))),"",INDIRECT(ADDRESS(B611,2,1,1,"all_city_parameter_inputs"))))</f>
        <v>sd</v>
      </c>
      <c r="G611" s="25" cm="1">
        <f t="array" aca="1" ref="G611" ca="1">IF(ISBLANK(INDIRECT(ADDRESS(B611,A611,1,1,"all_city_parameter_inputs"))), "--",INDIRECT(ADDRESS(B611,A611,1,1,"all_city_parameter_inputs")))</f>
        <v>1.2</v>
      </c>
      <c r="H611" s="25" t="str">
        <f ca="1">IF(OR(F611="alpha",F611="beta",F611="sd",F611="mean"),"--",VLOOKUP(C611,Default!$B$5:$H$82,7,FALSE))</f>
        <v>--</v>
      </c>
      <c r="I611" s="9" t="str">
        <f ca="1">VLOOKUP(E611,Lookup!$C$5:$D$42,2, FALSE)</f>
        <v>Travel values</v>
      </c>
      <c r="J611" s="9" t="str">
        <f ca="1">VLOOKUP(C611,Default!$B$4:$E$82,4, FALSE)</f>
        <v>scalar for car/taxi distance</v>
      </c>
      <c r="K611" s="29"/>
      <c r="L611" s="29"/>
      <c r="M611" s="29"/>
    </row>
    <row r="612" spans="1:13" x14ac:dyDescent="0.3">
      <c r="A612" s="10">
        <f t="shared" si="26"/>
        <v>11</v>
      </c>
      <c r="B612" s="10">
        <f t="shared" si="27"/>
        <v>50</v>
      </c>
      <c r="C612" s="10" t="str">
        <f t="shared" ca="1" si="28"/>
        <v>distance_scalar_motorcycle</v>
      </c>
      <c r="D612" s="9" t="str" cm="1">
        <f t="array" aca="1" ref="D612" ca="1">INDIRECT(ADDRESS(1,A612,1,1,"all_city_parameter_inputs"))</f>
        <v>mexico_city</v>
      </c>
      <c r="E612" s="11" t="str" cm="1">
        <f t="array" aca="1" ref="E612" ca="1">IF(AND(ISBLANK(INDIRECT(ADDRESS(B612,2,1,1,"all_city_parameter_inputs"))), ISBLANK(INDIRECT(ADDRESS(B612,1,1,1,"all_city_parameter_inputs")))), "", IF(ISBLANK(INDIRECT(ADDRESS(B612,1,1,1,"all_city_parameter_inputs"))), All_city_list!E611,INDIRECT(ADDRESS(B612,1,1,1,"all_city_parameter_inputs"))))</f>
        <v>distance_scalar_motorcycle</v>
      </c>
      <c r="F612" s="9" t="str" cm="1">
        <f t="array" aca="1" ref="F612" ca="1">IF(AND(ISBLANK(INDIRECT(ADDRESS(B612,3,1,1,"all_city_parameter_inputs"))),ISBLANK(INDIRECT(ADDRESS(B612,2,1,1,"all_city_parameter_inputs")))),"",IF(ISBLANK(INDIRECT(ADDRESS(B612,2,1,1,"all_city_parameter_inputs"))),"",INDIRECT(ADDRESS(B612,2,1,1,"all_city_parameter_inputs"))))</f>
        <v>constant</v>
      </c>
      <c r="G612" s="25" cm="1">
        <f t="array" aca="1" ref="G612" ca="1">IF(ISBLANK(INDIRECT(ADDRESS(B612,A612,1,1,"all_city_parameter_inputs"))), "--",INDIRECT(ADDRESS(B612,A612,1,1,"all_city_parameter_inputs")))</f>
        <v>1</v>
      </c>
      <c r="H612" s="25">
        <f ca="1">IF(OR(F612="alpha",F612="beta",F612="sd",F612="mean"),"--",VLOOKUP(C612,Default!$B$5:$H$82,7,FALSE))</f>
        <v>1</v>
      </c>
      <c r="I612" s="9" t="str">
        <f ca="1">VLOOKUP(E612,Lookup!$C$5:$D$42,2, FALSE)</f>
        <v>Travel values</v>
      </c>
      <c r="J612" s="9" t="str">
        <f ca="1">VLOOKUP(C612,Default!$B$4:$E$82,4, FALSE)</f>
        <v>scalar for motorcycle distance</v>
      </c>
      <c r="K612" s="29"/>
      <c r="L612" s="29"/>
      <c r="M612" s="29"/>
    </row>
    <row r="613" spans="1:13" x14ac:dyDescent="0.3">
      <c r="A613" s="10">
        <f t="shared" si="26"/>
        <v>11</v>
      </c>
      <c r="B613" s="10">
        <f t="shared" si="27"/>
        <v>51</v>
      </c>
      <c r="C613" s="10" t="str">
        <f t="shared" ca="1" si="28"/>
        <v>distance_scalar_motorcycle</v>
      </c>
      <c r="D613" s="9" t="str" cm="1">
        <f t="array" aca="1" ref="D613" ca="1">INDIRECT(ADDRESS(1,A613,1,1,"all_city_parameter_inputs"))</f>
        <v>mexico_city</v>
      </c>
      <c r="E613" s="11" t="str" cm="1">
        <f t="array" aca="1" ref="E613" ca="1">IF(AND(ISBLANK(INDIRECT(ADDRESS(B613,2,1,1,"all_city_parameter_inputs"))), ISBLANK(INDIRECT(ADDRESS(B613,1,1,1,"all_city_parameter_inputs")))), "", IF(ISBLANK(INDIRECT(ADDRESS(B613,1,1,1,"all_city_parameter_inputs"))), All_city_list!E612,INDIRECT(ADDRESS(B613,1,1,1,"all_city_parameter_inputs"))))</f>
        <v>distance_scalar_motorcycle</v>
      </c>
      <c r="F613" s="9" t="str" cm="1">
        <f t="array" aca="1" ref="F613" ca="1">IF(AND(ISBLANK(INDIRECT(ADDRESS(B613,3,1,1,"all_city_parameter_inputs"))),ISBLANK(INDIRECT(ADDRESS(B613,2,1,1,"all_city_parameter_inputs")))),"",IF(ISBLANK(INDIRECT(ADDRESS(B613,2,1,1,"all_city_parameter_inputs"))),"",INDIRECT(ADDRESS(B613,2,1,1,"all_city_parameter_inputs"))))</f>
        <v>mean</v>
      </c>
      <c r="G613" s="25" cm="1">
        <f t="array" aca="1" ref="G613" ca="1">IF(ISBLANK(INDIRECT(ADDRESS(B613,A613,1,1,"all_city_parameter_inputs"))), "--",INDIRECT(ADDRESS(B613,A613,1,1,"all_city_parameter_inputs")))</f>
        <v>1</v>
      </c>
      <c r="H613" s="25" t="str">
        <f ca="1">IF(OR(F613="alpha",F613="beta",F613="sd",F613="mean"),"--",VLOOKUP(C613,Default!$B$5:$H$82,7,FALSE))</f>
        <v>--</v>
      </c>
      <c r="I613" s="9" t="str">
        <f ca="1">VLOOKUP(E613,Lookup!$C$5:$D$42,2, FALSE)</f>
        <v>Travel values</v>
      </c>
      <c r="J613" s="9" t="str">
        <f ca="1">VLOOKUP(C613,Default!$B$4:$E$82,4, FALSE)</f>
        <v>scalar for motorcycle distance</v>
      </c>
      <c r="K613" s="29"/>
      <c r="L613" s="29"/>
      <c r="M613" s="29"/>
    </row>
    <row r="614" spans="1:13" x14ac:dyDescent="0.3">
      <c r="A614" s="10">
        <f t="shared" si="26"/>
        <v>11</v>
      </c>
      <c r="B614" s="10">
        <f t="shared" si="27"/>
        <v>52</v>
      </c>
      <c r="C614" s="10" t="str">
        <f t="shared" ca="1" si="28"/>
        <v>distance_scalar_motorcycle</v>
      </c>
      <c r="D614" s="9" t="str" cm="1">
        <f t="array" aca="1" ref="D614" ca="1">INDIRECT(ADDRESS(1,A614,1,1,"all_city_parameter_inputs"))</f>
        <v>mexico_city</v>
      </c>
      <c r="E614" s="11" t="str" cm="1">
        <f t="array" aca="1" ref="E614" ca="1">IF(AND(ISBLANK(INDIRECT(ADDRESS(B614,2,1,1,"all_city_parameter_inputs"))), ISBLANK(INDIRECT(ADDRESS(B614,1,1,1,"all_city_parameter_inputs")))), "", IF(ISBLANK(INDIRECT(ADDRESS(B614,1,1,1,"all_city_parameter_inputs"))), All_city_list!E613,INDIRECT(ADDRESS(B614,1,1,1,"all_city_parameter_inputs"))))</f>
        <v>distance_scalar_motorcycle</v>
      </c>
      <c r="F614" s="9" t="str" cm="1">
        <f t="array" aca="1" ref="F614" ca="1">IF(AND(ISBLANK(INDIRECT(ADDRESS(B614,3,1,1,"all_city_parameter_inputs"))),ISBLANK(INDIRECT(ADDRESS(B614,2,1,1,"all_city_parameter_inputs")))),"",IF(ISBLANK(INDIRECT(ADDRESS(B614,2,1,1,"all_city_parameter_inputs"))),"",INDIRECT(ADDRESS(B614,2,1,1,"all_city_parameter_inputs"))))</f>
        <v>sd</v>
      </c>
      <c r="G614" s="25" cm="1">
        <f t="array" aca="1" ref="G614" ca="1">IF(ISBLANK(INDIRECT(ADDRESS(B614,A614,1,1,"all_city_parameter_inputs"))), "--",INDIRECT(ADDRESS(B614,A614,1,1,"all_city_parameter_inputs")))</f>
        <v>1.2</v>
      </c>
      <c r="H614" s="25" t="str">
        <f ca="1">IF(OR(F614="alpha",F614="beta",F614="sd",F614="mean"),"--",VLOOKUP(C614,Default!$B$5:$H$82,7,FALSE))</f>
        <v>--</v>
      </c>
      <c r="I614" s="9" t="str">
        <f ca="1">VLOOKUP(E614,Lookup!$C$5:$D$42,2, FALSE)</f>
        <v>Travel values</v>
      </c>
      <c r="J614" s="9" t="str">
        <f ca="1">VLOOKUP(C614,Default!$B$4:$E$82,4, FALSE)</f>
        <v>scalar for motorcycle distance</v>
      </c>
      <c r="K614" s="29"/>
      <c r="L614" s="29"/>
      <c r="M614" s="29"/>
    </row>
    <row r="615" spans="1:13" x14ac:dyDescent="0.3">
      <c r="A615" s="10">
        <f t="shared" si="26"/>
        <v>11</v>
      </c>
      <c r="B615" s="10">
        <f t="shared" si="27"/>
        <v>53</v>
      </c>
      <c r="C615" s="10" t="str">
        <f t="shared" ca="1" si="28"/>
        <v>distance_scalar_pt</v>
      </c>
      <c r="D615" s="9" t="str" cm="1">
        <f t="array" aca="1" ref="D615" ca="1">INDIRECT(ADDRESS(1,A615,1,1,"all_city_parameter_inputs"))</f>
        <v>mexico_city</v>
      </c>
      <c r="E615" s="11" t="str" cm="1">
        <f t="array" aca="1" ref="E615" ca="1">IF(AND(ISBLANK(INDIRECT(ADDRESS(B615,2,1,1,"all_city_parameter_inputs"))), ISBLANK(INDIRECT(ADDRESS(B615,1,1,1,"all_city_parameter_inputs")))), "", IF(ISBLANK(INDIRECT(ADDRESS(B615,1,1,1,"all_city_parameter_inputs"))), All_city_list!E614,INDIRECT(ADDRESS(B615,1,1,1,"all_city_parameter_inputs"))))</f>
        <v>distance_scalar_pt</v>
      </c>
      <c r="F615" s="9" t="str" cm="1">
        <f t="array" aca="1" ref="F615" ca="1">IF(AND(ISBLANK(INDIRECT(ADDRESS(B615,3,1,1,"all_city_parameter_inputs"))),ISBLANK(INDIRECT(ADDRESS(B615,2,1,1,"all_city_parameter_inputs")))),"",IF(ISBLANK(INDIRECT(ADDRESS(B615,2,1,1,"all_city_parameter_inputs"))),"",INDIRECT(ADDRESS(B615,2,1,1,"all_city_parameter_inputs"))))</f>
        <v>constant</v>
      </c>
      <c r="G615" s="25" cm="1">
        <f t="array" aca="1" ref="G615" ca="1">IF(ISBLANK(INDIRECT(ADDRESS(B615,A615,1,1,"all_city_parameter_inputs"))), "--",INDIRECT(ADDRESS(B615,A615,1,1,"all_city_parameter_inputs")))</f>
        <v>1</v>
      </c>
      <c r="H615" s="25">
        <f ca="1">IF(OR(F615="alpha",F615="beta",F615="sd",F615="mean"),"--",VLOOKUP(C615,Default!$B$5:$H$82,7,FALSE))</f>
        <v>1</v>
      </c>
      <c r="I615" s="9" t="str">
        <f ca="1">VLOOKUP(E615,Lookup!$C$5:$D$42,2, FALSE)</f>
        <v>Travel values</v>
      </c>
      <c r="J615" s="9" t="str">
        <f ca="1">VLOOKUP(C615,Default!$B$4:$E$82,4, FALSE)</f>
        <v>scalar for PT distance</v>
      </c>
      <c r="K615" s="29"/>
      <c r="L615" s="29"/>
      <c r="M615" s="29"/>
    </row>
    <row r="616" spans="1:13" x14ac:dyDescent="0.3">
      <c r="A616" s="10">
        <f t="shared" si="26"/>
        <v>11</v>
      </c>
      <c r="B616" s="10">
        <f t="shared" si="27"/>
        <v>54</v>
      </c>
      <c r="C616" s="10" t="str">
        <f t="shared" ca="1" si="28"/>
        <v>distance_scalar_pt</v>
      </c>
      <c r="D616" s="9" t="str" cm="1">
        <f t="array" aca="1" ref="D616" ca="1">INDIRECT(ADDRESS(1,A616,1,1,"all_city_parameter_inputs"))</f>
        <v>mexico_city</v>
      </c>
      <c r="E616" s="11" t="str" cm="1">
        <f t="array" aca="1" ref="E616" ca="1">IF(AND(ISBLANK(INDIRECT(ADDRESS(B616,2,1,1,"all_city_parameter_inputs"))), ISBLANK(INDIRECT(ADDRESS(B616,1,1,1,"all_city_parameter_inputs")))), "", IF(ISBLANK(INDIRECT(ADDRESS(B616,1,1,1,"all_city_parameter_inputs"))), All_city_list!E615,INDIRECT(ADDRESS(B616,1,1,1,"all_city_parameter_inputs"))))</f>
        <v>distance_scalar_pt</v>
      </c>
      <c r="F616" s="9" t="str" cm="1">
        <f t="array" aca="1" ref="F616" ca="1">IF(AND(ISBLANK(INDIRECT(ADDRESS(B616,3,1,1,"all_city_parameter_inputs"))),ISBLANK(INDIRECT(ADDRESS(B616,2,1,1,"all_city_parameter_inputs")))),"",IF(ISBLANK(INDIRECT(ADDRESS(B616,2,1,1,"all_city_parameter_inputs"))),"",INDIRECT(ADDRESS(B616,2,1,1,"all_city_parameter_inputs"))))</f>
        <v>mean</v>
      </c>
      <c r="G616" s="25" cm="1">
        <f t="array" aca="1" ref="G616" ca="1">IF(ISBLANK(INDIRECT(ADDRESS(B616,A616,1,1,"all_city_parameter_inputs"))), "--",INDIRECT(ADDRESS(B616,A616,1,1,"all_city_parameter_inputs")))</f>
        <v>1</v>
      </c>
      <c r="H616" s="25" t="str">
        <f ca="1">IF(OR(F616="alpha",F616="beta",F616="sd",F616="mean"),"--",VLOOKUP(C616,Default!$B$5:$H$82,7,FALSE))</f>
        <v>--</v>
      </c>
      <c r="I616" s="9" t="str">
        <f ca="1">VLOOKUP(E616,Lookup!$C$5:$D$42,2, FALSE)</f>
        <v>Travel values</v>
      </c>
      <c r="J616" s="9" t="str">
        <f ca="1">VLOOKUP(C616,Default!$B$4:$E$82,4, FALSE)</f>
        <v>scalar for PT distance</v>
      </c>
      <c r="K616" s="29"/>
      <c r="L616" s="29"/>
      <c r="M616" s="29"/>
    </row>
    <row r="617" spans="1:13" x14ac:dyDescent="0.3">
      <c r="A617" s="10">
        <f t="shared" si="26"/>
        <v>11</v>
      </c>
      <c r="B617" s="10">
        <f t="shared" si="27"/>
        <v>55</v>
      </c>
      <c r="C617" s="10" t="str">
        <f t="shared" ca="1" si="28"/>
        <v>distance_scalar_pt</v>
      </c>
      <c r="D617" s="9" t="str" cm="1">
        <f t="array" aca="1" ref="D617" ca="1">INDIRECT(ADDRESS(1,A617,1,1,"all_city_parameter_inputs"))</f>
        <v>mexico_city</v>
      </c>
      <c r="E617" s="11" t="str" cm="1">
        <f t="array" aca="1" ref="E617" ca="1">IF(AND(ISBLANK(INDIRECT(ADDRESS(B617,2,1,1,"all_city_parameter_inputs"))), ISBLANK(INDIRECT(ADDRESS(B617,1,1,1,"all_city_parameter_inputs")))), "", IF(ISBLANK(INDIRECT(ADDRESS(B617,1,1,1,"all_city_parameter_inputs"))), All_city_list!E616,INDIRECT(ADDRESS(B617,1,1,1,"all_city_parameter_inputs"))))</f>
        <v>distance_scalar_pt</v>
      </c>
      <c r="F617" s="9" t="str" cm="1">
        <f t="array" aca="1" ref="F617" ca="1">IF(AND(ISBLANK(INDIRECT(ADDRESS(B617,3,1,1,"all_city_parameter_inputs"))),ISBLANK(INDIRECT(ADDRESS(B617,2,1,1,"all_city_parameter_inputs")))),"",IF(ISBLANK(INDIRECT(ADDRESS(B617,2,1,1,"all_city_parameter_inputs"))),"",INDIRECT(ADDRESS(B617,2,1,1,"all_city_parameter_inputs"))))</f>
        <v>sd</v>
      </c>
      <c r="G617" s="25" cm="1">
        <f t="array" aca="1" ref="G617" ca="1">IF(ISBLANK(INDIRECT(ADDRESS(B617,A617,1,1,"all_city_parameter_inputs"))), "--",INDIRECT(ADDRESS(B617,A617,1,1,"all_city_parameter_inputs")))</f>
        <v>1.2</v>
      </c>
      <c r="H617" s="25" t="str">
        <f ca="1">IF(OR(F617="alpha",F617="beta",F617="sd",F617="mean"),"--",VLOOKUP(C617,Default!$B$5:$H$82,7,FALSE))</f>
        <v>--</v>
      </c>
      <c r="I617" s="9" t="str">
        <f ca="1">VLOOKUP(E617,Lookup!$C$5:$D$42,2, FALSE)</f>
        <v>Travel values</v>
      </c>
      <c r="J617" s="9" t="str">
        <f ca="1">VLOOKUP(C617,Default!$B$4:$E$82,4, FALSE)</f>
        <v>scalar for PT distance</v>
      </c>
      <c r="K617" s="29"/>
      <c r="L617" s="29"/>
      <c r="M617" s="29"/>
    </row>
    <row r="618" spans="1:13" x14ac:dyDescent="0.3">
      <c r="A618" s="10">
        <f t="shared" si="26"/>
        <v>11</v>
      </c>
      <c r="B618" s="10">
        <f t="shared" si="27"/>
        <v>56</v>
      </c>
      <c r="C618" s="10" t="str">
        <f t="shared" ca="1" si="28"/>
        <v>distance_scalar_walking</v>
      </c>
      <c r="D618" s="9" t="str" cm="1">
        <f t="array" aca="1" ref="D618" ca="1">INDIRECT(ADDRESS(1,A618,1,1,"all_city_parameter_inputs"))</f>
        <v>mexico_city</v>
      </c>
      <c r="E618" s="11" t="str" cm="1">
        <f t="array" aca="1" ref="E618" ca="1">IF(AND(ISBLANK(INDIRECT(ADDRESS(B618,2,1,1,"all_city_parameter_inputs"))), ISBLANK(INDIRECT(ADDRESS(B618,1,1,1,"all_city_parameter_inputs")))), "", IF(ISBLANK(INDIRECT(ADDRESS(B618,1,1,1,"all_city_parameter_inputs"))), All_city_list!E617,INDIRECT(ADDRESS(B618,1,1,1,"all_city_parameter_inputs"))))</f>
        <v>distance_scalar_walking</v>
      </c>
      <c r="F618" s="9" t="str" cm="1">
        <f t="array" aca="1" ref="F618" ca="1">IF(AND(ISBLANK(INDIRECT(ADDRESS(B618,3,1,1,"all_city_parameter_inputs"))),ISBLANK(INDIRECT(ADDRESS(B618,2,1,1,"all_city_parameter_inputs")))),"",IF(ISBLANK(INDIRECT(ADDRESS(B618,2,1,1,"all_city_parameter_inputs"))),"",INDIRECT(ADDRESS(B618,2,1,1,"all_city_parameter_inputs"))))</f>
        <v>constant</v>
      </c>
      <c r="G618" s="25" cm="1">
        <f t="array" aca="1" ref="G618" ca="1">IF(ISBLANK(INDIRECT(ADDRESS(B618,A618,1,1,"all_city_parameter_inputs"))), "--",INDIRECT(ADDRESS(B618,A618,1,1,"all_city_parameter_inputs")))</f>
        <v>1</v>
      </c>
      <c r="H618" s="25">
        <f ca="1">IF(OR(F618="alpha",F618="beta",F618="sd",F618="mean"),"--",VLOOKUP(C618,Default!$B$5:$H$82,7,FALSE))</f>
        <v>1</v>
      </c>
      <c r="I618" s="9" t="str">
        <f ca="1">VLOOKUP(E618,Lookup!$C$5:$D$42,2, FALSE)</f>
        <v>Travel values</v>
      </c>
      <c r="J618" s="9" t="str">
        <f ca="1">VLOOKUP(C618,Default!$B$4:$E$82,4, FALSE)</f>
        <v>scalar for walking distance</v>
      </c>
      <c r="K618" s="29"/>
      <c r="L618" s="29"/>
      <c r="M618" s="29"/>
    </row>
    <row r="619" spans="1:13" x14ac:dyDescent="0.3">
      <c r="A619" s="10">
        <f t="shared" si="26"/>
        <v>11</v>
      </c>
      <c r="B619" s="10">
        <f t="shared" si="27"/>
        <v>57</v>
      </c>
      <c r="C619" s="10" t="str">
        <f t="shared" ca="1" si="28"/>
        <v>distance_scalar_walking</v>
      </c>
      <c r="D619" s="9" t="str" cm="1">
        <f t="array" aca="1" ref="D619" ca="1">INDIRECT(ADDRESS(1,A619,1,1,"all_city_parameter_inputs"))</f>
        <v>mexico_city</v>
      </c>
      <c r="E619" s="11" t="str" cm="1">
        <f t="array" aca="1" ref="E619" ca="1">IF(AND(ISBLANK(INDIRECT(ADDRESS(B619,2,1,1,"all_city_parameter_inputs"))), ISBLANK(INDIRECT(ADDRESS(B619,1,1,1,"all_city_parameter_inputs")))), "", IF(ISBLANK(INDIRECT(ADDRESS(B619,1,1,1,"all_city_parameter_inputs"))), All_city_list!E618,INDIRECT(ADDRESS(B619,1,1,1,"all_city_parameter_inputs"))))</f>
        <v>distance_scalar_walking</v>
      </c>
      <c r="F619" s="9" t="str" cm="1">
        <f t="array" aca="1" ref="F619" ca="1">IF(AND(ISBLANK(INDIRECT(ADDRESS(B619,3,1,1,"all_city_parameter_inputs"))),ISBLANK(INDIRECT(ADDRESS(B619,2,1,1,"all_city_parameter_inputs")))),"",IF(ISBLANK(INDIRECT(ADDRESS(B619,2,1,1,"all_city_parameter_inputs"))),"",INDIRECT(ADDRESS(B619,2,1,1,"all_city_parameter_inputs"))))</f>
        <v>mean</v>
      </c>
      <c r="G619" s="25" cm="1">
        <f t="array" aca="1" ref="G619" ca="1">IF(ISBLANK(INDIRECT(ADDRESS(B619,A619,1,1,"all_city_parameter_inputs"))), "--",INDIRECT(ADDRESS(B619,A619,1,1,"all_city_parameter_inputs")))</f>
        <v>1</v>
      </c>
      <c r="H619" s="25" t="str">
        <f ca="1">IF(OR(F619="alpha",F619="beta",F619="sd",F619="mean"),"--",VLOOKUP(C619,Default!$B$5:$H$82,7,FALSE))</f>
        <v>--</v>
      </c>
      <c r="I619" s="9" t="str">
        <f ca="1">VLOOKUP(E619,Lookup!$C$5:$D$42,2, FALSE)</f>
        <v>Travel values</v>
      </c>
      <c r="J619" s="9" t="str">
        <f ca="1">VLOOKUP(C619,Default!$B$4:$E$82,4, FALSE)</f>
        <v>scalar for walking distance</v>
      </c>
      <c r="K619" s="29"/>
      <c r="L619" s="29"/>
      <c r="M619" s="29"/>
    </row>
    <row r="620" spans="1:13" x14ac:dyDescent="0.3">
      <c r="A620" s="10">
        <f t="shared" si="26"/>
        <v>11</v>
      </c>
      <c r="B620" s="10">
        <f t="shared" si="27"/>
        <v>58</v>
      </c>
      <c r="C620" s="10" t="str">
        <f t="shared" ca="1" si="28"/>
        <v>distance_scalar_walking</v>
      </c>
      <c r="D620" s="9" t="str" cm="1">
        <f t="array" aca="1" ref="D620" ca="1">INDIRECT(ADDRESS(1,A620,1,1,"all_city_parameter_inputs"))</f>
        <v>mexico_city</v>
      </c>
      <c r="E620" s="11" t="str" cm="1">
        <f t="array" aca="1" ref="E620" ca="1">IF(AND(ISBLANK(INDIRECT(ADDRESS(B620,2,1,1,"all_city_parameter_inputs"))), ISBLANK(INDIRECT(ADDRESS(B620,1,1,1,"all_city_parameter_inputs")))), "", IF(ISBLANK(INDIRECT(ADDRESS(B620,1,1,1,"all_city_parameter_inputs"))), All_city_list!E619,INDIRECT(ADDRESS(B620,1,1,1,"all_city_parameter_inputs"))))</f>
        <v>distance_scalar_walking</v>
      </c>
      <c r="F620" s="9" t="str" cm="1">
        <f t="array" aca="1" ref="F620" ca="1">IF(AND(ISBLANK(INDIRECT(ADDRESS(B620,3,1,1,"all_city_parameter_inputs"))),ISBLANK(INDIRECT(ADDRESS(B620,2,1,1,"all_city_parameter_inputs")))),"",IF(ISBLANK(INDIRECT(ADDRESS(B620,2,1,1,"all_city_parameter_inputs"))),"",INDIRECT(ADDRESS(B620,2,1,1,"all_city_parameter_inputs"))))</f>
        <v>sd</v>
      </c>
      <c r="G620" s="25" cm="1">
        <f t="array" aca="1" ref="G620" ca="1">IF(ISBLANK(INDIRECT(ADDRESS(B620,A620,1,1,"all_city_parameter_inputs"))), "--",INDIRECT(ADDRESS(B620,A620,1,1,"all_city_parameter_inputs")))</f>
        <v>1.2</v>
      </c>
      <c r="H620" s="25" t="str">
        <f ca="1">IF(OR(F620="alpha",F620="beta",F620="sd",F620="mean"),"--",VLOOKUP(C620,Default!$B$5:$H$82,7,FALSE))</f>
        <v>--</v>
      </c>
      <c r="I620" s="9" t="str">
        <f ca="1">VLOOKUP(E620,Lookup!$C$5:$D$42,2, FALSE)</f>
        <v>Travel values</v>
      </c>
      <c r="J620" s="9" t="str">
        <f ca="1">VLOOKUP(C620,Default!$B$4:$E$82,4, FALSE)</f>
        <v>scalar for walking distance</v>
      </c>
      <c r="K620" s="29"/>
      <c r="L620" s="29"/>
      <c r="M620" s="29"/>
    </row>
    <row r="621" spans="1:13" x14ac:dyDescent="0.3">
      <c r="A621" s="10">
        <f t="shared" si="26"/>
        <v>11</v>
      </c>
      <c r="B621" s="10">
        <f t="shared" si="27"/>
        <v>59</v>
      </c>
      <c r="C621" s="10" t="str">
        <f t="shared" ca="1" si="28"/>
        <v>distance_scalar_cycling</v>
      </c>
      <c r="D621" s="9" t="str" cm="1">
        <f t="array" aca="1" ref="D621" ca="1">INDIRECT(ADDRESS(1,A621,1,1,"all_city_parameter_inputs"))</f>
        <v>mexico_city</v>
      </c>
      <c r="E621" s="11" t="str" cm="1">
        <f t="array" aca="1" ref="E621" ca="1">IF(AND(ISBLANK(INDIRECT(ADDRESS(B621,2,1,1,"all_city_parameter_inputs"))), ISBLANK(INDIRECT(ADDRESS(B621,1,1,1,"all_city_parameter_inputs")))), "", IF(ISBLANK(INDIRECT(ADDRESS(B621,1,1,1,"all_city_parameter_inputs"))), All_city_list!E620,INDIRECT(ADDRESS(B621,1,1,1,"all_city_parameter_inputs"))))</f>
        <v>distance_scalar_cycling</v>
      </c>
      <c r="F621" s="9" t="str" cm="1">
        <f t="array" aca="1" ref="F621" ca="1">IF(AND(ISBLANK(INDIRECT(ADDRESS(B621,3,1,1,"all_city_parameter_inputs"))),ISBLANK(INDIRECT(ADDRESS(B621,2,1,1,"all_city_parameter_inputs")))),"",IF(ISBLANK(INDIRECT(ADDRESS(B621,2,1,1,"all_city_parameter_inputs"))),"",INDIRECT(ADDRESS(B621,2,1,1,"all_city_parameter_inputs"))))</f>
        <v>constant</v>
      </c>
      <c r="G621" s="25" cm="1">
        <f t="array" aca="1" ref="G621" ca="1">IF(ISBLANK(INDIRECT(ADDRESS(B621,A621,1,1,"all_city_parameter_inputs"))), "--",INDIRECT(ADDRESS(B621,A621,1,1,"all_city_parameter_inputs")))</f>
        <v>1</v>
      </c>
      <c r="H621" s="25">
        <f ca="1">IF(OR(F621="alpha",F621="beta",F621="sd",F621="mean"),"--",VLOOKUP(C621,Default!$B$5:$H$82,7,FALSE))</f>
        <v>1</v>
      </c>
      <c r="I621" s="9" t="str">
        <f ca="1">VLOOKUP(E621,Lookup!$C$5:$D$42,2, FALSE)</f>
        <v>Travel values</v>
      </c>
      <c r="J621" s="9" t="str">
        <f ca="1">VLOOKUP(C621,Default!$B$4:$E$82,4, FALSE)</f>
        <v>scalar for cycling distance</v>
      </c>
      <c r="K621" s="29"/>
      <c r="L621" s="29"/>
      <c r="M621" s="29"/>
    </row>
    <row r="622" spans="1:13" x14ac:dyDescent="0.3">
      <c r="A622" s="10">
        <f t="shared" si="26"/>
        <v>11</v>
      </c>
      <c r="B622" s="10">
        <f t="shared" si="27"/>
        <v>60</v>
      </c>
      <c r="C622" s="10" t="str">
        <f t="shared" ca="1" si="28"/>
        <v>distance_scalar_cycling</v>
      </c>
      <c r="D622" s="9" t="str" cm="1">
        <f t="array" aca="1" ref="D622" ca="1">INDIRECT(ADDRESS(1,A622,1,1,"all_city_parameter_inputs"))</f>
        <v>mexico_city</v>
      </c>
      <c r="E622" s="11" t="str" cm="1">
        <f t="array" aca="1" ref="E622" ca="1">IF(AND(ISBLANK(INDIRECT(ADDRESS(B622,2,1,1,"all_city_parameter_inputs"))), ISBLANK(INDIRECT(ADDRESS(B622,1,1,1,"all_city_parameter_inputs")))), "", IF(ISBLANK(INDIRECT(ADDRESS(B622,1,1,1,"all_city_parameter_inputs"))), All_city_list!E621,INDIRECT(ADDRESS(B622,1,1,1,"all_city_parameter_inputs"))))</f>
        <v>distance_scalar_cycling</v>
      </c>
      <c r="F622" s="9" t="str" cm="1">
        <f t="array" aca="1" ref="F622" ca="1">IF(AND(ISBLANK(INDIRECT(ADDRESS(B622,3,1,1,"all_city_parameter_inputs"))),ISBLANK(INDIRECT(ADDRESS(B622,2,1,1,"all_city_parameter_inputs")))),"",IF(ISBLANK(INDIRECT(ADDRESS(B622,2,1,1,"all_city_parameter_inputs"))),"",INDIRECT(ADDRESS(B622,2,1,1,"all_city_parameter_inputs"))))</f>
        <v>mean</v>
      </c>
      <c r="G622" s="25" cm="1">
        <f t="array" aca="1" ref="G622" ca="1">IF(ISBLANK(INDIRECT(ADDRESS(B622,A622,1,1,"all_city_parameter_inputs"))), "--",INDIRECT(ADDRESS(B622,A622,1,1,"all_city_parameter_inputs")))</f>
        <v>1</v>
      </c>
      <c r="H622" s="25" t="str">
        <f ca="1">IF(OR(F622="alpha",F622="beta",F622="sd",F622="mean"),"--",VLOOKUP(C622,Default!$B$5:$H$82,7,FALSE))</f>
        <v>--</v>
      </c>
      <c r="I622" s="9" t="str">
        <f ca="1">VLOOKUP(E622,Lookup!$C$5:$D$42,2, FALSE)</f>
        <v>Travel values</v>
      </c>
      <c r="J622" s="9" t="str">
        <f ca="1">VLOOKUP(C622,Default!$B$4:$E$82,4, FALSE)</f>
        <v>scalar for cycling distance</v>
      </c>
      <c r="K622" s="29"/>
      <c r="L622" s="29"/>
      <c r="M622" s="29"/>
    </row>
    <row r="623" spans="1:13" x14ac:dyDescent="0.3">
      <c r="A623" s="10">
        <f t="shared" si="26"/>
        <v>11</v>
      </c>
      <c r="B623" s="10">
        <f t="shared" si="27"/>
        <v>61</v>
      </c>
      <c r="C623" s="10" t="str">
        <f t="shared" ca="1" si="28"/>
        <v>distance_scalar_cycling</v>
      </c>
      <c r="D623" s="9" t="str" cm="1">
        <f t="array" aca="1" ref="D623" ca="1">INDIRECT(ADDRESS(1,A623,1,1,"all_city_parameter_inputs"))</f>
        <v>mexico_city</v>
      </c>
      <c r="E623" s="11" t="str" cm="1">
        <f t="array" aca="1" ref="E623" ca="1">IF(AND(ISBLANK(INDIRECT(ADDRESS(B623,2,1,1,"all_city_parameter_inputs"))), ISBLANK(INDIRECT(ADDRESS(B623,1,1,1,"all_city_parameter_inputs")))), "", IF(ISBLANK(INDIRECT(ADDRESS(B623,1,1,1,"all_city_parameter_inputs"))), All_city_list!E622,INDIRECT(ADDRESS(B623,1,1,1,"all_city_parameter_inputs"))))</f>
        <v>distance_scalar_cycling</v>
      </c>
      <c r="F623" s="9" t="str" cm="1">
        <f t="array" aca="1" ref="F623" ca="1">IF(AND(ISBLANK(INDIRECT(ADDRESS(B623,3,1,1,"all_city_parameter_inputs"))),ISBLANK(INDIRECT(ADDRESS(B623,2,1,1,"all_city_parameter_inputs")))),"",IF(ISBLANK(INDIRECT(ADDRESS(B623,2,1,1,"all_city_parameter_inputs"))),"",INDIRECT(ADDRESS(B623,2,1,1,"all_city_parameter_inputs"))))</f>
        <v>sd</v>
      </c>
      <c r="G623" s="25" cm="1">
        <f t="array" aca="1" ref="G623" ca="1">IF(ISBLANK(INDIRECT(ADDRESS(B623,A623,1,1,"all_city_parameter_inputs"))), "--",INDIRECT(ADDRESS(B623,A623,1,1,"all_city_parameter_inputs")))</f>
        <v>1.2</v>
      </c>
      <c r="H623" s="25" t="str">
        <f ca="1">IF(OR(F623="alpha",F623="beta",F623="sd",F623="mean"),"--",VLOOKUP(C623,Default!$B$5:$H$82,7,FALSE))</f>
        <v>--</v>
      </c>
      <c r="I623" s="9" t="str">
        <f ca="1">VLOOKUP(E623,Lookup!$C$5:$D$42,2, FALSE)</f>
        <v>Travel values</v>
      </c>
      <c r="J623" s="9" t="str">
        <f ca="1">VLOOKUP(C623,Default!$B$4:$E$82,4, FALSE)</f>
        <v>scalar for cycling distance</v>
      </c>
      <c r="K623" s="29"/>
      <c r="L623" s="29"/>
      <c r="M623" s="29"/>
    </row>
    <row r="624" spans="1:13" x14ac:dyDescent="0.3">
      <c r="A624" s="10">
        <f t="shared" si="26"/>
        <v>11</v>
      </c>
      <c r="B624" s="10">
        <f t="shared" si="27"/>
        <v>62</v>
      </c>
      <c r="C624" s="10" t="str">
        <f t="shared" ca="1" si="28"/>
        <v>CO2_emission_inventories motorcycle</v>
      </c>
      <c r="D624" s="9" t="str" cm="1">
        <f t="array" aca="1" ref="D624" ca="1">INDIRECT(ADDRESS(1,A624,1,1,"all_city_parameter_inputs"))</f>
        <v>mexico_city</v>
      </c>
      <c r="E624" s="11" t="str" cm="1">
        <f t="array" aca="1" ref="E624" ca="1">IF(AND(ISBLANK(INDIRECT(ADDRESS(B624,2,1,1,"all_city_parameter_inputs"))), ISBLANK(INDIRECT(ADDRESS(B624,1,1,1,"all_city_parameter_inputs")))), "", IF(ISBLANK(INDIRECT(ADDRESS(B624,1,1,1,"all_city_parameter_inputs"))), All_city_list!E623,INDIRECT(ADDRESS(B624,1,1,1,"all_city_parameter_inputs"))))</f>
        <v>CO2_emission_inventories</v>
      </c>
      <c r="F624" s="9" t="str" cm="1">
        <f t="array" aca="1" ref="F624" ca="1">IF(AND(ISBLANK(INDIRECT(ADDRESS(B624,3,1,1,"all_city_parameter_inputs"))),ISBLANK(INDIRECT(ADDRESS(B624,2,1,1,"all_city_parameter_inputs")))),"",IF(ISBLANK(INDIRECT(ADDRESS(B624,2,1,1,"all_city_parameter_inputs"))),"",INDIRECT(ADDRESS(B624,2,1,1,"all_city_parameter_inputs"))))</f>
        <v>motorcycle</v>
      </c>
      <c r="G624" s="25" cm="1">
        <f t="array" aca="1" ref="G624" ca="1">IF(ISBLANK(INDIRECT(ADDRESS(B624,A624,1,1,"all_city_parameter_inputs"))), "--",INDIRECT(ADDRESS(B624,A624,1,1,"all_city_parameter_inputs")))</f>
        <v>40731.942479999998</v>
      </c>
      <c r="H624" s="25">
        <f ca="1">IF(OR(F624="alpha",F624="beta",F624="sd",F624="mean"),"--",VLOOKUP(C624,Default!$B$5:$H$82,7,FALSE))</f>
        <v>15.95</v>
      </c>
      <c r="I624" s="9" t="str">
        <f ca="1">VLOOKUP(E624,Lookup!$C$5:$D$42,2, FALSE)</f>
        <v>Pollution values</v>
      </c>
      <c r="J624" s="9" t="str">
        <f ca="1">VLOOKUP(C624,Default!$B$4:$E$82,4, FALSE)</f>
        <v>- used to estimate the CO2 for scenarios (function "scenario_co2_calculations").
- used to create the VEHICLE_INVENTORY, with speeds, PM and CO2 emissions (function "set_vehicle_inventory").</v>
      </c>
      <c r="K624" s="29"/>
      <c r="L624" s="29"/>
      <c r="M624" s="29"/>
    </row>
    <row r="625" spans="1:13" x14ac:dyDescent="0.3">
      <c r="A625" s="10">
        <f t="shared" si="26"/>
        <v>11</v>
      </c>
      <c r="B625" s="10">
        <f t="shared" si="27"/>
        <v>63</v>
      </c>
      <c r="C625" s="10" t="str">
        <f t="shared" ca="1" si="28"/>
        <v>CO2_emission_inventories car</v>
      </c>
      <c r="D625" s="9" t="str" cm="1">
        <f t="array" aca="1" ref="D625" ca="1">INDIRECT(ADDRESS(1,A625,1,1,"all_city_parameter_inputs"))</f>
        <v>mexico_city</v>
      </c>
      <c r="E625" s="11" t="str" cm="1">
        <f t="array" aca="1" ref="E625" ca="1">IF(AND(ISBLANK(INDIRECT(ADDRESS(B625,2,1,1,"all_city_parameter_inputs"))), ISBLANK(INDIRECT(ADDRESS(B625,1,1,1,"all_city_parameter_inputs")))), "", IF(ISBLANK(INDIRECT(ADDRESS(B625,1,1,1,"all_city_parameter_inputs"))), All_city_list!E624,INDIRECT(ADDRESS(B625,1,1,1,"all_city_parameter_inputs"))))</f>
        <v>CO2_emission_inventories</v>
      </c>
      <c r="F625" s="9" t="str" cm="1">
        <f t="array" aca="1" ref="F625" ca="1">IF(AND(ISBLANK(INDIRECT(ADDRESS(B625,3,1,1,"all_city_parameter_inputs"))),ISBLANK(INDIRECT(ADDRESS(B625,2,1,1,"all_city_parameter_inputs")))),"",IF(ISBLANK(INDIRECT(ADDRESS(B625,2,1,1,"all_city_parameter_inputs"))),"",INDIRECT(ADDRESS(B625,2,1,1,"all_city_parameter_inputs"))))</f>
        <v>car</v>
      </c>
      <c r="G625" s="25" cm="1">
        <f t="array" aca="1" ref="G625" ca="1">IF(ISBLANK(INDIRECT(ADDRESS(B625,A625,1,1,"all_city_parameter_inputs"))), "--",INDIRECT(ADDRESS(B625,A625,1,1,"all_city_parameter_inputs")))</f>
        <v>2385489.5819999999</v>
      </c>
      <c r="H625" s="25">
        <f ca="1">IF(OR(F625="alpha",F625="beta",F625="sd",F625="mean"),"--",VLOOKUP(C625,Default!$B$5:$H$82,7,FALSE))</f>
        <v>33.130000000000003</v>
      </c>
      <c r="I625" s="9" t="str">
        <f ca="1">VLOOKUP(E625,Lookup!$C$5:$D$42,2, FALSE)</f>
        <v>Pollution values</v>
      </c>
      <c r="J625" s="9">
        <f ca="1">VLOOKUP(C625,Default!$B$4:$E$82,4, FALSE)</f>
        <v>0</v>
      </c>
      <c r="K625" s="29"/>
      <c r="L625" s="29"/>
      <c r="M625" s="29"/>
    </row>
    <row r="626" spans="1:13" x14ac:dyDescent="0.3">
      <c r="A626" s="10">
        <f t="shared" si="26"/>
        <v>11</v>
      </c>
      <c r="B626" s="10">
        <f t="shared" si="27"/>
        <v>64</v>
      </c>
      <c r="C626" s="10" t="str">
        <f t="shared" ca="1" si="28"/>
        <v>CO2_emission_inventories bus_driver</v>
      </c>
      <c r="D626" s="9" t="str" cm="1">
        <f t="array" aca="1" ref="D626" ca="1">INDIRECT(ADDRESS(1,A626,1,1,"all_city_parameter_inputs"))</f>
        <v>mexico_city</v>
      </c>
      <c r="E626" s="11" t="str" cm="1">
        <f t="array" aca="1" ref="E626" ca="1">IF(AND(ISBLANK(INDIRECT(ADDRESS(B626,2,1,1,"all_city_parameter_inputs"))), ISBLANK(INDIRECT(ADDRESS(B626,1,1,1,"all_city_parameter_inputs")))), "", IF(ISBLANK(INDIRECT(ADDRESS(B626,1,1,1,"all_city_parameter_inputs"))), All_city_list!E625,INDIRECT(ADDRESS(B626,1,1,1,"all_city_parameter_inputs"))))</f>
        <v>CO2_emission_inventories</v>
      </c>
      <c r="F626" s="9" t="str" cm="1">
        <f t="array" aca="1" ref="F626" ca="1">IF(AND(ISBLANK(INDIRECT(ADDRESS(B626,3,1,1,"all_city_parameter_inputs"))),ISBLANK(INDIRECT(ADDRESS(B626,2,1,1,"all_city_parameter_inputs")))),"",IF(ISBLANK(INDIRECT(ADDRESS(B626,2,1,1,"all_city_parameter_inputs"))),"",INDIRECT(ADDRESS(B626,2,1,1,"all_city_parameter_inputs"))))</f>
        <v>bus_driver</v>
      </c>
      <c r="G626" s="25" cm="1">
        <f t="array" aca="1" ref="G626" ca="1">IF(ISBLANK(INDIRECT(ADDRESS(B626,A626,1,1,"all_city_parameter_inputs"))), "--",INDIRECT(ADDRESS(B626,A626,1,1,"all_city_parameter_inputs")))</f>
        <v>159589.08609999999</v>
      </c>
      <c r="H626" s="25">
        <f ca="1">IF(OR(F626="alpha",F626="beta",F626="sd",F626="mean"),"--",VLOOKUP(C626,Default!$B$5:$H$82,7,FALSE))</f>
        <v>9.76</v>
      </c>
      <c r="I626" s="9" t="str">
        <f ca="1">VLOOKUP(E626,Lookup!$C$5:$D$42,2, FALSE)</f>
        <v>Pollution values</v>
      </c>
      <c r="J626" s="9">
        <f ca="1">VLOOKUP(C626,Default!$B$4:$E$82,4, FALSE)</f>
        <v>0</v>
      </c>
      <c r="K626" s="29"/>
      <c r="L626" s="29"/>
      <c r="M626" s="29"/>
    </row>
    <row r="627" spans="1:13" x14ac:dyDescent="0.3">
      <c r="A627" s="10">
        <f t="shared" si="26"/>
        <v>11</v>
      </c>
      <c r="B627" s="10">
        <f t="shared" si="27"/>
        <v>65</v>
      </c>
      <c r="C627" s="10" t="str">
        <f t="shared" ca="1" si="28"/>
        <v>CO2_emission_inventories big_truck</v>
      </c>
      <c r="D627" s="9" t="str" cm="1">
        <f t="array" aca="1" ref="D627" ca="1">INDIRECT(ADDRESS(1,A627,1,1,"all_city_parameter_inputs"))</f>
        <v>mexico_city</v>
      </c>
      <c r="E627" s="11" t="str" cm="1">
        <f t="array" aca="1" ref="E627" ca="1">IF(AND(ISBLANK(INDIRECT(ADDRESS(B627,2,1,1,"all_city_parameter_inputs"))), ISBLANK(INDIRECT(ADDRESS(B627,1,1,1,"all_city_parameter_inputs")))), "", IF(ISBLANK(INDIRECT(ADDRESS(B627,1,1,1,"all_city_parameter_inputs"))), All_city_list!E626,INDIRECT(ADDRESS(B627,1,1,1,"all_city_parameter_inputs"))))</f>
        <v>CO2_emission_inventories</v>
      </c>
      <c r="F627" s="9" t="str" cm="1">
        <f t="array" aca="1" ref="F627" ca="1">IF(AND(ISBLANK(INDIRECT(ADDRESS(B627,3,1,1,"all_city_parameter_inputs"))),ISBLANK(INDIRECT(ADDRESS(B627,2,1,1,"all_city_parameter_inputs")))),"",IF(ISBLANK(INDIRECT(ADDRESS(B627,2,1,1,"all_city_parameter_inputs"))),"",INDIRECT(ADDRESS(B627,2,1,1,"all_city_parameter_inputs"))))</f>
        <v>big_truck</v>
      </c>
      <c r="G627" s="25" cm="1">
        <f t="array" aca="1" ref="G627" ca="1">IF(ISBLANK(INDIRECT(ADDRESS(B627,A627,1,1,"all_city_parameter_inputs"))), "--",INDIRECT(ADDRESS(B627,A627,1,1,"all_city_parameter_inputs")))</f>
        <v>389290.53220000002</v>
      </c>
      <c r="H627" s="25">
        <f ca="1">IF(OR(F627="alpha",F627="beta",F627="sd",F627="mean"),"--",VLOOKUP(C627,Default!$B$5:$H$82,7,FALSE))</f>
        <v>3.68</v>
      </c>
      <c r="I627" s="9" t="str">
        <f ca="1">VLOOKUP(E627,Lookup!$C$5:$D$42,2, FALSE)</f>
        <v>Pollution values</v>
      </c>
      <c r="J627" s="9">
        <f ca="1">VLOOKUP(C627,Default!$B$4:$E$82,4, FALSE)</f>
        <v>0</v>
      </c>
      <c r="K627" s="29"/>
      <c r="L627" s="29"/>
      <c r="M627" s="29"/>
    </row>
    <row r="628" spans="1:13" x14ac:dyDescent="0.3">
      <c r="A628" s="10">
        <f t="shared" si="26"/>
        <v>11</v>
      </c>
      <c r="B628" s="10">
        <f t="shared" si="27"/>
        <v>66</v>
      </c>
      <c r="C628" s="10" t="str">
        <f t="shared" ca="1" si="28"/>
        <v>CO2_emission_inventories truck</v>
      </c>
      <c r="D628" s="9" t="str" cm="1">
        <f t="array" aca="1" ref="D628" ca="1">INDIRECT(ADDRESS(1,A628,1,1,"all_city_parameter_inputs"))</f>
        <v>mexico_city</v>
      </c>
      <c r="E628" s="11" t="str" cm="1">
        <f t="array" aca="1" ref="E628" ca="1">IF(AND(ISBLANK(INDIRECT(ADDRESS(B628,2,1,1,"all_city_parameter_inputs"))), ISBLANK(INDIRECT(ADDRESS(B628,1,1,1,"all_city_parameter_inputs")))), "", IF(ISBLANK(INDIRECT(ADDRESS(B628,1,1,1,"all_city_parameter_inputs"))), All_city_list!E627,INDIRECT(ADDRESS(B628,1,1,1,"all_city_parameter_inputs"))))</f>
        <v>CO2_emission_inventories</v>
      </c>
      <c r="F628" s="9" t="str" cm="1">
        <f t="array" aca="1" ref="F628" ca="1">IF(AND(ISBLANK(INDIRECT(ADDRESS(B628,3,1,1,"all_city_parameter_inputs"))),ISBLANK(INDIRECT(ADDRESS(B628,2,1,1,"all_city_parameter_inputs")))),"",IF(ISBLANK(INDIRECT(ADDRESS(B628,2,1,1,"all_city_parameter_inputs"))),"",INDIRECT(ADDRESS(B628,2,1,1,"all_city_parameter_inputs"))))</f>
        <v>truck</v>
      </c>
      <c r="G628" s="25" cm="1">
        <f t="array" aca="1" ref="G628" ca="1">IF(ISBLANK(INDIRECT(ADDRESS(B628,A628,1,1,"all_city_parameter_inputs"))), "--",INDIRECT(ADDRESS(B628,A628,1,1,"all_city_parameter_inputs")))</f>
        <v>356571.43089999998</v>
      </c>
      <c r="H628" s="25">
        <f ca="1">IF(OR(F628="alpha",F628="beta",F628="sd",F628="mean"),"--",VLOOKUP(C628,Default!$B$5:$H$82,7,FALSE))</f>
        <v>6.19</v>
      </c>
      <c r="I628" s="9" t="str">
        <f ca="1">VLOOKUP(E628,Lookup!$C$5:$D$42,2, FALSE)</f>
        <v>Pollution values</v>
      </c>
      <c r="J628" s="9">
        <f ca="1">VLOOKUP(C628,Default!$B$4:$E$82,4, FALSE)</f>
        <v>0</v>
      </c>
      <c r="K628" s="29"/>
      <c r="L628" s="29"/>
      <c r="M628" s="29"/>
    </row>
    <row r="629" spans="1:13" x14ac:dyDescent="0.3">
      <c r="A629" s="10">
        <f t="shared" si="26"/>
        <v>11</v>
      </c>
      <c r="B629" s="10">
        <f t="shared" si="27"/>
        <v>67</v>
      </c>
      <c r="C629" s="10" t="str">
        <f t="shared" ca="1" si="28"/>
        <v>CO2_emission_inventories van</v>
      </c>
      <c r="D629" s="9" t="str" cm="1">
        <f t="array" aca="1" ref="D629" ca="1">INDIRECT(ADDRESS(1,A629,1,1,"all_city_parameter_inputs"))</f>
        <v>mexico_city</v>
      </c>
      <c r="E629" s="11" t="str" cm="1">
        <f t="array" aca="1" ref="E629" ca="1">IF(AND(ISBLANK(INDIRECT(ADDRESS(B629,2,1,1,"all_city_parameter_inputs"))), ISBLANK(INDIRECT(ADDRESS(B629,1,1,1,"all_city_parameter_inputs")))), "", IF(ISBLANK(INDIRECT(ADDRESS(B629,1,1,1,"all_city_parameter_inputs"))), All_city_list!E628,INDIRECT(ADDRESS(B629,1,1,1,"all_city_parameter_inputs"))))</f>
        <v>CO2_emission_inventories</v>
      </c>
      <c r="F629" s="9" t="str" cm="1">
        <f t="array" aca="1" ref="F629" ca="1">IF(AND(ISBLANK(INDIRECT(ADDRESS(B629,3,1,1,"all_city_parameter_inputs"))),ISBLANK(INDIRECT(ADDRESS(B629,2,1,1,"all_city_parameter_inputs")))),"",IF(ISBLANK(INDIRECT(ADDRESS(B629,2,1,1,"all_city_parameter_inputs"))),"",INDIRECT(ADDRESS(B629,2,1,1,"all_city_parameter_inputs"))))</f>
        <v>van</v>
      </c>
      <c r="G629" s="25" t="str" cm="1">
        <f t="array" aca="1" ref="G629" ca="1">IF(ISBLANK(INDIRECT(ADDRESS(B629,A629,1,1,"all_city_parameter_inputs"))), "--",INDIRECT(ADDRESS(B629,A629,1,1,"all_city_parameter_inputs")))</f>
        <v>--</v>
      </c>
      <c r="H629" s="25" t="str">
        <f ca="1">IF(OR(F629="alpha",F629="beta",F629="sd",F629="mean"),"--",VLOOKUP(C629,Default!$B$5:$H$82,7,FALSE))</f>
        <v>NOT defined</v>
      </c>
      <c r="I629" s="9" t="str">
        <f ca="1">VLOOKUP(E629,Lookup!$C$5:$D$42,2, FALSE)</f>
        <v>Pollution values</v>
      </c>
      <c r="J629" s="9">
        <f ca="1">VLOOKUP(C629,Default!$B$4:$E$82,4, FALSE)</f>
        <v>0</v>
      </c>
      <c r="K629" s="29"/>
      <c r="L629" s="29"/>
      <c r="M629" s="29"/>
    </row>
    <row r="630" spans="1:13" x14ac:dyDescent="0.3">
      <c r="A630" s="10">
        <f t="shared" si="26"/>
        <v>11</v>
      </c>
      <c r="B630" s="10">
        <f t="shared" si="27"/>
        <v>68</v>
      </c>
      <c r="C630" s="10" t="str">
        <f t="shared" ca="1" si="28"/>
        <v>CO2_emission_inventories other</v>
      </c>
      <c r="D630" s="9" t="str" cm="1">
        <f t="array" aca="1" ref="D630" ca="1">INDIRECT(ADDRESS(1,A630,1,1,"all_city_parameter_inputs"))</f>
        <v>mexico_city</v>
      </c>
      <c r="E630" s="11" t="str" cm="1">
        <f t="array" aca="1" ref="E630" ca="1">IF(AND(ISBLANK(INDIRECT(ADDRESS(B630,2,1,1,"all_city_parameter_inputs"))), ISBLANK(INDIRECT(ADDRESS(B630,1,1,1,"all_city_parameter_inputs")))), "", IF(ISBLANK(INDIRECT(ADDRESS(B630,1,1,1,"all_city_parameter_inputs"))), All_city_list!E629,INDIRECT(ADDRESS(B630,1,1,1,"all_city_parameter_inputs"))))</f>
        <v>CO2_emission_inventories</v>
      </c>
      <c r="F630" s="9" t="str" cm="1">
        <f t="array" aca="1" ref="F630" ca="1">IF(AND(ISBLANK(INDIRECT(ADDRESS(B630,3,1,1,"all_city_parameter_inputs"))),ISBLANK(INDIRECT(ADDRESS(B630,2,1,1,"all_city_parameter_inputs")))),"",IF(ISBLANK(INDIRECT(ADDRESS(B630,2,1,1,"all_city_parameter_inputs"))),"",INDIRECT(ADDRESS(B630,2,1,1,"all_city_parameter_inputs"))))</f>
        <v>other</v>
      </c>
      <c r="G630" s="25" cm="1">
        <f t="array" aca="1" ref="G630" ca="1">IF(ISBLANK(INDIRECT(ADDRESS(B630,A630,1,1,"all_city_parameter_inputs"))), "--",INDIRECT(ADDRESS(B630,A630,1,1,"all_city_parameter_inputs")))</f>
        <v>7345.1043810000001</v>
      </c>
      <c r="H630" s="25">
        <f ca="1">IF(OR(F630="alpha",F630="beta",F630="sd",F630="mean"),"--",VLOOKUP(C630,Default!$B$5:$H$82,7,FALSE))</f>
        <v>31.28</v>
      </c>
      <c r="I630" s="9" t="str">
        <f ca="1">VLOOKUP(E630,Lookup!$C$5:$D$42,2, FALSE)</f>
        <v>Pollution values</v>
      </c>
      <c r="J630" s="9">
        <f ca="1">VLOOKUP(C630,Default!$B$4:$E$82,4, FALSE)</f>
        <v>0</v>
      </c>
      <c r="K630" s="29"/>
      <c r="L630" s="29"/>
      <c r="M630" s="29"/>
    </row>
    <row r="631" spans="1:13" x14ac:dyDescent="0.3">
      <c r="A631" s="10">
        <f t="shared" si="26"/>
        <v>11</v>
      </c>
      <c r="B631" s="10">
        <f t="shared" si="27"/>
        <v>69</v>
      </c>
      <c r="C631" s="10" t="str">
        <f t="shared" ca="1" si="28"/>
        <v>CO2_emission_inventories taxi</v>
      </c>
      <c r="D631" s="9" t="str" cm="1">
        <f t="array" aca="1" ref="D631" ca="1">INDIRECT(ADDRESS(1,A631,1,1,"all_city_parameter_inputs"))</f>
        <v>mexico_city</v>
      </c>
      <c r="E631" s="11" t="str" cm="1">
        <f t="array" aca="1" ref="E631" ca="1">IF(AND(ISBLANK(INDIRECT(ADDRESS(B631,2,1,1,"all_city_parameter_inputs"))), ISBLANK(INDIRECT(ADDRESS(B631,1,1,1,"all_city_parameter_inputs")))), "", IF(ISBLANK(INDIRECT(ADDRESS(B631,1,1,1,"all_city_parameter_inputs"))), All_city_list!E630,INDIRECT(ADDRESS(B631,1,1,1,"all_city_parameter_inputs"))))</f>
        <v>CO2_emission_inventories</v>
      </c>
      <c r="F631" s="9" t="str" cm="1">
        <f t="array" aca="1" ref="F631" ca="1">IF(AND(ISBLANK(INDIRECT(ADDRESS(B631,3,1,1,"all_city_parameter_inputs"))),ISBLANK(INDIRECT(ADDRESS(B631,2,1,1,"all_city_parameter_inputs")))),"",IF(ISBLANK(INDIRECT(ADDRESS(B631,2,1,1,"all_city_parameter_inputs"))),"",INDIRECT(ADDRESS(B631,2,1,1,"all_city_parameter_inputs"))))</f>
        <v>taxi</v>
      </c>
      <c r="G631" s="25" t="str" cm="1">
        <f t="array" aca="1" ref="G631" ca="1">IF(ISBLANK(INDIRECT(ADDRESS(B631,A631,1,1,"all_city_parameter_inputs"))), "--",INDIRECT(ADDRESS(B631,A631,1,1,"all_city_parameter_inputs")))</f>
        <v>--</v>
      </c>
      <c r="H631" s="25" t="str">
        <f ca="1">IF(OR(F631="alpha",F631="beta",F631="sd",F631="mean"),"--",VLOOKUP(C631,Default!$B$5:$H$82,7,FALSE))</f>
        <v>NOT defined</v>
      </c>
      <c r="I631" s="9" t="str">
        <f ca="1">VLOOKUP(E631,Lookup!$C$5:$D$42,2, FALSE)</f>
        <v>Pollution values</v>
      </c>
      <c r="J631" s="9">
        <f ca="1">VLOOKUP(C631,Default!$B$4:$E$82,4, FALSE)</f>
        <v>0</v>
      </c>
      <c r="K631" s="29"/>
      <c r="L631" s="29"/>
      <c r="M631" s="29"/>
    </row>
    <row r="632" spans="1:13" x14ac:dyDescent="0.3">
      <c r="A632" s="10">
        <f t="shared" si="26"/>
        <v>11</v>
      </c>
      <c r="B632" s="10">
        <f t="shared" si="27"/>
        <v>70</v>
      </c>
      <c r="C632" s="10" t="str">
        <f t="shared" ca="1" si="28"/>
        <v>CO2_emission_inventories auto_rickshaw</v>
      </c>
      <c r="D632" s="9" t="str" cm="1">
        <f t="array" aca="1" ref="D632" ca="1">INDIRECT(ADDRESS(1,A632,1,1,"all_city_parameter_inputs"))</f>
        <v>mexico_city</v>
      </c>
      <c r="E632" s="11" t="str" cm="1">
        <f t="array" aca="1" ref="E632" ca="1">IF(AND(ISBLANK(INDIRECT(ADDRESS(B632,2,1,1,"all_city_parameter_inputs"))), ISBLANK(INDIRECT(ADDRESS(B632,1,1,1,"all_city_parameter_inputs")))), "", IF(ISBLANK(INDIRECT(ADDRESS(B632,1,1,1,"all_city_parameter_inputs"))), All_city_list!E631,INDIRECT(ADDRESS(B632,1,1,1,"all_city_parameter_inputs"))))</f>
        <v>CO2_emission_inventories</v>
      </c>
      <c r="F632" s="9" t="str" cm="1">
        <f t="array" aca="1" ref="F632" ca="1">IF(AND(ISBLANK(INDIRECT(ADDRESS(B632,3,1,1,"all_city_parameter_inputs"))),ISBLANK(INDIRECT(ADDRESS(B632,2,1,1,"all_city_parameter_inputs")))),"",IF(ISBLANK(INDIRECT(ADDRESS(B632,2,1,1,"all_city_parameter_inputs"))),"",INDIRECT(ADDRESS(B632,2,1,1,"all_city_parameter_inputs"))))</f>
        <v>auto_rickshaw</v>
      </c>
      <c r="G632" s="25" t="str" cm="1">
        <f t="array" aca="1" ref="G632" ca="1">IF(ISBLANK(INDIRECT(ADDRESS(B632,A632,1,1,"all_city_parameter_inputs"))), "--",INDIRECT(ADDRESS(B632,A632,1,1,"all_city_parameter_inputs")))</f>
        <v>--</v>
      </c>
      <c r="H632" s="25" t="str">
        <f ca="1">IF(OR(F632="alpha",F632="beta",F632="sd",F632="mean"),"--",VLOOKUP(C632,Default!$B$5:$H$82,7,FALSE))</f>
        <v>NOT defined</v>
      </c>
      <c r="I632" s="9" t="str">
        <f ca="1">VLOOKUP(E632,Lookup!$C$5:$D$42,2, FALSE)</f>
        <v>Pollution values</v>
      </c>
      <c r="J632" s="9">
        <f ca="1">VLOOKUP(C632,Default!$B$4:$E$82,4, FALSE)</f>
        <v>0</v>
      </c>
      <c r="K632" s="29"/>
      <c r="L632" s="29"/>
      <c r="M632" s="29"/>
    </row>
    <row r="633" spans="1:13" x14ac:dyDescent="0.3">
      <c r="A633" s="10">
        <f t="shared" si="26"/>
        <v>11</v>
      </c>
      <c r="B633" s="10">
        <f t="shared" si="27"/>
        <v>71</v>
      </c>
      <c r="C633" s="10" t="str">
        <f t="shared" ca="1" si="28"/>
        <v xml:space="preserve">CO2_emission_confidence </v>
      </c>
      <c r="D633" s="9" t="str" cm="1">
        <f t="array" aca="1" ref="D633" ca="1">INDIRECT(ADDRESS(1,A633,1,1,"all_city_parameter_inputs"))</f>
        <v>mexico_city</v>
      </c>
      <c r="E633" s="11" t="str" cm="1">
        <f t="array" aca="1" ref="E633" ca="1">IF(AND(ISBLANK(INDIRECT(ADDRESS(B633,2,1,1,"all_city_parameter_inputs"))), ISBLANK(INDIRECT(ADDRESS(B633,1,1,1,"all_city_parameter_inputs")))), "", IF(ISBLANK(INDIRECT(ADDRESS(B633,1,1,1,"all_city_parameter_inputs"))), All_city_list!E632,INDIRECT(ADDRESS(B633,1,1,1,"all_city_parameter_inputs"))))</f>
        <v>CO2_emission_confidence</v>
      </c>
      <c r="F633" s="9" t="str" cm="1">
        <f t="array" aca="1" ref="F633" ca="1">IF(AND(ISBLANK(INDIRECT(ADDRESS(B633,3,1,1,"all_city_parameter_inputs"))),ISBLANK(INDIRECT(ADDRESS(B633,2,1,1,"all_city_parameter_inputs")))),"",IF(ISBLANK(INDIRECT(ADDRESS(B633,2,1,1,"all_city_parameter_inputs"))),"",INDIRECT(ADDRESS(B633,2,1,1,"all_city_parameter_inputs"))))</f>
        <v/>
      </c>
      <c r="G633" s="25" cm="1">
        <f t="array" aca="1" ref="G633" ca="1">IF(ISBLANK(INDIRECT(ADDRESS(B633,A633,1,1,"all_city_parameter_inputs"))), "--",INDIRECT(ADDRESS(B633,A633,1,1,"all_city_parameter_inputs")))</f>
        <v>0.5</v>
      </c>
      <c r="H633" s="25" t="e">
        <f ca="1">IF(OR(F633="alpha",F633="beta",F633="sd",F633="mean"),"--",VLOOKUP(C633,Default!$B$5:$H$82,7,FALSE))</f>
        <v>#N/A</v>
      </c>
      <c r="I633" s="9" t="str">
        <f ca="1">VLOOKUP(E633,Lookup!$C$5:$D$42,2, FALSE)</f>
        <v>Pollution values</v>
      </c>
      <c r="J633" s="9" t="e">
        <f ca="1">VLOOKUP(C633,Default!$B$4:$E$82,4, FALSE)</f>
        <v>#N/A</v>
      </c>
      <c r="K633" s="29"/>
      <c r="L633" s="29"/>
      <c r="M633" s="29"/>
    </row>
    <row r="634" spans="1:13" x14ac:dyDescent="0.3">
      <c r="A634" s="10">
        <f t="shared" si="26"/>
        <v>12</v>
      </c>
      <c r="B634" s="10">
        <f t="shared" si="27"/>
        <v>2</v>
      </c>
      <c r="C634" s="10" t="str">
        <f t="shared" ca="1" si="28"/>
        <v>speeds subway</v>
      </c>
      <c r="D634" s="9" t="str" cm="1">
        <f t="array" aca="1" ref="D634" ca="1">INDIRECT(ADDRESS(1,A634,1,1,"all_city_parameter_inputs"))</f>
        <v>buenos_aires</v>
      </c>
      <c r="E634" s="11" t="str" cm="1">
        <f t="array" aca="1" ref="E634" ca="1">IF(AND(ISBLANK(INDIRECT(ADDRESS(B634,2,1,1,"all_city_parameter_inputs"))), ISBLANK(INDIRECT(ADDRESS(B634,1,1,1,"all_city_parameter_inputs")))), "", IF(ISBLANK(INDIRECT(ADDRESS(B634,1,1,1,"all_city_parameter_inputs"))), All_city_list!E633,INDIRECT(ADDRESS(B634,1,1,1,"all_city_parameter_inputs"))))</f>
        <v>speeds</v>
      </c>
      <c r="F634" s="9" t="str" cm="1">
        <f t="array" aca="1" ref="F634" ca="1">IF(AND(ISBLANK(INDIRECT(ADDRESS(B634,3,1,1,"all_city_parameter_inputs"))),ISBLANK(INDIRECT(ADDRESS(B634,2,1,1,"all_city_parameter_inputs")))),"",IF(ISBLANK(INDIRECT(ADDRESS(B634,2,1,1,"all_city_parameter_inputs"))),"",INDIRECT(ADDRESS(B634,2,1,1,"all_city_parameter_inputs"))))</f>
        <v>subway</v>
      </c>
      <c r="G634" s="25" t="str" cm="1">
        <f t="array" aca="1" ref="G634" ca="1">IF(ISBLANK(INDIRECT(ADDRESS(B634,A634,1,1,"all_city_parameter_inputs"))), "--",INDIRECT(ADDRESS(B634,A634,1,1,"all_city_parameter_inputs")))</f>
        <v>--</v>
      </c>
      <c r="H634" s="25">
        <f ca="1">IF(OR(F634="alpha",F634="beta",F634="sd",F634="mean"),"--",VLOOKUP(C634,Default!$B$5:$H$82,7,FALSE))</f>
        <v>16</v>
      </c>
      <c r="I634" s="9" t="str">
        <f ca="1">VLOOKUP(E634,Lookup!$C$5:$D$42,2, FALSE)</f>
        <v>Travel values</v>
      </c>
      <c r="J634" s="9">
        <f ca="1">VLOOKUP(C634,Default!$B$4:$E$82,4, FALSE)</f>
        <v>0</v>
      </c>
      <c r="K634" s="29"/>
      <c r="L634" s="29"/>
      <c r="M634" s="29"/>
    </row>
    <row r="635" spans="1:13" x14ac:dyDescent="0.3">
      <c r="A635" s="10">
        <f t="shared" si="26"/>
        <v>12</v>
      </c>
      <c r="B635" s="10">
        <f t="shared" si="27"/>
        <v>3</v>
      </c>
      <c r="C635" s="10" t="str">
        <f t="shared" ca="1" si="28"/>
        <v>speeds cycle</v>
      </c>
      <c r="D635" s="9" t="str" cm="1">
        <f t="array" aca="1" ref="D635" ca="1">INDIRECT(ADDRESS(1,A635,1,1,"all_city_parameter_inputs"))</f>
        <v>buenos_aires</v>
      </c>
      <c r="E635" s="11" t="str" cm="1">
        <f t="array" aca="1" ref="E635" ca="1">IF(AND(ISBLANK(INDIRECT(ADDRESS(B635,2,1,1,"all_city_parameter_inputs"))), ISBLANK(INDIRECT(ADDRESS(B635,1,1,1,"all_city_parameter_inputs")))), "", IF(ISBLANK(INDIRECT(ADDRESS(B635,1,1,1,"all_city_parameter_inputs"))), All_city_list!E634,INDIRECT(ADDRESS(B635,1,1,1,"all_city_parameter_inputs"))))</f>
        <v>speeds</v>
      </c>
      <c r="F635" s="9" t="str" cm="1">
        <f t="array" aca="1" ref="F635" ca="1">IF(AND(ISBLANK(INDIRECT(ADDRESS(B635,3,1,1,"all_city_parameter_inputs"))),ISBLANK(INDIRECT(ADDRESS(B635,2,1,1,"all_city_parameter_inputs")))),"",IF(ISBLANK(INDIRECT(ADDRESS(B635,2,1,1,"all_city_parameter_inputs"))),"",INDIRECT(ADDRESS(B635,2,1,1,"all_city_parameter_inputs"))))</f>
        <v>cycle</v>
      </c>
      <c r="G635" s="25" t="str" cm="1">
        <f t="array" aca="1" ref="G635" ca="1">IF(ISBLANK(INDIRECT(ADDRESS(B635,A635,1,1,"all_city_parameter_inputs"))), "--",INDIRECT(ADDRESS(B635,A635,1,1,"all_city_parameter_inputs")))</f>
        <v>--</v>
      </c>
      <c r="H635" s="25">
        <f ca="1">IF(OR(F635="alpha",F635="beta",F635="sd",F635="mean"),"--",VLOOKUP(C635,Default!$B$5:$H$82,7,FALSE))</f>
        <v>7</v>
      </c>
      <c r="I635" s="9" t="str">
        <f ca="1">VLOOKUP(E635,Lookup!$C$5:$D$42,2, FALSE)</f>
        <v>Travel values</v>
      </c>
      <c r="J635" s="9">
        <f ca="1">VLOOKUP(C635,Default!$B$4:$E$82,4, FALSE)</f>
        <v>0</v>
      </c>
      <c r="K635" s="29"/>
      <c r="L635" s="29"/>
      <c r="M635" s="29"/>
    </row>
    <row r="636" spans="1:13" x14ac:dyDescent="0.3">
      <c r="A636" s="10">
        <f t="shared" si="26"/>
        <v>12</v>
      </c>
      <c r="B636" s="10">
        <f t="shared" si="27"/>
        <v>4</v>
      </c>
      <c r="C636" s="10" t="str">
        <f t="shared" ca="1" si="28"/>
        <v>PM_emission_inventories motorcycle</v>
      </c>
      <c r="D636" s="9" t="str" cm="1">
        <f t="array" aca="1" ref="D636" ca="1">INDIRECT(ADDRESS(1,A636,1,1,"all_city_parameter_inputs"))</f>
        <v>buenos_aires</v>
      </c>
      <c r="E636" s="11" t="str" cm="1">
        <f t="array" aca="1" ref="E636" ca="1">IF(AND(ISBLANK(INDIRECT(ADDRESS(B636,2,1,1,"all_city_parameter_inputs"))), ISBLANK(INDIRECT(ADDRESS(B636,1,1,1,"all_city_parameter_inputs")))), "", IF(ISBLANK(INDIRECT(ADDRESS(B636,1,1,1,"all_city_parameter_inputs"))), All_city_list!E635,INDIRECT(ADDRESS(B636,1,1,1,"all_city_parameter_inputs"))))</f>
        <v>PM_emission_inventories</v>
      </c>
      <c r="F636" s="9" t="str" cm="1">
        <f t="array" aca="1" ref="F636" ca="1">IF(AND(ISBLANK(INDIRECT(ADDRESS(B636,3,1,1,"all_city_parameter_inputs"))),ISBLANK(INDIRECT(ADDRESS(B636,2,1,1,"all_city_parameter_inputs")))),"",IF(ISBLANK(INDIRECT(ADDRESS(B636,2,1,1,"all_city_parameter_inputs"))),"",INDIRECT(ADDRESS(B636,2,1,1,"all_city_parameter_inputs"))))</f>
        <v>motorcycle</v>
      </c>
      <c r="G636" s="25" cm="1">
        <f t="array" aca="1" ref="G636" ca="1">IF(ISBLANK(INDIRECT(ADDRESS(B636,A636,1,1,"all_city_parameter_inputs"))), "--",INDIRECT(ADDRESS(B636,A636,1,1,"all_city_parameter_inputs")))</f>
        <v>1.7161249E-2</v>
      </c>
      <c r="H636" s="25">
        <f ca="1">IF(OR(F636="alpha",F636="beta",F636="sd",F636="mean"),"--",VLOOKUP(C636,Default!$B$5:$H$82,7,FALSE))</f>
        <v>1.0999999999999999E-2</v>
      </c>
      <c r="I636" s="9" t="str">
        <f ca="1">VLOOKUP(E636,Lookup!$C$5:$D$42,2, FALSE)</f>
        <v>Pollution values</v>
      </c>
      <c r="J636" s="9" t="str">
        <f ca="1">VLOOKUP(C636,Default!$B$4:$E$82,4, FALSE)</f>
        <v>- Used to estimate the PM for scenarios (function "scenario_pm_calculations").
- Iused as reference to compute confidence around it (function "ithim_setup_parameters").
- used to create VEHICLE_INVENTORY, with speeds, PM and CO2 emissions (function "set_vehicle_inventory").</v>
      </c>
      <c r="K636" s="29"/>
      <c r="L636" s="29"/>
      <c r="M636" s="29"/>
    </row>
    <row r="637" spans="1:13" x14ac:dyDescent="0.3">
      <c r="A637" s="10">
        <f t="shared" si="26"/>
        <v>12</v>
      </c>
      <c r="B637" s="10">
        <f t="shared" si="27"/>
        <v>5</v>
      </c>
      <c r="C637" s="10" t="str">
        <f t="shared" ca="1" si="28"/>
        <v>PM_emission_inventories car</v>
      </c>
      <c r="D637" s="9" t="str" cm="1">
        <f t="array" aca="1" ref="D637" ca="1">INDIRECT(ADDRESS(1,A637,1,1,"all_city_parameter_inputs"))</f>
        <v>buenos_aires</v>
      </c>
      <c r="E637" s="11" t="str" cm="1">
        <f t="array" aca="1" ref="E637" ca="1">IF(AND(ISBLANK(INDIRECT(ADDRESS(B637,2,1,1,"all_city_parameter_inputs"))), ISBLANK(INDIRECT(ADDRESS(B637,1,1,1,"all_city_parameter_inputs")))), "", IF(ISBLANK(INDIRECT(ADDRESS(B637,1,1,1,"all_city_parameter_inputs"))), All_city_list!E636,INDIRECT(ADDRESS(B637,1,1,1,"all_city_parameter_inputs"))))</f>
        <v>PM_emission_inventories</v>
      </c>
      <c r="F637" s="9" t="str" cm="1">
        <f t="array" aca="1" ref="F637" ca="1">IF(AND(ISBLANK(INDIRECT(ADDRESS(B637,3,1,1,"all_city_parameter_inputs"))),ISBLANK(INDIRECT(ADDRESS(B637,2,1,1,"all_city_parameter_inputs")))),"",IF(ISBLANK(INDIRECT(ADDRESS(B637,2,1,1,"all_city_parameter_inputs"))),"",INDIRECT(ADDRESS(B637,2,1,1,"all_city_parameter_inputs"))))</f>
        <v>car</v>
      </c>
      <c r="G637" s="25" cm="1">
        <f t="array" aca="1" ref="G637" ca="1">IF(ISBLANK(INDIRECT(ADDRESS(B637,A637,1,1,"all_city_parameter_inputs"))), "--",INDIRECT(ADDRESS(B637,A637,1,1,"all_city_parameter_inputs")))</f>
        <v>0.66104810700000005</v>
      </c>
      <c r="H637" s="25">
        <f ca="1">IF(OR(F637="alpha",F637="beta",F637="sd",F637="mean"),"--",VLOOKUP(C637,Default!$B$5:$H$82,7,FALSE))</f>
        <v>0.22800000000000001</v>
      </c>
      <c r="I637" s="9" t="str">
        <f ca="1">VLOOKUP(E637,Lookup!$C$5:$D$42,2, FALSE)</f>
        <v>Pollution values</v>
      </c>
      <c r="J637" s="9">
        <f ca="1">VLOOKUP(C637,Default!$B$4:$E$82,4, FALSE)</f>
        <v>0</v>
      </c>
      <c r="K637" s="29"/>
      <c r="L637" s="29"/>
      <c r="M637" s="29"/>
    </row>
    <row r="638" spans="1:13" x14ac:dyDescent="0.3">
      <c r="A638" s="10">
        <f t="shared" si="26"/>
        <v>12</v>
      </c>
      <c r="B638" s="10">
        <f t="shared" si="27"/>
        <v>6</v>
      </c>
      <c r="C638" s="10" t="str">
        <f t="shared" ca="1" si="28"/>
        <v>PM_emission_inventories bus_driver</v>
      </c>
      <c r="D638" s="9" t="str" cm="1">
        <f t="array" aca="1" ref="D638" ca="1">INDIRECT(ADDRESS(1,A638,1,1,"all_city_parameter_inputs"))</f>
        <v>buenos_aires</v>
      </c>
      <c r="E638" s="11" t="str" cm="1">
        <f t="array" aca="1" ref="E638" ca="1">IF(AND(ISBLANK(INDIRECT(ADDRESS(B638,2,1,1,"all_city_parameter_inputs"))), ISBLANK(INDIRECT(ADDRESS(B638,1,1,1,"all_city_parameter_inputs")))), "", IF(ISBLANK(INDIRECT(ADDRESS(B638,1,1,1,"all_city_parameter_inputs"))), All_city_list!E637,INDIRECT(ADDRESS(B638,1,1,1,"all_city_parameter_inputs"))))</f>
        <v>PM_emission_inventories</v>
      </c>
      <c r="F638" s="9" t="str" cm="1">
        <f t="array" aca="1" ref="F638" ca="1">IF(AND(ISBLANK(INDIRECT(ADDRESS(B638,3,1,1,"all_city_parameter_inputs"))),ISBLANK(INDIRECT(ADDRESS(B638,2,1,1,"all_city_parameter_inputs")))),"",IF(ISBLANK(INDIRECT(ADDRESS(B638,2,1,1,"all_city_parameter_inputs"))),"",INDIRECT(ADDRESS(B638,2,1,1,"all_city_parameter_inputs"))))</f>
        <v>bus_driver</v>
      </c>
      <c r="G638" s="25" cm="1">
        <f t="array" aca="1" ref="G638" ca="1">IF(ISBLANK(INDIRECT(ADDRESS(B638,A638,1,1,"all_city_parameter_inputs"))), "--",INDIRECT(ADDRESS(B638,A638,1,1,"all_city_parameter_inputs")))</f>
        <v>8.0877225999999997E-2</v>
      </c>
      <c r="H638" s="25">
        <f ca="1">IF(OR(F638="alpha",F638="beta",F638="sd",F638="mean"),"--",VLOOKUP(C638,Default!$B$5:$H$82,7,FALSE))</f>
        <v>0.82</v>
      </c>
      <c r="I638" s="9" t="str">
        <f ca="1">VLOOKUP(E638,Lookup!$C$5:$D$42,2, FALSE)</f>
        <v>Pollution values</v>
      </c>
      <c r="J638" s="9">
        <f ca="1">VLOOKUP(C638,Default!$B$4:$E$82,4, FALSE)</f>
        <v>0</v>
      </c>
      <c r="K638" s="29"/>
      <c r="L638" s="29"/>
      <c r="M638" s="29"/>
    </row>
    <row r="639" spans="1:13" x14ac:dyDescent="0.3">
      <c r="A639" s="10">
        <f t="shared" si="26"/>
        <v>12</v>
      </c>
      <c r="B639" s="10">
        <f t="shared" si="27"/>
        <v>7</v>
      </c>
      <c r="C639" s="10" t="str">
        <f t="shared" ca="1" si="28"/>
        <v>PM_emission_inventories big_truck</v>
      </c>
      <c r="D639" s="9" t="str" cm="1">
        <f t="array" aca="1" ref="D639" ca="1">INDIRECT(ADDRESS(1,A639,1,1,"all_city_parameter_inputs"))</f>
        <v>buenos_aires</v>
      </c>
      <c r="E639" s="11" t="str" cm="1">
        <f t="array" aca="1" ref="E639" ca="1">IF(AND(ISBLANK(INDIRECT(ADDRESS(B639,2,1,1,"all_city_parameter_inputs"))), ISBLANK(INDIRECT(ADDRESS(B639,1,1,1,"all_city_parameter_inputs")))), "", IF(ISBLANK(INDIRECT(ADDRESS(B639,1,1,1,"all_city_parameter_inputs"))), All_city_list!E638,INDIRECT(ADDRESS(B639,1,1,1,"all_city_parameter_inputs"))))</f>
        <v>PM_emission_inventories</v>
      </c>
      <c r="F639" s="9" t="str" cm="1">
        <f t="array" aca="1" ref="F639" ca="1">IF(AND(ISBLANK(INDIRECT(ADDRESS(B639,3,1,1,"all_city_parameter_inputs"))),ISBLANK(INDIRECT(ADDRESS(B639,2,1,1,"all_city_parameter_inputs")))),"",IF(ISBLANK(INDIRECT(ADDRESS(B639,2,1,1,"all_city_parameter_inputs"))),"",INDIRECT(ADDRESS(B639,2,1,1,"all_city_parameter_inputs"))))</f>
        <v>big_truck</v>
      </c>
      <c r="G639" s="25" cm="1">
        <f t="array" aca="1" ref="G639" ca="1">IF(ISBLANK(INDIRECT(ADDRESS(B639,A639,1,1,"all_city_parameter_inputs"))), "--",INDIRECT(ADDRESS(B639,A639,1,1,"all_city_parameter_inputs")))</f>
        <v>0.103098392</v>
      </c>
      <c r="H639" s="25">
        <f ca="1">IF(OR(F639="alpha",F639="beta",F639="sd",F639="mean"),"--",VLOOKUP(C639,Default!$B$5:$H$82,7,FALSE))</f>
        <v>0.71099999999999997</v>
      </c>
      <c r="I639" s="9" t="str">
        <f ca="1">VLOOKUP(E639,Lookup!$C$5:$D$42,2, FALSE)</f>
        <v>Pollution values</v>
      </c>
      <c r="J639" s="9">
        <f ca="1">VLOOKUP(C639,Default!$B$4:$E$82,4, FALSE)</f>
        <v>0</v>
      </c>
      <c r="K639" s="29"/>
      <c r="L639" s="29"/>
      <c r="M639" s="29"/>
    </row>
    <row r="640" spans="1:13" x14ac:dyDescent="0.3">
      <c r="A640" s="10">
        <f t="shared" si="26"/>
        <v>12</v>
      </c>
      <c r="B640" s="10">
        <f t="shared" si="27"/>
        <v>8</v>
      </c>
      <c r="C640" s="10" t="str">
        <f t="shared" ca="1" si="28"/>
        <v>PM_emission_inventories truck</v>
      </c>
      <c r="D640" s="9" t="str" cm="1">
        <f t="array" aca="1" ref="D640" ca="1">INDIRECT(ADDRESS(1,A640,1,1,"all_city_parameter_inputs"))</f>
        <v>buenos_aires</v>
      </c>
      <c r="E640" s="11" t="str" cm="1">
        <f t="array" aca="1" ref="E640" ca="1">IF(AND(ISBLANK(INDIRECT(ADDRESS(B640,2,1,1,"all_city_parameter_inputs"))), ISBLANK(INDIRECT(ADDRESS(B640,1,1,1,"all_city_parameter_inputs")))), "", IF(ISBLANK(INDIRECT(ADDRESS(B640,1,1,1,"all_city_parameter_inputs"))), All_city_list!E639,INDIRECT(ADDRESS(B640,1,1,1,"all_city_parameter_inputs"))))</f>
        <v>PM_emission_inventories</v>
      </c>
      <c r="F640" s="9" t="str" cm="1">
        <f t="array" aca="1" ref="F640" ca="1">IF(AND(ISBLANK(INDIRECT(ADDRESS(B640,3,1,1,"all_city_parameter_inputs"))),ISBLANK(INDIRECT(ADDRESS(B640,2,1,1,"all_city_parameter_inputs")))),"",IF(ISBLANK(INDIRECT(ADDRESS(B640,2,1,1,"all_city_parameter_inputs"))),"",INDIRECT(ADDRESS(B640,2,1,1,"all_city_parameter_inputs"))))</f>
        <v>truck</v>
      </c>
      <c r="G640" s="25" cm="1">
        <f t="array" aca="1" ref="G640" ca="1">IF(ISBLANK(INDIRECT(ADDRESS(B640,A640,1,1,"all_city_parameter_inputs"))), "--",INDIRECT(ADDRESS(B640,A640,1,1,"all_city_parameter_inputs")))</f>
        <v>0.13781502600000001</v>
      </c>
      <c r="H640" s="25">
        <f ca="1">IF(OR(F640="alpha",F640="beta",F640="sd",F640="mean"),"--",VLOOKUP(C640,Default!$B$5:$H$82,7,FALSE))</f>
        <v>0.85899999999999999</v>
      </c>
      <c r="I640" s="9" t="str">
        <f ca="1">VLOOKUP(E640,Lookup!$C$5:$D$42,2, FALSE)</f>
        <v>Pollution values</v>
      </c>
      <c r="J640" s="9">
        <f ca="1">VLOOKUP(C640,Default!$B$4:$E$82,4, FALSE)</f>
        <v>0</v>
      </c>
      <c r="K640" s="29"/>
      <c r="L640" s="29"/>
      <c r="M640" s="29"/>
    </row>
    <row r="641" spans="1:13" x14ac:dyDescent="0.3">
      <c r="A641" s="10">
        <f t="shared" si="26"/>
        <v>12</v>
      </c>
      <c r="B641" s="10">
        <f t="shared" si="27"/>
        <v>9</v>
      </c>
      <c r="C641" s="10" t="str">
        <f t="shared" ca="1" si="28"/>
        <v>PM_emission_inventories van</v>
      </c>
      <c r="D641" s="9" t="str" cm="1">
        <f t="array" aca="1" ref="D641" ca="1">INDIRECT(ADDRESS(1,A641,1,1,"all_city_parameter_inputs"))</f>
        <v>buenos_aires</v>
      </c>
      <c r="E641" s="11" t="str" cm="1">
        <f t="array" aca="1" ref="E641" ca="1">IF(AND(ISBLANK(INDIRECT(ADDRESS(B641,2,1,1,"all_city_parameter_inputs"))), ISBLANK(INDIRECT(ADDRESS(B641,1,1,1,"all_city_parameter_inputs")))), "", IF(ISBLANK(INDIRECT(ADDRESS(B641,1,1,1,"all_city_parameter_inputs"))), All_city_list!E640,INDIRECT(ADDRESS(B641,1,1,1,"all_city_parameter_inputs"))))</f>
        <v>PM_emission_inventories</v>
      </c>
      <c r="F641" s="9" t="str" cm="1">
        <f t="array" aca="1" ref="F641" ca="1">IF(AND(ISBLANK(INDIRECT(ADDRESS(B641,3,1,1,"all_city_parameter_inputs"))),ISBLANK(INDIRECT(ADDRESS(B641,2,1,1,"all_city_parameter_inputs")))),"",IF(ISBLANK(INDIRECT(ADDRESS(B641,2,1,1,"all_city_parameter_inputs"))),"",INDIRECT(ADDRESS(B641,2,1,1,"all_city_parameter_inputs"))))</f>
        <v>van</v>
      </c>
      <c r="G641" s="25" cm="1">
        <f t="array" aca="1" ref="G641" ca="1">IF(ISBLANK(INDIRECT(ADDRESS(B641,A641,1,1,"all_city_parameter_inputs"))), "--",INDIRECT(ADDRESS(B641,A641,1,1,"all_city_parameter_inputs")))</f>
        <v>0</v>
      </c>
      <c r="H641" s="25" t="str">
        <f ca="1">IF(OR(F641="alpha",F641="beta",F641="sd",F641="mean"),"--",VLOOKUP(C641,Default!$B$5:$H$82,7,FALSE))</f>
        <v>NOT defined</v>
      </c>
      <c r="I641" s="9" t="str">
        <f ca="1">VLOOKUP(E641,Lookup!$C$5:$D$42,2, FALSE)</f>
        <v>Pollution values</v>
      </c>
      <c r="J641" s="9">
        <f ca="1">VLOOKUP(C641,Default!$B$4:$E$82,4, FALSE)</f>
        <v>0</v>
      </c>
      <c r="K641" s="29"/>
      <c r="L641" s="29"/>
      <c r="M641" s="29"/>
    </row>
    <row r="642" spans="1:13" x14ac:dyDescent="0.3">
      <c r="A642" s="10">
        <f t="shared" si="26"/>
        <v>12</v>
      </c>
      <c r="B642" s="10">
        <f t="shared" si="27"/>
        <v>10</v>
      </c>
      <c r="C642" s="10" t="str">
        <f t="shared" ca="1" si="28"/>
        <v>PM_emission_inventories other</v>
      </c>
      <c r="D642" s="9" t="str" cm="1">
        <f t="array" aca="1" ref="D642" ca="1">INDIRECT(ADDRESS(1,A642,1,1,"all_city_parameter_inputs"))</f>
        <v>buenos_aires</v>
      </c>
      <c r="E642" s="11" t="str" cm="1">
        <f t="array" aca="1" ref="E642" ca="1">IF(AND(ISBLANK(INDIRECT(ADDRESS(B642,2,1,1,"all_city_parameter_inputs"))), ISBLANK(INDIRECT(ADDRESS(B642,1,1,1,"all_city_parameter_inputs")))), "", IF(ISBLANK(INDIRECT(ADDRESS(B642,1,1,1,"all_city_parameter_inputs"))), All_city_list!E641,INDIRECT(ADDRESS(B642,1,1,1,"all_city_parameter_inputs"))))</f>
        <v>PM_emission_inventories</v>
      </c>
      <c r="F642" s="9" t="str" cm="1">
        <f t="array" aca="1" ref="F642" ca="1">IF(AND(ISBLANK(INDIRECT(ADDRESS(B642,3,1,1,"all_city_parameter_inputs"))),ISBLANK(INDIRECT(ADDRESS(B642,2,1,1,"all_city_parameter_inputs")))),"",IF(ISBLANK(INDIRECT(ADDRESS(B642,2,1,1,"all_city_parameter_inputs"))),"",INDIRECT(ADDRESS(B642,2,1,1,"all_city_parameter_inputs"))))</f>
        <v>other</v>
      </c>
      <c r="G642" s="25" cm="1">
        <f t="array" aca="1" ref="G642" ca="1">IF(ISBLANK(INDIRECT(ADDRESS(B642,A642,1,1,"all_city_parameter_inputs"))), "--",INDIRECT(ADDRESS(B642,A642,1,1,"all_city_parameter_inputs")))</f>
        <v>0</v>
      </c>
      <c r="H642" s="25">
        <f ca="1">IF(OR(F642="alpha",F642="beta",F642="sd",F642="mean"),"--",VLOOKUP(C642,Default!$B$5:$H$82,7,FALSE))</f>
        <v>8.2000000000000003E-2</v>
      </c>
      <c r="I642" s="9" t="str">
        <f ca="1">VLOOKUP(E642,Lookup!$C$5:$D$42,2, FALSE)</f>
        <v>Pollution values</v>
      </c>
      <c r="J642" s="9">
        <f ca="1">VLOOKUP(C642,Default!$B$4:$E$82,4, FALSE)</f>
        <v>0</v>
      </c>
      <c r="K642" s="29"/>
      <c r="L642" s="29"/>
      <c r="M642" s="29"/>
    </row>
    <row r="643" spans="1:13" x14ac:dyDescent="0.3">
      <c r="A643" s="10">
        <f t="shared" si="26"/>
        <v>12</v>
      </c>
      <c r="B643" s="10">
        <f t="shared" si="27"/>
        <v>11</v>
      </c>
      <c r="C643" s="10" t="str">
        <f t="shared" ca="1" si="28"/>
        <v>PM_emission_inventories taxi</v>
      </c>
      <c r="D643" s="9" t="str" cm="1">
        <f t="array" aca="1" ref="D643" ca="1">INDIRECT(ADDRESS(1,A643,1,1,"all_city_parameter_inputs"))</f>
        <v>buenos_aires</v>
      </c>
      <c r="E643" s="11" t="str" cm="1">
        <f t="array" aca="1" ref="E643" ca="1">IF(AND(ISBLANK(INDIRECT(ADDRESS(B643,2,1,1,"all_city_parameter_inputs"))), ISBLANK(INDIRECT(ADDRESS(B643,1,1,1,"all_city_parameter_inputs")))), "", IF(ISBLANK(INDIRECT(ADDRESS(B643,1,1,1,"all_city_parameter_inputs"))), All_city_list!E642,INDIRECT(ADDRESS(B643,1,1,1,"all_city_parameter_inputs"))))</f>
        <v>PM_emission_inventories</v>
      </c>
      <c r="F643" s="9" t="str" cm="1">
        <f t="array" aca="1" ref="F643" ca="1">IF(AND(ISBLANK(INDIRECT(ADDRESS(B643,3,1,1,"all_city_parameter_inputs"))),ISBLANK(INDIRECT(ADDRESS(B643,2,1,1,"all_city_parameter_inputs")))),"",IF(ISBLANK(INDIRECT(ADDRESS(B643,2,1,1,"all_city_parameter_inputs"))),"",INDIRECT(ADDRESS(B643,2,1,1,"all_city_parameter_inputs"))))</f>
        <v>taxi</v>
      </c>
      <c r="G643" s="25" cm="1">
        <f t="array" aca="1" ref="G643" ca="1">IF(ISBLANK(INDIRECT(ADDRESS(B643,A643,1,1,"all_city_parameter_inputs"))), "--",INDIRECT(ADDRESS(B643,A643,1,1,"all_city_parameter_inputs")))</f>
        <v>0</v>
      </c>
      <c r="H643" s="25">
        <f ca="1">IF(OR(F643="alpha",F643="beta",F643="sd",F643="mean"),"--",VLOOKUP(C643,Default!$B$5:$H$82,7,FALSE))</f>
        <v>1.0999999999999999E-2</v>
      </c>
      <c r="I643" s="9" t="str">
        <f ca="1">VLOOKUP(E643,Lookup!$C$5:$D$42,2, FALSE)</f>
        <v>Pollution values</v>
      </c>
      <c r="J643" s="9">
        <f ca="1">VLOOKUP(C643,Default!$B$4:$E$82,4, FALSE)</f>
        <v>0</v>
      </c>
      <c r="K643" s="29"/>
      <c r="L643" s="29"/>
      <c r="M643" s="29"/>
    </row>
    <row r="644" spans="1:13" x14ac:dyDescent="0.3">
      <c r="A644" s="10">
        <f t="shared" si="26"/>
        <v>12</v>
      </c>
      <c r="B644" s="10">
        <f t="shared" si="27"/>
        <v>12</v>
      </c>
      <c r="C644" s="10" t="str">
        <f t="shared" ca="1" si="28"/>
        <v>PM_emission_inventories auto_rickshaw</v>
      </c>
      <c r="D644" s="9" t="str" cm="1">
        <f t="array" aca="1" ref="D644" ca="1">INDIRECT(ADDRESS(1,A644,1,1,"all_city_parameter_inputs"))</f>
        <v>buenos_aires</v>
      </c>
      <c r="E644" s="11" t="str" cm="1">
        <f t="array" aca="1" ref="E644" ca="1">IF(AND(ISBLANK(INDIRECT(ADDRESS(B644,2,1,1,"all_city_parameter_inputs"))), ISBLANK(INDIRECT(ADDRESS(B644,1,1,1,"all_city_parameter_inputs")))), "", IF(ISBLANK(INDIRECT(ADDRESS(B644,1,1,1,"all_city_parameter_inputs"))), All_city_list!E643,INDIRECT(ADDRESS(B644,1,1,1,"all_city_parameter_inputs"))))</f>
        <v>PM_emission_inventories</v>
      </c>
      <c r="F644" s="9" t="str" cm="1">
        <f t="array" aca="1" ref="F644" ca="1">IF(AND(ISBLANK(INDIRECT(ADDRESS(B644,3,1,1,"all_city_parameter_inputs"))),ISBLANK(INDIRECT(ADDRESS(B644,2,1,1,"all_city_parameter_inputs")))),"",IF(ISBLANK(INDIRECT(ADDRESS(B644,2,1,1,"all_city_parameter_inputs"))),"",INDIRECT(ADDRESS(B644,2,1,1,"all_city_parameter_inputs"))))</f>
        <v>auto_rickshaw</v>
      </c>
      <c r="G644" s="25" cm="1">
        <f t="array" aca="1" ref="G644" ca="1">IF(ISBLANK(INDIRECT(ADDRESS(B644,A644,1,1,"all_city_parameter_inputs"))), "--",INDIRECT(ADDRESS(B644,A644,1,1,"all_city_parameter_inputs")))</f>
        <v>0</v>
      </c>
      <c r="H644" s="25" t="str">
        <f ca="1">IF(OR(F644="alpha",F644="beta",F644="sd",F644="mean"),"--",VLOOKUP(C644,Default!$B$5:$H$82,7,FALSE))</f>
        <v>NOT defined</v>
      </c>
      <c r="I644" s="9" t="str">
        <f ca="1">VLOOKUP(E644,Lookup!$C$5:$D$42,2, FALSE)</f>
        <v>Pollution values</v>
      </c>
      <c r="J644" s="9">
        <f ca="1">VLOOKUP(C644,Default!$B$4:$E$82,4, FALSE)</f>
        <v>0</v>
      </c>
      <c r="K644" s="29"/>
      <c r="L644" s="29"/>
      <c r="M644" s="29"/>
    </row>
    <row r="645" spans="1:13" x14ac:dyDescent="0.3">
      <c r="A645" s="10">
        <f t="shared" si="26"/>
        <v>12</v>
      </c>
      <c r="B645" s="10">
        <f t="shared" si="27"/>
        <v>13</v>
      </c>
      <c r="C645" s="10" t="str">
        <f t="shared" ca="1" si="28"/>
        <v>injury_reporting_rate</v>
      </c>
      <c r="D645" s="9" t="str" cm="1">
        <f t="array" aca="1" ref="D645" ca="1">INDIRECT(ADDRESS(1,A645,1,1,"all_city_parameter_inputs"))</f>
        <v>buenos_aires</v>
      </c>
      <c r="E645" s="11" t="str" cm="1">
        <f t="array" aca="1" ref="E645" ca="1">IF(AND(ISBLANK(INDIRECT(ADDRESS(B645,2,1,1,"all_city_parameter_inputs"))), ISBLANK(INDIRECT(ADDRESS(B645,1,1,1,"all_city_parameter_inputs")))), "", IF(ISBLANK(INDIRECT(ADDRESS(B645,1,1,1,"all_city_parameter_inputs"))), All_city_list!E644,INDIRECT(ADDRESS(B645,1,1,1,"all_city_parameter_inputs"))))</f>
        <v>injury_reporting_rate</v>
      </c>
      <c r="F645" s="9" t="str" cm="1">
        <f t="array" aca="1" ref="F645" ca="1">IF(AND(ISBLANK(INDIRECT(ADDRESS(B645,3,1,1,"all_city_parameter_inputs"))),ISBLANK(INDIRECT(ADDRESS(B645,2,1,1,"all_city_parameter_inputs")))),"",IF(ISBLANK(INDIRECT(ADDRESS(B645,2,1,1,"all_city_parameter_inputs"))),"",INDIRECT(ADDRESS(B645,2,1,1,"all_city_parameter_inputs"))))</f>
        <v>constant</v>
      </c>
      <c r="G645" s="25" cm="1">
        <f t="array" aca="1" ref="G645" ca="1">IF(ISBLANK(INDIRECT(ADDRESS(B645,A645,1,1,"all_city_parameter_inputs"))), "--",INDIRECT(ADDRESS(B645,A645,1,1,"all_city_parameter_inputs")))</f>
        <v>1</v>
      </c>
      <c r="H645" s="25">
        <f ca="1">IF(OR(F645="alpha",F645="beta",F645="sd",F645="mean"),"--",VLOOKUP(C645,Default!$B$5:$H$82,7,FALSE))</f>
        <v>1</v>
      </c>
      <c r="I645" s="9" t="str">
        <f ca="1">VLOOKUP(E645,Lookup!$C$5:$D$42,2, FALSE)</f>
        <v>Injury values</v>
      </c>
      <c r="J645" s="9" t="str">
        <f ca="1">VLOOKUP(C645,Default!$B$4:$E$82,4, FALSE)</f>
        <v>rate at which injuries are reported</v>
      </c>
      <c r="K645" s="29"/>
      <c r="L645" s="29"/>
      <c r="M645" s="29"/>
    </row>
    <row r="646" spans="1:13" x14ac:dyDescent="0.3">
      <c r="A646" s="10">
        <f t="shared" si="26"/>
        <v>12</v>
      </c>
      <c r="B646" s="10">
        <f t="shared" si="27"/>
        <v>14</v>
      </c>
      <c r="C646" s="10" t="str">
        <f t="shared" ca="1" si="28"/>
        <v>injury_reporting_rate</v>
      </c>
      <c r="D646" s="9" t="str" cm="1">
        <f t="array" aca="1" ref="D646" ca="1">INDIRECT(ADDRESS(1,A646,1,1,"all_city_parameter_inputs"))</f>
        <v>buenos_aires</v>
      </c>
      <c r="E646" s="11" t="str" cm="1">
        <f t="array" aca="1" ref="E646" ca="1">IF(AND(ISBLANK(INDIRECT(ADDRESS(B646,2,1,1,"all_city_parameter_inputs"))), ISBLANK(INDIRECT(ADDRESS(B646,1,1,1,"all_city_parameter_inputs")))), "", IF(ISBLANK(INDIRECT(ADDRESS(B646,1,1,1,"all_city_parameter_inputs"))), All_city_list!E645,INDIRECT(ADDRESS(B646,1,1,1,"all_city_parameter_inputs"))))</f>
        <v>injury_reporting_rate</v>
      </c>
      <c r="F646" s="9" t="str" cm="1">
        <f t="array" aca="1" ref="F646" ca="1">IF(AND(ISBLANK(INDIRECT(ADDRESS(B646,3,1,1,"all_city_parameter_inputs"))),ISBLANK(INDIRECT(ADDRESS(B646,2,1,1,"all_city_parameter_inputs")))),"",IF(ISBLANK(INDIRECT(ADDRESS(B646,2,1,1,"all_city_parameter_inputs"))),"",INDIRECT(ADDRESS(B646,2,1,1,"all_city_parameter_inputs"))))</f>
        <v>alpha</v>
      </c>
      <c r="G646" s="25" cm="1">
        <f t="array" aca="1" ref="G646" ca="1">IF(ISBLANK(INDIRECT(ADDRESS(B646,A646,1,1,"all_city_parameter_inputs"))), "--",INDIRECT(ADDRESS(B646,A646,1,1,"all_city_parameter_inputs")))</f>
        <v>40</v>
      </c>
      <c r="H646" s="25" t="str">
        <f ca="1">IF(OR(F646="alpha",F646="beta",F646="sd",F646="mean"),"--",VLOOKUP(C646,Default!$B$5:$H$82,7,FALSE))</f>
        <v>--</v>
      </c>
      <c r="I646" s="9" t="str">
        <f ca="1">VLOOKUP(E646,Lookup!$C$5:$D$42,2, FALSE)</f>
        <v>Injury values</v>
      </c>
      <c r="J646" s="9" t="str">
        <f ca="1">VLOOKUP(C646,Default!$B$4:$E$82,4, FALSE)</f>
        <v>rate at which injuries are reported</v>
      </c>
      <c r="K646" s="29"/>
      <c r="L646" s="29"/>
      <c r="M646" s="29"/>
    </row>
    <row r="647" spans="1:13" x14ac:dyDescent="0.3">
      <c r="A647" s="10">
        <f t="shared" si="26"/>
        <v>12</v>
      </c>
      <c r="B647" s="10">
        <f t="shared" si="27"/>
        <v>15</v>
      </c>
      <c r="C647" s="10" t="str">
        <f t="shared" ca="1" si="28"/>
        <v>injury_reporting_rate</v>
      </c>
      <c r="D647" s="9" t="str" cm="1">
        <f t="array" aca="1" ref="D647" ca="1">INDIRECT(ADDRESS(1,A647,1,1,"all_city_parameter_inputs"))</f>
        <v>buenos_aires</v>
      </c>
      <c r="E647" s="11" t="str" cm="1">
        <f t="array" aca="1" ref="E647" ca="1">IF(AND(ISBLANK(INDIRECT(ADDRESS(B647,2,1,1,"all_city_parameter_inputs"))), ISBLANK(INDIRECT(ADDRESS(B647,1,1,1,"all_city_parameter_inputs")))), "", IF(ISBLANK(INDIRECT(ADDRESS(B647,1,1,1,"all_city_parameter_inputs"))), All_city_list!E646,INDIRECT(ADDRESS(B647,1,1,1,"all_city_parameter_inputs"))))</f>
        <v>injury_reporting_rate</v>
      </c>
      <c r="F647" s="9" t="str" cm="1">
        <f t="array" aca="1" ref="F647" ca="1">IF(AND(ISBLANK(INDIRECT(ADDRESS(B647,3,1,1,"all_city_parameter_inputs"))),ISBLANK(INDIRECT(ADDRESS(B647,2,1,1,"all_city_parameter_inputs")))),"",IF(ISBLANK(INDIRECT(ADDRESS(B647,2,1,1,"all_city_parameter_inputs"))),"",INDIRECT(ADDRESS(B647,2,1,1,"all_city_parameter_inputs"))))</f>
        <v>beta</v>
      </c>
      <c r="G647" s="25" cm="1">
        <f t="array" aca="1" ref="G647" ca="1">IF(ISBLANK(INDIRECT(ADDRESS(B647,A647,1,1,"all_city_parameter_inputs"))), "--",INDIRECT(ADDRESS(B647,A647,1,1,"all_city_parameter_inputs")))</f>
        <v>3</v>
      </c>
      <c r="H647" s="25" t="str">
        <f ca="1">IF(OR(F647="alpha",F647="beta",F647="sd",F647="mean"),"--",VLOOKUP(C647,Default!$B$5:$H$82,7,FALSE))</f>
        <v>--</v>
      </c>
      <c r="I647" s="9" t="str">
        <f ca="1">VLOOKUP(E647,Lookup!$C$5:$D$42,2, FALSE)</f>
        <v>Injury values</v>
      </c>
      <c r="J647" s="9" t="str">
        <f ca="1">VLOOKUP(C647,Default!$B$4:$E$82,4, FALSE)</f>
        <v>rate at which injuries are reported</v>
      </c>
      <c r="K647" s="29"/>
      <c r="L647" s="29"/>
      <c r="M647" s="29"/>
    </row>
    <row r="648" spans="1:13" x14ac:dyDescent="0.3">
      <c r="A648" s="10">
        <f t="shared" si="26"/>
        <v>12</v>
      </c>
      <c r="B648" s="10">
        <f t="shared" si="27"/>
        <v>16</v>
      </c>
      <c r="C648" s="10" t="str">
        <f t="shared" ca="1" si="28"/>
        <v>chronic_disease_scalar</v>
      </c>
      <c r="D648" s="9" t="str" cm="1">
        <f t="array" aca="1" ref="D648" ca="1">INDIRECT(ADDRESS(1,A648,1,1,"all_city_parameter_inputs"))</f>
        <v>buenos_aires</v>
      </c>
      <c r="E648" s="11" t="str" cm="1">
        <f t="array" aca="1" ref="E648" ca="1">IF(AND(ISBLANK(INDIRECT(ADDRESS(B648,2,1,1,"all_city_parameter_inputs"))), ISBLANK(INDIRECT(ADDRESS(B648,1,1,1,"all_city_parameter_inputs")))), "", IF(ISBLANK(INDIRECT(ADDRESS(B648,1,1,1,"all_city_parameter_inputs"))), All_city_list!E647,INDIRECT(ADDRESS(B648,1,1,1,"all_city_parameter_inputs"))))</f>
        <v>chronic_disease_scalar</v>
      </c>
      <c r="F648" s="9" t="str" cm="1">
        <f t="array" aca="1" ref="F648" ca="1">IF(AND(ISBLANK(INDIRECT(ADDRESS(B648,3,1,1,"all_city_parameter_inputs"))),ISBLANK(INDIRECT(ADDRESS(B648,2,1,1,"all_city_parameter_inputs")))),"",IF(ISBLANK(INDIRECT(ADDRESS(B648,2,1,1,"all_city_parameter_inputs"))),"",INDIRECT(ADDRESS(B648,2,1,1,"all_city_parameter_inputs"))))</f>
        <v>constant</v>
      </c>
      <c r="G648" s="25" cm="1">
        <f t="array" aca="1" ref="G648" ca="1">IF(ISBLANK(INDIRECT(ADDRESS(B648,A648,1,1,"all_city_parameter_inputs"))), "--",INDIRECT(ADDRESS(B648,A648,1,1,"all_city_parameter_inputs")))</f>
        <v>1</v>
      </c>
      <c r="H648" s="25">
        <f ca="1">IF(OR(F648="alpha",F648="beta",F648="sd",F648="mean"),"--",VLOOKUP(C648,Default!$B$5:$H$82,7,FALSE))</f>
        <v>1</v>
      </c>
      <c r="I648" s="9" t="str">
        <f ca="1">VLOOKUP(E648,Lookup!$C$5:$D$42,2, FALSE)</f>
        <v>Health values</v>
      </c>
      <c r="J648" s="9" t="str">
        <f ca="1">VLOOKUP(C648,Default!$B$4:$E$82,4, FALSE)</f>
        <v>scalar for GBD data</v>
      </c>
      <c r="K648" s="29"/>
      <c r="L648" s="29"/>
      <c r="M648" s="29"/>
    </row>
    <row r="649" spans="1:13" x14ac:dyDescent="0.3">
      <c r="A649" s="10">
        <f t="shared" si="26"/>
        <v>12</v>
      </c>
      <c r="B649" s="10">
        <f t="shared" si="27"/>
        <v>17</v>
      </c>
      <c r="C649" s="10" t="str">
        <f t="shared" ca="1" si="28"/>
        <v>chronic_disease_scalar</v>
      </c>
      <c r="D649" s="9" t="str" cm="1">
        <f t="array" aca="1" ref="D649" ca="1">INDIRECT(ADDRESS(1,A649,1,1,"all_city_parameter_inputs"))</f>
        <v>buenos_aires</v>
      </c>
      <c r="E649" s="11" t="str" cm="1">
        <f t="array" aca="1" ref="E649" ca="1">IF(AND(ISBLANK(INDIRECT(ADDRESS(B649,2,1,1,"all_city_parameter_inputs"))), ISBLANK(INDIRECT(ADDRESS(B649,1,1,1,"all_city_parameter_inputs")))), "", IF(ISBLANK(INDIRECT(ADDRESS(B649,1,1,1,"all_city_parameter_inputs"))), All_city_list!E648,INDIRECT(ADDRESS(B649,1,1,1,"all_city_parameter_inputs"))))</f>
        <v>chronic_disease_scalar</v>
      </c>
      <c r="F649" s="9" t="str" cm="1">
        <f t="array" aca="1" ref="F649" ca="1">IF(AND(ISBLANK(INDIRECT(ADDRESS(B649,3,1,1,"all_city_parameter_inputs"))),ISBLANK(INDIRECT(ADDRESS(B649,2,1,1,"all_city_parameter_inputs")))),"",IF(ISBLANK(INDIRECT(ADDRESS(B649,2,1,1,"all_city_parameter_inputs"))),"",INDIRECT(ADDRESS(B649,2,1,1,"all_city_parameter_inputs"))))</f>
        <v>mean</v>
      </c>
      <c r="G649" s="25" cm="1">
        <f t="array" aca="1" ref="G649" ca="1">IF(ISBLANK(INDIRECT(ADDRESS(B649,A649,1,1,"all_city_parameter_inputs"))), "--",INDIRECT(ADDRESS(B649,A649,1,1,"all_city_parameter_inputs")))</f>
        <v>1</v>
      </c>
      <c r="H649" s="25" t="str">
        <f ca="1">IF(OR(F649="alpha",F649="beta",F649="sd",F649="mean"),"--",VLOOKUP(C649,Default!$B$5:$H$82,7,FALSE))</f>
        <v>--</v>
      </c>
      <c r="I649" s="9" t="str">
        <f ca="1">VLOOKUP(E649,Lookup!$C$5:$D$42,2, FALSE)</f>
        <v>Health values</v>
      </c>
      <c r="J649" s="9" t="str">
        <f ca="1">VLOOKUP(C649,Default!$B$4:$E$82,4, FALSE)</f>
        <v>scalar for GBD data</v>
      </c>
      <c r="K649" s="29"/>
      <c r="L649" s="29"/>
      <c r="M649" s="29"/>
    </row>
    <row r="650" spans="1:13" x14ac:dyDescent="0.3">
      <c r="A650" s="10">
        <f t="shared" si="26"/>
        <v>12</v>
      </c>
      <c r="B650" s="10">
        <f t="shared" si="27"/>
        <v>18</v>
      </c>
      <c r="C650" s="10" t="str">
        <f t="shared" ca="1" si="28"/>
        <v>chronic_disease_scalar</v>
      </c>
      <c r="D650" s="9" t="str" cm="1">
        <f t="array" aca="1" ref="D650" ca="1">INDIRECT(ADDRESS(1,A650,1,1,"all_city_parameter_inputs"))</f>
        <v>buenos_aires</v>
      </c>
      <c r="E650" s="11" t="str" cm="1">
        <f t="array" aca="1" ref="E650" ca="1">IF(AND(ISBLANK(INDIRECT(ADDRESS(B650,2,1,1,"all_city_parameter_inputs"))), ISBLANK(INDIRECT(ADDRESS(B650,1,1,1,"all_city_parameter_inputs")))), "", IF(ISBLANK(INDIRECT(ADDRESS(B650,1,1,1,"all_city_parameter_inputs"))), All_city_list!E649,INDIRECT(ADDRESS(B650,1,1,1,"all_city_parameter_inputs"))))</f>
        <v>chronic_disease_scalar</v>
      </c>
      <c r="F650" s="9" t="str" cm="1">
        <f t="array" aca="1" ref="F650" ca="1">IF(AND(ISBLANK(INDIRECT(ADDRESS(B650,3,1,1,"all_city_parameter_inputs"))),ISBLANK(INDIRECT(ADDRESS(B650,2,1,1,"all_city_parameter_inputs")))),"",IF(ISBLANK(INDIRECT(ADDRESS(B650,2,1,1,"all_city_parameter_inputs"))),"",INDIRECT(ADDRESS(B650,2,1,1,"all_city_parameter_inputs"))))</f>
        <v>sd</v>
      </c>
      <c r="G650" s="25" cm="1">
        <f t="array" aca="1" ref="G650" ca="1">IF(ISBLANK(INDIRECT(ADDRESS(B650,A650,1,1,"all_city_parameter_inputs"))), "--",INDIRECT(ADDRESS(B650,A650,1,1,"all_city_parameter_inputs")))</f>
        <v>1.2</v>
      </c>
      <c r="H650" s="25" t="str">
        <f ca="1">IF(OR(F650="alpha",F650="beta",F650="sd",F650="mean"),"--",VLOOKUP(C650,Default!$B$5:$H$82,7,FALSE))</f>
        <v>--</v>
      </c>
      <c r="I650" s="9" t="str">
        <f ca="1">VLOOKUP(E650,Lookup!$C$5:$D$42,2, FALSE)</f>
        <v>Health values</v>
      </c>
      <c r="J650" s="9" t="str">
        <f ca="1">VLOOKUP(C650,Default!$B$4:$E$82,4, FALSE)</f>
        <v>scalar for GBD data</v>
      </c>
      <c r="K650" s="29"/>
      <c r="L650" s="29"/>
      <c r="M650" s="29"/>
    </row>
    <row r="651" spans="1:13" x14ac:dyDescent="0.3">
      <c r="A651" s="10">
        <f t="shared" si="26"/>
        <v>12</v>
      </c>
      <c r="B651" s="10">
        <f t="shared" si="27"/>
        <v>19</v>
      </c>
      <c r="C651" s="10" t="str">
        <f t="shared" ca="1" si="28"/>
        <v>pm_conc_base</v>
      </c>
      <c r="D651" s="9" t="str" cm="1">
        <f t="array" aca="1" ref="D651" ca="1">INDIRECT(ADDRESS(1,A651,1,1,"all_city_parameter_inputs"))</f>
        <v>buenos_aires</v>
      </c>
      <c r="E651" s="11" t="str" cm="1">
        <f t="array" aca="1" ref="E651" ca="1">IF(AND(ISBLANK(INDIRECT(ADDRESS(B651,2,1,1,"all_city_parameter_inputs"))), ISBLANK(INDIRECT(ADDRESS(B651,1,1,1,"all_city_parameter_inputs")))), "", IF(ISBLANK(INDIRECT(ADDRESS(B651,1,1,1,"all_city_parameter_inputs"))), All_city_list!E650,INDIRECT(ADDRESS(B651,1,1,1,"all_city_parameter_inputs"))))</f>
        <v>pm_conc_base</v>
      </c>
      <c r="F651" s="9" t="str" cm="1">
        <f t="array" aca="1" ref="F651" ca="1">IF(AND(ISBLANK(INDIRECT(ADDRESS(B651,3,1,1,"all_city_parameter_inputs"))),ISBLANK(INDIRECT(ADDRESS(B651,2,1,1,"all_city_parameter_inputs")))),"",IF(ISBLANK(INDIRECT(ADDRESS(B651,2,1,1,"all_city_parameter_inputs"))),"",INDIRECT(ADDRESS(B651,2,1,1,"all_city_parameter_inputs"))))</f>
        <v>constant</v>
      </c>
      <c r="G651" s="25" cm="1">
        <f t="array" aca="1" ref="G651" ca="1">IF(ISBLANK(INDIRECT(ADDRESS(B651,A651,1,1,"all_city_parameter_inputs"))), "--",INDIRECT(ADDRESS(B651,A651,1,1,"all_city_parameter_inputs")))</f>
        <v>14</v>
      </c>
      <c r="H651" s="25">
        <f ca="1">IF(OR(F651="alpha",F651="beta",F651="sd",F651="mean"),"--",VLOOKUP(C651,Default!$B$5:$H$82,7,FALSE))</f>
        <v>50</v>
      </c>
      <c r="I651" s="9" t="str">
        <f ca="1">VLOOKUP(E651,Lookup!$C$5:$D$42,2, FALSE)</f>
        <v>Pollution values</v>
      </c>
      <c r="J651" s="9" t="str">
        <f ca="1">VLOOKUP(C651,Default!$B$4:$E$82,4, FALSE)</f>
        <v>background PM2.5 concentration</v>
      </c>
      <c r="K651" s="29"/>
      <c r="L651" s="29"/>
      <c r="M651" s="29"/>
    </row>
    <row r="652" spans="1:13" x14ac:dyDescent="0.3">
      <c r="A652" s="10">
        <f t="shared" si="26"/>
        <v>12</v>
      </c>
      <c r="B652" s="10">
        <f t="shared" si="27"/>
        <v>20</v>
      </c>
      <c r="C652" s="10" t="str">
        <f t="shared" ca="1" si="28"/>
        <v>pm_conc_base</v>
      </c>
      <c r="D652" s="9" t="str" cm="1">
        <f t="array" aca="1" ref="D652" ca="1">INDIRECT(ADDRESS(1,A652,1,1,"all_city_parameter_inputs"))</f>
        <v>buenos_aires</v>
      </c>
      <c r="E652" s="11" t="str" cm="1">
        <f t="array" aca="1" ref="E652" ca="1">IF(AND(ISBLANK(INDIRECT(ADDRESS(B652,2,1,1,"all_city_parameter_inputs"))), ISBLANK(INDIRECT(ADDRESS(B652,1,1,1,"all_city_parameter_inputs")))), "", IF(ISBLANK(INDIRECT(ADDRESS(B652,1,1,1,"all_city_parameter_inputs"))), All_city_list!E651,INDIRECT(ADDRESS(B652,1,1,1,"all_city_parameter_inputs"))))</f>
        <v>pm_conc_base</v>
      </c>
      <c r="F652" s="9" t="str" cm="1">
        <f t="array" aca="1" ref="F652" ca="1">IF(AND(ISBLANK(INDIRECT(ADDRESS(B652,3,1,1,"all_city_parameter_inputs"))),ISBLANK(INDIRECT(ADDRESS(B652,2,1,1,"all_city_parameter_inputs")))),"",IF(ISBLANK(INDIRECT(ADDRESS(B652,2,1,1,"all_city_parameter_inputs"))),"",INDIRECT(ADDRESS(B652,2,1,1,"all_city_parameter_inputs"))))</f>
        <v>mean</v>
      </c>
      <c r="G652" s="25" cm="1">
        <f t="array" aca="1" ref="G652" ca="1">IF(ISBLANK(INDIRECT(ADDRESS(B652,A652,1,1,"all_city_parameter_inputs"))), "--",INDIRECT(ADDRESS(B652,A652,1,1,"all_city_parameter_inputs")))</f>
        <v>14</v>
      </c>
      <c r="H652" s="25" t="str">
        <f ca="1">IF(OR(F652="alpha",F652="beta",F652="sd",F652="mean"),"--",VLOOKUP(C652,Default!$B$5:$H$82,7,FALSE))</f>
        <v>--</v>
      </c>
      <c r="I652" s="9" t="str">
        <f ca="1">VLOOKUP(E652,Lookup!$C$5:$D$42,2, FALSE)</f>
        <v>Pollution values</v>
      </c>
      <c r="J652" s="9" t="str">
        <f ca="1">VLOOKUP(C652,Default!$B$4:$E$82,4, FALSE)</f>
        <v>background PM2.5 concentration</v>
      </c>
      <c r="K652" s="29"/>
      <c r="L652" s="29"/>
      <c r="M652" s="29"/>
    </row>
    <row r="653" spans="1:13" x14ac:dyDescent="0.3">
      <c r="A653" s="10">
        <f t="shared" ref="A653:A716" si="29">A583+1</f>
        <v>12</v>
      </c>
      <c r="B653" s="10">
        <f t="shared" ref="B653:B716" si="30">B583</f>
        <v>21</v>
      </c>
      <c r="C653" s="10" t="str">
        <f t="shared" ref="C653:C716" ca="1" si="31">IF(OR(F653="alpha",F653="beta",F653="constant",F653="sd",F653="mean"),E653,E653&amp;" "&amp;F653)</f>
        <v>pm_conc_base</v>
      </c>
      <c r="D653" s="9" t="str" cm="1">
        <f t="array" aca="1" ref="D653" ca="1">INDIRECT(ADDRESS(1,A653,1,1,"all_city_parameter_inputs"))</f>
        <v>buenos_aires</v>
      </c>
      <c r="E653" s="11" t="str" cm="1">
        <f t="array" aca="1" ref="E653" ca="1">IF(AND(ISBLANK(INDIRECT(ADDRESS(B653,2,1,1,"all_city_parameter_inputs"))), ISBLANK(INDIRECT(ADDRESS(B653,1,1,1,"all_city_parameter_inputs")))), "", IF(ISBLANK(INDIRECT(ADDRESS(B653,1,1,1,"all_city_parameter_inputs"))), All_city_list!E652,INDIRECT(ADDRESS(B653,1,1,1,"all_city_parameter_inputs"))))</f>
        <v>pm_conc_base</v>
      </c>
      <c r="F653" s="9" t="str" cm="1">
        <f t="array" aca="1" ref="F653" ca="1">IF(AND(ISBLANK(INDIRECT(ADDRESS(B653,3,1,1,"all_city_parameter_inputs"))),ISBLANK(INDIRECT(ADDRESS(B653,2,1,1,"all_city_parameter_inputs")))),"",IF(ISBLANK(INDIRECT(ADDRESS(B653,2,1,1,"all_city_parameter_inputs"))),"",INDIRECT(ADDRESS(B653,2,1,1,"all_city_parameter_inputs"))))</f>
        <v>sd</v>
      </c>
      <c r="G653" s="25" cm="1">
        <f t="array" aca="1" ref="G653" ca="1">IF(ISBLANK(INDIRECT(ADDRESS(B653,A653,1,1,"all_city_parameter_inputs"))), "--",INDIRECT(ADDRESS(B653,A653,1,1,"all_city_parameter_inputs")))</f>
        <v>1.3</v>
      </c>
      <c r="H653" s="25" t="str">
        <f ca="1">IF(OR(F653="alpha",F653="beta",F653="sd",F653="mean"),"--",VLOOKUP(C653,Default!$B$5:$H$82,7,FALSE))</f>
        <v>--</v>
      </c>
      <c r="I653" s="9" t="str">
        <f ca="1">VLOOKUP(E653,Lookup!$C$5:$D$42,2, FALSE)</f>
        <v>Pollution values</v>
      </c>
      <c r="J653" s="9" t="str">
        <f ca="1">VLOOKUP(C653,Default!$B$4:$E$82,4, FALSE)</f>
        <v>background PM2.5 concentration</v>
      </c>
      <c r="K653" s="29"/>
      <c r="L653" s="29"/>
      <c r="M653" s="29"/>
    </row>
    <row r="654" spans="1:13" x14ac:dyDescent="0.3">
      <c r="A654" s="10">
        <f t="shared" si="29"/>
        <v>12</v>
      </c>
      <c r="B654" s="10">
        <f t="shared" si="30"/>
        <v>22</v>
      </c>
      <c r="C654" s="10" t="str">
        <f t="shared" ca="1" si="31"/>
        <v>pm_trans_share</v>
      </c>
      <c r="D654" s="9" t="str" cm="1">
        <f t="array" aca="1" ref="D654" ca="1">INDIRECT(ADDRESS(1,A654,1,1,"all_city_parameter_inputs"))</f>
        <v>buenos_aires</v>
      </c>
      <c r="E654" s="11" t="str" cm="1">
        <f t="array" aca="1" ref="E654" ca="1">IF(AND(ISBLANK(INDIRECT(ADDRESS(B654,2,1,1,"all_city_parameter_inputs"))), ISBLANK(INDIRECT(ADDRESS(B654,1,1,1,"all_city_parameter_inputs")))), "", IF(ISBLANK(INDIRECT(ADDRESS(B654,1,1,1,"all_city_parameter_inputs"))), All_city_list!E653,INDIRECT(ADDRESS(B654,1,1,1,"all_city_parameter_inputs"))))</f>
        <v>pm_trans_share</v>
      </c>
      <c r="F654" s="9" t="str" cm="1">
        <f t="array" aca="1" ref="F654" ca="1">IF(AND(ISBLANK(INDIRECT(ADDRESS(B654,3,1,1,"all_city_parameter_inputs"))),ISBLANK(INDIRECT(ADDRESS(B654,2,1,1,"all_city_parameter_inputs")))),"",IF(ISBLANK(INDIRECT(ADDRESS(B654,2,1,1,"all_city_parameter_inputs"))),"",INDIRECT(ADDRESS(B654,2,1,1,"all_city_parameter_inputs"))))</f>
        <v>constant</v>
      </c>
      <c r="G654" s="25" cm="1">
        <f t="array" aca="1" ref="G654" ca="1">IF(ISBLANK(INDIRECT(ADDRESS(B654,A654,1,1,"all_city_parameter_inputs"))), "--",INDIRECT(ADDRESS(B654,A654,1,1,"all_city_parameter_inputs")))</f>
        <v>0.32</v>
      </c>
      <c r="H654" s="25">
        <f ca="1">IF(OR(F654="alpha",F654="beta",F654="sd",F654="mean"),"--",VLOOKUP(C654,Default!$B$5:$H$82,7,FALSE))</f>
        <v>0.22500000000000001</v>
      </c>
      <c r="I654" s="9" t="str">
        <f ca="1">VLOOKUP(E654,Lookup!$C$5:$D$42,2, FALSE)</f>
        <v>Pollution values</v>
      </c>
      <c r="J654" s="9" t="str">
        <f ca="1">VLOOKUP(C654,Default!$B$4:$E$82,4, FALSE)</f>
        <v>proportion of background PM2.5 attributable to transport</v>
      </c>
      <c r="K654" s="29"/>
      <c r="L654" s="29"/>
      <c r="M654" s="29"/>
    </row>
    <row r="655" spans="1:13" x14ac:dyDescent="0.3">
      <c r="A655" s="10">
        <f t="shared" si="29"/>
        <v>12</v>
      </c>
      <c r="B655" s="10">
        <f t="shared" si="30"/>
        <v>23</v>
      </c>
      <c r="C655" s="10" t="str">
        <f t="shared" ca="1" si="31"/>
        <v>pm_trans_share</v>
      </c>
      <c r="D655" s="9" t="str" cm="1">
        <f t="array" aca="1" ref="D655" ca="1">INDIRECT(ADDRESS(1,A655,1,1,"all_city_parameter_inputs"))</f>
        <v>buenos_aires</v>
      </c>
      <c r="E655" s="11" t="str" cm="1">
        <f t="array" aca="1" ref="E655" ca="1">IF(AND(ISBLANK(INDIRECT(ADDRESS(B655,2,1,1,"all_city_parameter_inputs"))), ISBLANK(INDIRECT(ADDRESS(B655,1,1,1,"all_city_parameter_inputs")))), "", IF(ISBLANK(INDIRECT(ADDRESS(B655,1,1,1,"all_city_parameter_inputs"))), All_city_list!E654,INDIRECT(ADDRESS(B655,1,1,1,"all_city_parameter_inputs"))))</f>
        <v>pm_trans_share</v>
      </c>
      <c r="F655" s="9" t="str" cm="1">
        <f t="array" aca="1" ref="F655" ca="1">IF(AND(ISBLANK(INDIRECT(ADDRESS(B655,3,1,1,"all_city_parameter_inputs"))),ISBLANK(INDIRECT(ADDRESS(B655,2,1,1,"all_city_parameter_inputs")))),"",IF(ISBLANK(INDIRECT(ADDRESS(B655,2,1,1,"all_city_parameter_inputs"))),"",INDIRECT(ADDRESS(B655,2,1,1,"all_city_parameter_inputs"))))</f>
        <v>alpha</v>
      </c>
      <c r="G655" s="25" cm="1">
        <f t="array" aca="1" ref="G655" ca="1">IF(ISBLANK(INDIRECT(ADDRESS(B655,A655,1,1,"all_city_parameter_inputs"))), "--",INDIRECT(ADDRESS(B655,A655,1,1,"all_city_parameter_inputs")))</f>
        <v>5</v>
      </c>
      <c r="H655" s="25" t="str">
        <f ca="1">IF(OR(F655="alpha",F655="beta",F655="sd",F655="mean"),"--",VLOOKUP(C655,Default!$B$5:$H$82,7,FALSE))</f>
        <v>--</v>
      </c>
      <c r="I655" s="9" t="str">
        <f ca="1">VLOOKUP(E655,Lookup!$C$5:$D$42,2, FALSE)</f>
        <v>Pollution values</v>
      </c>
      <c r="J655" s="9" t="str">
        <f ca="1">VLOOKUP(C655,Default!$B$4:$E$82,4, FALSE)</f>
        <v>proportion of background PM2.5 attributable to transport</v>
      </c>
      <c r="K655" s="29"/>
      <c r="L655" s="29"/>
      <c r="M655" s="29"/>
    </row>
    <row r="656" spans="1:13" x14ac:dyDescent="0.3">
      <c r="A656" s="10">
        <f t="shared" si="29"/>
        <v>12</v>
      </c>
      <c r="B656" s="10">
        <f t="shared" si="30"/>
        <v>24</v>
      </c>
      <c r="C656" s="10" t="str">
        <f t="shared" ca="1" si="31"/>
        <v>pm_trans_share</v>
      </c>
      <c r="D656" s="9" t="str" cm="1">
        <f t="array" aca="1" ref="D656" ca="1">INDIRECT(ADDRESS(1,A656,1,1,"all_city_parameter_inputs"))</f>
        <v>buenos_aires</v>
      </c>
      <c r="E656" s="11" t="str" cm="1">
        <f t="array" aca="1" ref="E656" ca="1">IF(AND(ISBLANK(INDIRECT(ADDRESS(B656,2,1,1,"all_city_parameter_inputs"))), ISBLANK(INDIRECT(ADDRESS(B656,1,1,1,"all_city_parameter_inputs")))), "", IF(ISBLANK(INDIRECT(ADDRESS(B656,1,1,1,"all_city_parameter_inputs"))), All_city_list!E655,INDIRECT(ADDRESS(B656,1,1,1,"all_city_parameter_inputs"))))</f>
        <v>pm_trans_share</v>
      </c>
      <c r="F656" s="9" t="str" cm="1">
        <f t="array" aca="1" ref="F656" ca="1">IF(AND(ISBLANK(INDIRECT(ADDRESS(B656,3,1,1,"all_city_parameter_inputs"))),ISBLANK(INDIRECT(ADDRESS(B656,2,1,1,"all_city_parameter_inputs")))),"",IF(ISBLANK(INDIRECT(ADDRESS(B656,2,1,1,"all_city_parameter_inputs"))),"",INDIRECT(ADDRESS(B656,2,1,1,"all_city_parameter_inputs"))))</f>
        <v>beta</v>
      </c>
      <c r="G656" s="25" cm="1">
        <f t="array" aca="1" ref="G656" ca="1">IF(ISBLANK(INDIRECT(ADDRESS(B656,A656,1,1,"all_city_parameter_inputs"))), "--",INDIRECT(ADDRESS(B656,A656,1,1,"all_city_parameter_inputs")))</f>
        <v>10</v>
      </c>
      <c r="H656" s="25" t="str">
        <f ca="1">IF(OR(F656="alpha",F656="beta",F656="sd",F656="mean"),"--",VLOOKUP(C656,Default!$B$5:$H$82,7,FALSE))</f>
        <v>--</v>
      </c>
      <c r="I656" s="9" t="str">
        <f ca="1">VLOOKUP(E656,Lookup!$C$5:$D$42,2, FALSE)</f>
        <v>Pollution values</v>
      </c>
      <c r="J656" s="9" t="str">
        <f ca="1">VLOOKUP(C656,Default!$B$4:$E$82,4, FALSE)</f>
        <v>proportion of background PM2.5 attributable to transport</v>
      </c>
      <c r="K656" s="29"/>
      <c r="L656" s="29"/>
      <c r="M656" s="29"/>
    </row>
    <row r="657" spans="1:13" x14ac:dyDescent="0.3">
      <c r="A657" s="10">
        <f t="shared" si="29"/>
        <v>12</v>
      </c>
      <c r="B657" s="10">
        <f t="shared" si="30"/>
        <v>25</v>
      </c>
      <c r="C657" s="10" t="str">
        <f t="shared" ca="1" si="31"/>
        <v>background_pa_scalar</v>
      </c>
      <c r="D657" s="9" t="str" cm="1">
        <f t="array" aca="1" ref="D657" ca="1">INDIRECT(ADDRESS(1,A657,1,1,"all_city_parameter_inputs"))</f>
        <v>buenos_aires</v>
      </c>
      <c r="E657" s="11" t="str" cm="1">
        <f t="array" aca="1" ref="E657" ca="1">IF(AND(ISBLANK(INDIRECT(ADDRESS(B657,2,1,1,"all_city_parameter_inputs"))), ISBLANK(INDIRECT(ADDRESS(B657,1,1,1,"all_city_parameter_inputs")))), "", IF(ISBLANK(INDIRECT(ADDRESS(B657,1,1,1,"all_city_parameter_inputs"))), All_city_list!E656,INDIRECT(ADDRESS(B657,1,1,1,"all_city_parameter_inputs"))))</f>
        <v>background_pa_scalar</v>
      </c>
      <c r="F657" s="9" t="str" cm="1">
        <f t="array" aca="1" ref="F657" ca="1">IF(AND(ISBLANK(INDIRECT(ADDRESS(B657,3,1,1,"all_city_parameter_inputs"))),ISBLANK(INDIRECT(ADDRESS(B657,2,1,1,"all_city_parameter_inputs")))),"",IF(ISBLANK(INDIRECT(ADDRESS(B657,2,1,1,"all_city_parameter_inputs"))),"",INDIRECT(ADDRESS(B657,2,1,1,"all_city_parameter_inputs"))))</f>
        <v>constant</v>
      </c>
      <c r="G657" s="25" cm="1">
        <f t="array" aca="1" ref="G657" ca="1">IF(ISBLANK(INDIRECT(ADDRESS(B657,A657,1,1,"all_city_parameter_inputs"))), "--",INDIRECT(ADDRESS(B657,A657,1,1,"all_city_parameter_inputs")))</f>
        <v>1</v>
      </c>
      <c r="H657" s="25">
        <f ca="1">IF(OR(F657="alpha",F657="beta",F657="sd",F657="mean"),"--",VLOOKUP(C657,Default!$B$5:$H$82,7,FALSE))</f>
        <v>1</v>
      </c>
      <c r="I657" s="9" t="str">
        <f ca="1">VLOOKUP(E657,Lookup!$C$5:$D$42,2, FALSE)</f>
        <v>PA values</v>
      </c>
      <c r="J657" s="9" t="str">
        <f ca="1">VLOOKUP(C657,Default!$B$4:$E$82,4, FALSE)</f>
        <v>scalar for physical activity</v>
      </c>
      <c r="K657" s="29"/>
      <c r="L657" s="29"/>
      <c r="M657" s="29"/>
    </row>
    <row r="658" spans="1:13" x14ac:dyDescent="0.3">
      <c r="A658" s="10">
        <f t="shared" si="29"/>
        <v>12</v>
      </c>
      <c r="B658" s="10">
        <f t="shared" si="30"/>
        <v>26</v>
      </c>
      <c r="C658" s="10" t="str">
        <f t="shared" ca="1" si="31"/>
        <v>background_pa_scalar</v>
      </c>
      <c r="D658" s="9" t="str" cm="1">
        <f t="array" aca="1" ref="D658" ca="1">INDIRECT(ADDRESS(1,A658,1,1,"all_city_parameter_inputs"))</f>
        <v>buenos_aires</v>
      </c>
      <c r="E658" s="11" t="str" cm="1">
        <f t="array" aca="1" ref="E658" ca="1">IF(AND(ISBLANK(INDIRECT(ADDRESS(B658,2,1,1,"all_city_parameter_inputs"))), ISBLANK(INDIRECT(ADDRESS(B658,1,1,1,"all_city_parameter_inputs")))), "", IF(ISBLANK(INDIRECT(ADDRESS(B658,1,1,1,"all_city_parameter_inputs"))), All_city_list!E657,INDIRECT(ADDRESS(B658,1,1,1,"all_city_parameter_inputs"))))</f>
        <v>background_pa_scalar</v>
      </c>
      <c r="F658" s="9" t="str" cm="1">
        <f t="array" aca="1" ref="F658" ca="1">IF(AND(ISBLANK(INDIRECT(ADDRESS(B658,3,1,1,"all_city_parameter_inputs"))),ISBLANK(INDIRECT(ADDRESS(B658,2,1,1,"all_city_parameter_inputs")))),"",IF(ISBLANK(INDIRECT(ADDRESS(B658,2,1,1,"all_city_parameter_inputs"))),"",INDIRECT(ADDRESS(B658,2,1,1,"all_city_parameter_inputs"))))</f>
        <v>mean</v>
      </c>
      <c r="G658" s="25" cm="1">
        <f t="array" aca="1" ref="G658" ca="1">IF(ISBLANK(INDIRECT(ADDRESS(B658,A658,1,1,"all_city_parameter_inputs"))), "--",INDIRECT(ADDRESS(B658,A658,1,1,"all_city_parameter_inputs")))</f>
        <v>1</v>
      </c>
      <c r="H658" s="25" t="str">
        <f ca="1">IF(OR(F658="alpha",F658="beta",F658="sd",F658="mean"),"--",VLOOKUP(C658,Default!$B$5:$H$82,7,FALSE))</f>
        <v>--</v>
      </c>
      <c r="I658" s="9" t="str">
        <f ca="1">VLOOKUP(E658,Lookup!$C$5:$D$42,2, FALSE)</f>
        <v>PA values</v>
      </c>
      <c r="J658" s="9" t="str">
        <f ca="1">VLOOKUP(C658,Default!$B$4:$E$82,4, FALSE)</f>
        <v>scalar for physical activity</v>
      </c>
      <c r="K658" s="29"/>
      <c r="L658" s="29"/>
      <c r="M658" s="29"/>
    </row>
    <row r="659" spans="1:13" x14ac:dyDescent="0.3">
      <c r="A659" s="10">
        <f t="shared" si="29"/>
        <v>12</v>
      </c>
      <c r="B659" s="10">
        <f t="shared" si="30"/>
        <v>27</v>
      </c>
      <c r="C659" s="10" t="str">
        <f t="shared" ca="1" si="31"/>
        <v>background_pa_scalar</v>
      </c>
      <c r="D659" s="9" t="str" cm="1">
        <f t="array" aca="1" ref="D659" ca="1">INDIRECT(ADDRESS(1,A659,1,1,"all_city_parameter_inputs"))</f>
        <v>buenos_aires</v>
      </c>
      <c r="E659" s="11" t="str" cm="1">
        <f t="array" aca="1" ref="E659" ca="1">IF(AND(ISBLANK(INDIRECT(ADDRESS(B659,2,1,1,"all_city_parameter_inputs"))), ISBLANK(INDIRECT(ADDRESS(B659,1,1,1,"all_city_parameter_inputs")))), "", IF(ISBLANK(INDIRECT(ADDRESS(B659,1,1,1,"all_city_parameter_inputs"))), All_city_list!E658,INDIRECT(ADDRESS(B659,1,1,1,"all_city_parameter_inputs"))))</f>
        <v>background_pa_scalar</v>
      </c>
      <c r="F659" s="9" t="str" cm="1">
        <f t="array" aca="1" ref="F659" ca="1">IF(AND(ISBLANK(INDIRECT(ADDRESS(B659,3,1,1,"all_city_parameter_inputs"))),ISBLANK(INDIRECT(ADDRESS(B659,2,1,1,"all_city_parameter_inputs")))),"",IF(ISBLANK(INDIRECT(ADDRESS(B659,2,1,1,"all_city_parameter_inputs"))),"",INDIRECT(ADDRESS(B659,2,1,1,"all_city_parameter_inputs"))))</f>
        <v>sd</v>
      </c>
      <c r="G659" s="25" cm="1">
        <f t="array" aca="1" ref="G659" ca="1">IF(ISBLANK(INDIRECT(ADDRESS(B659,A659,1,1,"all_city_parameter_inputs"))), "--",INDIRECT(ADDRESS(B659,A659,1,1,"all_city_parameter_inputs")))</f>
        <v>1.2</v>
      </c>
      <c r="H659" s="25" t="str">
        <f ca="1">IF(OR(F659="alpha",F659="beta",F659="sd",F659="mean"),"--",VLOOKUP(C659,Default!$B$5:$H$82,7,FALSE))</f>
        <v>--</v>
      </c>
      <c r="I659" s="9" t="str">
        <f ca="1">VLOOKUP(E659,Lookup!$C$5:$D$42,2, FALSE)</f>
        <v>PA values</v>
      </c>
      <c r="J659" s="9" t="str">
        <f ca="1">VLOOKUP(C659,Default!$B$4:$E$82,4, FALSE)</f>
        <v>scalar for physical activity</v>
      </c>
      <c r="K659" s="29"/>
      <c r="L659" s="29"/>
      <c r="M659" s="29"/>
    </row>
    <row r="660" spans="1:13" x14ac:dyDescent="0.3">
      <c r="A660" s="10">
        <f t="shared" si="29"/>
        <v>12</v>
      </c>
      <c r="B660" s="10">
        <f t="shared" si="30"/>
        <v>28</v>
      </c>
      <c r="C660" s="10" t="str">
        <f t="shared" ca="1" si="31"/>
        <v>bus_walk_time</v>
      </c>
      <c r="D660" s="9" t="str" cm="1">
        <f t="array" aca="1" ref="D660" ca="1">INDIRECT(ADDRESS(1,A660,1,1,"all_city_parameter_inputs"))</f>
        <v>buenos_aires</v>
      </c>
      <c r="E660" s="11" t="str" cm="1">
        <f t="array" aca="1" ref="E660" ca="1">IF(AND(ISBLANK(INDIRECT(ADDRESS(B660,2,1,1,"all_city_parameter_inputs"))), ISBLANK(INDIRECT(ADDRESS(B660,1,1,1,"all_city_parameter_inputs")))), "", IF(ISBLANK(INDIRECT(ADDRESS(B660,1,1,1,"all_city_parameter_inputs"))), All_city_list!E659,INDIRECT(ADDRESS(B660,1,1,1,"all_city_parameter_inputs"))))</f>
        <v>bus_walk_time</v>
      </c>
      <c r="F660" s="9" t="str" cm="1">
        <f t="array" aca="1" ref="F660" ca="1">IF(AND(ISBLANK(INDIRECT(ADDRESS(B660,3,1,1,"all_city_parameter_inputs"))),ISBLANK(INDIRECT(ADDRESS(B660,2,1,1,"all_city_parameter_inputs")))),"",IF(ISBLANK(INDIRECT(ADDRESS(B660,2,1,1,"all_city_parameter_inputs"))),"",INDIRECT(ADDRESS(B660,2,1,1,"all_city_parameter_inputs"))))</f>
        <v>constant</v>
      </c>
      <c r="G660" s="25" cm="1">
        <f t="array" aca="1" ref="G660" ca="1">IF(ISBLANK(INDIRECT(ADDRESS(B660,A660,1,1,"all_city_parameter_inputs"))), "--",INDIRECT(ADDRESS(B660,A660,1,1,"all_city_parameter_inputs")))</f>
        <v>10.55</v>
      </c>
      <c r="H660" s="25">
        <f ca="1">IF(OR(F660="alpha",F660="beta",F660="sd",F660="mean"),"--",VLOOKUP(C660,Default!$B$5:$H$82,7,FALSE))</f>
        <v>5</v>
      </c>
      <c r="I660" s="9" t="str">
        <f ca="1">VLOOKUP(E660,Lookup!$C$5:$D$42,2, FALSE)</f>
        <v>Travel values</v>
      </c>
      <c r="J660" s="9" t="str">
        <f ca="1">VLOOKUP(C660,Default!$B$4:$E$82,4, FALSE)</f>
        <v>time taken to walk to bus stop</v>
      </c>
      <c r="K660" s="29"/>
      <c r="L660" s="29"/>
      <c r="M660" s="29"/>
    </row>
    <row r="661" spans="1:13" x14ac:dyDescent="0.3">
      <c r="A661" s="10">
        <f t="shared" si="29"/>
        <v>12</v>
      </c>
      <c r="B661" s="10">
        <f t="shared" si="30"/>
        <v>29</v>
      </c>
      <c r="C661" s="10" t="str">
        <f t="shared" ca="1" si="31"/>
        <v>bus_walk_time</v>
      </c>
      <c r="D661" s="9" t="str" cm="1">
        <f t="array" aca="1" ref="D661" ca="1">INDIRECT(ADDRESS(1,A661,1,1,"all_city_parameter_inputs"))</f>
        <v>buenos_aires</v>
      </c>
      <c r="E661" s="11" t="str" cm="1">
        <f t="array" aca="1" ref="E661" ca="1">IF(AND(ISBLANK(INDIRECT(ADDRESS(B661,2,1,1,"all_city_parameter_inputs"))), ISBLANK(INDIRECT(ADDRESS(B661,1,1,1,"all_city_parameter_inputs")))), "", IF(ISBLANK(INDIRECT(ADDRESS(B661,1,1,1,"all_city_parameter_inputs"))), All_city_list!E660,INDIRECT(ADDRESS(B661,1,1,1,"all_city_parameter_inputs"))))</f>
        <v>bus_walk_time</v>
      </c>
      <c r="F661" s="9" t="str" cm="1">
        <f t="array" aca="1" ref="F661" ca="1">IF(AND(ISBLANK(INDIRECT(ADDRESS(B661,3,1,1,"all_city_parameter_inputs"))),ISBLANK(INDIRECT(ADDRESS(B661,2,1,1,"all_city_parameter_inputs")))),"",IF(ISBLANK(INDIRECT(ADDRESS(B661,2,1,1,"all_city_parameter_inputs"))),"",INDIRECT(ADDRESS(B661,2,1,1,"all_city_parameter_inputs"))))</f>
        <v>mean</v>
      </c>
      <c r="G661" s="25" t="str" cm="1">
        <f t="array" aca="1" ref="G661" ca="1">IF(ISBLANK(INDIRECT(ADDRESS(B661,A661,1,1,"all_city_parameter_inputs"))), "--",INDIRECT(ADDRESS(B661,A661,1,1,"all_city_parameter_inputs")))</f>
        <v>--</v>
      </c>
      <c r="H661" s="25" t="str">
        <f ca="1">IF(OR(F661="alpha",F661="beta",F661="sd",F661="mean"),"--",VLOOKUP(C661,Default!$B$5:$H$82,7,FALSE))</f>
        <v>--</v>
      </c>
      <c r="I661" s="9" t="str">
        <f ca="1">VLOOKUP(E661,Lookup!$C$5:$D$42,2, FALSE)</f>
        <v>Travel values</v>
      </c>
      <c r="J661" s="9" t="str">
        <f ca="1">VLOOKUP(C661,Default!$B$4:$E$82,4, FALSE)</f>
        <v>time taken to walk to bus stop</v>
      </c>
      <c r="K661" s="29"/>
      <c r="L661" s="29"/>
      <c r="M661" s="29"/>
    </row>
    <row r="662" spans="1:13" x14ac:dyDescent="0.3">
      <c r="A662" s="10">
        <f t="shared" si="29"/>
        <v>12</v>
      </c>
      <c r="B662" s="10">
        <f t="shared" si="30"/>
        <v>30</v>
      </c>
      <c r="C662" s="10" t="str">
        <f t="shared" ca="1" si="31"/>
        <v>bus_walk_time</v>
      </c>
      <c r="D662" s="9" t="str" cm="1">
        <f t="array" aca="1" ref="D662" ca="1">INDIRECT(ADDRESS(1,A662,1,1,"all_city_parameter_inputs"))</f>
        <v>buenos_aires</v>
      </c>
      <c r="E662" s="11" t="str" cm="1">
        <f t="array" aca="1" ref="E662" ca="1">IF(AND(ISBLANK(INDIRECT(ADDRESS(B662,2,1,1,"all_city_parameter_inputs"))), ISBLANK(INDIRECT(ADDRESS(B662,1,1,1,"all_city_parameter_inputs")))), "", IF(ISBLANK(INDIRECT(ADDRESS(B662,1,1,1,"all_city_parameter_inputs"))), All_city_list!E661,INDIRECT(ADDRESS(B662,1,1,1,"all_city_parameter_inputs"))))</f>
        <v>bus_walk_time</v>
      </c>
      <c r="F662" s="9" t="str" cm="1">
        <f t="array" aca="1" ref="F662" ca="1">IF(AND(ISBLANK(INDIRECT(ADDRESS(B662,3,1,1,"all_city_parameter_inputs"))),ISBLANK(INDIRECT(ADDRESS(B662,2,1,1,"all_city_parameter_inputs")))),"",IF(ISBLANK(INDIRECT(ADDRESS(B662,2,1,1,"all_city_parameter_inputs"))),"",INDIRECT(ADDRESS(B662,2,1,1,"all_city_parameter_inputs"))))</f>
        <v>sd</v>
      </c>
      <c r="G662" s="25" t="str" cm="1">
        <f t="array" aca="1" ref="G662" ca="1">IF(ISBLANK(INDIRECT(ADDRESS(B662,A662,1,1,"all_city_parameter_inputs"))), "--",INDIRECT(ADDRESS(B662,A662,1,1,"all_city_parameter_inputs")))</f>
        <v>--</v>
      </c>
      <c r="H662" s="25" t="str">
        <f ca="1">IF(OR(F662="alpha",F662="beta",F662="sd",F662="mean"),"--",VLOOKUP(C662,Default!$B$5:$H$82,7,FALSE))</f>
        <v>--</v>
      </c>
      <c r="I662" s="9" t="str">
        <f ca="1">VLOOKUP(E662,Lookup!$C$5:$D$42,2, FALSE)</f>
        <v>Travel values</v>
      </c>
      <c r="J662" s="9" t="str">
        <f ca="1">VLOOKUP(C662,Default!$B$4:$E$82,4, FALSE)</f>
        <v>time taken to walk to bus stop</v>
      </c>
      <c r="K662" s="29"/>
      <c r="L662" s="29"/>
      <c r="M662" s="29"/>
    </row>
    <row r="663" spans="1:13" x14ac:dyDescent="0.3">
      <c r="A663" s="10">
        <f t="shared" si="29"/>
        <v>12</v>
      </c>
      <c r="B663" s="10">
        <f t="shared" si="30"/>
        <v>31</v>
      </c>
      <c r="C663" s="10" t="str">
        <f t="shared" ca="1" si="31"/>
        <v>rail_walk_time</v>
      </c>
      <c r="D663" s="9" t="str" cm="1">
        <f t="array" aca="1" ref="D663" ca="1">INDIRECT(ADDRESS(1,A663,1,1,"all_city_parameter_inputs"))</f>
        <v>buenos_aires</v>
      </c>
      <c r="E663" s="11" t="str" cm="1">
        <f t="array" aca="1" ref="E663" ca="1">IF(AND(ISBLANK(INDIRECT(ADDRESS(B663,2,1,1,"all_city_parameter_inputs"))), ISBLANK(INDIRECT(ADDRESS(B663,1,1,1,"all_city_parameter_inputs")))), "", IF(ISBLANK(INDIRECT(ADDRESS(B663,1,1,1,"all_city_parameter_inputs"))), All_city_list!E662,INDIRECT(ADDRESS(B663,1,1,1,"all_city_parameter_inputs"))))</f>
        <v>rail_walk_time</v>
      </c>
      <c r="F663" s="9" t="str" cm="1">
        <f t="array" aca="1" ref="F663" ca="1">IF(AND(ISBLANK(INDIRECT(ADDRESS(B663,3,1,1,"all_city_parameter_inputs"))),ISBLANK(INDIRECT(ADDRESS(B663,2,1,1,"all_city_parameter_inputs")))),"",IF(ISBLANK(INDIRECT(ADDRESS(B663,2,1,1,"all_city_parameter_inputs"))),"",INDIRECT(ADDRESS(B663,2,1,1,"all_city_parameter_inputs"))))</f>
        <v>constant</v>
      </c>
      <c r="G663" s="25" cm="1">
        <f t="array" aca="1" ref="G663" ca="1">IF(ISBLANK(INDIRECT(ADDRESS(B663,A663,1,1,"all_city_parameter_inputs"))), "--",INDIRECT(ADDRESS(B663,A663,1,1,"all_city_parameter_inputs")))</f>
        <v>15</v>
      </c>
      <c r="H663" s="25">
        <f ca="1">IF(OR(F663="alpha",F663="beta",F663="sd",F663="mean"),"--",VLOOKUP(C663,Default!$B$5:$H$82,7,FALSE))</f>
        <v>15</v>
      </c>
      <c r="I663" s="9" t="str">
        <f ca="1">VLOOKUP(E663,Lookup!$C$5:$D$42,2, FALSE)</f>
        <v>Travel values</v>
      </c>
      <c r="J663" s="9" t="str">
        <f ca="1">VLOOKUP(C663,Default!$B$4:$E$82,4, FALSE)</f>
        <v>time taken to walk to train station</v>
      </c>
      <c r="K663" s="29"/>
      <c r="L663" s="29"/>
      <c r="M663" s="29"/>
    </row>
    <row r="664" spans="1:13" x14ac:dyDescent="0.3">
      <c r="A664" s="10">
        <f t="shared" si="29"/>
        <v>12</v>
      </c>
      <c r="B664" s="10">
        <f t="shared" si="30"/>
        <v>32</v>
      </c>
      <c r="C664" s="10" t="str">
        <f t="shared" ca="1" si="31"/>
        <v>rail_walk_time</v>
      </c>
      <c r="D664" s="9" t="str" cm="1">
        <f t="array" aca="1" ref="D664" ca="1">INDIRECT(ADDRESS(1,A664,1,1,"all_city_parameter_inputs"))</f>
        <v>buenos_aires</v>
      </c>
      <c r="E664" s="11" t="str" cm="1">
        <f t="array" aca="1" ref="E664" ca="1">IF(AND(ISBLANK(INDIRECT(ADDRESS(B664,2,1,1,"all_city_parameter_inputs"))), ISBLANK(INDIRECT(ADDRESS(B664,1,1,1,"all_city_parameter_inputs")))), "", IF(ISBLANK(INDIRECT(ADDRESS(B664,1,1,1,"all_city_parameter_inputs"))), All_city_list!E663,INDIRECT(ADDRESS(B664,1,1,1,"all_city_parameter_inputs"))))</f>
        <v>rail_walk_time</v>
      </c>
      <c r="F664" s="9" t="str" cm="1">
        <f t="array" aca="1" ref="F664" ca="1">IF(AND(ISBLANK(INDIRECT(ADDRESS(B664,3,1,1,"all_city_parameter_inputs"))),ISBLANK(INDIRECT(ADDRESS(B664,2,1,1,"all_city_parameter_inputs")))),"",IF(ISBLANK(INDIRECT(ADDRESS(B664,2,1,1,"all_city_parameter_inputs"))),"",INDIRECT(ADDRESS(B664,2,1,1,"all_city_parameter_inputs"))))</f>
        <v>mean</v>
      </c>
      <c r="G664" s="25" t="str" cm="1">
        <f t="array" aca="1" ref="G664" ca="1">IF(ISBLANK(INDIRECT(ADDRESS(B664,A664,1,1,"all_city_parameter_inputs"))), "--",INDIRECT(ADDRESS(B664,A664,1,1,"all_city_parameter_inputs")))</f>
        <v>--</v>
      </c>
      <c r="H664" s="25" t="str">
        <f ca="1">IF(OR(F664="alpha",F664="beta",F664="sd",F664="mean"),"--",VLOOKUP(C664,Default!$B$5:$H$82,7,FALSE))</f>
        <v>--</v>
      </c>
      <c r="I664" s="9" t="str">
        <f ca="1">VLOOKUP(E664,Lookup!$C$5:$D$42,2, FALSE)</f>
        <v>Travel values</v>
      </c>
      <c r="J664" s="9" t="str">
        <f ca="1">VLOOKUP(C664,Default!$B$4:$E$82,4, FALSE)</f>
        <v>time taken to walk to train station</v>
      </c>
      <c r="K664" s="29"/>
      <c r="L664" s="29"/>
      <c r="M664" s="29"/>
    </row>
    <row r="665" spans="1:13" x14ac:dyDescent="0.3">
      <c r="A665" s="10">
        <f t="shared" si="29"/>
        <v>12</v>
      </c>
      <c r="B665" s="10">
        <f t="shared" si="30"/>
        <v>33</v>
      </c>
      <c r="C665" s="10" t="str">
        <f t="shared" ca="1" si="31"/>
        <v>rail_walk_time</v>
      </c>
      <c r="D665" s="9" t="str" cm="1">
        <f t="array" aca="1" ref="D665" ca="1">INDIRECT(ADDRESS(1,A665,1,1,"all_city_parameter_inputs"))</f>
        <v>buenos_aires</v>
      </c>
      <c r="E665" s="11" t="str" cm="1">
        <f t="array" aca="1" ref="E665" ca="1">IF(AND(ISBLANK(INDIRECT(ADDRESS(B665,2,1,1,"all_city_parameter_inputs"))), ISBLANK(INDIRECT(ADDRESS(B665,1,1,1,"all_city_parameter_inputs")))), "", IF(ISBLANK(INDIRECT(ADDRESS(B665,1,1,1,"all_city_parameter_inputs"))), All_city_list!E664,INDIRECT(ADDRESS(B665,1,1,1,"all_city_parameter_inputs"))))</f>
        <v>rail_walk_time</v>
      </c>
      <c r="F665" s="9" t="str" cm="1">
        <f t="array" aca="1" ref="F665" ca="1">IF(AND(ISBLANK(INDIRECT(ADDRESS(B665,3,1,1,"all_city_parameter_inputs"))),ISBLANK(INDIRECT(ADDRESS(B665,2,1,1,"all_city_parameter_inputs")))),"",IF(ISBLANK(INDIRECT(ADDRESS(B665,2,1,1,"all_city_parameter_inputs"))),"",INDIRECT(ADDRESS(B665,2,1,1,"all_city_parameter_inputs"))))</f>
        <v>sd</v>
      </c>
      <c r="G665" s="25" t="str" cm="1">
        <f t="array" aca="1" ref="G665" ca="1">IF(ISBLANK(INDIRECT(ADDRESS(B665,A665,1,1,"all_city_parameter_inputs"))), "--",INDIRECT(ADDRESS(B665,A665,1,1,"all_city_parameter_inputs")))</f>
        <v>--</v>
      </c>
      <c r="H665" s="25" t="str">
        <f ca="1">IF(OR(F665="alpha",F665="beta",F665="sd",F665="mean"),"--",VLOOKUP(C665,Default!$B$5:$H$82,7,FALSE))</f>
        <v>--</v>
      </c>
      <c r="I665" s="9" t="str">
        <f ca="1">VLOOKUP(E665,Lookup!$C$5:$D$42,2, FALSE)</f>
        <v>Travel values</v>
      </c>
      <c r="J665" s="9" t="str">
        <f ca="1">VLOOKUP(C665,Default!$B$4:$E$82,4, FALSE)</f>
        <v>time taken to walk to train station</v>
      </c>
      <c r="K665" s="29"/>
      <c r="L665" s="29"/>
      <c r="M665" s="29"/>
    </row>
    <row r="666" spans="1:13" x14ac:dyDescent="0.3">
      <c r="A666" s="10">
        <f t="shared" si="29"/>
        <v>12</v>
      </c>
      <c r="B666" s="10">
        <f t="shared" si="30"/>
        <v>34</v>
      </c>
      <c r="C666" s="10" t="str">
        <f t="shared" ca="1" si="31"/>
        <v xml:space="preserve">add_motorcycle_fleet </v>
      </c>
      <c r="D666" s="9" t="str" cm="1">
        <f t="array" aca="1" ref="D666" ca="1">INDIRECT(ADDRESS(1,A666,1,1,"all_city_parameter_inputs"))</f>
        <v>buenos_aires</v>
      </c>
      <c r="E666" s="11" t="str" cm="1">
        <f t="array" aca="1" ref="E666" ca="1">IF(AND(ISBLANK(INDIRECT(ADDRESS(B666,2,1,1,"all_city_parameter_inputs"))), ISBLANK(INDIRECT(ADDRESS(B666,1,1,1,"all_city_parameter_inputs")))), "", IF(ISBLANK(INDIRECT(ADDRESS(B666,1,1,1,"all_city_parameter_inputs"))), All_city_list!E665,INDIRECT(ADDRESS(B666,1,1,1,"all_city_parameter_inputs"))))</f>
        <v>add_motorcycle_fleet</v>
      </c>
      <c r="F666" s="9" t="str" cm="1">
        <f t="array" aca="1" ref="F666" ca="1">IF(AND(ISBLANK(INDIRECT(ADDRESS(B666,3,1,1,"all_city_parameter_inputs"))),ISBLANK(INDIRECT(ADDRESS(B666,2,1,1,"all_city_parameter_inputs")))),"",IF(ISBLANK(INDIRECT(ADDRESS(B666,2,1,1,"all_city_parameter_inputs"))),"",INDIRECT(ADDRESS(B666,2,1,1,"all_city_parameter_inputs"))))</f>
        <v/>
      </c>
      <c r="G666" s="25" t="str" cm="1">
        <f t="array" aca="1" ref="G666" ca="1">IF(ISBLANK(INDIRECT(ADDRESS(B666,A666,1,1,"all_city_parameter_inputs"))), "--",INDIRECT(ADDRESS(B666,A666,1,1,"all_city_parameter_inputs")))</f>
        <v>T</v>
      </c>
      <c r="H666" s="25" t="str">
        <f ca="1">IF(OR(F666="alpha",F666="beta",F666="sd",F666="mean"),"--",VLOOKUP(C666,Default!$B$5:$H$82,7,FALSE))</f>
        <v>F</v>
      </c>
      <c r="I666" s="9" t="str">
        <f ca="1">VLOOKUP(E666,Lookup!$C$5:$D$42,2, FALSE)</f>
        <v>Travel values</v>
      </c>
      <c r="J666" s="9">
        <f ca="1">VLOOKUP(C666,Default!$B$4:$E$82,4, FALSE)</f>
        <v>0</v>
      </c>
      <c r="K666" s="29"/>
      <c r="L666" s="29"/>
      <c r="M666" s="29"/>
    </row>
    <row r="667" spans="1:13" x14ac:dyDescent="0.3">
      <c r="A667" s="10">
        <f t="shared" si="29"/>
        <v>12</v>
      </c>
      <c r="B667" s="10">
        <f t="shared" si="30"/>
        <v>35</v>
      </c>
      <c r="C667" s="10" t="str">
        <f t="shared" ca="1" si="31"/>
        <v>fleet_to_motorcycle_ratio</v>
      </c>
      <c r="D667" s="9" t="str" cm="1">
        <f t="array" aca="1" ref="D667" ca="1">INDIRECT(ADDRESS(1,A667,1,1,"all_city_parameter_inputs"))</f>
        <v>buenos_aires</v>
      </c>
      <c r="E667" s="11" t="str" cm="1">
        <f t="array" aca="1" ref="E667" ca="1">IF(AND(ISBLANK(INDIRECT(ADDRESS(B667,2,1,1,"all_city_parameter_inputs"))), ISBLANK(INDIRECT(ADDRESS(B667,1,1,1,"all_city_parameter_inputs")))), "", IF(ISBLANK(INDIRECT(ADDRESS(B667,1,1,1,"all_city_parameter_inputs"))), All_city_list!E666,INDIRECT(ADDRESS(B667,1,1,1,"all_city_parameter_inputs"))))</f>
        <v>fleet_to_motorcycle_ratio</v>
      </c>
      <c r="F667" s="9" t="str" cm="1">
        <f t="array" aca="1" ref="F667" ca="1">IF(AND(ISBLANK(INDIRECT(ADDRESS(B667,3,1,1,"all_city_parameter_inputs"))),ISBLANK(INDIRECT(ADDRESS(B667,2,1,1,"all_city_parameter_inputs")))),"",IF(ISBLANK(INDIRECT(ADDRESS(B667,2,1,1,"all_city_parameter_inputs"))),"",INDIRECT(ADDRESS(B667,2,1,1,"all_city_parameter_inputs"))))</f>
        <v>constant</v>
      </c>
      <c r="G667" s="25" cm="1">
        <f t="array" aca="1" ref="G667" ca="1">IF(ISBLANK(INDIRECT(ADDRESS(B667,A667,1,1,"all_city_parameter_inputs"))), "--",INDIRECT(ADDRESS(B667,A667,1,1,"all_city_parameter_inputs")))</f>
        <v>0.61971830999999999</v>
      </c>
      <c r="H667" s="25">
        <f ca="1">IF(OR(F667="alpha",F667="beta",F667="sd",F667="mean"),"--",VLOOKUP(C667,Default!$B$5:$H$82,7,FALSE))</f>
        <v>0.01</v>
      </c>
      <c r="I667" s="9" t="str">
        <f ca="1">VLOOKUP(E667,Lookup!$C$5:$D$42,2, FALSE)</f>
        <v>Travel values</v>
      </c>
      <c r="J667" s="9" t="str">
        <f ca="1">VLOOKUP(C667,Default!$B$4:$E$82,4, FALSE)</f>
        <v>ratio of fleet vehicles to motorcycles</v>
      </c>
      <c r="K667" s="29"/>
      <c r="L667" s="29"/>
      <c r="M667" s="29"/>
    </row>
    <row r="668" spans="1:13" x14ac:dyDescent="0.3">
      <c r="A668" s="10">
        <f t="shared" si="29"/>
        <v>12</v>
      </c>
      <c r="B668" s="10">
        <f t="shared" si="30"/>
        <v>36</v>
      </c>
      <c r="C668" s="10" t="str">
        <f t="shared" ca="1" si="31"/>
        <v>fleet_to_motorcycle_ratio</v>
      </c>
      <c r="D668" s="9" t="str" cm="1">
        <f t="array" aca="1" ref="D668" ca="1">INDIRECT(ADDRESS(1,A668,1,1,"all_city_parameter_inputs"))</f>
        <v>buenos_aires</v>
      </c>
      <c r="E668" s="11" t="str" cm="1">
        <f t="array" aca="1" ref="E668" ca="1">IF(AND(ISBLANK(INDIRECT(ADDRESS(B668,2,1,1,"all_city_parameter_inputs"))), ISBLANK(INDIRECT(ADDRESS(B668,1,1,1,"all_city_parameter_inputs")))), "", IF(ISBLANK(INDIRECT(ADDRESS(B668,1,1,1,"all_city_parameter_inputs"))), All_city_list!E667,INDIRECT(ADDRESS(B668,1,1,1,"all_city_parameter_inputs"))))</f>
        <v>fleet_to_motorcycle_ratio</v>
      </c>
      <c r="F668" s="9" t="str" cm="1">
        <f t="array" aca="1" ref="F668" ca="1">IF(AND(ISBLANK(INDIRECT(ADDRESS(B668,3,1,1,"all_city_parameter_inputs"))),ISBLANK(INDIRECT(ADDRESS(B668,2,1,1,"all_city_parameter_inputs")))),"",IF(ISBLANK(INDIRECT(ADDRESS(B668,2,1,1,"all_city_parameter_inputs"))),"",INDIRECT(ADDRESS(B668,2,1,1,"all_city_parameter_inputs"))))</f>
        <v>alpha</v>
      </c>
      <c r="G668" s="25" cm="1">
        <f t="array" aca="1" ref="G668" ca="1">IF(ISBLANK(INDIRECT(ADDRESS(B668,A668,1,1,"all_city_parameter_inputs"))), "--",INDIRECT(ADDRESS(B668,A668,1,1,"all_city_parameter_inputs")))</f>
        <v>182.72</v>
      </c>
      <c r="H668" s="25" t="str">
        <f ca="1">IF(OR(F668="alpha",F668="beta",F668="sd",F668="mean"),"--",VLOOKUP(C668,Default!$B$5:$H$82,7,FALSE))</f>
        <v>--</v>
      </c>
      <c r="I668" s="9" t="str">
        <f ca="1">VLOOKUP(E668,Lookup!$C$5:$D$42,2, FALSE)</f>
        <v>Travel values</v>
      </c>
      <c r="J668" s="9" t="str">
        <f ca="1">VLOOKUP(C668,Default!$B$4:$E$82,4, FALSE)</f>
        <v>ratio of fleet vehicles to motorcycles</v>
      </c>
      <c r="K668" s="29"/>
      <c r="L668" s="29"/>
      <c r="M668" s="29"/>
    </row>
    <row r="669" spans="1:13" x14ac:dyDescent="0.3">
      <c r="A669" s="10">
        <f t="shared" si="29"/>
        <v>12</v>
      </c>
      <c r="B669" s="10">
        <f t="shared" si="30"/>
        <v>37</v>
      </c>
      <c r="C669" s="10" t="str">
        <f t="shared" ca="1" si="31"/>
        <v>fleet_to_motorcycle_ratio</v>
      </c>
      <c r="D669" s="9" t="str" cm="1">
        <f t="array" aca="1" ref="D669" ca="1">INDIRECT(ADDRESS(1,A669,1,1,"all_city_parameter_inputs"))</f>
        <v>buenos_aires</v>
      </c>
      <c r="E669" s="11" t="str" cm="1">
        <f t="array" aca="1" ref="E669" ca="1">IF(AND(ISBLANK(INDIRECT(ADDRESS(B669,2,1,1,"all_city_parameter_inputs"))), ISBLANK(INDIRECT(ADDRESS(B669,1,1,1,"all_city_parameter_inputs")))), "", IF(ISBLANK(INDIRECT(ADDRESS(B669,1,1,1,"all_city_parameter_inputs"))), All_city_list!E668,INDIRECT(ADDRESS(B669,1,1,1,"all_city_parameter_inputs"))))</f>
        <v>fleet_to_motorcycle_ratio</v>
      </c>
      <c r="F669" s="9" t="str" cm="1">
        <f t="array" aca="1" ref="F669" ca="1">IF(AND(ISBLANK(INDIRECT(ADDRESS(B669,3,1,1,"all_city_parameter_inputs"))),ISBLANK(INDIRECT(ADDRESS(B669,2,1,1,"all_city_parameter_inputs")))),"",IF(ISBLANK(INDIRECT(ADDRESS(B669,2,1,1,"all_city_parameter_inputs"))),"",INDIRECT(ADDRESS(B669,2,1,1,"all_city_parameter_inputs"))))</f>
        <v>beta</v>
      </c>
      <c r="G669" s="25" cm="1">
        <f t="array" aca="1" ref="G669" ca="1">IF(ISBLANK(INDIRECT(ADDRESS(B669,A669,1,1,"all_city_parameter_inputs"))), "--",INDIRECT(ADDRESS(B669,A669,1,1,"all_city_parameter_inputs")))</f>
        <v>112.51</v>
      </c>
      <c r="H669" s="25" t="str">
        <f ca="1">IF(OR(F669="alpha",F669="beta",F669="sd",F669="mean"),"--",VLOOKUP(C669,Default!$B$5:$H$82,7,FALSE))</f>
        <v>--</v>
      </c>
      <c r="I669" s="9" t="str">
        <f ca="1">VLOOKUP(E669,Lookup!$C$5:$D$42,2, FALSE)</f>
        <v>Travel values</v>
      </c>
      <c r="J669" s="9" t="str">
        <f ca="1">VLOOKUP(C669,Default!$B$4:$E$82,4, FALSE)</f>
        <v>ratio of fleet vehicles to motorcycles</v>
      </c>
      <c r="K669" s="29"/>
      <c r="L669" s="29"/>
      <c r="M669" s="29"/>
    </row>
    <row r="670" spans="1:13" x14ac:dyDescent="0.3">
      <c r="A670" s="10">
        <f t="shared" si="29"/>
        <v>12</v>
      </c>
      <c r="B670" s="10">
        <f t="shared" si="30"/>
        <v>38</v>
      </c>
      <c r="C670" s="10" t="str">
        <f t="shared" ca="1" si="31"/>
        <v xml:space="preserve">background_pa_confidence </v>
      </c>
      <c r="D670" s="9" t="str" cm="1">
        <f t="array" aca="1" ref="D670" ca="1">INDIRECT(ADDRESS(1,A670,1,1,"all_city_parameter_inputs"))</f>
        <v>buenos_aires</v>
      </c>
      <c r="E670" s="11" t="str" cm="1">
        <f t="array" aca="1" ref="E670" ca="1">IF(AND(ISBLANK(INDIRECT(ADDRESS(B670,2,1,1,"all_city_parameter_inputs"))), ISBLANK(INDIRECT(ADDRESS(B670,1,1,1,"all_city_parameter_inputs")))), "", IF(ISBLANK(INDIRECT(ADDRESS(B670,1,1,1,"all_city_parameter_inputs"))), All_city_list!E669,INDIRECT(ADDRESS(B670,1,1,1,"all_city_parameter_inputs"))))</f>
        <v>background_pa_confidence</v>
      </c>
      <c r="F670" s="9" t="str" cm="1">
        <f t="array" aca="1" ref="F670" ca="1">IF(AND(ISBLANK(INDIRECT(ADDRESS(B670,3,1,1,"all_city_parameter_inputs"))),ISBLANK(INDIRECT(ADDRESS(B670,2,1,1,"all_city_parameter_inputs")))),"",IF(ISBLANK(INDIRECT(ADDRESS(B670,2,1,1,"all_city_parameter_inputs"))),"",INDIRECT(ADDRESS(B670,2,1,1,"all_city_parameter_inputs"))))</f>
        <v/>
      </c>
      <c r="G670" s="25" cm="1">
        <f t="array" aca="1" ref="G670" ca="1">IF(ISBLANK(INDIRECT(ADDRESS(B670,A670,1,1,"all_city_parameter_inputs"))), "--",INDIRECT(ADDRESS(B670,A670,1,1,"all_city_parameter_inputs")))</f>
        <v>0.3</v>
      </c>
      <c r="H670" s="25" t="e">
        <f ca="1">IF(OR(F670="alpha",F670="beta",F670="sd",F670="mean"),"--",VLOOKUP(C670,Default!$B$5:$H$82,7,FALSE))</f>
        <v>#N/A</v>
      </c>
      <c r="I670" s="9" t="str">
        <f ca="1">VLOOKUP(E670,Lookup!$C$5:$D$42,2, FALSE)</f>
        <v>PA values</v>
      </c>
      <c r="J670" s="9" t="e">
        <f ca="1">VLOOKUP(C670,Default!$B$4:$E$82,4, FALSE)</f>
        <v>#N/A</v>
      </c>
      <c r="K670" s="29"/>
      <c r="L670" s="29"/>
      <c r="M670" s="29"/>
    </row>
    <row r="671" spans="1:13" x14ac:dyDescent="0.3">
      <c r="A671" s="10">
        <f t="shared" si="29"/>
        <v>12</v>
      </c>
      <c r="B671" s="10">
        <f t="shared" si="30"/>
        <v>39</v>
      </c>
      <c r="C671" s="10" t="str">
        <f t="shared" ca="1" si="31"/>
        <v xml:space="preserve">add_walk_to_bus_trips </v>
      </c>
      <c r="D671" s="9" t="str" cm="1">
        <f t="array" aca="1" ref="D671" ca="1">INDIRECT(ADDRESS(1,A671,1,1,"all_city_parameter_inputs"))</f>
        <v>buenos_aires</v>
      </c>
      <c r="E671" s="11" t="str" cm="1">
        <f t="array" aca="1" ref="E671" ca="1">IF(AND(ISBLANK(INDIRECT(ADDRESS(B671,2,1,1,"all_city_parameter_inputs"))), ISBLANK(INDIRECT(ADDRESS(B671,1,1,1,"all_city_parameter_inputs")))), "", IF(ISBLANK(INDIRECT(ADDRESS(B671,1,1,1,"all_city_parameter_inputs"))), All_city_list!E670,INDIRECT(ADDRESS(B671,1,1,1,"all_city_parameter_inputs"))))</f>
        <v>add_walk_to_bus_trips</v>
      </c>
      <c r="F671" s="9" t="str" cm="1">
        <f t="array" aca="1" ref="F671" ca="1">IF(AND(ISBLANK(INDIRECT(ADDRESS(B671,3,1,1,"all_city_parameter_inputs"))),ISBLANK(INDIRECT(ADDRESS(B671,2,1,1,"all_city_parameter_inputs")))),"",IF(ISBLANK(INDIRECT(ADDRESS(B671,2,1,1,"all_city_parameter_inputs"))),"",INDIRECT(ADDRESS(B671,2,1,1,"all_city_parameter_inputs"))))</f>
        <v/>
      </c>
      <c r="G671" s="25" t="str" cm="1">
        <f t="array" aca="1" ref="G671" ca="1">IF(ISBLANK(INDIRECT(ADDRESS(B671,A671,1,1,"all_city_parameter_inputs"))), "--",INDIRECT(ADDRESS(B671,A671,1,1,"all_city_parameter_inputs")))</f>
        <v>T</v>
      </c>
      <c r="H671" s="25" t="str">
        <f ca="1">IF(OR(F671="alpha",F671="beta",F671="sd",F671="mean"),"--",VLOOKUP(C671,Default!$B$5:$H$82,7,FALSE))</f>
        <v>T</v>
      </c>
      <c r="I671" s="9" t="str">
        <f ca="1">VLOOKUP(E671,Lookup!$C$5:$D$42,2, FALSE)</f>
        <v>Travel values</v>
      </c>
      <c r="J671" s="9">
        <f ca="1">VLOOKUP(C671,Default!$B$4:$E$82,4, FALSE)</f>
        <v>0</v>
      </c>
      <c r="K671" s="29"/>
      <c r="L671" s="29"/>
      <c r="M671" s="29"/>
    </row>
    <row r="672" spans="1:13" x14ac:dyDescent="0.3">
      <c r="A672" s="10">
        <f t="shared" si="29"/>
        <v>12</v>
      </c>
      <c r="B672" s="10">
        <f t="shared" si="30"/>
        <v>40</v>
      </c>
      <c r="C672" s="10" t="str">
        <f t="shared" ca="1" si="31"/>
        <v>bus_to_passenger_ratio</v>
      </c>
      <c r="D672" s="9" t="str" cm="1">
        <f t="array" aca="1" ref="D672" ca="1">INDIRECT(ADDRESS(1,A672,1,1,"all_city_parameter_inputs"))</f>
        <v>buenos_aires</v>
      </c>
      <c r="E672" s="11" t="str" cm="1">
        <f t="array" aca="1" ref="E672" ca="1">IF(AND(ISBLANK(INDIRECT(ADDRESS(B672,2,1,1,"all_city_parameter_inputs"))), ISBLANK(INDIRECT(ADDRESS(B672,1,1,1,"all_city_parameter_inputs")))), "", IF(ISBLANK(INDIRECT(ADDRESS(B672,1,1,1,"all_city_parameter_inputs"))), All_city_list!E671,INDIRECT(ADDRESS(B672,1,1,1,"all_city_parameter_inputs"))))</f>
        <v>bus_to_passenger_ratio</v>
      </c>
      <c r="F672" s="9" t="str" cm="1">
        <f t="array" aca="1" ref="F672" ca="1">IF(AND(ISBLANK(INDIRECT(ADDRESS(B672,3,1,1,"all_city_parameter_inputs"))),ISBLANK(INDIRECT(ADDRESS(B672,2,1,1,"all_city_parameter_inputs")))),"",IF(ISBLANK(INDIRECT(ADDRESS(B672,2,1,1,"all_city_parameter_inputs"))),"",INDIRECT(ADDRESS(B672,2,1,1,"all_city_parameter_inputs"))))</f>
        <v>constant</v>
      </c>
      <c r="G672" s="25" cm="1">
        <f t="array" aca="1" ref="G672" ca="1">IF(ISBLANK(INDIRECT(ADDRESS(B672,A672,1,1,"all_city_parameter_inputs"))), "--",INDIRECT(ADDRESS(B672,A672,1,1,"all_city_parameter_inputs")))</f>
        <v>3.2258065000000002E-2</v>
      </c>
      <c r="H672" s="25">
        <f ca="1">IF(OR(F672="alpha",F672="beta",F672="sd",F672="mean"),"--",VLOOKUP(C672,Default!$B$5:$H$82,7,FALSE))</f>
        <v>2.1999999999999999E-2</v>
      </c>
      <c r="I672" s="9" t="str">
        <f ca="1">VLOOKUP(E672,Lookup!$C$5:$D$42,2, FALSE)</f>
        <v>Travel values</v>
      </c>
      <c r="J672" s="9" t="str">
        <f ca="1">VLOOKUP(C672,Default!$B$4:$E$82,4, FALSE)</f>
        <v>number of buses per passenger</v>
      </c>
      <c r="K672" s="29"/>
      <c r="L672" s="29"/>
      <c r="M672" s="29"/>
    </row>
    <row r="673" spans="1:13" x14ac:dyDescent="0.3">
      <c r="A673" s="10">
        <f t="shared" si="29"/>
        <v>12</v>
      </c>
      <c r="B673" s="10">
        <f t="shared" si="30"/>
        <v>41</v>
      </c>
      <c r="C673" s="10" t="str">
        <f t="shared" ca="1" si="31"/>
        <v>bus_to_passenger_ratio</v>
      </c>
      <c r="D673" s="9" t="str" cm="1">
        <f t="array" aca="1" ref="D673" ca="1">INDIRECT(ADDRESS(1,A673,1,1,"all_city_parameter_inputs"))</f>
        <v>buenos_aires</v>
      </c>
      <c r="E673" s="11" t="str" cm="1">
        <f t="array" aca="1" ref="E673" ca="1">IF(AND(ISBLANK(INDIRECT(ADDRESS(B673,2,1,1,"all_city_parameter_inputs"))), ISBLANK(INDIRECT(ADDRESS(B673,1,1,1,"all_city_parameter_inputs")))), "", IF(ISBLANK(INDIRECT(ADDRESS(B673,1,1,1,"all_city_parameter_inputs"))), All_city_list!E672,INDIRECT(ADDRESS(B673,1,1,1,"all_city_parameter_inputs"))))</f>
        <v>bus_to_passenger_ratio</v>
      </c>
      <c r="F673" s="9" t="str" cm="1">
        <f t="array" aca="1" ref="F673" ca="1">IF(AND(ISBLANK(INDIRECT(ADDRESS(B673,3,1,1,"all_city_parameter_inputs"))),ISBLANK(INDIRECT(ADDRESS(B673,2,1,1,"all_city_parameter_inputs")))),"",IF(ISBLANK(INDIRECT(ADDRESS(B673,2,1,1,"all_city_parameter_inputs"))),"",INDIRECT(ADDRESS(B673,2,1,1,"all_city_parameter_inputs"))))</f>
        <v>alpha</v>
      </c>
      <c r="G673" s="25" cm="1">
        <f t="array" aca="1" ref="G673" ca="1">IF(ISBLANK(INDIRECT(ADDRESS(B673,A673,1,1,"all_city_parameter_inputs"))), "--",INDIRECT(ADDRESS(B673,A673,1,1,"all_city_parameter_inputs")))</f>
        <v>20</v>
      </c>
      <c r="H673" s="25" t="str">
        <f ca="1">IF(OR(F673="alpha",F673="beta",F673="sd",F673="mean"),"--",VLOOKUP(C673,Default!$B$5:$H$82,7,FALSE))</f>
        <v>--</v>
      </c>
      <c r="I673" s="9" t="str">
        <f ca="1">VLOOKUP(E673,Lookup!$C$5:$D$42,2, FALSE)</f>
        <v>Travel values</v>
      </c>
      <c r="J673" s="9" t="str">
        <f ca="1">VLOOKUP(C673,Default!$B$4:$E$82,4, FALSE)</f>
        <v>number of buses per passenger</v>
      </c>
      <c r="K673" s="29"/>
      <c r="L673" s="29"/>
      <c r="M673" s="29"/>
    </row>
    <row r="674" spans="1:13" x14ac:dyDescent="0.3">
      <c r="A674" s="10">
        <f t="shared" si="29"/>
        <v>12</v>
      </c>
      <c r="B674" s="10">
        <f t="shared" si="30"/>
        <v>42</v>
      </c>
      <c r="C674" s="10" t="str">
        <f t="shared" ca="1" si="31"/>
        <v>bus_to_passenger_ratio</v>
      </c>
      <c r="D674" s="9" t="str" cm="1">
        <f t="array" aca="1" ref="D674" ca="1">INDIRECT(ADDRESS(1,A674,1,1,"all_city_parameter_inputs"))</f>
        <v>buenos_aires</v>
      </c>
      <c r="E674" s="11" t="str" cm="1">
        <f t="array" aca="1" ref="E674" ca="1">IF(AND(ISBLANK(INDIRECT(ADDRESS(B674,2,1,1,"all_city_parameter_inputs"))), ISBLANK(INDIRECT(ADDRESS(B674,1,1,1,"all_city_parameter_inputs")))), "", IF(ISBLANK(INDIRECT(ADDRESS(B674,1,1,1,"all_city_parameter_inputs"))), All_city_list!E673,INDIRECT(ADDRESS(B674,1,1,1,"all_city_parameter_inputs"))))</f>
        <v>bus_to_passenger_ratio</v>
      </c>
      <c r="F674" s="9" t="str" cm="1">
        <f t="array" aca="1" ref="F674" ca="1">IF(AND(ISBLANK(INDIRECT(ADDRESS(B674,3,1,1,"all_city_parameter_inputs"))),ISBLANK(INDIRECT(ADDRESS(B674,2,1,1,"all_city_parameter_inputs")))),"",IF(ISBLANK(INDIRECT(ADDRESS(B674,2,1,1,"all_city_parameter_inputs"))),"",INDIRECT(ADDRESS(B674,2,1,1,"all_city_parameter_inputs"))))</f>
        <v>beta</v>
      </c>
      <c r="G674" s="25" cm="1">
        <f t="array" aca="1" ref="G674" ca="1">IF(ISBLANK(INDIRECT(ADDRESS(B674,A674,1,1,"all_city_parameter_inputs"))), "--",INDIRECT(ADDRESS(B674,A674,1,1,"all_city_parameter_inputs")))</f>
        <v>600</v>
      </c>
      <c r="H674" s="25" t="str">
        <f ca="1">IF(OR(F674="alpha",F674="beta",F674="sd",F674="mean"),"--",VLOOKUP(C674,Default!$B$5:$H$82,7,FALSE))</f>
        <v>--</v>
      </c>
      <c r="I674" s="9" t="str">
        <f ca="1">VLOOKUP(E674,Lookup!$C$5:$D$42,2, FALSE)</f>
        <v>Travel values</v>
      </c>
      <c r="J674" s="9" t="str">
        <f ca="1">VLOOKUP(C674,Default!$B$4:$E$82,4, FALSE)</f>
        <v>number of buses per passenger</v>
      </c>
      <c r="K674" s="29"/>
      <c r="L674" s="29"/>
      <c r="M674" s="29"/>
    </row>
    <row r="675" spans="1:13" x14ac:dyDescent="0.3">
      <c r="A675" s="10">
        <f t="shared" si="29"/>
        <v>12</v>
      </c>
      <c r="B675" s="10">
        <f t="shared" si="30"/>
        <v>43</v>
      </c>
      <c r="C675" s="10" t="str">
        <f t="shared" ca="1" si="31"/>
        <v>truck_to_car_ratio</v>
      </c>
      <c r="D675" s="9" t="str" cm="1">
        <f t="array" aca="1" ref="D675" ca="1">INDIRECT(ADDRESS(1,A675,1,1,"all_city_parameter_inputs"))</f>
        <v>buenos_aires</v>
      </c>
      <c r="E675" s="11" t="str" cm="1">
        <f t="array" aca="1" ref="E675" ca="1">IF(AND(ISBLANK(INDIRECT(ADDRESS(B675,2,1,1,"all_city_parameter_inputs"))), ISBLANK(INDIRECT(ADDRESS(B675,1,1,1,"all_city_parameter_inputs")))), "", IF(ISBLANK(INDIRECT(ADDRESS(B675,1,1,1,"all_city_parameter_inputs"))), All_city_list!E674,INDIRECT(ADDRESS(B675,1,1,1,"all_city_parameter_inputs"))))</f>
        <v>truck_to_car_ratio</v>
      </c>
      <c r="F675" s="9" t="str" cm="1">
        <f t="array" aca="1" ref="F675" ca="1">IF(AND(ISBLANK(INDIRECT(ADDRESS(B675,3,1,1,"all_city_parameter_inputs"))),ISBLANK(INDIRECT(ADDRESS(B675,2,1,1,"all_city_parameter_inputs")))),"",IF(ISBLANK(INDIRECT(ADDRESS(B675,2,1,1,"all_city_parameter_inputs"))),"",INDIRECT(ADDRESS(B675,2,1,1,"all_city_parameter_inputs"))))</f>
        <v>constant</v>
      </c>
      <c r="G675" s="25" cm="1">
        <f t="array" aca="1" ref="G675" ca="1">IF(ISBLANK(INDIRECT(ADDRESS(B675,A675,1,1,"all_city_parameter_inputs"))), "--",INDIRECT(ADDRESS(B675,A675,1,1,"all_city_parameter_inputs")))</f>
        <v>0.23076923099999999</v>
      </c>
      <c r="H675" s="25">
        <f ca="1">IF(OR(F675="alpha",F675="beta",F675="sd",F675="mean"),"--",VLOOKUP(C675,Default!$B$5:$H$82,7,FALSE))</f>
        <v>0.21</v>
      </c>
      <c r="I675" s="9" t="str">
        <f ca="1">VLOOKUP(E675,Lookup!$C$5:$D$42,2, FALSE)</f>
        <v>Travel values</v>
      </c>
      <c r="J675" s="9" t="str">
        <f ca="1">VLOOKUP(C675,Default!$B$4:$E$82,4, FALSE)</f>
        <v>number of trucks per car</v>
      </c>
      <c r="K675" s="29"/>
      <c r="L675" s="29"/>
      <c r="M675" s="29"/>
    </row>
    <row r="676" spans="1:13" x14ac:dyDescent="0.3">
      <c r="A676" s="10">
        <f t="shared" si="29"/>
        <v>12</v>
      </c>
      <c r="B676" s="10">
        <f t="shared" si="30"/>
        <v>44</v>
      </c>
      <c r="C676" s="10" t="str">
        <f t="shared" ca="1" si="31"/>
        <v>truck_to_car_ratio</v>
      </c>
      <c r="D676" s="9" t="str" cm="1">
        <f t="array" aca="1" ref="D676" ca="1">INDIRECT(ADDRESS(1,A676,1,1,"all_city_parameter_inputs"))</f>
        <v>buenos_aires</v>
      </c>
      <c r="E676" s="11" t="str" cm="1">
        <f t="array" aca="1" ref="E676" ca="1">IF(AND(ISBLANK(INDIRECT(ADDRESS(B676,2,1,1,"all_city_parameter_inputs"))), ISBLANK(INDIRECT(ADDRESS(B676,1,1,1,"all_city_parameter_inputs")))), "", IF(ISBLANK(INDIRECT(ADDRESS(B676,1,1,1,"all_city_parameter_inputs"))), All_city_list!E675,INDIRECT(ADDRESS(B676,1,1,1,"all_city_parameter_inputs"))))</f>
        <v>truck_to_car_ratio</v>
      </c>
      <c r="F676" s="9" t="str" cm="1">
        <f t="array" aca="1" ref="F676" ca="1">IF(AND(ISBLANK(INDIRECT(ADDRESS(B676,3,1,1,"all_city_parameter_inputs"))),ISBLANK(INDIRECT(ADDRESS(B676,2,1,1,"all_city_parameter_inputs")))),"",IF(ISBLANK(INDIRECT(ADDRESS(B676,2,1,1,"all_city_parameter_inputs"))),"",INDIRECT(ADDRESS(B676,2,1,1,"all_city_parameter_inputs"))))</f>
        <v>alpha</v>
      </c>
      <c r="G676" s="25" cm="1">
        <f t="array" aca="1" ref="G676" ca="1">IF(ISBLANK(INDIRECT(ADDRESS(B676,A676,1,1,"all_city_parameter_inputs"))), "--",INDIRECT(ADDRESS(B676,A676,1,1,"all_city_parameter_inputs")))</f>
        <v>3</v>
      </c>
      <c r="H676" s="25" t="str">
        <f ca="1">IF(OR(F676="alpha",F676="beta",F676="sd",F676="mean"),"--",VLOOKUP(C676,Default!$B$5:$H$82,7,FALSE))</f>
        <v>--</v>
      </c>
      <c r="I676" s="9" t="str">
        <f ca="1">VLOOKUP(E676,Lookup!$C$5:$D$42,2, FALSE)</f>
        <v>Travel values</v>
      </c>
      <c r="J676" s="9" t="str">
        <f ca="1">VLOOKUP(C676,Default!$B$4:$E$82,4, FALSE)</f>
        <v>number of trucks per car</v>
      </c>
      <c r="K676" s="29"/>
      <c r="L676" s="29"/>
      <c r="M676" s="29"/>
    </row>
    <row r="677" spans="1:13" x14ac:dyDescent="0.3">
      <c r="A677" s="10">
        <f t="shared" si="29"/>
        <v>12</v>
      </c>
      <c r="B677" s="10">
        <f t="shared" si="30"/>
        <v>45</v>
      </c>
      <c r="C677" s="10" t="str">
        <f t="shared" ca="1" si="31"/>
        <v>truck_to_car_ratio</v>
      </c>
      <c r="D677" s="9" t="str" cm="1">
        <f t="array" aca="1" ref="D677" ca="1">INDIRECT(ADDRESS(1,A677,1,1,"all_city_parameter_inputs"))</f>
        <v>buenos_aires</v>
      </c>
      <c r="E677" s="11" t="str" cm="1">
        <f t="array" aca="1" ref="E677" ca="1">IF(AND(ISBLANK(INDIRECT(ADDRESS(B677,2,1,1,"all_city_parameter_inputs"))), ISBLANK(INDIRECT(ADDRESS(B677,1,1,1,"all_city_parameter_inputs")))), "", IF(ISBLANK(INDIRECT(ADDRESS(B677,1,1,1,"all_city_parameter_inputs"))), All_city_list!E676,INDIRECT(ADDRESS(B677,1,1,1,"all_city_parameter_inputs"))))</f>
        <v>truck_to_car_ratio</v>
      </c>
      <c r="F677" s="9" t="str" cm="1">
        <f t="array" aca="1" ref="F677" ca="1">IF(AND(ISBLANK(INDIRECT(ADDRESS(B677,3,1,1,"all_city_parameter_inputs"))),ISBLANK(INDIRECT(ADDRESS(B677,2,1,1,"all_city_parameter_inputs")))),"",IF(ISBLANK(INDIRECT(ADDRESS(B677,2,1,1,"all_city_parameter_inputs"))),"",INDIRECT(ADDRESS(B677,2,1,1,"all_city_parameter_inputs"))))</f>
        <v>beta</v>
      </c>
      <c r="G677" s="25" cm="1">
        <f t="array" aca="1" ref="G677" ca="1">IF(ISBLANK(INDIRECT(ADDRESS(B677,A677,1,1,"all_city_parameter_inputs"))), "--",INDIRECT(ADDRESS(B677,A677,1,1,"all_city_parameter_inputs")))</f>
        <v>10</v>
      </c>
      <c r="H677" s="25" t="str">
        <f ca="1">IF(OR(F677="alpha",F677="beta",F677="sd",F677="mean"),"--",VLOOKUP(C677,Default!$B$5:$H$82,7,FALSE))</f>
        <v>--</v>
      </c>
      <c r="I677" s="9" t="str">
        <f ca="1">VLOOKUP(E677,Lookup!$C$5:$D$42,2, FALSE)</f>
        <v>Travel values</v>
      </c>
      <c r="J677" s="9" t="str">
        <f ca="1">VLOOKUP(C677,Default!$B$4:$E$82,4, FALSE)</f>
        <v>number of trucks per car</v>
      </c>
      <c r="K677" s="29"/>
      <c r="L677" s="29"/>
      <c r="M677" s="29"/>
    </row>
    <row r="678" spans="1:13" x14ac:dyDescent="0.3">
      <c r="A678" s="10">
        <f t="shared" si="29"/>
        <v>12</v>
      </c>
      <c r="B678" s="10">
        <f t="shared" si="30"/>
        <v>46</v>
      </c>
      <c r="C678" s="10" t="str">
        <f t="shared" ca="1" si="31"/>
        <v xml:space="preserve">PM_emission_confidence </v>
      </c>
      <c r="D678" s="9" t="str" cm="1">
        <f t="array" aca="1" ref="D678" ca="1">INDIRECT(ADDRESS(1,A678,1,1,"all_city_parameter_inputs"))</f>
        <v>buenos_aires</v>
      </c>
      <c r="E678" s="11" t="str" cm="1">
        <f t="array" aca="1" ref="E678" ca="1">IF(AND(ISBLANK(INDIRECT(ADDRESS(B678,2,1,1,"all_city_parameter_inputs"))), ISBLANK(INDIRECT(ADDRESS(B678,1,1,1,"all_city_parameter_inputs")))), "", IF(ISBLANK(INDIRECT(ADDRESS(B678,1,1,1,"all_city_parameter_inputs"))), All_city_list!E677,INDIRECT(ADDRESS(B678,1,1,1,"all_city_parameter_inputs"))))</f>
        <v>PM_emission_confidence</v>
      </c>
      <c r="F678" s="9" t="str" cm="1">
        <f t="array" aca="1" ref="F678" ca="1">IF(AND(ISBLANK(INDIRECT(ADDRESS(B678,3,1,1,"all_city_parameter_inputs"))),ISBLANK(INDIRECT(ADDRESS(B678,2,1,1,"all_city_parameter_inputs")))),"",IF(ISBLANK(INDIRECT(ADDRESS(B678,2,1,1,"all_city_parameter_inputs"))),"",INDIRECT(ADDRESS(B678,2,1,1,"all_city_parameter_inputs"))))</f>
        <v/>
      </c>
      <c r="G678" s="25" cm="1">
        <f t="array" aca="1" ref="G678" ca="1">IF(ISBLANK(INDIRECT(ADDRESS(B678,A678,1,1,"all_city_parameter_inputs"))), "--",INDIRECT(ADDRESS(B678,A678,1,1,"all_city_parameter_inputs")))</f>
        <v>0.8</v>
      </c>
      <c r="H678" s="25" t="e">
        <f ca="1">IF(OR(F678="alpha",F678="beta",F678="sd",F678="mean"),"--",VLOOKUP(C678,Default!$B$5:$H$82,7,FALSE))</f>
        <v>#N/A</v>
      </c>
      <c r="I678" s="9" t="str">
        <f ca="1">VLOOKUP(E678,Lookup!$C$5:$D$42,2, FALSE)</f>
        <v>Pollution values</v>
      </c>
      <c r="J678" s="9" t="e">
        <f ca="1">VLOOKUP(C678,Default!$B$4:$E$82,4, FALSE)</f>
        <v>#N/A</v>
      </c>
      <c r="K678" s="29"/>
      <c r="L678" s="29"/>
      <c r="M678" s="29"/>
    </row>
    <row r="679" spans="1:13" x14ac:dyDescent="0.3">
      <c r="A679" s="10">
        <f t="shared" si="29"/>
        <v>12</v>
      </c>
      <c r="B679" s="10">
        <f t="shared" si="30"/>
        <v>47</v>
      </c>
      <c r="C679" s="10" t="str">
        <f t="shared" ca="1" si="31"/>
        <v>distance_scalar_car_taxi</v>
      </c>
      <c r="D679" s="9" t="str" cm="1">
        <f t="array" aca="1" ref="D679" ca="1">INDIRECT(ADDRESS(1,A679,1,1,"all_city_parameter_inputs"))</f>
        <v>buenos_aires</v>
      </c>
      <c r="E679" s="11" t="str" cm="1">
        <f t="array" aca="1" ref="E679" ca="1">IF(AND(ISBLANK(INDIRECT(ADDRESS(B679,2,1,1,"all_city_parameter_inputs"))), ISBLANK(INDIRECT(ADDRESS(B679,1,1,1,"all_city_parameter_inputs")))), "", IF(ISBLANK(INDIRECT(ADDRESS(B679,1,1,1,"all_city_parameter_inputs"))), All_city_list!E678,INDIRECT(ADDRESS(B679,1,1,1,"all_city_parameter_inputs"))))</f>
        <v>distance_scalar_car_taxi</v>
      </c>
      <c r="F679" s="9" t="str" cm="1">
        <f t="array" aca="1" ref="F679" ca="1">IF(AND(ISBLANK(INDIRECT(ADDRESS(B679,3,1,1,"all_city_parameter_inputs"))),ISBLANK(INDIRECT(ADDRESS(B679,2,1,1,"all_city_parameter_inputs")))),"",IF(ISBLANK(INDIRECT(ADDRESS(B679,2,1,1,"all_city_parameter_inputs"))),"",INDIRECT(ADDRESS(B679,2,1,1,"all_city_parameter_inputs"))))</f>
        <v>constant</v>
      </c>
      <c r="G679" s="25" cm="1">
        <f t="array" aca="1" ref="G679" ca="1">IF(ISBLANK(INDIRECT(ADDRESS(B679,A679,1,1,"all_city_parameter_inputs"))), "--",INDIRECT(ADDRESS(B679,A679,1,1,"all_city_parameter_inputs")))</f>
        <v>1</v>
      </c>
      <c r="H679" s="25">
        <f ca="1">IF(OR(F679="alpha",F679="beta",F679="sd",F679="mean"),"--",VLOOKUP(C679,Default!$B$5:$H$82,7,FALSE))</f>
        <v>1</v>
      </c>
      <c r="I679" s="9" t="str">
        <f ca="1">VLOOKUP(E679,Lookup!$C$5:$D$42,2, FALSE)</f>
        <v>Travel values</v>
      </c>
      <c r="J679" s="9" t="str">
        <f ca="1">VLOOKUP(C679,Default!$B$4:$E$82,4, FALSE)</f>
        <v>scalar for car/taxi distance</v>
      </c>
      <c r="K679" s="29"/>
      <c r="L679" s="29"/>
      <c r="M679" s="29"/>
    </row>
    <row r="680" spans="1:13" x14ac:dyDescent="0.3">
      <c r="A680" s="10">
        <f t="shared" si="29"/>
        <v>12</v>
      </c>
      <c r="B680" s="10">
        <f t="shared" si="30"/>
        <v>48</v>
      </c>
      <c r="C680" s="10" t="str">
        <f t="shared" ca="1" si="31"/>
        <v>distance_scalar_car_taxi</v>
      </c>
      <c r="D680" s="9" t="str" cm="1">
        <f t="array" aca="1" ref="D680" ca="1">INDIRECT(ADDRESS(1,A680,1,1,"all_city_parameter_inputs"))</f>
        <v>buenos_aires</v>
      </c>
      <c r="E680" s="11" t="str" cm="1">
        <f t="array" aca="1" ref="E680" ca="1">IF(AND(ISBLANK(INDIRECT(ADDRESS(B680,2,1,1,"all_city_parameter_inputs"))), ISBLANK(INDIRECT(ADDRESS(B680,1,1,1,"all_city_parameter_inputs")))), "", IF(ISBLANK(INDIRECT(ADDRESS(B680,1,1,1,"all_city_parameter_inputs"))), All_city_list!E679,INDIRECT(ADDRESS(B680,1,1,1,"all_city_parameter_inputs"))))</f>
        <v>distance_scalar_car_taxi</v>
      </c>
      <c r="F680" s="9" t="str" cm="1">
        <f t="array" aca="1" ref="F680" ca="1">IF(AND(ISBLANK(INDIRECT(ADDRESS(B680,3,1,1,"all_city_parameter_inputs"))),ISBLANK(INDIRECT(ADDRESS(B680,2,1,1,"all_city_parameter_inputs")))),"",IF(ISBLANK(INDIRECT(ADDRESS(B680,2,1,1,"all_city_parameter_inputs"))),"",INDIRECT(ADDRESS(B680,2,1,1,"all_city_parameter_inputs"))))</f>
        <v>mean</v>
      </c>
      <c r="G680" s="25" cm="1">
        <f t="array" aca="1" ref="G680" ca="1">IF(ISBLANK(INDIRECT(ADDRESS(B680,A680,1,1,"all_city_parameter_inputs"))), "--",INDIRECT(ADDRESS(B680,A680,1,1,"all_city_parameter_inputs")))</f>
        <v>1</v>
      </c>
      <c r="H680" s="25" t="str">
        <f ca="1">IF(OR(F680="alpha",F680="beta",F680="sd",F680="mean"),"--",VLOOKUP(C680,Default!$B$5:$H$82,7,FALSE))</f>
        <v>--</v>
      </c>
      <c r="I680" s="9" t="str">
        <f ca="1">VLOOKUP(E680,Lookup!$C$5:$D$42,2, FALSE)</f>
        <v>Travel values</v>
      </c>
      <c r="J680" s="9" t="str">
        <f ca="1">VLOOKUP(C680,Default!$B$4:$E$82,4, FALSE)</f>
        <v>scalar for car/taxi distance</v>
      </c>
      <c r="K680" s="29"/>
      <c r="L680" s="29"/>
      <c r="M680" s="29"/>
    </row>
    <row r="681" spans="1:13" x14ac:dyDescent="0.3">
      <c r="A681" s="10">
        <f t="shared" si="29"/>
        <v>12</v>
      </c>
      <c r="B681" s="10">
        <f t="shared" si="30"/>
        <v>49</v>
      </c>
      <c r="C681" s="10" t="str">
        <f t="shared" ca="1" si="31"/>
        <v>distance_scalar_car_taxi</v>
      </c>
      <c r="D681" s="9" t="str" cm="1">
        <f t="array" aca="1" ref="D681" ca="1">INDIRECT(ADDRESS(1,A681,1,1,"all_city_parameter_inputs"))</f>
        <v>buenos_aires</v>
      </c>
      <c r="E681" s="11" t="str" cm="1">
        <f t="array" aca="1" ref="E681" ca="1">IF(AND(ISBLANK(INDIRECT(ADDRESS(B681,2,1,1,"all_city_parameter_inputs"))), ISBLANK(INDIRECT(ADDRESS(B681,1,1,1,"all_city_parameter_inputs")))), "", IF(ISBLANK(INDIRECT(ADDRESS(B681,1,1,1,"all_city_parameter_inputs"))), All_city_list!E680,INDIRECT(ADDRESS(B681,1,1,1,"all_city_parameter_inputs"))))</f>
        <v>distance_scalar_car_taxi</v>
      </c>
      <c r="F681" s="9" t="str" cm="1">
        <f t="array" aca="1" ref="F681" ca="1">IF(AND(ISBLANK(INDIRECT(ADDRESS(B681,3,1,1,"all_city_parameter_inputs"))),ISBLANK(INDIRECT(ADDRESS(B681,2,1,1,"all_city_parameter_inputs")))),"",IF(ISBLANK(INDIRECT(ADDRESS(B681,2,1,1,"all_city_parameter_inputs"))),"",INDIRECT(ADDRESS(B681,2,1,1,"all_city_parameter_inputs"))))</f>
        <v>sd</v>
      </c>
      <c r="G681" s="25" cm="1">
        <f t="array" aca="1" ref="G681" ca="1">IF(ISBLANK(INDIRECT(ADDRESS(B681,A681,1,1,"all_city_parameter_inputs"))), "--",INDIRECT(ADDRESS(B681,A681,1,1,"all_city_parameter_inputs")))</f>
        <v>1.2</v>
      </c>
      <c r="H681" s="25" t="str">
        <f ca="1">IF(OR(F681="alpha",F681="beta",F681="sd",F681="mean"),"--",VLOOKUP(C681,Default!$B$5:$H$82,7,FALSE))</f>
        <v>--</v>
      </c>
      <c r="I681" s="9" t="str">
        <f ca="1">VLOOKUP(E681,Lookup!$C$5:$D$42,2, FALSE)</f>
        <v>Travel values</v>
      </c>
      <c r="J681" s="9" t="str">
        <f ca="1">VLOOKUP(C681,Default!$B$4:$E$82,4, FALSE)</f>
        <v>scalar for car/taxi distance</v>
      </c>
      <c r="K681" s="29"/>
      <c r="L681" s="29"/>
      <c r="M681" s="29"/>
    </row>
    <row r="682" spans="1:13" x14ac:dyDescent="0.3">
      <c r="A682" s="10">
        <f t="shared" si="29"/>
        <v>12</v>
      </c>
      <c r="B682" s="10">
        <f t="shared" si="30"/>
        <v>50</v>
      </c>
      <c r="C682" s="10" t="str">
        <f t="shared" ca="1" si="31"/>
        <v>distance_scalar_motorcycle</v>
      </c>
      <c r="D682" s="9" t="str" cm="1">
        <f t="array" aca="1" ref="D682" ca="1">INDIRECT(ADDRESS(1,A682,1,1,"all_city_parameter_inputs"))</f>
        <v>buenos_aires</v>
      </c>
      <c r="E682" s="11" t="str" cm="1">
        <f t="array" aca="1" ref="E682" ca="1">IF(AND(ISBLANK(INDIRECT(ADDRESS(B682,2,1,1,"all_city_parameter_inputs"))), ISBLANK(INDIRECT(ADDRESS(B682,1,1,1,"all_city_parameter_inputs")))), "", IF(ISBLANK(INDIRECT(ADDRESS(B682,1,1,1,"all_city_parameter_inputs"))), All_city_list!E681,INDIRECT(ADDRESS(B682,1,1,1,"all_city_parameter_inputs"))))</f>
        <v>distance_scalar_motorcycle</v>
      </c>
      <c r="F682" s="9" t="str" cm="1">
        <f t="array" aca="1" ref="F682" ca="1">IF(AND(ISBLANK(INDIRECT(ADDRESS(B682,3,1,1,"all_city_parameter_inputs"))),ISBLANK(INDIRECT(ADDRESS(B682,2,1,1,"all_city_parameter_inputs")))),"",IF(ISBLANK(INDIRECT(ADDRESS(B682,2,1,1,"all_city_parameter_inputs"))),"",INDIRECT(ADDRESS(B682,2,1,1,"all_city_parameter_inputs"))))</f>
        <v>constant</v>
      </c>
      <c r="G682" s="25" cm="1">
        <f t="array" aca="1" ref="G682" ca="1">IF(ISBLANK(INDIRECT(ADDRESS(B682,A682,1,1,"all_city_parameter_inputs"))), "--",INDIRECT(ADDRESS(B682,A682,1,1,"all_city_parameter_inputs")))</f>
        <v>1</v>
      </c>
      <c r="H682" s="25">
        <f ca="1">IF(OR(F682="alpha",F682="beta",F682="sd",F682="mean"),"--",VLOOKUP(C682,Default!$B$5:$H$82,7,FALSE))</f>
        <v>1</v>
      </c>
      <c r="I682" s="9" t="str">
        <f ca="1">VLOOKUP(E682,Lookup!$C$5:$D$42,2, FALSE)</f>
        <v>Travel values</v>
      </c>
      <c r="J682" s="9" t="str">
        <f ca="1">VLOOKUP(C682,Default!$B$4:$E$82,4, FALSE)</f>
        <v>scalar for motorcycle distance</v>
      </c>
      <c r="K682" s="29"/>
      <c r="L682" s="29"/>
      <c r="M682" s="29"/>
    </row>
    <row r="683" spans="1:13" x14ac:dyDescent="0.3">
      <c r="A683" s="10">
        <f t="shared" si="29"/>
        <v>12</v>
      </c>
      <c r="B683" s="10">
        <f t="shared" si="30"/>
        <v>51</v>
      </c>
      <c r="C683" s="10" t="str">
        <f t="shared" ca="1" si="31"/>
        <v>distance_scalar_motorcycle</v>
      </c>
      <c r="D683" s="9" t="str" cm="1">
        <f t="array" aca="1" ref="D683" ca="1">INDIRECT(ADDRESS(1,A683,1,1,"all_city_parameter_inputs"))</f>
        <v>buenos_aires</v>
      </c>
      <c r="E683" s="11" t="str" cm="1">
        <f t="array" aca="1" ref="E683" ca="1">IF(AND(ISBLANK(INDIRECT(ADDRESS(B683,2,1,1,"all_city_parameter_inputs"))), ISBLANK(INDIRECT(ADDRESS(B683,1,1,1,"all_city_parameter_inputs")))), "", IF(ISBLANK(INDIRECT(ADDRESS(B683,1,1,1,"all_city_parameter_inputs"))), All_city_list!E682,INDIRECT(ADDRESS(B683,1,1,1,"all_city_parameter_inputs"))))</f>
        <v>distance_scalar_motorcycle</v>
      </c>
      <c r="F683" s="9" t="str" cm="1">
        <f t="array" aca="1" ref="F683" ca="1">IF(AND(ISBLANK(INDIRECT(ADDRESS(B683,3,1,1,"all_city_parameter_inputs"))),ISBLANK(INDIRECT(ADDRESS(B683,2,1,1,"all_city_parameter_inputs")))),"",IF(ISBLANK(INDIRECT(ADDRESS(B683,2,1,1,"all_city_parameter_inputs"))),"",INDIRECT(ADDRESS(B683,2,1,1,"all_city_parameter_inputs"))))</f>
        <v>mean</v>
      </c>
      <c r="G683" s="25" cm="1">
        <f t="array" aca="1" ref="G683" ca="1">IF(ISBLANK(INDIRECT(ADDRESS(B683,A683,1,1,"all_city_parameter_inputs"))), "--",INDIRECT(ADDRESS(B683,A683,1,1,"all_city_parameter_inputs")))</f>
        <v>1</v>
      </c>
      <c r="H683" s="25" t="str">
        <f ca="1">IF(OR(F683="alpha",F683="beta",F683="sd",F683="mean"),"--",VLOOKUP(C683,Default!$B$5:$H$82,7,FALSE))</f>
        <v>--</v>
      </c>
      <c r="I683" s="9" t="str">
        <f ca="1">VLOOKUP(E683,Lookup!$C$5:$D$42,2, FALSE)</f>
        <v>Travel values</v>
      </c>
      <c r="J683" s="9" t="str">
        <f ca="1">VLOOKUP(C683,Default!$B$4:$E$82,4, FALSE)</f>
        <v>scalar for motorcycle distance</v>
      </c>
      <c r="K683" s="29"/>
      <c r="L683" s="29"/>
      <c r="M683" s="29"/>
    </row>
    <row r="684" spans="1:13" x14ac:dyDescent="0.3">
      <c r="A684" s="10">
        <f t="shared" si="29"/>
        <v>12</v>
      </c>
      <c r="B684" s="10">
        <f t="shared" si="30"/>
        <v>52</v>
      </c>
      <c r="C684" s="10" t="str">
        <f t="shared" ca="1" si="31"/>
        <v>distance_scalar_motorcycle</v>
      </c>
      <c r="D684" s="9" t="str" cm="1">
        <f t="array" aca="1" ref="D684" ca="1">INDIRECT(ADDRESS(1,A684,1,1,"all_city_parameter_inputs"))</f>
        <v>buenos_aires</v>
      </c>
      <c r="E684" s="11" t="str" cm="1">
        <f t="array" aca="1" ref="E684" ca="1">IF(AND(ISBLANK(INDIRECT(ADDRESS(B684,2,1,1,"all_city_parameter_inputs"))), ISBLANK(INDIRECT(ADDRESS(B684,1,1,1,"all_city_parameter_inputs")))), "", IF(ISBLANK(INDIRECT(ADDRESS(B684,1,1,1,"all_city_parameter_inputs"))), All_city_list!E683,INDIRECT(ADDRESS(B684,1,1,1,"all_city_parameter_inputs"))))</f>
        <v>distance_scalar_motorcycle</v>
      </c>
      <c r="F684" s="9" t="str" cm="1">
        <f t="array" aca="1" ref="F684" ca="1">IF(AND(ISBLANK(INDIRECT(ADDRESS(B684,3,1,1,"all_city_parameter_inputs"))),ISBLANK(INDIRECT(ADDRESS(B684,2,1,1,"all_city_parameter_inputs")))),"",IF(ISBLANK(INDIRECT(ADDRESS(B684,2,1,1,"all_city_parameter_inputs"))),"",INDIRECT(ADDRESS(B684,2,1,1,"all_city_parameter_inputs"))))</f>
        <v>sd</v>
      </c>
      <c r="G684" s="25" cm="1">
        <f t="array" aca="1" ref="G684" ca="1">IF(ISBLANK(INDIRECT(ADDRESS(B684,A684,1,1,"all_city_parameter_inputs"))), "--",INDIRECT(ADDRESS(B684,A684,1,1,"all_city_parameter_inputs")))</f>
        <v>1.2</v>
      </c>
      <c r="H684" s="25" t="str">
        <f ca="1">IF(OR(F684="alpha",F684="beta",F684="sd",F684="mean"),"--",VLOOKUP(C684,Default!$B$5:$H$82,7,FALSE))</f>
        <v>--</v>
      </c>
      <c r="I684" s="9" t="str">
        <f ca="1">VLOOKUP(E684,Lookup!$C$5:$D$42,2, FALSE)</f>
        <v>Travel values</v>
      </c>
      <c r="J684" s="9" t="str">
        <f ca="1">VLOOKUP(C684,Default!$B$4:$E$82,4, FALSE)</f>
        <v>scalar for motorcycle distance</v>
      </c>
      <c r="K684" s="29"/>
      <c r="L684" s="29"/>
      <c r="M684" s="29"/>
    </row>
    <row r="685" spans="1:13" x14ac:dyDescent="0.3">
      <c r="A685" s="10">
        <f t="shared" si="29"/>
        <v>12</v>
      </c>
      <c r="B685" s="10">
        <f t="shared" si="30"/>
        <v>53</v>
      </c>
      <c r="C685" s="10" t="str">
        <f t="shared" ca="1" si="31"/>
        <v>distance_scalar_pt</v>
      </c>
      <c r="D685" s="9" t="str" cm="1">
        <f t="array" aca="1" ref="D685" ca="1">INDIRECT(ADDRESS(1,A685,1,1,"all_city_parameter_inputs"))</f>
        <v>buenos_aires</v>
      </c>
      <c r="E685" s="11" t="str" cm="1">
        <f t="array" aca="1" ref="E685" ca="1">IF(AND(ISBLANK(INDIRECT(ADDRESS(B685,2,1,1,"all_city_parameter_inputs"))), ISBLANK(INDIRECT(ADDRESS(B685,1,1,1,"all_city_parameter_inputs")))), "", IF(ISBLANK(INDIRECT(ADDRESS(B685,1,1,1,"all_city_parameter_inputs"))), All_city_list!E684,INDIRECT(ADDRESS(B685,1,1,1,"all_city_parameter_inputs"))))</f>
        <v>distance_scalar_pt</v>
      </c>
      <c r="F685" s="9" t="str" cm="1">
        <f t="array" aca="1" ref="F685" ca="1">IF(AND(ISBLANK(INDIRECT(ADDRESS(B685,3,1,1,"all_city_parameter_inputs"))),ISBLANK(INDIRECT(ADDRESS(B685,2,1,1,"all_city_parameter_inputs")))),"",IF(ISBLANK(INDIRECT(ADDRESS(B685,2,1,1,"all_city_parameter_inputs"))),"",INDIRECT(ADDRESS(B685,2,1,1,"all_city_parameter_inputs"))))</f>
        <v>constant</v>
      </c>
      <c r="G685" s="25" cm="1">
        <f t="array" aca="1" ref="G685" ca="1">IF(ISBLANK(INDIRECT(ADDRESS(B685,A685,1,1,"all_city_parameter_inputs"))), "--",INDIRECT(ADDRESS(B685,A685,1,1,"all_city_parameter_inputs")))</f>
        <v>1</v>
      </c>
      <c r="H685" s="25">
        <f ca="1">IF(OR(F685="alpha",F685="beta",F685="sd",F685="mean"),"--",VLOOKUP(C685,Default!$B$5:$H$82,7,FALSE))</f>
        <v>1</v>
      </c>
      <c r="I685" s="9" t="str">
        <f ca="1">VLOOKUP(E685,Lookup!$C$5:$D$42,2, FALSE)</f>
        <v>Travel values</v>
      </c>
      <c r="J685" s="9" t="str">
        <f ca="1">VLOOKUP(C685,Default!$B$4:$E$82,4, FALSE)</f>
        <v>scalar for PT distance</v>
      </c>
      <c r="K685" s="29"/>
      <c r="L685" s="29"/>
      <c r="M685" s="29"/>
    </row>
    <row r="686" spans="1:13" x14ac:dyDescent="0.3">
      <c r="A686" s="10">
        <f t="shared" si="29"/>
        <v>12</v>
      </c>
      <c r="B686" s="10">
        <f t="shared" si="30"/>
        <v>54</v>
      </c>
      <c r="C686" s="10" t="str">
        <f t="shared" ca="1" si="31"/>
        <v>distance_scalar_pt</v>
      </c>
      <c r="D686" s="9" t="str" cm="1">
        <f t="array" aca="1" ref="D686" ca="1">INDIRECT(ADDRESS(1,A686,1,1,"all_city_parameter_inputs"))</f>
        <v>buenos_aires</v>
      </c>
      <c r="E686" s="11" t="str" cm="1">
        <f t="array" aca="1" ref="E686" ca="1">IF(AND(ISBLANK(INDIRECT(ADDRESS(B686,2,1,1,"all_city_parameter_inputs"))), ISBLANK(INDIRECT(ADDRESS(B686,1,1,1,"all_city_parameter_inputs")))), "", IF(ISBLANK(INDIRECT(ADDRESS(B686,1,1,1,"all_city_parameter_inputs"))), All_city_list!E685,INDIRECT(ADDRESS(B686,1,1,1,"all_city_parameter_inputs"))))</f>
        <v>distance_scalar_pt</v>
      </c>
      <c r="F686" s="9" t="str" cm="1">
        <f t="array" aca="1" ref="F686" ca="1">IF(AND(ISBLANK(INDIRECT(ADDRESS(B686,3,1,1,"all_city_parameter_inputs"))),ISBLANK(INDIRECT(ADDRESS(B686,2,1,1,"all_city_parameter_inputs")))),"",IF(ISBLANK(INDIRECT(ADDRESS(B686,2,1,1,"all_city_parameter_inputs"))),"",INDIRECT(ADDRESS(B686,2,1,1,"all_city_parameter_inputs"))))</f>
        <v>mean</v>
      </c>
      <c r="G686" s="25" cm="1">
        <f t="array" aca="1" ref="G686" ca="1">IF(ISBLANK(INDIRECT(ADDRESS(B686,A686,1,1,"all_city_parameter_inputs"))), "--",INDIRECT(ADDRESS(B686,A686,1,1,"all_city_parameter_inputs")))</f>
        <v>1</v>
      </c>
      <c r="H686" s="25" t="str">
        <f ca="1">IF(OR(F686="alpha",F686="beta",F686="sd",F686="mean"),"--",VLOOKUP(C686,Default!$B$5:$H$82,7,FALSE))</f>
        <v>--</v>
      </c>
      <c r="I686" s="9" t="str">
        <f ca="1">VLOOKUP(E686,Lookup!$C$5:$D$42,2, FALSE)</f>
        <v>Travel values</v>
      </c>
      <c r="J686" s="9" t="str">
        <f ca="1">VLOOKUP(C686,Default!$B$4:$E$82,4, FALSE)</f>
        <v>scalar for PT distance</v>
      </c>
      <c r="K686" s="29"/>
      <c r="L686" s="29"/>
      <c r="M686" s="29"/>
    </row>
    <row r="687" spans="1:13" x14ac:dyDescent="0.3">
      <c r="A687" s="10">
        <f t="shared" si="29"/>
        <v>12</v>
      </c>
      <c r="B687" s="10">
        <f t="shared" si="30"/>
        <v>55</v>
      </c>
      <c r="C687" s="10" t="str">
        <f t="shared" ca="1" si="31"/>
        <v>distance_scalar_pt</v>
      </c>
      <c r="D687" s="9" t="str" cm="1">
        <f t="array" aca="1" ref="D687" ca="1">INDIRECT(ADDRESS(1,A687,1,1,"all_city_parameter_inputs"))</f>
        <v>buenos_aires</v>
      </c>
      <c r="E687" s="11" t="str" cm="1">
        <f t="array" aca="1" ref="E687" ca="1">IF(AND(ISBLANK(INDIRECT(ADDRESS(B687,2,1,1,"all_city_parameter_inputs"))), ISBLANK(INDIRECT(ADDRESS(B687,1,1,1,"all_city_parameter_inputs")))), "", IF(ISBLANK(INDIRECT(ADDRESS(B687,1,1,1,"all_city_parameter_inputs"))), All_city_list!E686,INDIRECT(ADDRESS(B687,1,1,1,"all_city_parameter_inputs"))))</f>
        <v>distance_scalar_pt</v>
      </c>
      <c r="F687" s="9" t="str" cm="1">
        <f t="array" aca="1" ref="F687" ca="1">IF(AND(ISBLANK(INDIRECT(ADDRESS(B687,3,1,1,"all_city_parameter_inputs"))),ISBLANK(INDIRECT(ADDRESS(B687,2,1,1,"all_city_parameter_inputs")))),"",IF(ISBLANK(INDIRECT(ADDRESS(B687,2,1,1,"all_city_parameter_inputs"))),"",INDIRECT(ADDRESS(B687,2,1,1,"all_city_parameter_inputs"))))</f>
        <v>sd</v>
      </c>
      <c r="G687" s="25" cm="1">
        <f t="array" aca="1" ref="G687" ca="1">IF(ISBLANK(INDIRECT(ADDRESS(B687,A687,1,1,"all_city_parameter_inputs"))), "--",INDIRECT(ADDRESS(B687,A687,1,1,"all_city_parameter_inputs")))</f>
        <v>1.2</v>
      </c>
      <c r="H687" s="25" t="str">
        <f ca="1">IF(OR(F687="alpha",F687="beta",F687="sd",F687="mean"),"--",VLOOKUP(C687,Default!$B$5:$H$82,7,FALSE))</f>
        <v>--</v>
      </c>
      <c r="I687" s="9" t="str">
        <f ca="1">VLOOKUP(E687,Lookup!$C$5:$D$42,2, FALSE)</f>
        <v>Travel values</v>
      </c>
      <c r="J687" s="9" t="str">
        <f ca="1">VLOOKUP(C687,Default!$B$4:$E$82,4, FALSE)</f>
        <v>scalar for PT distance</v>
      </c>
      <c r="K687" s="29"/>
      <c r="L687" s="29"/>
      <c r="M687" s="29"/>
    </row>
    <row r="688" spans="1:13" x14ac:dyDescent="0.3">
      <c r="A688" s="10">
        <f t="shared" si="29"/>
        <v>12</v>
      </c>
      <c r="B688" s="10">
        <f t="shared" si="30"/>
        <v>56</v>
      </c>
      <c r="C688" s="10" t="str">
        <f t="shared" ca="1" si="31"/>
        <v>distance_scalar_walking</v>
      </c>
      <c r="D688" s="9" t="str" cm="1">
        <f t="array" aca="1" ref="D688" ca="1">INDIRECT(ADDRESS(1,A688,1,1,"all_city_parameter_inputs"))</f>
        <v>buenos_aires</v>
      </c>
      <c r="E688" s="11" t="str" cm="1">
        <f t="array" aca="1" ref="E688" ca="1">IF(AND(ISBLANK(INDIRECT(ADDRESS(B688,2,1,1,"all_city_parameter_inputs"))), ISBLANK(INDIRECT(ADDRESS(B688,1,1,1,"all_city_parameter_inputs")))), "", IF(ISBLANK(INDIRECT(ADDRESS(B688,1,1,1,"all_city_parameter_inputs"))), All_city_list!E687,INDIRECT(ADDRESS(B688,1,1,1,"all_city_parameter_inputs"))))</f>
        <v>distance_scalar_walking</v>
      </c>
      <c r="F688" s="9" t="str" cm="1">
        <f t="array" aca="1" ref="F688" ca="1">IF(AND(ISBLANK(INDIRECT(ADDRESS(B688,3,1,1,"all_city_parameter_inputs"))),ISBLANK(INDIRECT(ADDRESS(B688,2,1,1,"all_city_parameter_inputs")))),"",IF(ISBLANK(INDIRECT(ADDRESS(B688,2,1,1,"all_city_parameter_inputs"))),"",INDIRECT(ADDRESS(B688,2,1,1,"all_city_parameter_inputs"))))</f>
        <v>constant</v>
      </c>
      <c r="G688" s="25" cm="1">
        <f t="array" aca="1" ref="G688" ca="1">IF(ISBLANK(INDIRECT(ADDRESS(B688,A688,1,1,"all_city_parameter_inputs"))), "--",INDIRECT(ADDRESS(B688,A688,1,1,"all_city_parameter_inputs")))</f>
        <v>1</v>
      </c>
      <c r="H688" s="25">
        <f ca="1">IF(OR(F688="alpha",F688="beta",F688="sd",F688="mean"),"--",VLOOKUP(C688,Default!$B$5:$H$82,7,FALSE))</f>
        <v>1</v>
      </c>
      <c r="I688" s="9" t="str">
        <f ca="1">VLOOKUP(E688,Lookup!$C$5:$D$42,2, FALSE)</f>
        <v>Travel values</v>
      </c>
      <c r="J688" s="9" t="str">
        <f ca="1">VLOOKUP(C688,Default!$B$4:$E$82,4, FALSE)</f>
        <v>scalar for walking distance</v>
      </c>
      <c r="K688" s="29"/>
      <c r="L688" s="29"/>
      <c r="M688" s="29"/>
    </row>
    <row r="689" spans="1:13" x14ac:dyDescent="0.3">
      <c r="A689" s="10">
        <f t="shared" si="29"/>
        <v>12</v>
      </c>
      <c r="B689" s="10">
        <f t="shared" si="30"/>
        <v>57</v>
      </c>
      <c r="C689" s="10" t="str">
        <f t="shared" ca="1" si="31"/>
        <v>distance_scalar_walking</v>
      </c>
      <c r="D689" s="9" t="str" cm="1">
        <f t="array" aca="1" ref="D689" ca="1">INDIRECT(ADDRESS(1,A689,1,1,"all_city_parameter_inputs"))</f>
        <v>buenos_aires</v>
      </c>
      <c r="E689" s="11" t="str" cm="1">
        <f t="array" aca="1" ref="E689" ca="1">IF(AND(ISBLANK(INDIRECT(ADDRESS(B689,2,1,1,"all_city_parameter_inputs"))), ISBLANK(INDIRECT(ADDRESS(B689,1,1,1,"all_city_parameter_inputs")))), "", IF(ISBLANK(INDIRECT(ADDRESS(B689,1,1,1,"all_city_parameter_inputs"))), All_city_list!E688,INDIRECT(ADDRESS(B689,1,1,1,"all_city_parameter_inputs"))))</f>
        <v>distance_scalar_walking</v>
      </c>
      <c r="F689" s="9" t="str" cm="1">
        <f t="array" aca="1" ref="F689" ca="1">IF(AND(ISBLANK(INDIRECT(ADDRESS(B689,3,1,1,"all_city_parameter_inputs"))),ISBLANK(INDIRECT(ADDRESS(B689,2,1,1,"all_city_parameter_inputs")))),"",IF(ISBLANK(INDIRECT(ADDRESS(B689,2,1,1,"all_city_parameter_inputs"))),"",INDIRECT(ADDRESS(B689,2,1,1,"all_city_parameter_inputs"))))</f>
        <v>mean</v>
      </c>
      <c r="G689" s="25" cm="1">
        <f t="array" aca="1" ref="G689" ca="1">IF(ISBLANK(INDIRECT(ADDRESS(B689,A689,1,1,"all_city_parameter_inputs"))), "--",INDIRECT(ADDRESS(B689,A689,1,1,"all_city_parameter_inputs")))</f>
        <v>1</v>
      </c>
      <c r="H689" s="25" t="str">
        <f ca="1">IF(OR(F689="alpha",F689="beta",F689="sd",F689="mean"),"--",VLOOKUP(C689,Default!$B$5:$H$82,7,FALSE))</f>
        <v>--</v>
      </c>
      <c r="I689" s="9" t="str">
        <f ca="1">VLOOKUP(E689,Lookup!$C$5:$D$42,2, FALSE)</f>
        <v>Travel values</v>
      </c>
      <c r="J689" s="9" t="str">
        <f ca="1">VLOOKUP(C689,Default!$B$4:$E$82,4, FALSE)</f>
        <v>scalar for walking distance</v>
      </c>
      <c r="K689" s="29"/>
      <c r="L689" s="29"/>
      <c r="M689" s="29"/>
    </row>
    <row r="690" spans="1:13" x14ac:dyDescent="0.3">
      <c r="A690" s="10">
        <f t="shared" si="29"/>
        <v>12</v>
      </c>
      <c r="B690" s="10">
        <f t="shared" si="30"/>
        <v>58</v>
      </c>
      <c r="C690" s="10" t="str">
        <f t="shared" ca="1" si="31"/>
        <v>distance_scalar_walking</v>
      </c>
      <c r="D690" s="9" t="str" cm="1">
        <f t="array" aca="1" ref="D690" ca="1">INDIRECT(ADDRESS(1,A690,1,1,"all_city_parameter_inputs"))</f>
        <v>buenos_aires</v>
      </c>
      <c r="E690" s="11" t="str" cm="1">
        <f t="array" aca="1" ref="E690" ca="1">IF(AND(ISBLANK(INDIRECT(ADDRESS(B690,2,1,1,"all_city_parameter_inputs"))), ISBLANK(INDIRECT(ADDRESS(B690,1,1,1,"all_city_parameter_inputs")))), "", IF(ISBLANK(INDIRECT(ADDRESS(B690,1,1,1,"all_city_parameter_inputs"))), All_city_list!E689,INDIRECT(ADDRESS(B690,1,1,1,"all_city_parameter_inputs"))))</f>
        <v>distance_scalar_walking</v>
      </c>
      <c r="F690" s="9" t="str" cm="1">
        <f t="array" aca="1" ref="F690" ca="1">IF(AND(ISBLANK(INDIRECT(ADDRESS(B690,3,1,1,"all_city_parameter_inputs"))),ISBLANK(INDIRECT(ADDRESS(B690,2,1,1,"all_city_parameter_inputs")))),"",IF(ISBLANK(INDIRECT(ADDRESS(B690,2,1,1,"all_city_parameter_inputs"))),"",INDIRECT(ADDRESS(B690,2,1,1,"all_city_parameter_inputs"))))</f>
        <v>sd</v>
      </c>
      <c r="G690" s="25" cm="1">
        <f t="array" aca="1" ref="G690" ca="1">IF(ISBLANK(INDIRECT(ADDRESS(B690,A690,1,1,"all_city_parameter_inputs"))), "--",INDIRECT(ADDRESS(B690,A690,1,1,"all_city_parameter_inputs")))</f>
        <v>1.2</v>
      </c>
      <c r="H690" s="25" t="str">
        <f ca="1">IF(OR(F690="alpha",F690="beta",F690="sd",F690="mean"),"--",VLOOKUP(C690,Default!$B$5:$H$82,7,FALSE))</f>
        <v>--</v>
      </c>
      <c r="I690" s="9" t="str">
        <f ca="1">VLOOKUP(E690,Lookup!$C$5:$D$42,2, FALSE)</f>
        <v>Travel values</v>
      </c>
      <c r="J690" s="9" t="str">
        <f ca="1">VLOOKUP(C690,Default!$B$4:$E$82,4, FALSE)</f>
        <v>scalar for walking distance</v>
      </c>
      <c r="K690" s="29"/>
      <c r="L690" s="29"/>
      <c r="M690" s="29"/>
    </row>
    <row r="691" spans="1:13" x14ac:dyDescent="0.3">
      <c r="A691" s="10">
        <f t="shared" si="29"/>
        <v>12</v>
      </c>
      <c r="B691" s="10">
        <f t="shared" si="30"/>
        <v>59</v>
      </c>
      <c r="C691" s="10" t="str">
        <f t="shared" ca="1" si="31"/>
        <v>distance_scalar_cycling</v>
      </c>
      <c r="D691" s="9" t="str" cm="1">
        <f t="array" aca="1" ref="D691" ca="1">INDIRECT(ADDRESS(1,A691,1,1,"all_city_parameter_inputs"))</f>
        <v>buenos_aires</v>
      </c>
      <c r="E691" s="11" t="str" cm="1">
        <f t="array" aca="1" ref="E691" ca="1">IF(AND(ISBLANK(INDIRECT(ADDRESS(B691,2,1,1,"all_city_parameter_inputs"))), ISBLANK(INDIRECT(ADDRESS(B691,1,1,1,"all_city_parameter_inputs")))), "", IF(ISBLANK(INDIRECT(ADDRESS(B691,1,1,1,"all_city_parameter_inputs"))), All_city_list!E690,INDIRECT(ADDRESS(B691,1,1,1,"all_city_parameter_inputs"))))</f>
        <v>distance_scalar_cycling</v>
      </c>
      <c r="F691" s="9" t="str" cm="1">
        <f t="array" aca="1" ref="F691" ca="1">IF(AND(ISBLANK(INDIRECT(ADDRESS(B691,3,1,1,"all_city_parameter_inputs"))),ISBLANK(INDIRECT(ADDRESS(B691,2,1,1,"all_city_parameter_inputs")))),"",IF(ISBLANK(INDIRECT(ADDRESS(B691,2,1,1,"all_city_parameter_inputs"))),"",INDIRECT(ADDRESS(B691,2,1,1,"all_city_parameter_inputs"))))</f>
        <v>constant</v>
      </c>
      <c r="G691" s="25" cm="1">
        <f t="array" aca="1" ref="G691" ca="1">IF(ISBLANK(INDIRECT(ADDRESS(B691,A691,1,1,"all_city_parameter_inputs"))), "--",INDIRECT(ADDRESS(B691,A691,1,1,"all_city_parameter_inputs")))</f>
        <v>1</v>
      </c>
      <c r="H691" s="25">
        <f ca="1">IF(OR(F691="alpha",F691="beta",F691="sd",F691="mean"),"--",VLOOKUP(C691,Default!$B$5:$H$82,7,FALSE))</f>
        <v>1</v>
      </c>
      <c r="I691" s="9" t="str">
        <f ca="1">VLOOKUP(E691,Lookup!$C$5:$D$42,2, FALSE)</f>
        <v>Travel values</v>
      </c>
      <c r="J691" s="9" t="str">
        <f ca="1">VLOOKUP(C691,Default!$B$4:$E$82,4, FALSE)</f>
        <v>scalar for cycling distance</v>
      </c>
      <c r="K691" s="29"/>
      <c r="L691" s="29"/>
      <c r="M691" s="29"/>
    </row>
    <row r="692" spans="1:13" x14ac:dyDescent="0.3">
      <c r="A692" s="10">
        <f t="shared" si="29"/>
        <v>12</v>
      </c>
      <c r="B692" s="10">
        <f t="shared" si="30"/>
        <v>60</v>
      </c>
      <c r="C692" s="10" t="str">
        <f t="shared" ca="1" si="31"/>
        <v>distance_scalar_cycling</v>
      </c>
      <c r="D692" s="9" t="str" cm="1">
        <f t="array" aca="1" ref="D692" ca="1">INDIRECT(ADDRESS(1,A692,1,1,"all_city_parameter_inputs"))</f>
        <v>buenos_aires</v>
      </c>
      <c r="E692" s="11" t="str" cm="1">
        <f t="array" aca="1" ref="E692" ca="1">IF(AND(ISBLANK(INDIRECT(ADDRESS(B692,2,1,1,"all_city_parameter_inputs"))), ISBLANK(INDIRECT(ADDRESS(B692,1,1,1,"all_city_parameter_inputs")))), "", IF(ISBLANK(INDIRECT(ADDRESS(B692,1,1,1,"all_city_parameter_inputs"))), All_city_list!E691,INDIRECT(ADDRESS(B692,1,1,1,"all_city_parameter_inputs"))))</f>
        <v>distance_scalar_cycling</v>
      </c>
      <c r="F692" s="9" t="str" cm="1">
        <f t="array" aca="1" ref="F692" ca="1">IF(AND(ISBLANK(INDIRECT(ADDRESS(B692,3,1,1,"all_city_parameter_inputs"))),ISBLANK(INDIRECT(ADDRESS(B692,2,1,1,"all_city_parameter_inputs")))),"",IF(ISBLANK(INDIRECT(ADDRESS(B692,2,1,1,"all_city_parameter_inputs"))),"",INDIRECT(ADDRESS(B692,2,1,1,"all_city_parameter_inputs"))))</f>
        <v>mean</v>
      </c>
      <c r="G692" s="25" cm="1">
        <f t="array" aca="1" ref="G692" ca="1">IF(ISBLANK(INDIRECT(ADDRESS(B692,A692,1,1,"all_city_parameter_inputs"))), "--",INDIRECT(ADDRESS(B692,A692,1,1,"all_city_parameter_inputs")))</f>
        <v>1</v>
      </c>
      <c r="H692" s="25" t="str">
        <f ca="1">IF(OR(F692="alpha",F692="beta",F692="sd",F692="mean"),"--",VLOOKUP(C692,Default!$B$5:$H$82,7,FALSE))</f>
        <v>--</v>
      </c>
      <c r="I692" s="9" t="str">
        <f ca="1">VLOOKUP(E692,Lookup!$C$5:$D$42,2, FALSE)</f>
        <v>Travel values</v>
      </c>
      <c r="J692" s="9" t="str">
        <f ca="1">VLOOKUP(C692,Default!$B$4:$E$82,4, FALSE)</f>
        <v>scalar for cycling distance</v>
      </c>
      <c r="K692" s="29"/>
      <c r="L692" s="29"/>
      <c r="M692" s="29"/>
    </row>
    <row r="693" spans="1:13" x14ac:dyDescent="0.3">
      <c r="A693" s="10">
        <f t="shared" si="29"/>
        <v>12</v>
      </c>
      <c r="B693" s="10">
        <f t="shared" si="30"/>
        <v>61</v>
      </c>
      <c r="C693" s="10" t="str">
        <f t="shared" ca="1" si="31"/>
        <v>distance_scalar_cycling</v>
      </c>
      <c r="D693" s="9" t="str" cm="1">
        <f t="array" aca="1" ref="D693" ca="1">INDIRECT(ADDRESS(1,A693,1,1,"all_city_parameter_inputs"))</f>
        <v>buenos_aires</v>
      </c>
      <c r="E693" s="11" t="str" cm="1">
        <f t="array" aca="1" ref="E693" ca="1">IF(AND(ISBLANK(INDIRECT(ADDRESS(B693,2,1,1,"all_city_parameter_inputs"))), ISBLANK(INDIRECT(ADDRESS(B693,1,1,1,"all_city_parameter_inputs")))), "", IF(ISBLANK(INDIRECT(ADDRESS(B693,1,1,1,"all_city_parameter_inputs"))), All_city_list!E692,INDIRECT(ADDRESS(B693,1,1,1,"all_city_parameter_inputs"))))</f>
        <v>distance_scalar_cycling</v>
      </c>
      <c r="F693" s="9" t="str" cm="1">
        <f t="array" aca="1" ref="F693" ca="1">IF(AND(ISBLANK(INDIRECT(ADDRESS(B693,3,1,1,"all_city_parameter_inputs"))),ISBLANK(INDIRECT(ADDRESS(B693,2,1,1,"all_city_parameter_inputs")))),"",IF(ISBLANK(INDIRECT(ADDRESS(B693,2,1,1,"all_city_parameter_inputs"))),"",INDIRECT(ADDRESS(B693,2,1,1,"all_city_parameter_inputs"))))</f>
        <v>sd</v>
      </c>
      <c r="G693" s="25" cm="1">
        <f t="array" aca="1" ref="G693" ca="1">IF(ISBLANK(INDIRECT(ADDRESS(B693,A693,1,1,"all_city_parameter_inputs"))), "--",INDIRECT(ADDRESS(B693,A693,1,1,"all_city_parameter_inputs")))</f>
        <v>1.2</v>
      </c>
      <c r="H693" s="25" t="str">
        <f ca="1">IF(OR(F693="alpha",F693="beta",F693="sd",F693="mean"),"--",VLOOKUP(C693,Default!$B$5:$H$82,7,FALSE))</f>
        <v>--</v>
      </c>
      <c r="I693" s="9" t="str">
        <f ca="1">VLOOKUP(E693,Lookup!$C$5:$D$42,2, FALSE)</f>
        <v>Travel values</v>
      </c>
      <c r="J693" s="9" t="str">
        <f ca="1">VLOOKUP(C693,Default!$B$4:$E$82,4, FALSE)</f>
        <v>scalar for cycling distance</v>
      </c>
      <c r="K693" s="29"/>
      <c r="L693" s="29"/>
      <c r="M693" s="29"/>
    </row>
    <row r="694" spans="1:13" x14ac:dyDescent="0.3">
      <c r="A694" s="10">
        <f t="shared" si="29"/>
        <v>12</v>
      </c>
      <c r="B694" s="10">
        <f t="shared" si="30"/>
        <v>62</v>
      </c>
      <c r="C694" s="10" t="str">
        <f t="shared" ca="1" si="31"/>
        <v>CO2_emission_inventories motorcycle</v>
      </c>
      <c r="D694" s="9" t="str" cm="1">
        <f t="array" aca="1" ref="D694" ca="1">INDIRECT(ADDRESS(1,A694,1,1,"all_city_parameter_inputs"))</f>
        <v>buenos_aires</v>
      </c>
      <c r="E694" s="11" t="str" cm="1">
        <f t="array" aca="1" ref="E694" ca="1">IF(AND(ISBLANK(INDIRECT(ADDRESS(B694,2,1,1,"all_city_parameter_inputs"))), ISBLANK(INDIRECT(ADDRESS(B694,1,1,1,"all_city_parameter_inputs")))), "", IF(ISBLANK(INDIRECT(ADDRESS(B694,1,1,1,"all_city_parameter_inputs"))), All_city_list!E693,INDIRECT(ADDRESS(B694,1,1,1,"all_city_parameter_inputs"))))</f>
        <v>CO2_emission_inventories</v>
      </c>
      <c r="F694" s="9" t="str" cm="1">
        <f t="array" aca="1" ref="F694" ca="1">IF(AND(ISBLANK(INDIRECT(ADDRESS(B694,3,1,1,"all_city_parameter_inputs"))),ISBLANK(INDIRECT(ADDRESS(B694,2,1,1,"all_city_parameter_inputs")))),"",IF(ISBLANK(INDIRECT(ADDRESS(B694,2,1,1,"all_city_parameter_inputs"))),"",INDIRECT(ADDRESS(B694,2,1,1,"all_city_parameter_inputs"))))</f>
        <v>motorcycle</v>
      </c>
      <c r="G694" s="25" cm="1">
        <f t="array" aca="1" ref="G694" ca="1">IF(ISBLANK(INDIRECT(ADDRESS(B694,A694,1,1,"all_city_parameter_inputs"))), "--",INDIRECT(ADDRESS(B694,A694,1,1,"all_city_parameter_inputs")))</f>
        <v>59219.653019999998</v>
      </c>
      <c r="H694" s="25">
        <f ca="1">IF(OR(F694="alpha",F694="beta",F694="sd",F694="mean"),"--",VLOOKUP(C694,Default!$B$5:$H$82,7,FALSE))</f>
        <v>15.95</v>
      </c>
      <c r="I694" s="9" t="str">
        <f ca="1">VLOOKUP(E694,Lookup!$C$5:$D$42,2, FALSE)</f>
        <v>Pollution values</v>
      </c>
      <c r="J694" s="9" t="str">
        <f ca="1">VLOOKUP(C694,Default!$B$4:$E$82,4, FALSE)</f>
        <v>- used to estimate the CO2 for scenarios (function "scenario_co2_calculations").
- used to create the VEHICLE_INVENTORY, with speeds, PM and CO2 emissions (function "set_vehicle_inventory").</v>
      </c>
      <c r="K694" s="29"/>
      <c r="L694" s="29"/>
      <c r="M694" s="29"/>
    </row>
    <row r="695" spans="1:13" x14ac:dyDescent="0.3">
      <c r="A695" s="10">
        <f t="shared" si="29"/>
        <v>12</v>
      </c>
      <c r="B695" s="10">
        <f t="shared" si="30"/>
        <v>63</v>
      </c>
      <c r="C695" s="10" t="str">
        <f t="shared" ca="1" si="31"/>
        <v>CO2_emission_inventories car</v>
      </c>
      <c r="D695" s="9" t="str" cm="1">
        <f t="array" aca="1" ref="D695" ca="1">INDIRECT(ADDRESS(1,A695,1,1,"all_city_parameter_inputs"))</f>
        <v>buenos_aires</v>
      </c>
      <c r="E695" s="11" t="str" cm="1">
        <f t="array" aca="1" ref="E695" ca="1">IF(AND(ISBLANK(INDIRECT(ADDRESS(B695,2,1,1,"all_city_parameter_inputs"))), ISBLANK(INDIRECT(ADDRESS(B695,1,1,1,"all_city_parameter_inputs")))), "", IF(ISBLANK(INDIRECT(ADDRESS(B695,1,1,1,"all_city_parameter_inputs"))), All_city_list!E694,INDIRECT(ADDRESS(B695,1,1,1,"all_city_parameter_inputs"))))</f>
        <v>CO2_emission_inventories</v>
      </c>
      <c r="F695" s="9" t="str" cm="1">
        <f t="array" aca="1" ref="F695" ca="1">IF(AND(ISBLANK(INDIRECT(ADDRESS(B695,3,1,1,"all_city_parameter_inputs"))),ISBLANK(INDIRECT(ADDRESS(B695,2,1,1,"all_city_parameter_inputs")))),"",IF(ISBLANK(INDIRECT(ADDRESS(B695,2,1,1,"all_city_parameter_inputs"))),"",INDIRECT(ADDRESS(B695,2,1,1,"all_city_parameter_inputs"))))</f>
        <v>car</v>
      </c>
      <c r="G695" s="25" cm="1">
        <f t="array" aca="1" ref="G695" ca="1">IF(ISBLANK(INDIRECT(ADDRESS(B695,A695,1,1,"all_city_parameter_inputs"))), "--",INDIRECT(ADDRESS(B695,A695,1,1,"all_city_parameter_inputs")))</f>
        <v>2160443.4040000001</v>
      </c>
      <c r="H695" s="25">
        <f ca="1">IF(OR(F695="alpha",F695="beta",F695="sd",F695="mean"),"--",VLOOKUP(C695,Default!$B$5:$H$82,7,FALSE))</f>
        <v>33.130000000000003</v>
      </c>
      <c r="I695" s="9" t="str">
        <f ca="1">VLOOKUP(E695,Lookup!$C$5:$D$42,2, FALSE)</f>
        <v>Pollution values</v>
      </c>
      <c r="J695" s="9">
        <f ca="1">VLOOKUP(C695,Default!$B$4:$E$82,4, FALSE)</f>
        <v>0</v>
      </c>
      <c r="K695" s="29"/>
      <c r="L695" s="29"/>
      <c r="M695" s="29"/>
    </row>
    <row r="696" spans="1:13" x14ac:dyDescent="0.3">
      <c r="A696" s="10">
        <f t="shared" si="29"/>
        <v>12</v>
      </c>
      <c r="B696" s="10">
        <f t="shared" si="30"/>
        <v>64</v>
      </c>
      <c r="C696" s="10" t="str">
        <f t="shared" ca="1" si="31"/>
        <v>CO2_emission_inventories bus_driver</v>
      </c>
      <c r="D696" s="9" t="str" cm="1">
        <f t="array" aca="1" ref="D696" ca="1">INDIRECT(ADDRESS(1,A696,1,1,"all_city_parameter_inputs"))</f>
        <v>buenos_aires</v>
      </c>
      <c r="E696" s="11" t="str" cm="1">
        <f t="array" aca="1" ref="E696" ca="1">IF(AND(ISBLANK(INDIRECT(ADDRESS(B696,2,1,1,"all_city_parameter_inputs"))), ISBLANK(INDIRECT(ADDRESS(B696,1,1,1,"all_city_parameter_inputs")))), "", IF(ISBLANK(INDIRECT(ADDRESS(B696,1,1,1,"all_city_parameter_inputs"))), All_city_list!E695,INDIRECT(ADDRESS(B696,1,1,1,"all_city_parameter_inputs"))))</f>
        <v>CO2_emission_inventories</v>
      </c>
      <c r="F696" s="9" t="str" cm="1">
        <f t="array" aca="1" ref="F696" ca="1">IF(AND(ISBLANK(INDIRECT(ADDRESS(B696,3,1,1,"all_city_parameter_inputs"))),ISBLANK(INDIRECT(ADDRESS(B696,2,1,1,"all_city_parameter_inputs")))),"",IF(ISBLANK(INDIRECT(ADDRESS(B696,2,1,1,"all_city_parameter_inputs"))),"",INDIRECT(ADDRESS(B696,2,1,1,"all_city_parameter_inputs"))))</f>
        <v>bus_driver</v>
      </c>
      <c r="G696" s="25" cm="1">
        <f t="array" aca="1" ref="G696" ca="1">IF(ISBLANK(INDIRECT(ADDRESS(B696,A696,1,1,"all_city_parameter_inputs"))), "--",INDIRECT(ADDRESS(B696,A696,1,1,"all_city_parameter_inputs")))</f>
        <v>91744.436539999995</v>
      </c>
      <c r="H696" s="25">
        <f ca="1">IF(OR(F696="alpha",F696="beta",F696="sd",F696="mean"),"--",VLOOKUP(C696,Default!$B$5:$H$82,7,FALSE))</f>
        <v>9.76</v>
      </c>
      <c r="I696" s="9" t="str">
        <f ca="1">VLOOKUP(E696,Lookup!$C$5:$D$42,2, FALSE)</f>
        <v>Pollution values</v>
      </c>
      <c r="J696" s="9">
        <f ca="1">VLOOKUP(C696,Default!$B$4:$E$82,4, FALSE)</f>
        <v>0</v>
      </c>
      <c r="K696" s="29"/>
      <c r="L696" s="29"/>
      <c r="M696" s="29"/>
    </row>
    <row r="697" spans="1:13" x14ac:dyDescent="0.3">
      <c r="A697" s="10">
        <f t="shared" si="29"/>
        <v>12</v>
      </c>
      <c r="B697" s="10">
        <f t="shared" si="30"/>
        <v>65</v>
      </c>
      <c r="C697" s="10" t="str">
        <f t="shared" ca="1" si="31"/>
        <v>CO2_emission_inventories big_truck</v>
      </c>
      <c r="D697" s="9" t="str" cm="1">
        <f t="array" aca="1" ref="D697" ca="1">INDIRECT(ADDRESS(1,A697,1,1,"all_city_parameter_inputs"))</f>
        <v>buenos_aires</v>
      </c>
      <c r="E697" s="11" t="str" cm="1">
        <f t="array" aca="1" ref="E697" ca="1">IF(AND(ISBLANK(INDIRECT(ADDRESS(B697,2,1,1,"all_city_parameter_inputs"))), ISBLANK(INDIRECT(ADDRESS(B697,1,1,1,"all_city_parameter_inputs")))), "", IF(ISBLANK(INDIRECT(ADDRESS(B697,1,1,1,"all_city_parameter_inputs"))), All_city_list!E696,INDIRECT(ADDRESS(B697,1,1,1,"all_city_parameter_inputs"))))</f>
        <v>CO2_emission_inventories</v>
      </c>
      <c r="F697" s="9" t="str" cm="1">
        <f t="array" aca="1" ref="F697" ca="1">IF(AND(ISBLANK(INDIRECT(ADDRESS(B697,3,1,1,"all_city_parameter_inputs"))),ISBLANK(INDIRECT(ADDRESS(B697,2,1,1,"all_city_parameter_inputs")))),"",IF(ISBLANK(INDIRECT(ADDRESS(B697,2,1,1,"all_city_parameter_inputs"))),"",INDIRECT(ADDRESS(B697,2,1,1,"all_city_parameter_inputs"))))</f>
        <v>big_truck</v>
      </c>
      <c r="G697" s="25" cm="1">
        <f t="array" aca="1" ref="G697" ca="1">IF(ISBLANK(INDIRECT(ADDRESS(B697,A697,1,1,"all_city_parameter_inputs"))), "--",INDIRECT(ADDRESS(B697,A697,1,1,"all_city_parameter_inputs")))</f>
        <v>307758.0931</v>
      </c>
      <c r="H697" s="25">
        <f ca="1">IF(OR(F697="alpha",F697="beta",F697="sd",F697="mean"),"--",VLOOKUP(C697,Default!$B$5:$H$82,7,FALSE))</f>
        <v>3.68</v>
      </c>
      <c r="I697" s="9" t="str">
        <f ca="1">VLOOKUP(E697,Lookup!$C$5:$D$42,2, FALSE)</f>
        <v>Pollution values</v>
      </c>
      <c r="J697" s="9">
        <f ca="1">VLOOKUP(C697,Default!$B$4:$E$82,4, FALSE)</f>
        <v>0</v>
      </c>
      <c r="K697" s="29"/>
      <c r="L697" s="29"/>
      <c r="M697" s="29"/>
    </row>
    <row r="698" spans="1:13" x14ac:dyDescent="0.3">
      <c r="A698" s="10">
        <f t="shared" si="29"/>
        <v>12</v>
      </c>
      <c r="B698" s="10">
        <f t="shared" si="30"/>
        <v>66</v>
      </c>
      <c r="C698" s="10" t="str">
        <f t="shared" ca="1" si="31"/>
        <v>CO2_emission_inventories truck</v>
      </c>
      <c r="D698" s="9" t="str" cm="1">
        <f t="array" aca="1" ref="D698" ca="1">INDIRECT(ADDRESS(1,A698,1,1,"all_city_parameter_inputs"))</f>
        <v>buenos_aires</v>
      </c>
      <c r="E698" s="11" t="str" cm="1">
        <f t="array" aca="1" ref="E698" ca="1">IF(AND(ISBLANK(INDIRECT(ADDRESS(B698,2,1,1,"all_city_parameter_inputs"))), ISBLANK(INDIRECT(ADDRESS(B698,1,1,1,"all_city_parameter_inputs")))), "", IF(ISBLANK(INDIRECT(ADDRESS(B698,1,1,1,"all_city_parameter_inputs"))), All_city_list!E697,INDIRECT(ADDRESS(B698,1,1,1,"all_city_parameter_inputs"))))</f>
        <v>CO2_emission_inventories</v>
      </c>
      <c r="F698" s="9" t="str" cm="1">
        <f t="array" aca="1" ref="F698" ca="1">IF(AND(ISBLANK(INDIRECT(ADDRESS(B698,3,1,1,"all_city_parameter_inputs"))),ISBLANK(INDIRECT(ADDRESS(B698,2,1,1,"all_city_parameter_inputs")))),"",IF(ISBLANK(INDIRECT(ADDRESS(B698,2,1,1,"all_city_parameter_inputs"))),"",INDIRECT(ADDRESS(B698,2,1,1,"all_city_parameter_inputs"))))</f>
        <v>truck</v>
      </c>
      <c r="G698" s="25" cm="1">
        <f t="array" aca="1" ref="G698" ca="1">IF(ISBLANK(INDIRECT(ADDRESS(B698,A698,1,1,"all_city_parameter_inputs"))), "--",INDIRECT(ADDRESS(B698,A698,1,1,"all_city_parameter_inputs")))</f>
        <v>208035.87950000001</v>
      </c>
      <c r="H698" s="25">
        <f ca="1">IF(OR(F698="alpha",F698="beta",F698="sd",F698="mean"),"--",VLOOKUP(C698,Default!$B$5:$H$82,7,FALSE))</f>
        <v>6.19</v>
      </c>
      <c r="I698" s="9" t="str">
        <f ca="1">VLOOKUP(E698,Lookup!$C$5:$D$42,2, FALSE)</f>
        <v>Pollution values</v>
      </c>
      <c r="J698" s="9">
        <f ca="1">VLOOKUP(C698,Default!$B$4:$E$82,4, FALSE)</f>
        <v>0</v>
      </c>
      <c r="K698" s="29"/>
      <c r="L698" s="29"/>
      <c r="M698" s="29"/>
    </row>
    <row r="699" spans="1:13" x14ac:dyDescent="0.3">
      <c r="A699" s="10">
        <f t="shared" si="29"/>
        <v>12</v>
      </c>
      <c r="B699" s="10">
        <f t="shared" si="30"/>
        <v>67</v>
      </c>
      <c r="C699" s="10" t="str">
        <f t="shared" ca="1" si="31"/>
        <v>CO2_emission_inventories van</v>
      </c>
      <c r="D699" s="9" t="str" cm="1">
        <f t="array" aca="1" ref="D699" ca="1">INDIRECT(ADDRESS(1,A699,1,1,"all_city_parameter_inputs"))</f>
        <v>buenos_aires</v>
      </c>
      <c r="E699" s="11" t="str" cm="1">
        <f t="array" aca="1" ref="E699" ca="1">IF(AND(ISBLANK(INDIRECT(ADDRESS(B699,2,1,1,"all_city_parameter_inputs"))), ISBLANK(INDIRECT(ADDRESS(B699,1,1,1,"all_city_parameter_inputs")))), "", IF(ISBLANK(INDIRECT(ADDRESS(B699,1,1,1,"all_city_parameter_inputs"))), All_city_list!E698,INDIRECT(ADDRESS(B699,1,1,1,"all_city_parameter_inputs"))))</f>
        <v>CO2_emission_inventories</v>
      </c>
      <c r="F699" s="9" t="str" cm="1">
        <f t="array" aca="1" ref="F699" ca="1">IF(AND(ISBLANK(INDIRECT(ADDRESS(B699,3,1,1,"all_city_parameter_inputs"))),ISBLANK(INDIRECT(ADDRESS(B699,2,1,1,"all_city_parameter_inputs")))),"",IF(ISBLANK(INDIRECT(ADDRESS(B699,2,1,1,"all_city_parameter_inputs"))),"",INDIRECT(ADDRESS(B699,2,1,1,"all_city_parameter_inputs"))))</f>
        <v>van</v>
      </c>
      <c r="G699" s="25" t="str" cm="1">
        <f t="array" aca="1" ref="G699" ca="1">IF(ISBLANK(INDIRECT(ADDRESS(B699,A699,1,1,"all_city_parameter_inputs"))), "--",INDIRECT(ADDRESS(B699,A699,1,1,"all_city_parameter_inputs")))</f>
        <v>--</v>
      </c>
      <c r="H699" s="25" t="str">
        <f ca="1">IF(OR(F699="alpha",F699="beta",F699="sd",F699="mean"),"--",VLOOKUP(C699,Default!$B$5:$H$82,7,FALSE))</f>
        <v>NOT defined</v>
      </c>
      <c r="I699" s="9" t="str">
        <f ca="1">VLOOKUP(E699,Lookup!$C$5:$D$42,2, FALSE)</f>
        <v>Pollution values</v>
      </c>
      <c r="J699" s="9">
        <f ca="1">VLOOKUP(C699,Default!$B$4:$E$82,4, FALSE)</f>
        <v>0</v>
      </c>
      <c r="K699" s="29"/>
      <c r="L699" s="29"/>
      <c r="M699" s="29"/>
    </row>
    <row r="700" spans="1:13" x14ac:dyDescent="0.3">
      <c r="A700" s="10">
        <f t="shared" si="29"/>
        <v>12</v>
      </c>
      <c r="B700" s="10">
        <f t="shared" si="30"/>
        <v>68</v>
      </c>
      <c r="C700" s="10" t="str">
        <f t="shared" ca="1" si="31"/>
        <v>CO2_emission_inventories other</v>
      </c>
      <c r="D700" s="9" t="str" cm="1">
        <f t="array" aca="1" ref="D700" ca="1">INDIRECT(ADDRESS(1,A700,1,1,"all_city_parameter_inputs"))</f>
        <v>buenos_aires</v>
      </c>
      <c r="E700" s="11" t="str" cm="1">
        <f t="array" aca="1" ref="E700" ca="1">IF(AND(ISBLANK(INDIRECT(ADDRESS(B700,2,1,1,"all_city_parameter_inputs"))), ISBLANK(INDIRECT(ADDRESS(B700,1,1,1,"all_city_parameter_inputs")))), "", IF(ISBLANK(INDIRECT(ADDRESS(B700,1,1,1,"all_city_parameter_inputs"))), All_city_list!E699,INDIRECT(ADDRESS(B700,1,1,1,"all_city_parameter_inputs"))))</f>
        <v>CO2_emission_inventories</v>
      </c>
      <c r="F700" s="9" t="str" cm="1">
        <f t="array" aca="1" ref="F700" ca="1">IF(AND(ISBLANK(INDIRECT(ADDRESS(B700,3,1,1,"all_city_parameter_inputs"))),ISBLANK(INDIRECT(ADDRESS(B700,2,1,1,"all_city_parameter_inputs")))),"",IF(ISBLANK(INDIRECT(ADDRESS(B700,2,1,1,"all_city_parameter_inputs"))),"",INDIRECT(ADDRESS(B700,2,1,1,"all_city_parameter_inputs"))))</f>
        <v>other</v>
      </c>
      <c r="G700" s="25" cm="1">
        <f t="array" aca="1" ref="G700" ca="1">IF(ISBLANK(INDIRECT(ADDRESS(B700,A700,1,1,"all_city_parameter_inputs"))), "--",INDIRECT(ADDRESS(B700,A700,1,1,"all_city_parameter_inputs")))</f>
        <v>241174.3382</v>
      </c>
      <c r="H700" s="25">
        <f ca="1">IF(OR(F700="alpha",F700="beta",F700="sd",F700="mean"),"--",VLOOKUP(C700,Default!$B$5:$H$82,7,FALSE))</f>
        <v>31.28</v>
      </c>
      <c r="I700" s="9" t="str">
        <f ca="1">VLOOKUP(E700,Lookup!$C$5:$D$42,2, FALSE)</f>
        <v>Pollution values</v>
      </c>
      <c r="J700" s="9">
        <f ca="1">VLOOKUP(C700,Default!$B$4:$E$82,4, FALSE)</f>
        <v>0</v>
      </c>
      <c r="K700" s="29"/>
      <c r="L700" s="29"/>
      <c r="M700" s="29"/>
    </row>
    <row r="701" spans="1:13" x14ac:dyDescent="0.3">
      <c r="A701" s="10">
        <f t="shared" si="29"/>
        <v>12</v>
      </c>
      <c r="B701" s="10">
        <f t="shared" si="30"/>
        <v>69</v>
      </c>
      <c r="C701" s="10" t="str">
        <f t="shared" ca="1" si="31"/>
        <v>CO2_emission_inventories taxi</v>
      </c>
      <c r="D701" s="9" t="str" cm="1">
        <f t="array" aca="1" ref="D701" ca="1">INDIRECT(ADDRESS(1,A701,1,1,"all_city_parameter_inputs"))</f>
        <v>buenos_aires</v>
      </c>
      <c r="E701" s="11" t="str" cm="1">
        <f t="array" aca="1" ref="E701" ca="1">IF(AND(ISBLANK(INDIRECT(ADDRESS(B701,2,1,1,"all_city_parameter_inputs"))), ISBLANK(INDIRECT(ADDRESS(B701,1,1,1,"all_city_parameter_inputs")))), "", IF(ISBLANK(INDIRECT(ADDRESS(B701,1,1,1,"all_city_parameter_inputs"))), All_city_list!E700,INDIRECT(ADDRESS(B701,1,1,1,"all_city_parameter_inputs"))))</f>
        <v>CO2_emission_inventories</v>
      </c>
      <c r="F701" s="9" t="str" cm="1">
        <f t="array" aca="1" ref="F701" ca="1">IF(AND(ISBLANK(INDIRECT(ADDRESS(B701,3,1,1,"all_city_parameter_inputs"))),ISBLANK(INDIRECT(ADDRESS(B701,2,1,1,"all_city_parameter_inputs")))),"",IF(ISBLANK(INDIRECT(ADDRESS(B701,2,1,1,"all_city_parameter_inputs"))),"",INDIRECT(ADDRESS(B701,2,1,1,"all_city_parameter_inputs"))))</f>
        <v>taxi</v>
      </c>
      <c r="G701" s="25" t="str" cm="1">
        <f t="array" aca="1" ref="G701" ca="1">IF(ISBLANK(INDIRECT(ADDRESS(B701,A701,1,1,"all_city_parameter_inputs"))), "--",INDIRECT(ADDRESS(B701,A701,1,1,"all_city_parameter_inputs")))</f>
        <v>--</v>
      </c>
      <c r="H701" s="25" t="str">
        <f ca="1">IF(OR(F701="alpha",F701="beta",F701="sd",F701="mean"),"--",VLOOKUP(C701,Default!$B$5:$H$82,7,FALSE))</f>
        <v>NOT defined</v>
      </c>
      <c r="I701" s="9" t="str">
        <f ca="1">VLOOKUP(E701,Lookup!$C$5:$D$42,2, FALSE)</f>
        <v>Pollution values</v>
      </c>
      <c r="J701" s="9">
        <f ca="1">VLOOKUP(C701,Default!$B$4:$E$82,4, FALSE)</f>
        <v>0</v>
      </c>
      <c r="K701" s="29"/>
      <c r="L701" s="29"/>
      <c r="M701" s="29"/>
    </row>
    <row r="702" spans="1:13" x14ac:dyDescent="0.3">
      <c r="A702" s="10">
        <f t="shared" si="29"/>
        <v>12</v>
      </c>
      <c r="B702" s="10">
        <f t="shared" si="30"/>
        <v>70</v>
      </c>
      <c r="C702" s="10" t="str">
        <f t="shared" ca="1" si="31"/>
        <v>CO2_emission_inventories auto_rickshaw</v>
      </c>
      <c r="D702" s="9" t="str" cm="1">
        <f t="array" aca="1" ref="D702" ca="1">INDIRECT(ADDRESS(1,A702,1,1,"all_city_parameter_inputs"))</f>
        <v>buenos_aires</v>
      </c>
      <c r="E702" s="11" t="str" cm="1">
        <f t="array" aca="1" ref="E702" ca="1">IF(AND(ISBLANK(INDIRECT(ADDRESS(B702,2,1,1,"all_city_parameter_inputs"))), ISBLANK(INDIRECT(ADDRESS(B702,1,1,1,"all_city_parameter_inputs")))), "", IF(ISBLANK(INDIRECT(ADDRESS(B702,1,1,1,"all_city_parameter_inputs"))), All_city_list!E701,INDIRECT(ADDRESS(B702,1,1,1,"all_city_parameter_inputs"))))</f>
        <v>CO2_emission_inventories</v>
      </c>
      <c r="F702" s="9" t="str" cm="1">
        <f t="array" aca="1" ref="F702" ca="1">IF(AND(ISBLANK(INDIRECT(ADDRESS(B702,3,1,1,"all_city_parameter_inputs"))),ISBLANK(INDIRECT(ADDRESS(B702,2,1,1,"all_city_parameter_inputs")))),"",IF(ISBLANK(INDIRECT(ADDRESS(B702,2,1,1,"all_city_parameter_inputs"))),"",INDIRECT(ADDRESS(B702,2,1,1,"all_city_parameter_inputs"))))</f>
        <v>auto_rickshaw</v>
      </c>
      <c r="G702" s="25" t="str" cm="1">
        <f t="array" aca="1" ref="G702" ca="1">IF(ISBLANK(INDIRECT(ADDRESS(B702,A702,1,1,"all_city_parameter_inputs"))), "--",INDIRECT(ADDRESS(B702,A702,1,1,"all_city_parameter_inputs")))</f>
        <v>--</v>
      </c>
      <c r="H702" s="25" t="str">
        <f ca="1">IF(OR(F702="alpha",F702="beta",F702="sd",F702="mean"),"--",VLOOKUP(C702,Default!$B$5:$H$82,7,FALSE))</f>
        <v>NOT defined</v>
      </c>
      <c r="I702" s="9" t="str">
        <f ca="1">VLOOKUP(E702,Lookup!$C$5:$D$42,2, FALSE)</f>
        <v>Pollution values</v>
      </c>
      <c r="J702" s="9">
        <f ca="1">VLOOKUP(C702,Default!$B$4:$E$82,4, FALSE)</f>
        <v>0</v>
      </c>
      <c r="K702" s="29"/>
      <c r="L702" s="29"/>
      <c r="M702" s="29"/>
    </row>
    <row r="703" spans="1:13" x14ac:dyDescent="0.3">
      <c r="A703" s="10">
        <f t="shared" si="29"/>
        <v>12</v>
      </c>
      <c r="B703" s="10">
        <f t="shared" si="30"/>
        <v>71</v>
      </c>
      <c r="C703" s="10" t="str">
        <f t="shared" ca="1" si="31"/>
        <v xml:space="preserve">CO2_emission_confidence </v>
      </c>
      <c r="D703" s="9" t="str" cm="1">
        <f t="array" aca="1" ref="D703" ca="1">INDIRECT(ADDRESS(1,A703,1,1,"all_city_parameter_inputs"))</f>
        <v>buenos_aires</v>
      </c>
      <c r="E703" s="11" t="str" cm="1">
        <f t="array" aca="1" ref="E703" ca="1">IF(AND(ISBLANK(INDIRECT(ADDRESS(B703,2,1,1,"all_city_parameter_inputs"))), ISBLANK(INDIRECT(ADDRESS(B703,1,1,1,"all_city_parameter_inputs")))), "", IF(ISBLANK(INDIRECT(ADDRESS(B703,1,1,1,"all_city_parameter_inputs"))), All_city_list!E702,INDIRECT(ADDRESS(B703,1,1,1,"all_city_parameter_inputs"))))</f>
        <v>CO2_emission_confidence</v>
      </c>
      <c r="F703" s="9" t="str" cm="1">
        <f t="array" aca="1" ref="F703" ca="1">IF(AND(ISBLANK(INDIRECT(ADDRESS(B703,3,1,1,"all_city_parameter_inputs"))),ISBLANK(INDIRECT(ADDRESS(B703,2,1,1,"all_city_parameter_inputs")))),"",IF(ISBLANK(INDIRECT(ADDRESS(B703,2,1,1,"all_city_parameter_inputs"))),"",INDIRECT(ADDRESS(B703,2,1,1,"all_city_parameter_inputs"))))</f>
        <v/>
      </c>
      <c r="G703" s="25" cm="1">
        <f t="array" aca="1" ref="G703" ca="1">IF(ISBLANK(INDIRECT(ADDRESS(B703,A703,1,1,"all_city_parameter_inputs"))), "--",INDIRECT(ADDRESS(B703,A703,1,1,"all_city_parameter_inputs")))</f>
        <v>0.8</v>
      </c>
      <c r="H703" s="25" t="e">
        <f ca="1">IF(OR(F703="alpha",F703="beta",F703="sd",F703="mean"),"--",VLOOKUP(C703,Default!$B$5:$H$82,7,FALSE))</f>
        <v>#N/A</v>
      </c>
      <c r="I703" s="9" t="str">
        <f ca="1">VLOOKUP(E703,Lookup!$C$5:$D$42,2, FALSE)</f>
        <v>Pollution values</v>
      </c>
      <c r="J703" s="9" t="e">
        <f ca="1">VLOOKUP(C703,Default!$B$4:$E$82,4, FALSE)</f>
        <v>#N/A</v>
      </c>
      <c r="K703" s="29"/>
      <c r="L703" s="29"/>
      <c r="M703" s="29"/>
    </row>
    <row r="704" spans="1:13" x14ac:dyDescent="0.3">
      <c r="A704" s="10">
        <f t="shared" si="29"/>
        <v>13</v>
      </c>
      <c r="B704" s="10">
        <f t="shared" si="30"/>
        <v>2</v>
      </c>
      <c r="C704" s="10" t="str">
        <f t="shared" ca="1" si="31"/>
        <v>speeds subway</v>
      </c>
      <c r="D704" s="9" t="str" cm="1">
        <f t="array" aca="1" ref="D704" ca="1">INDIRECT(ADDRESS(1,A704,1,1,"all_city_parameter_inputs"))</f>
        <v>cape_town</v>
      </c>
      <c r="E704" s="11" t="str" cm="1">
        <f t="array" aca="1" ref="E704" ca="1">IF(AND(ISBLANK(INDIRECT(ADDRESS(B704,2,1,1,"all_city_parameter_inputs"))), ISBLANK(INDIRECT(ADDRESS(B704,1,1,1,"all_city_parameter_inputs")))), "", IF(ISBLANK(INDIRECT(ADDRESS(B704,1,1,1,"all_city_parameter_inputs"))), All_city_list!E703,INDIRECT(ADDRESS(B704,1,1,1,"all_city_parameter_inputs"))))</f>
        <v>speeds</v>
      </c>
      <c r="F704" s="9" t="str" cm="1">
        <f t="array" aca="1" ref="F704" ca="1">IF(AND(ISBLANK(INDIRECT(ADDRESS(B704,3,1,1,"all_city_parameter_inputs"))),ISBLANK(INDIRECT(ADDRESS(B704,2,1,1,"all_city_parameter_inputs")))),"",IF(ISBLANK(INDIRECT(ADDRESS(B704,2,1,1,"all_city_parameter_inputs"))),"",INDIRECT(ADDRESS(B704,2,1,1,"all_city_parameter_inputs"))))</f>
        <v>subway</v>
      </c>
      <c r="G704" s="25" t="str" cm="1">
        <f t="array" aca="1" ref="G704" ca="1">IF(ISBLANK(INDIRECT(ADDRESS(B704,A704,1,1,"all_city_parameter_inputs"))), "--",INDIRECT(ADDRESS(B704,A704,1,1,"all_city_parameter_inputs")))</f>
        <v>--</v>
      </c>
      <c r="H704" s="25">
        <f ca="1">IF(OR(F704="alpha",F704="beta",F704="sd",F704="mean"),"--",VLOOKUP(C704,Default!$B$5:$H$82,7,FALSE))</f>
        <v>16</v>
      </c>
      <c r="I704" s="9" t="str">
        <f ca="1">VLOOKUP(E704,Lookup!$C$5:$D$42,2, FALSE)</f>
        <v>Travel values</v>
      </c>
      <c r="J704" s="9">
        <f ca="1">VLOOKUP(C704,Default!$B$4:$E$82,4, FALSE)</f>
        <v>0</v>
      </c>
      <c r="K704" s="29"/>
      <c r="L704" s="29"/>
      <c r="M704" s="29"/>
    </row>
    <row r="705" spans="1:13" x14ac:dyDescent="0.3">
      <c r="A705" s="10">
        <f t="shared" si="29"/>
        <v>13</v>
      </c>
      <c r="B705" s="10">
        <f t="shared" si="30"/>
        <v>3</v>
      </c>
      <c r="C705" s="10" t="str">
        <f t="shared" ca="1" si="31"/>
        <v>speeds cycle</v>
      </c>
      <c r="D705" s="9" t="str" cm="1">
        <f t="array" aca="1" ref="D705" ca="1">INDIRECT(ADDRESS(1,A705,1,1,"all_city_parameter_inputs"))</f>
        <v>cape_town</v>
      </c>
      <c r="E705" s="11" t="str" cm="1">
        <f t="array" aca="1" ref="E705" ca="1">IF(AND(ISBLANK(INDIRECT(ADDRESS(B705,2,1,1,"all_city_parameter_inputs"))), ISBLANK(INDIRECT(ADDRESS(B705,1,1,1,"all_city_parameter_inputs")))), "", IF(ISBLANK(INDIRECT(ADDRESS(B705,1,1,1,"all_city_parameter_inputs"))), All_city_list!E704,INDIRECT(ADDRESS(B705,1,1,1,"all_city_parameter_inputs"))))</f>
        <v>speeds</v>
      </c>
      <c r="F705" s="9" t="str" cm="1">
        <f t="array" aca="1" ref="F705" ca="1">IF(AND(ISBLANK(INDIRECT(ADDRESS(B705,3,1,1,"all_city_parameter_inputs"))),ISBLANK(INDIRECT(ADDRESS(B705,2,1,1,"all_city_parameter_inputs")))),"",IF(ISBLANK(INDIRECT(ADDRESS(B705,2,1,1,"all_city_parameter_inputs"))),"",INDIRECT(ADDRESS(B705,2,1,1,"all_city_parameter_inputs"))))</f>
        <v>cycle</v>
      </c>
      <c r="G705" s="25" t="str" cm="1">
        <f t="array" aca="1" ref="G705" ca="1">IF(ISBLANK(INDIRECT(ADDRESS(B705,A705,1,1,"all_city_parameter_inputs"))), "--",INDIRECT(ADDRESS(B705,A705,1,1,"all_city_parameter_inputs")))</f>
        <v>--</v>
      </c>
      <c r="H705" s="25">
        <f ca="1">IF(OR(F705="alpha",F705="beta",F705="sd",F705="mean"),"--",VLOOKUP(C705,Default!$B$5:$H$82,7,FALSE))</f>
        <v>7</v>
      </c>
      <c r="I705" s="9" t="str">
        <f ca="1">VLOOKUP(E705,Lookup!$C$5:$D$42,2, FALSE)</f>
        <v>Travel values</v>
      </c>
      <c r="J705" s="9">
        <f ca="1">VLOOKUP(C705,Default!$B$4:$E$82,4, FALSE)</f>
        <v>0</v>
      </c>
      <c r="K705" s="29"/>
      <c r="L705" s="29"/>
      <c r="M705" s="29"/>
    </row>
    <row r="706" spans="1:13" x14ac:dyDescent="0.3">
      <c r="A706" s="10">
        <f t="shared" si="29"/>
        <v>13</v>
      </c>
      <c r="B706" s="10">
        <f t="shared" si="30"/>
        <v>4</v>
      </c>
      <c r="C706" s="10" t="str">
        <f t="shared" ca="1" si="31"/>
        <v>PM_emission_inventories motorcycle</v>
      </c>
      <c r="D706" s="9" t="str" cm="1">
        <f t="array" aca="1" ref="D706" ca="1">INDIRECT(ADDRESS(1,A706,1,1,"all_city_parameter_inputs"))</f>
        <v>cape_town</v>
      </c>
      <c r="E706" s="11" t="str" cm="1">
        <f t="array" aca="1" ref="E706" ca="1">IF(AND(ISBLANK(INDIRECT(ADDRESS(B706,2,1,1,"all_city_parameter_inputs"))), ISBLANK(INDIRECT(ADDRESS(B706,1,1,1,"all_city_parameter_inputs")))), "", IF(ISBLANK(INDIRECT(ADDRESS(B706,1,1,1,"all_city_parameter_inputs"))), All_city_list!E705,INDIRECT(ADDRESS(B706,1,1,1,"all_city_parameter_inputs"))))</f>
        <v>PM_emission_inventories</v>
      </c>
      <c r="F706" s="9" t="str" cm="1">
        <f t="array" aca="1" ref="F706" ca="1">IF(AND(ISBLANK(INDIRECT(ADDRESS(B706,3,1,1,"all_city_parameter_inputs"))),ISBLANK(INDIRECT(ADDRESS(B706,2,1,1,"all_city_parameter_inputs")))),"",IF(ISBLANK(INDIRECT(ADDRESS(B706,2,1,1,"all_city_parameter_inputs"))),"",INDIRECT(ADDRESS(B706,2,1,1,"all_city_parameter_inputs"))))</f>
        <v>motorcycle</v>
      </c>
      <c r="G706" s="25" cm="1">
        <f t="array" aca="1" ref="G706" ca="1">IF(ISBLANK(INDIRECT(ADDRESS(B706,A706,1,1,"all_city_parameter_inputs"))), "--",INDIRECT(ADDRESS(B706,A706,1,1,"all_city_parameter_inputs")))</f>
        <v>4.9099999999999998E-2</v>
      </c>
      <c r="H706" s="25">
        <f ca="1">IF(OR(F706="alpha",F706="beta",F706="sd",F706="mean"),"--",VLOOKUP(C706,Default!$B$5:$H$82,7,FALSE))</f>
        <v>1.0999999999999999E-2</v>
      </c>
      <c r="I706" s="9" t="str">
        <f ca="1">VLOOKUP(E706,Lookup!$C$5:$D$42,2, FALSE)</f>
        <v>Pollution values</v>
      </c>
      <c r="J706" s="9" t="str">
        <f ca="1">VLOOKUP(C706,Default!$B$4:$E$82,4, FALSE)</f>
        <v>- Used to estimate the PM for scenarios (function "scenario_pm_calculations").
- Iused as reference to compute confidence around it (function "ithim_setup_parameters").
- used to create VEHICLE_INVENTORY, with speeds, PM and CO2 emissions (function "set_vehicle_inventory").</v>
      </c>
      <c r="K706" s="29"/>
      <c r="L706" s="29"/>
      <c r="M706" s="29"/>
    </row>
    <row r="707" spans="1:13" x14ac:dyDescent="0.3">
      <c r="A707" s="10">
        <f t="shared" si="29"/>
        <v>13</v>
      </c>
      <c r="B707" s="10">
        <f t="shared" si="30"/>
        <v>5</v>
      </c>
      <c r="C707" s="10" t="str">
        <f t="shared" ca="1" si="31"/>
        <v>PM_emission_inventories car</v>
      </c>
      <c r="D707" s="9" t="str" cm="1">
        <f t="array" aca="1" ref="D707" ca="1">INDIRECT(ADDRESS(1,A707,1,1,"all_city_parameter_inputs"))</f>
        <v>cape_town</v>
      </c>
      <c r="E707" s="11" t="str" cm="1">
        <f t="array" aca="1" ref="E707" ca="1">IF(AND(ISBLANK(INDIRECT(ADDRESS(B707,2,1,1,"all_city_parameter_inputs"))), ISBLANK(INDIRECT(ADDRESS(B707,1,1,1,"all_city_parameter_inputs")))), "", IF(ISBLANK(INDIRECT(ADDRESS(B707,1,1,1,"all_city_parameter_inputs"))), All_city_list!E706,INDIRECT(ADDRESS(B707,1,1,1,"all_city_parameter_inputs"))))</f>
        <v>PM_emission_inventories</v>
      </c>
      <c r="F707" s="9" t="str" cm="1">
        <f t="array" aca="1" ref="F707" ca="1">IF(AND(ISBLANK(INDIRECT(ADDRESS(B707,3,1,1,"all_city_parameter_inputs"))),ISBLANK(INDIRECT(ADDRESS(B707,2,1,1,"all_city_parameter_inputs")))),"",IF(ISBLANK(INDIRECT(ADDRESS(B707,2,1,1,"all_city_parameter_inputs"))),"",INDIRECT(ADDRESS(B707,2,1,1,"all_city_parameter_inputs"))))</f>
        <v>car</v>
      </c>
      <c r="G707" s="25" cm="1">
        <f t="array" aca="1" ref="G707" ca="1">IF(ISBLANK(INDIRECT(ADDRESS(B707,A707,1,1,"all_city_parameter_inputs"))), "--",INDIRECT(ADDRESS(B707,A707,1,1,"all_city_parameter_inputs")))</f>
        <v>8.8499999999999995E-2</v>
      </c>
      <c r="H707" s="25">
        <f ca="1">IF(OR(F707="alpha",F707="beta",F707="sd",F707="mean"),"--",VLOOKUP(C707,Default!$B$5:$H$82,7,FALSE))</f>
        <v>0.22800000000000001</v>
      </c>
      <c r="I707" s="9" t="str">
        <f ca="1">VLOOKUP(E707,Lookup!$C$5:$D$42,2, FALSE)</f>
        <v>Pollution values</v>
      </c>
      <c r="J707" s="9">
        <f ca="1">VLOOKUP(C707,Default!$B$4:$E$82,4, FALSE)</f>
        <v>0</v>
      </c>
      <c r="K707" s="29"/>
      <c r="L707" s="29"/>
      <c r="M707" s="29"/>
    </row>
    <row r="708" spans="1:13" x14ac:dyDescent="0.3">
      <c r="A708" s="10">
        <f t="shared" si="29"/>
        <v>13</v>
      </c>
      <c r="B708" s="10">
        <f t="shared" si="30"/>
        <v>6</v>
      </c>
      <c r="C708" s="10" t="str">
        <f t="shared" ca="1" si="31"/>
        <v>PM_emission_inventories bus_driver</v>
      </c>
      <c r="D708" s="9" t="str" cm="1">
        <f t="array" aca="1" ref="D708" ca="1">INDIRECT(ADDRESS(1,A708,1,1,"all_city_parameter_inputs"))</f>
        <v>cape_town</v>
      </c>
      <c r="E708" s="11" t="str" cm="1">
        <f t="array" aca="1" ref="E708" ca="1">IF(AND(ISBLANK(INDIRECT(ADDRESS(B708,2,1,1,"all_city_parameter_inputs"))), ISBLANK(INDIRECT(ADDRESS(B708,1,1,1,"all_city_parameter_inputs")))), "", IF(ISBLANK(INDIRECT(ADDRESS(B708,1,1,1,"all_city_parameter_inputs"))), All_city_list!E707,INDIRECT(ADDRESS(B708,1,1,1,"all_city_parameter_inputs"))))</f>
        <v>PM_emission_inventories</v>
      </c>
      <c r="F708" s="9" t="str" cm="1">
        <f t="array" aca="1" ref="F708" ca="1">IF(AND(ISBLANK(INDIRECT(ADDRESS(B708,3,1,1,"all_city_parameter_inputs"))),ISBLANK(INDIRECT(ADDRESS(B708,2,1,1,"all_city_parameter_inputs")))),"",IF(ISBLANK(INDIRECT(ADDRESS(B708,2,1,1,"all_city_parameter_inputs"))),"",INDIRECT(ADDRESS(B708,2,1,1,"all_city_parameter_inputs"))))</f>
        <v>bus_driver</v>
      </c>
      <c r="G708" s="25" cm="1">
        <f t="array" aca="1" ref="G708" ca="1">IF(ISBLANK(INDIRECT(ADDRESS(B708,A708,1,1,"all_city_parameter_inputs"))), "--",INDIRECT(ADDRESS(B708,A708,1,1,"all_city_parameter_inputs")))</f>
        <v>0.20899999999999999</v>
      </c>
      <c r="H708" s="25">
        <f ca="1">IF(OR(F708="alpha",F708="beta",F708="sd",F708="mean"),"--",VLOOKUP(C708,Default!$B$5:$H$82,7,FALSE))</f>
        <v>0.82</v>
      </c>
      <c r="I708" s="9" t="str">
        <f ca="1">VLOOKUP(E708,Lookup!$C$5:$D$42,2, FALSE)</f>
        <v>Pollution values</v>
      </c>
      <c r="J708" s="9">
        <f ca="1">VLOOKUP(C708,Default!$B$4:$E$82,4, FALSE)</f>
        <v>0</v>
      </c>
      <c r="K708" s="29"/>
      <c r="L708" s="29"/>
      <c r="M708" s="29"/>
    </row>
    <row r="709" spans="1:13" x14ac:dyDescent="0.3">
      <c r="A709" s="10">
        <f t="shared" si="29"/>
        <v>13</v>
      </c>
      <c r="B709" s="10">
        <f t="shared" si="30"/>
        <v>7</v>
      </c>
      <c r="C709" s="10" t="str">
        <f t="shared" ca="1" si="31"/>
        <v>PM_emission_inventories big_truck</v>
      </c>
      <c r="D709" s="9" t="str" cm="1">
        <f t="array" aca="1" ref="D709" ca="1">INDIRECT(ADDRESS(1,A709,1,1,"all_city_parameter_inputs"))</f>
        <v>cape_town</v>
      </c>
      <c r="E709" s="11" t="str" cm="1">
        <f t="array" aca="1" ref="E709" ca="1">IF(AND(ISBLANK(INDIRECT(ADDRESS(B709,2,1,1,"all_city_parameter_inputs"))), ISBLANK(INDIRECT(ADDRESS(B709,1,1,1,"all_city_parameter_inputs")))), "", IF(ISBLANK(INDIRECT(ADDRESS(B709,1,1,1,"all_city_parameter_inputs"))), All_city_list!E708,INDIRECT(ADDRESS(B709,1,1,1,"all_city_parameter_inputs"))))</f>
        <v>PM_emission_inventories</v>
      </c>
      <c r="F709" s="9" t="str" cm="1">
        <f t="array" aca="1" ref="F709" ca="1">IF(AND(ISBLANK(INDIRECT(ADDRESS(B709,3,1,1,"all_city_parameter_inputs"))),ISBLANK(INDIRECT(ADDRESS(B709,2,1,1,"all_city_parameter_inputs")))),"",IF(ISBLANK(INDIRECT(ADDRESS(B709,2,1,1,"all_city_parameter_inputs"))),"",INDIRECT(ADDRESS(B709,2,1,1,"all_city_parameter_inputs"))))</f>
        <v>big_truck</v>
      </c>
      <c r="G709" s="25" cm="1">
        <f t="array" aca="1" ref="G709" ca="1">IF(ISBLANK(INDIRECT(ADDRESS(B709,A709,1,1,"all_city_parameter_inputs"))), "--",INDIRECT(ADDRESS(B709,A709,1,1,"all_city_parameter_inputs")))</f>
        <v>0.129</v>
      </c>
      <c r="H709" s="25">
        <f ca="1">IF(OR(F709="alpha",F709="beta",F709="sd",F709="mean"),"--",VLOOKUP(C709,Default!$B$5:$H$82,7,FALSE))</f>
        <v>0.71099999999999997</v>
      </c>
      <c r="I709" s="9" t="str">
        <f ca="1">VLOOKUP(E709,Lookup!$C$5:$D$42,2, FALSE)</f>
        <v>Pollution values</v>
      </c>
      <c r="J709" s="9">
        <f ca="1">VLOOKUP(C709,Default!$B$4:$E$82,4, FALSE)</f>
        <v>0</v>
      </c>
      <c r="K709" s="29"/>
      <c r="L709" s="29"/>
      <c r="M709" s="29"/>
    </row>
    <row r="710" spans="1:13" x14ac:dyDescent="0.3">
      <c r="A710" s="10">
        <f t="shared" si="29"/>
        <v>13</v>
      </c>
      <c r="B710" s="10">
        <f t="shared" si="30"/>
        <v>8</v>
      </c>
      <c r="C710" s="10" t="str">
        <f t="shared" ca="1" si="31"/>
        <v>PM_emission_inventories truck</v>
      </c>
      <c r="D710" s="9" t="str" cm="1">
        <f t="array" aca="1" ref="D710" ca="1">INDIRECT(ADDRESS(1,A710,1,1,"all_city_parameter_inputs"))</f>
        <v>cape_town</v>
      </c>
      <c r="E710" s="11" t="str" cm="1">
        <f t="array" aca="1" ref="E710" ca="1">IF(AND(ISBLANK(INDIRECT(ADDRESS(B710,2,1,1,"all_city_parameter_inputs"))), ISBLANK(INDIRECT(ADDRESS(B710,1,1,1,"all_city_parameter_inputs")))), "", IF(ISBLANK(INDIRECT(ADDRESS(B710,1,1,1,"all_city_parameter_inputs"))), All_city_list!E709,INDIRECT(ADDRESS(B710,1,1,1,"all_city_parameter_inputs"))))</f>
        <v>PM_emission_inventories</v>
      </c>
      <c r="F710" s="9" t="str" cm="1">
        <f t="array" aca="1" ref="F710" ca="1">IF(AND(ISBLANK(INDIRECT(ADDRESS(B710,3,1,1,"all_city_parameter_inputs"))),ISBLANK(INDIRECT(ADDRESS(B710,2,1,1,"all_city_parameter_inputs")))),"",IF(ISBLANK(INDIRECT(ADDRESS(B710,2,1,1,"all_city_parameter_inputs"))),"",INDIRECT(ADDRESS(B710,2,1,1,"all_city_parameter_inputs"))))</f>
        <v>truck</v>
      </c>
      <c r="G710" s="25" cm="1">
        <f t="array" aca="1" ref="G710" ca="1">IF(ISBLANK(INDIRECT(ADDRESS(B710,A710,1,1,"all_city_parameter_inputs"))), "--",INDIRECT(ADDRESS(B710,A710,1,1,"all_city_parameter_inputs")))</f>
        <v>0.436</v>
      </c>
      <c r="H710" s="25">
        <f ca="1">IF(OR(F710="alpha",F710="beta",F710="sd",F710="mean"),"--",VLOOKUP(C710,Default!$B$5:$H$82,7,FALSE))</f>
        <v>0.85899999999999999</v>
      </c>
      <c r="I710" s="9" t="str">
        <f ca="1">VLOOKUP(E710,Lookup!$C$5:$D$42,2, FALSE)</f>
        <v>Pollution values</v>
      </c>
      <c r="J710" s="9">
        <f ca="1">VLOOKUP(C710,Default!$B$4:$E$82,4, FALSE)</f>
        <v>0</v>
      </c>
      <c r="K710" s="29"/>
      <c r="L710" s="29"/>
      <c r="M710" s="29"/>
    </row>
    <row r="711" spans="1:13" x14ac:dyDescent="0.3">
      <c r="A711" s="10">
        <f t="shared" si="29"/>
        <v>13</v>
      </c>
      <c r="B711" s="10">
        <f t="shared" si="30"/>
        <v>9</v>
      </c>
      <c r="C711" s="10" t="str">
        <f t="shared" ca="1" si="31"/>
        <v>PM_emission_inventories van</v>
      </c>
      <c r="D711" s="9" t="str" cm="1">
        <f t="array" aca="1" ref="D711" ca="1">INDIRECT(ADDRESS(1,A711,1,1,"all_city_parameter_inputs"))</f>
        <v>cape_town</v>
      </c>
      <c r="E711" s="11" t="str" cm="1">
        <f t="array" aca="1" ref="E711" ca="1">IF(AND(ISBLANK(INDIRECT(ADDRESS(B711,2,1,1,"all_city_parameter_inputs"))), ISBLANK(INDIRECT(ADDRESS(B711,1,1,1,"all_city_parameter_inputs")))), "", IF(ISBLANK(INDIRECT(ADDRESS(B711,1,1,1,"all_city_parameter_inputs"))), All_city_list!E710,INDIRECT(ADDRESS(B711,1,1,1,"all_city_parameter_inputs"))))</f>
        <v>PM_emission_inventories</v>
      </c>
      <c r="F711" s="9" t="str" cm="1">
        <f t="array" aca="1" ref="F711" ca="1">IF(AND(ISBLANK(INDIRECT(ADDRESS(B711,3,1,1,"all_city_parameter_inputs"))),ISBLANK(INDIRECT(ADDRESS(B711,2,1,1,"all_city_parameter_inputs")))),"",IF(ISBLANK(INDIRECT(ADDRESS(B711,2,1,1,"all_city_parameter_inputs"))),"",INDIRECT(ADDRESS(B711,2,1,1,"all_city_parameter_inputs"))))</f>
        <v>van</v>
      </c>
      <c r="G711" s="25" cm="1">
        <f t="array" aca="1" ref="G711" ca="1">IF(ISBLANK(INDIRECT(ADDRESS(B711,A711,1,1,"all_city_parameter_inputs"))), "--",INDIRECT(ADDRESS(B711,A711,1,1,"all_city_parameter_inputs")))</f>
        <v>0</v>
      </c>
      <c r="H711" s="25" t="str">
        <f ca="1">IF(OR(F711="alpha",F711="beta",F711="sd",F711="mean"),"--",VLOOKUP(C711,Default!$B$5:$H$82,7,FALSE))</f>
        <v>NOT defined</v>
      </c>
      <c r="I711" s="9" t="str">
        <f ca="1">VLOOKUP(E711,Lookup!$C$5:$D$42,2, FALSE)</f>
        <v>Pollution values</v>
      </c>
      <c r="J711" s="9">
        <f ca="1">VLOOKUP(C711,Default!$B$4:$E$82,4, FALSE)</f>
        <v>0</v>
      </c>
      <c r="K711" s="29"/>
      <c r="L711" s="29"/>
      <c r="M711" s="29"/>
    </row>
    <row r="712" spans="1:13" x14ac:dyDescent="0.3">
      <c r="A712" s="10">
        <f t="shared" si="29"/>
        <v>13</v>
      </c>
      <c r="B712" s="10">
        <f t="shared" si="30"/>
        <v>10</v>
      </c>
      <c r="C712" s="10" t="str">
        <f t="shared" ca="1" si="31"/>
        <v>PM_emission_inventories other</v>
      </c>
      <c r="D712" s="9" t="str" cm="1">
        <f t="array" aca="1" ref="D712" ca="1">INDIRECT(ADDRESS(1,A712,1,1,"all_city_parameter_inputs"))</f>
        <v>cape_town</v>
      </c>
      <c r="E712" s="11" t="str" cm="1">
        <f t="array" aca="1" ref="E712" ca="1">IF(AND(ISBLANK(INDIRECT(ADDRESS(B712,2,1,1,"all_city_parameter_inputs"))), ISBLANK(INDIRECT(ADDRESS(B712,1,1,1,"all_city_parameter_inputs")))), "", IF(ISBLANK(INDIRECT(ADDRESS(B712,1,1,1,"all_city_parameter_inputs"))), All_city_list!E711,INDIRECT(ADDRESS(B712,1,1,1,"all_city_parameter_inputs"))))</f>
        <v>PM_emission_inventories</v>
      </c>
      <c r="F712" s="9" t="str" cm="1">
        <f t="array" aca="1" ref="F712" ca="1">IF(AND(ISBLANK(INDIRECT(ADDRESS(B712,3,1,1,"all_city_parameter_inputs"))),ISBLANK(INDIRECT(ADDRESS(B712,2,1,1,"all_city_parameter_inputs")))),"",IF(ISBLANK(INDIRECT(ADDRESS(B712,2,1,1,"all_city_parameter_inputs"))),"",INDIRECT(ADDRESS(B712,2,1,1,"all_city_parameter_inputs"))))</f>
        <v>other</v>
      </c>
      <c r="G712" s="25" cm="1">
        <f t="array" aca="1" ref="G712" ca="1">IF(ISBLANK(INDIRECT(ADDRESS(B712,A712,1,1,"all_city_parameter_inputs"))), "--",INDIRECT(ADDRESS(B712,A712,1,1,"all_city_parameter_inputs")))</f>
        <v>8.8400000000000006E-2</v>
      </c>
      <c r="H712" s="25">
        <f ca="1">IF(OR(F712="alpha",F712="beta",F712="sd",F712="mean"),"--",VLOOKUP(C712,Default!$B$5:$H$82,7,FALSE))</f>
        <v>8.2000000000000003E-2</v>
      </c>
      <c r="I712" s="9" t="str">
        <f ca="1">VLOOKUP(E712,Lookup!$C$5:$D$42,2, FALSE)</f>
        <v>Pollution values</v>
      </c>
      <c r="J712" s="9">
        <f ca="1">VLOOKUP(C712,Default!$B$4:$E$82,4, FALSE)</f>
        <v>0</v>
      </c>
      <c r="K712" s="29"/>
      <c r="L712" s="29"/>
      <c r="M712" s="29"/>
    </row>
    <row r="713" spans="1:13" x14ac:dyDescent="0.3">
      <c r="A713" s="10">
        <f t="shared" si="29"/>
        <v>13</v>
      </c>
      <c r="B713" s="10">
        <f t="shared" si="30"/>
        <v>11</v>
      </c>
      <c r="C713" s="10" t="str">
        <f t="shared" ca="1" si="31"/>
        <v>PM_emission_inventories taxi</v>
      </c>
      <c r="D713" s="9" t="str" cm="1">
        <f t="array" aca="1" ref="D713" ca="1">INDIRECT(ADDRESS(1,A713,1,1,"all_city_parameter_inputs"))</f>
        <v>cape_town</v>
      </c>
      <c r="E713" s="11" t="str" cm="1">
        <f t="array" aca="1" ref="E713" ca="1">IF(AND(ISBLANK(INDIRECT(ADDRESS(B713,2,1,1,"all_city_parameter_inputs"))), ISBLANK(INDIRECT(ADDRESS(B713,1,1,1,"all_city_parameter_inputs")))), "", IF(ISBLANK(INDIRECT(ADDRESS(B713,1,1,1,"all_city_parameter_inputs"))), All_city_list!E712,INDIRECT(ADDRESS(B713,1,1,1,"all_city_parameter_inputs"))))</f>
        <v>PM_emission_inventories</v>
      </c>
      <c r="F713" s="9" t="str" cm="1">
        <f t="array" aca="1" ref="F713" ca="1">IF(AND(ISBLANK(INDIRECT(ADDRESS(B713,3,1,1,"all_city_parameter_inputs"))),ISBLANK(INDIRECT(ADDRESS(B713,2,1,1,"all_city_parameter_inputs")))),"",IF(ISBLANK(INDIRECT(ADDRESS(B713,2,1,1,"all_city_parameter_inputs"))),"",INDIRECT(ADDRESS(B713,2,1,1,"all_city_parameter_inputs"))))</f>
        <v>taxi</v>
      </c>
      <c r="G713" s="25" cm="1">
        <f t="array" aca="1" ref="G713" ca="1">IF(ISBLANK(INDIRECT(ADDRESS(B713,A713,1,1,"all_city_parameter_inputs"))), "--",INDIRECT(ADDRESS(B713,A713,1,1,"all_city_parameter_inputs")))</f>
        <v>0</v>
      </c>
      <c r="H713" s="25">
        <f ca="1">IF(OR(F713="alpha",F713="beta",F713="sd",F713="mean"),"--",VLOOKUP(C713,Default!$B$5:$H$82,7,FALSE))</f>
        <v>1.0999999999999999E-2</v>
      </c>
      <c r="I713" s="9" t="str">
        <f ca="1">VLOOKUP(E713,Lookup!$C$5:$D$42,2, FALSE)</f>
        <v>Pollution values</v>
      </c>
      <c r="J713" s="9">
        <f ca="1">VLOOKUP(C713,Default!$B$4:$E$82,4, FALSE)</f>
        <v>0</v>
      </c>
      <c r="K713" s="29"/>
      <c r="L713" s="29"/>
      <c r="M713" s="29"/>
    </row>
    <row r="714" spans="1:13" x14ac:dyDescent="0.3">
      <c r="A714" s="10">
        <f t="shared" si="29"/>
        <v>13</v>
      </c>
      <c r="B714" s="10">
        <f t="shared" si="30"/>
        <v>12</v>
      </c>
      <c r="C714" s="10" t="str">
        <f t="shared" ca="1" si="31"/>
        <v>PM_emission_inventories auto_rickshaw</v>
      </c>
      <c r="D714" s="9" t="str" cm="1">
        <f t="array" aca="1" ref="D714" ca="1">INDIRECT(ADDRESS(1,A714,1,1,"all_city_parameter_inputs"))</f>
        <v>cape_town</v>
      </c>
      <c r="E714" s="11" t="str" cm="1">
        <f t="array" aca="1" ref="E714" ca="1">IF(AND(ISBLANK(INDIRECT(ADDRESS(B714,2,1,1,"all_city_parameter_inputs"))), ISBLANK(INDIRECT(ADDRESS(B714,1,1,1,"all_city_parameter_inputs")))), "", IF(ISBLANK(INDIRECT(ADDRESS(B714,1,1,1,"all_city_parameter_inputs"))), All_city_list!E713,INDIRECT(ADDRESS(B714,1,1,1,"all_city_parameter_inputs"))))</f>
        <v>PM_emission_inventories</v>
      </c>
      <c r="F714" s="9" t="str" cm="1">
        <f t="array" aca="1" ref="F714" ca="1">IF(AND(ISBLANK(INDIRECT(ADDRESS(B714,3,1,1,"all_city_parameter_inputs"))),ISBLANK(INDIRECT(ADDRESS(B714,2,1,1,"all_city_parameter_inputs")))),"",IF(ISBLANK(INDIRECT(ADDRESS(B714,2,1,1,"all_city_parameter_inputs"))),"",INDIRECT(ADDRESS(B714,2,1,1,"all_city_parameter_inputs"))))</f>
        <v>auto_rickshaw</v>
      </c>
      <c r="G714" s="25" cm="1">
        <f t="array" aca="1" ref="G714" ca="1">IF(ISBLANK(INDIRECT(ADDRESS(B714,A714,1,1,"all_city_parameter_inputs"))), "--",INDIRECT(ADDRESS(B714,A714,1,1,"all_city_parameter_inputs")))</f>
        <v>0</v>
      </c>
      <c r="H714" s="25" t="str">
        <f ca="1">IF(OR(F714="alpha",F714="beta",F714="sd",F714="mean"),"--",VLOOKUP(C714,Default!$B$5:$H$82,7,FALSE))</f>
        <v>NOT defined</v>
      </c>
      <c r="I714" s="9" t="str">
        <f ca="1">VLOOKUP(E714,Lookup!$C$5:$D$42,2, FALSE)</f>
        <v>Pollution values</v>
      </c>
      <c r="J714" s="9">
        <f ca="1">VLOOKUP(C714,Default!$B$4:$E$82,4, FALSE)</f>
        <v>0</v>
      </c>
      <c r="K714" s="29"/>
      <c r="L714" s="29"/>
      <c r="M714" s="29"/>
    </row>
    <row r="715" spans="1:13" x14ac:dyDescent="0.3">
      <c r="A715" s="10">
        <f t="shared" si="29"/>
        <v>13</v>
      </c>
      <c r="B715" s="10">
        <f t="shared" si="30"/>
        <v>13</v>
      </c>
      <c r="C715" s="10" t="str">
        <f t="shared" ca="1" si="31"/>
        <v>injury_reporting_rate</v>
      </c>
      <c r="D715" s="9" t="str" cm="1">
        <f t="array" aca="1" ref="D715" ca="1">INDIRECT(ADDRESS(1,A715,1,1,"all_city_parameter_inputs"))</f>
        <v>cape_town</v>
      </c>
      <c r="E715" s="11" t="str" cm="1">
        <f t="array" aca="1" ref="E715" ca="1">IF(AND(ISBLANK(INDIRECT(ADDRESS(B715,2,1,1,"all_city_parameter_inputs"))), ISBLANK(INDIRECT(ADDRESS(B715,1,1,1,"all_city_parameter_inputs")))), "", IF(ISBLANK(INDIRECT(ADDRESS(B715,1,1,1,"all_city_parameter_inputs"))), All_city_list!E714,INDIRECT(ADDRESS(B715,1,1,1,"all_city_parameter_inputs"))))</f>
        <v>injury_reporting_rate</v>
      </c>
      <c r="F715" s="9" t="str" cm="1">
        <f t="array" aca="1" ref="F715" ca="1">IF(AND(ISBLANK(INDIRECT(ADDRESS(B715,3,1,1,"all_city_parameter_inputs"))),ISBLANK(INDIRECT(ADDRESS(B715,2,1,1,"all_city_parameter_inputs")))),"",IF(ISBLANK(INDIRECT(ADDRESS(B715,2,1,1,"all_city_parameter_inputs"))),"",INDIRECT(ADDRESS(B715,2,1,1,"all_city_parameter_inputs"))))</f>
        <v>constant</v>
      </c>
      <c r="G715" s="25" cm="1">
        <f t="array" aca="1" ref="G715" ca="1">IF(ISBLANK(INDIRECT(ADDRESS(B715,A715,1,1,"all_city_parameter_inputs"))), "--",INDIRECT(ADDRESS(B715,A715,1,1,"all_city_parameter_inputs")))</f>
        <v>1</v>
      </c>
      <c r="H715" s="25">
        <f ca="1">IF(OR(F715="alpha",F715="beta",F715="sd",F715="mean"),"--",VLOOKUP(C715,Default!$B$5:$H$82,7,FALSE))</f>
        <v>1</v>
      </c>
      <c r="I715" s="9" t="str">
        <f ca="1">VLOOKUP(E715,Lookup!$C$5:$D$42,2, FALSE)</f>
        <v>Injury values</v>
      </c>
      <c r="J715" s="9" t="str">
        <f ca="1">VLOOKUP(C715,Default!$B$4:$E$82,4, FALSE)</f>
        <v>rate at which injuries are reported</v>
      </c>
      <c r="K715" s="29"/>
      <c r="L715" s="29"/>
      <c r="M715" s="29"/>
    </row>
    <row r="716" spans="1:13" x14ac:dyDescent="0.3">
      <c r="A716" s="10">
        <f t="shared" si="29"/>
        <v>13</v>
      </c>
      <c r="B716" s="10">
        <f t="shared" si="30"/>
        <v>14</v>
      </c>
      <c r="C716" s="10" t="str">
        <f t="shared" ca="1" si="31"/>
        <v>injury_reporting_rate</v>
      </c>
      <c r="D716" s="9" t="str" cm="1">
        <f t="array" aca="1" ref="D716" ca="1">INDIRECT(ADDRESS(1,A716,1,1,"all_city_parameter_inputs"))</f>
        <v>cape_town</v>
      </c>
      <c r="E716" s="11" t="str" cm="1">
        <f t="array" aca="1" ref="E716" ca="1">IF(AND(ISBLANK(INDIRECT(ADDRESS(B716,2,1,1,"all_city_parameter_inputs"))), ISBLANK(INDIRECT(ADDRESS(B716,1,1,1,"all_city_parameter_inputs")))), "", IF(ISBLANK(INDIRECT(ADDRESS(B716,1,1,1,"all_city_parameter_inputs"))), All_city_list!E715,INDIRECT(ADDRESS(B716,1,1,1,"all_city_parameter_inputs"))))</f>
        <v>injury_reporting_rate</v>
      </c>
      <c r="F716" s="9" t="str" cm="1">
        <f t="array" aca="1" ref="F716" ca="1">IF(AND(ISBLANK(INDIRECT(ADDRESS(B716,3,1,1,"all_city_parameter_inputs"))),ISBLANK(INDIRECT(ADDRESS(B716,2,1,1,"all_city_parameter_inputs")))),"",IF(ISBLANK(INDIRECT(ADDRESS(B716,2,1,1,"all_city_parameter_inputs"))),"",INDIRECT(ADDRESS(B716,2,1,1,"all_city_parameter_inputs"))))</f>
        <v>alpha</v>
      </c>
      <c r="G716" s="25" cm="1">
        <f t="array" aca="1" ref="G716" ca="1">IF(ISBLANK(INDIRECT(ADDRESS(B716,A716,1,1,"all_city_parameter_inputs"))), "--",INDIRECT(ADDRESS(B716,A716,1,1,"all_city_parameter_inputs")))</f>
        <v>40</v>
      </c>
      <c r="H716" s="25" t="str">
        <f ca="1">IF(OR(F716="alpha",F716="beta",F716="sd",F716="mean"),"--",VLOOKUP(C716,Default!$B$5:$H$82,7,FALSE))</f>
        <v>--</v>
      </c>
      <c r="I716" s="9" t="str">
        <f ca="1">VLOOKUP(E716,Lookup!$C$5:$D$42,2, FALSE)</f>
        <v>Injury values</v>
      </c>
      <c r="J716" s="9" t="str">
        <f ca="1">VLOOKUP(C716,Default!$B$4:$E$82,4, FALSE)</f>
        <v>rate at which injuries are reported</v>
      </c>
      <c r="K716" s="29"/>
      <c r="L716" s="29"/>
      <c r="M716" s="29"/>
    </row>
    <row r="717" spans="1:13" x14ac:dyDescent="0.3">
      <c r="A717" s="10">
        <f t="shared" ref="A717:A780" si="32">A647+1</f>
        <v>13</v>
      </c>
      <c r="B717" s="10">
        <f t="shared" ref="B717:B780" si="33">B647</f>
        <v>15</v>
      </c>
      <c r="C717" s="10" t="str">
        <f t="shared" ref="C717:C780" ca="1" si="34">IF(OR(F717="alpha",F717="beta",F717="constant",F717="sd",F717="mean"),E717,E717&amp;" "&amp;F717)</f>
        <v>injury_reporting_rate</v>
      </c>
      <c r="D717" s="9" t="str" cm="1">
        <f t="array" aca="1" ref="D717" ca="1">INDIRECT(ADDRESS(1,A717,1,1,"all_city_parameter_inputs"))</f>
        <v>cape_town</v>
      </c>
      <c r="E717" s="11" t="str" cm="1">
        <f t="array" aca="1" ref="E717" ca="1">IF(AND(ISBLANK(INDIRECT(ADDRESS(B717,2,1,1,"all_city_parameter_inputs"))), ISBLANK(INDIRECT(ADDRESS(B717,1,1,1,"all_city_parameter_inputs")))), "", IF(ISBLANK(INDIRECT(ADDRESS(B717,1,1,1,"all_city_parameter_inputs"))), All_city_list!E716,INDIRECT(ADDRESS(B717,1,1,1,"all_city_parameter_inputs"))))</f>
        <v>injury_reporting_rate</v>
      </c>
      <c r="F717" s="9" t="str" cm="1">
        <f t="array" aca="1" ref="F717" ca="1">IF(AND(ISBLANK(INDIRECT(ADDRESS(B717,3,1,1,"all_city_parameter_inputs"))),ISBLANK(INDIRECT(ADDRESS(B717,2,1,1,"all_city_parameter_inputs")))),"",IF(ISBLANK(INDIRECT(ADDRESS(B717,2,1,1,"all_city_parameter_inputs"))),"",INDIRECT(ADDRESS(B717,2,1,1,"all_city_parameter_inputs"))))</f>
        <v>beta</v>
      </c>
      <c r="G717" s="25" cm="1">
        <f t="array" aca="1" ref="G717" ca="1">IF(ISBLANK(INDIRECT(ADDRESS(B717,A717,1,1,"all_city_parameter_inputs"))), "--",INDIRECT(ADDRESS(B717,A717,1,1,"all_city_parameter_inputs")))</f>
        <v>3</v>
      </c>
      <c r="H717" s="25" t="str">
        <f ca="1">IF(OR(F717="alpha",F717="beta",F717="sd",F717="mean"),"--",VLOOKUP(C717,Default!$B$5:$H$82,7,FALSE))</f>
        <v>--</v>
      </c>
      <c r="I717" s="9" t="str">
        <f ca="1">VLOOKUP(E717,Lookup!$C$5:$D$42,2, FALSE)</f>
        <v>Injury values</v>
      </c>
      <c r="J717" s="9" t="str">
        <f ca="1">VLOOKUP(C717,Default!$B$4:$E$82,4, FALSE)</f>
        <v>rate at which injuries are reported</v>
      </c>
      <c r="K717" s="29"/>
      <c r="L717" s="29"/>
      <c r="M717" s="29"/>
    </row>
    <row r="718" spans="1:13" x14ac:dyDescent="0.3">
      <c r="A718" s="10">
        <f t="shared" si="32"/>
        <v>13</v>
      </c>
      <c r="B718" s="10">
        <f t="shared" si="33"/>
        <v>16</v>
      </c>
      <c r="C718" s="10" t="str">
        <f t="shared" ca="1" si="34"/>
        <v>chronic_disease_scalar</v>
      </c>
      <c r="D718" s="9" t="str" cm="1">
        <f t="array" aca="1" ref="D718" ca="1">INDIRECT(ADDRESS(1,A718,1,1,"all_city_parameter_inputs"))</f>
        <v>cape_town</v>
      </c>
      <c r="E718" s="11" t="str" cm="1">
        <f t="array" aca="1" ref="E718" ca="1">IF(AND(ISBLANK(INDIRECT(ADDRESS(B718,2,1,1,"all_city_parameter_inputs"))), ISBLANK(INDIRECT(ADDRESS(B718,1,1,1,"all_city_parameter_inputs")))), "", IF(ISBLANK(INDIRECT(ADDRESS(B718,1,1,1,"all_city_parameter_inputs"))), All_city_list!E717,INDIRECT(ADDRESS(B718,1,1,1,"all_city_parameter_inputs"))))</f>
        <v>chronic_disease_scalar</v>
      </c>
      <c r="F718" s="9" t="str" cm="1">
        <f t="array" aca="1" ref="F718" ca="1">IF(AND(ISBLANK(INDIRECT(ADDRESS(B718,3,1,1,"all_city_parameter_inputs"))),ISBLANK(INDIRECT(ADDRESS(B718,2,1,1,"all_city_parameter_inputs")))),"",IF(ISBLANK(INDIRECT(ADDRESS(B718,2,1,1,"all_city_parameter_inputs"))),"",INDIRECT(ADDRESS(B718,2,1,1,"all_city_parameter_inputs"))))</f>
        <v>constant</v>
      </c>
      <c r="G718" s="25" cm="1">
        <f t="array" aca="1" ref="G718" ca="1">IF(ISBLANK(INDIRECT(ADDRESS(B718,A718,1,1,"all_city_parameter_inputs"))), "--",INDIRECT(ADDRESS(B718,A718,1,1,"all_city_parameter_inputs")))</f>
        <v>1</v>
      </c>
      <c r="H718" s="25">
        <f ca="1">IF(OR(F718="alpha",F718="beta",F718="sd",F718="mean"),"--",VLOOKUP(C718,Default!$B$5:$H$82,7,FALSE))</f>
        <v>1</v>
      </c>
      <c r="I718" s="9" t="str">
        <f ca="1">VLOOKUP(E718,Lookup!$C$5:$D$42,2, FALSE)</f>
        <v>Health values</v>
      </c>
      <c r="J718" s="9" t="str">
        <f ca="1">VLOOKUP(C718,Default!$B$4:$E$82,4, FALSE)</f>
        <v>scalar for GBD data</v>
      </c>
      <c r="K718" s="29"/>
      <c r="L718" s="29"/>
      <c r="M718" s="29"/>
    </row>
    <row r="719" spans="1:13" x14ac:dyDescent="0.3">
      <c r="A719" s="10">
        <f t="shared" si="32"/>
        <v>13</v>
      </c>
      <c r="B719" s="10">
        <f t="shared" si="33"/>
        <v>17</v>
      </c>
      <c r="C719" s="10" t="str">
        <f t="shared" ca="1" si="34"/>
        <v>chronic_disease_scalar</v>
      </c>
      <c r="D719" s="9" t="str" cm="1">
        <f t="array" aca="1" ref="D719" ca="1">INDIRECT(ADDRESS(1,A719,1,1,"all_city_parameter_inputs"))</f>
        <v>cape_town</v>
      </c>
      <c r="E719" s="11" t="str" cm="1">
        <f t="array" aca="1" ref="E719" ca="1">IF(AND(ISBLANK(INDIRECT(ADDRESS(B719,2,1,1,"all_city_parameter_inputs"))), ISBLANK(INDIRECT(ADDRESS(B719,1,1,1,"all_city_parameter_inputs")))), "", IF(ISBLANK(INDIRECT(ADDRESS(B719,1,1,1,"all_city_parameter_inputs"))), All_city_list!E718,INDIRECT(ADDRESS(B719,1,1,1,"all_city_parameter_inputs"))))</f>
        <v>chronic_disease_scalar</v>
      </c>
      <c r="F719" s="9" t="str" cm="1">
        <f t="array" aca="1" ref="F719" ca="1">IF(AND(ISBLANK(INDIRECT(ADDRESS(B719,3,1,1,"all_city_parameter_inputs"))),ISBLANK(INDIRECT(ADDRESS(B719,2,1,1,"all_city_parameter_inputs")))),"",IF(ISBLANK(INDIRECT(ADDRESS(B719,2,1,1,"all_city_parameter_inputs"))),"",INDIRECT(ADDRESS(B719,2,1,1,"all_city_parameter_inputs"))))</f>
        <v>mean</v>
      </c>
      <c r="G719" s="25" cm="1">
        <f t="array" aca="1" ref="G719" ca="1">IF(ISBLANK(INDIRECT(ADDRESS(B719,A719,1,1,"all_city_parameter_inputs"))), "--",INDIRECT(ADDRESS(B719,A719,1,1,"all_city_parameter_inputs")))</f>
        <v>1</v>
      </c>
      <c r="H719" s="25" t="str">
        <f ca="1">IF(OR(F719="alpha",F719="beta",F719="sd",F719="mean"),"--",VLOOKUP(C719,Default!$B$5:$H$82,7,FALSE))</f>
        <v>--</v>
      </c>
      <c r="I719" s="9" t="str">
        <f ca="1">VLOOKUP(E719,Lookup!$C$5:$D$42,2, FALSE)</f>
        <v>Health values</v>
      </c>
      <c r="J719" s="9" t="str">
        <f ca="1">VLOOKUP(C719,Default!$B$4:$E$82,4, FALSE)</f>
        <v>scalar for GBD data</v>
      </c>
      <c r="K719" s="29"/>
      <c r="L719" s="29"/>
      <c r="M719" s="29"/>
    </row>
    <row r="720" spans="1:13" x14ac:dyDescent="0.3">
      <c r="A720" s="10">
        <f t="shared" si="32"/>
        <v>13</v>
      </c>
      <c r="B720" s="10">
        <f t="shared" si="33"/>
        <v>18</v>
      </c>
      <c r="C720" s="10" t="str">
        <f t="shared" ca="1" si="34"/>
        <v>chronic_disease_scalar</v>
      </c>
      <c r="D720" s="9" t="str" cm="1">
        <f t="array" aca="1" ref="D720" ca="1">INDIRECT(ADDRESS(1,A720,1,1,"all_city_parameter_inputs"))</f>
        <v>cape_town</v>
      </c>
      <c r="E720" s="11" t="str" cm="1">
        <f t="array" aca="1" ref="E720" ca="1">IF(AND(ISBLANK(INDIRECT(ADDRESS(B720,2,1,1,"all_city_parameter_inputs"))), ISBLANK(INDIRECT(ADDRESS(B720,1,1,1,"all_city_parameter_inputs")))), "", IF(ISBLANK(INDIRECT(ADDRESS(B720,1,1,1,"all_city_parameter_inputs"))), All_city_list!E719,INDIRECT(ADDRESS(B720,1,1,1,"all_city_parameter_inputs"))))</f>
        <v>chronic_disease_scalar</v>
      </c>
      <c r="F720" s="9" t="str" cm="1">
        <f t="array" aca="1" ref="F720" ca="1">IF(AND(ISBLANK(INDIRECT(ADDRESS(B720,3,1,1,"all_city_parameter_inputs"))),ISBLANK(INDIRECT(ADDRESS(B720,2,1,1,"all_city_parameter_inputs")))),"",IF(ISBLANK(INDIRECT(ADDRESS(B720,2,1,1,"all_city_parameter_inputs"))),"",INDIRECT(ADDRESS(B720,2,1,1,"all_city_parameter_inputs"))))</f>
        <v>sd</v>
      </c>
      <c r="G720" s="25" cm="1">
        <f t="array" aca="1" ref="G720" ca="1">IF(ISBLANK(INDIRECT(ADDRESS(B720,A720,1,1,"all_city_parameter_inputs"))), "--",INDIRECT(ADDRESS(B720,A720,1,1,"all_city_parameter_inputs")))</f>
        <v>1.2</v>
      </c>
      <c r="H720" s="25" t="str">
        <f ca="1">IF(OR(F720="alpha",F720="beta",F720="sd",F720="mean"),"--",VLOOKUP(C720,Default!$B$5:$H$82,7,FALSE))</f>
        <v>--</v>
      </c>
      <c r="I720" s="9" t="str">
        <f ca="1">VLOOKUP(E720,Lookup!$C$5:$D$42,2, FALSE)</f>
        <v>Health values</v>
      </c>
      <c r="J720" s="9" t="str">
        <f ca="1">VLOOKUP(C720,Default!$B$4:$E$82,4, FALSE)</f>
        <v>scalar for GBD data</v>
      </c>
      <c r="K720" s="29"/>
      <c r="L720" s="29"/>
      <c r="M720" s="29"/>
    </row>
    <row r="721" spans="1:13" x14ac:dyDescent="0.3">
      <c r="A721" s="10">
        <f t="shared" si="32"/>
        <v>13</v>
      </c>
      <c r="B721" s="10">
        <f t="shared" si="33"/>
        <v>19</v>
      </c>
      <c r="C721" s="10" t="str">
        <f t="shared" ca="1" si="34"/>
        <v>pm_conc_base</v>
      </c>
      <c r="D721" s="9" t="str" cm="1">
        <f t="array" aca="1" ref="D721" ca="1">INDIRECT(ADDRESS(1,A721,1,1,"all_city_parameter_inputs"))</f>
        <v>cape_town</v>
      </c>
      <c r="E721" s="11" t="str" cm="1">
        <f t="array" aca="1" ref="E721" ca="1">IF(AND(ISBLANK(INDIRECT(ADDRESS(B721,2,1,1,"all_city_parameter_inputs"))), ISBLANK(INDIRECT(ADDRESS(B721,1,1,1,"all_city_parameter_inputs")))), "", IF(ISBLANK(INDIRECT(ADDRESS(B721,1,1,1,"all_city_parameter_inputs"))), All_city_list!E720,INDIRECT(ADDRESS(B721,1,1,1,"all_city_parameter_inputs"))))</f>
        <v>pm_conc_base</v>
      </c>
      <c r="F721" s="9" t="str" cm="1">
        <f t="array" aca="1" ref="F721" ca="1">IF(AND(ISBLANK(INDIRECT(ADDRESS(B721,3,1,1,"all_city_parameter_inputs"))),ISBLANK(INDIRECT(ADDRESS(B721,2,1,1,"all_city_parameter_inputs")))),"",IF(ISBLANK(INDIRECT(ADDRESS(B721,2,1,1,"all_city_parameter_inputs"))),"",INDIRECT(ADDRESS(B721,2,1,1,"all_city_parameter_inputs"))))</f>
        <v>constant</v>
      </c>
      <c r="G721" s="25" cm="1">
        <f t="array" aca="1" ref="G721" ca="1">IF(ISBLANK(INDIRECT(ADDRESS(B721,A721,1,1,"all_city_parameter_inputs"))), "--",INDIRECT(ADDRESS(B721,A721,1,1,"all_city_parameter_inputs")))</f>
        <v>18</v>
      </c>
      <c r="H721" s="25">
        <f ca="1">IF(OR(F721="alpha",F721="beta",F721="sd",F721="mean"),"--",VLOOKUP(C721,Default!$B$5:$H$82,7,FALSE))</f>
        <v>50</v>
      </c>
      <c r="I721" s="9" t="str">
        <f ca="1">VLOOKUP(E721,Lookup!$C$5:$D$42,2, FALSE)</f>
        <v>Pollution values</v>
      </c>
      <c r="J721" s="9" t="str">
        <f ca="1">VLOOKUP(C721,Default!$B$4:$E$82,4, FALSE)</f>
        <v>background PM2.5 concentration</v>
      </c>
      <c r="K721" s="29"/>
      <c r="L721" s="29"/>
      <c r="M721" s="29"/>
    </row>
    <row r="722" spans="1:13" x14ac:dyDescent="0.3">
      <c r="A722" s="10">
        <f t="shared" si="32"/>
        <v>13</v>
      </c>
      <c r="B722" s="10">
        <f t="shared" si="33"/>
        <v>20</v>
      </c>
      <c r="C722" s="10" t="str">
        <f t="shared" ca="1" si="34"/>
        <v>pm_conc_base</v>
      </c>
      <c r="D722" s="9" t="str" cm="1">
        <f t="array" aca="1" ref="D722" ca="1">INDIRECT(ADDRESS(1,A722,1,1,"all_city_parameter_inputs"))</f>
        <v>cape_town</v>
      </c>
      <c r="E722" s="11" t="str" cm="1">
        <f t="array" aca="1" ref="E722" ca="1">IF(AND(ISBLANK(INDIRECT(ADDRESS(B722,2,1,1,"all_city_parameter_inputs"))), ISBLANK(INDIRECT(ADDRESS(B722,1,1,1,"all_city_parameter_inputs")))), "", IF(ISBLANK(INDIRECT(ADDRESS(B722,1,1,1,"all_city_parameter_inputs"))), All_city_list!E721,INDIRECT(ADDRESS(B722,1,1,1,"all_city_parameter_inputs"))))</f>
        <v>pm_conc_base</v>
      </c>
      <c r="F722" s="9" t="str" cm="1">
        <f t="array" aca="1" ref="F722" ca="1">IF(AND(ISBLANK(INDIRECT(ADDRESS(B722,3,1,1,"all_city_parameter_inputs"))),ISBLANK(INDIRECT(ADDRESS(B722,2,1,1,"all_city_parameter_inputs")))),"",IF(ISBLANK(INDIRECT(ADDRESS(B722,2,1,1,"all_city_parameter_inputs"))),"",INDIRECT(ADDRESS(B722,2,1,1,"all_city_parameter_inputs"))))</f>
        <v>mean</v>
      </c>
      <c r="G722" s="25" cm="1">
        <f t="array" aca="1" ref="G722" ca="1">IF(ISBLANK(INDIRECT(ADDRESS(B722,A722,1,1,"all_city_parameter_inputs"))), "--",INDIRECT(ADDRESS(B722,A722,1,1,"all_city_parameter_inputs")))</f>
        <v>18</v>
      </c>
      <c r="H722" s="25" t="str">
        <f ca="1">IF(OR(F722="alpha",F722="beta",F722="sd",F722="mean"),"--",VLOOKUP(C722,Default!$B$5:$H$82,7,FALSE))</f>
        <v>--</v>
      </c>
      <c r="I722" s="9" t="str">
        <f ca="1">VLOOKUP(E722,Lookup!$C$5:$D$42,2, FALSE)</f>
        <v>Pollution values</v>
      </c>
      <c r="J722" s="9" t="str">
        <f ca="1">VLOOKUP(C722,Default!$B$4:$E$82,4, FALSE)</f>
        <v>background PM2.5 concentration</v>
      </c>
      <c r="K722" s="29"/>
      <c r="L722" s="29"/>
      <c r="M722" s="29"/>
    </row>
    <row r="723" spans="1:13" x14ac:dyDescent="0.3">
      <c r="A723" s="10">
        <f t="shared" si="32"/>
        <v>13</v>
      </c>
      <c r="B723" s="10">
        <f t="shared" si="33"/>
        <v>21</v>
      </c>
      <c r="C723" s="10" t="str">
        <f t="shared" ca="1" si="34"/>
        <v>pm_conc_base</v>
      </c>
      <c r="D723" s="9" t="str" cm="1">
        <f t="array" aca="1" ref="D723" ca="1">INDIRECT(ADDRESS(1,A723,1,1,"all_city_parameter_inputs"))</f>
        <v>cape_town</v>
      </c>
      <c r="E723" s="11" t="str" cm="1">
        <f t="array" aca="1" ref="E723" ca="1">IF(AND(ISBLANK(INDIRECT(ADDRESS(B723,2,1,1,"all_city_parameter_inputs"))), ISBLANK(INDIRECT(ADDRESS(B723,1,1,1,"all_city_parameter_inputs")))), "", IF(ISBLANK(INDIRECT(ADDRESS(B723,1,1,1,"all_city_parameter_inputs"))), All_city_list!E722,INDIRECT(ADDRESS(B723,1,1,1,"all_city_parameter_inputs"))))</f>
        <v>pm_conc_base</v>
      </c>
      <c r="F723" s="9" t="str" cm="1">
        <f t="array" aca="1" ref="F723" ca="1">IF(AND(ISBLANK(INDIRECT(ADDRESS(B723,3,1,1,"all_city_parameter_inputs"))),ISBLANK(INDIRECT(ADDRESS(B723,2,1,1,"all_city_parameter_inputs")))),"",IF(ISBLANK(INDIRECT(ADDRESS(B723,2,1,1,"all_city_parameter_inputs"))),"",INDIRECT(ADDRESS(B723,2,1,1,"all_city_parameter_inputs"))))</f>
        <v>sd</v>
      </c>
      <c r="G723" s="25" cm="1">
        <f t="array" aca="1" ref="G723" ca="1">IF(ISBLANK(INDIRECT(ADDRESS(B723,A723,1,1,"all_city_parameter_inputs"))), "--",INDIRECT(ADDRESS(B723,A723,1,1,"all_city_parameter_inputs")))</f>
        <v>1.3</v>
      </c>
      <c r="H723" s="25" t="str">
        <f ca="1">IF(OR(F723="alpha",F723="beta",F723="sd",F723="mean"),"--",VLOOKUP(C723,Default!$B$5:$H$82,7,FALSE))</f>
        <v>--</v>
      </c>
      <c r="I723" s="9" t="str">
        <f ca="1">VLOOKUP(E723,Lookup!$C$5:$D$42,2, FALSE)</f>
        <v>Pollution values</v>
      </c>
      <c r="J723" s="9" t="str">
        <f ca="1">VLOOKUP(C723,Default!$B$4:$E$82,4, FALSE)</f>
        <v>background PM2.5 concentration</v>
      </c>
      <c r="K723" s="29"/>
      <c r="L723" s="29"/>
      <c r="M723" s="29"/>
    </row>
    <row r="724" spans="1:13" x14ac:dyDescent="0.3">
      <c r="A724" s="10">
        <f t="shared" si="32"/>
        <v>13</v>
      </c>
      <c r="B724" s="10">
        <f t="shared" si="33"/>
        <v>22</v>
      </c>
      <c r="C724" s="10" t="str">
        <f t="shared" ca="1" si="34"/>
        <v>pm_trans_share</v>
      </c>
      <c r="D724" s="9" t="str" cm="1">
        <f t="array" aca="1" ref="D724" ca="1">INDIRECT(ADDRESS(1,A724,1,1,"all_city_parameter_inputs"))</f>
        <v>cape_town</v>
      </c>
      <c r="E724" s="11" t="str" cm="1">
        <f t="array" aca="1" ref="E724" ca="1">IF(AND(ISBLANK(INDIRECT(ADDRESS(B724,2,1,1,"all_city_parameter_inputs"))), ISBLANK(INDIRECT(ADDRESS(B724,1,1,1,"all_city_parameter_inputs")))), "", IF(ISBLANK(INDIRECT(ADDRESS(B724,1,1,1,"all_city_parameter_inputs"))), All_city_list!E723,INDIRECT(ADDRESS(B724,1,1,1,"all_city_parameter_inputs"))))</f>
        <v>pm_trans_share</v>
      </c>
      <c r="F724" s="9" t="str" cm="1">
        <f t="array" aca="1" ref="F724" ca="1">IF(AND(ISBLANK(INDIRECT(ADDRESS(B724,3,1,1,"all_city_parameter_inputs"))),ISBLANK(INDIRECT(ADDRESS(B724,2,1,1,"all_city_parameter_inputs")))),"",IF(ISBLANK(INDIRECT(ADDRESS(B724,2,1,1,"all_city_parameter_inputs"))),"",INDIRECT(ADDRESS(B724,2,1,1,"all_city_parameter_inputs"))))</f>
        <v>constant</v>
      </c>
      <c r="G724" s="25" cm="1">
        <f t="array" aca="1" ref="G724" ca="1">IF(ISBLANK(INDIRECT(ADDRESS(B724,A724,1,1,"all_city_parameter_inputs"))), "--",INDIRECT(ADDRESS(B724,A724,1,1,"all_city_parameter_inputs")))</f>
        <v>0.31109999999999999</v>
      </c>
      <c r="H724" s="25">
        <f ca="1">IF(OR(F724="alpha",F724="beta",F724="sd",F724="mean"),"--",VLOOKUP(C724,Default!$B$5:$H$82,7,FALSE))</f>
        <v>0.22500000000000001</v>
      </c>
      <c r="I724" s="9" t="str">
        <f ca="1">VLOOKUP(E724,Lookup!$C$5:$D$42,2, FALSE)</f>
        <v>Pollution values</v>
      </c>
      <c r="J724" s="9" t="str">
        <f ca="1">VLOOKUP(C724,Default!$B$4:$E$82,4, FALSE)</f>
        <v>proportion of background PM2.5 attributable to transport</v>
      </c>
      <c r="K724" s="29"/>
      <c r="L724" s="29"/>
      <c r="M724" s="29"/>
    </row>
    <row r="725" spans="1:13" x14ac:dyDescent="0.3">
      <c r="A725" s="10">
        <f t="shared" si="32"/>
        <v>13</v>
      </c>
      <c r="B725" s="10">
        <f t="shared" si="33"/>
        <v>23</v>
      </c>
      <c r="C725" s="10" t="str">
        <f t="shared" ca="1" si="34"/>
        <v>pm_trans_share</v>
      </c>
      <c r="D725" s="9" t="str" cm="1">
        <f t="array" aca="1" ref="D725" ca="1">INDIRECT(ADDRESS(1,A725,1,1,"all_city_parameter_inputs"))</f>
        <v>cape_town</v>
      </c>
      <c r="E725" s="11" t="str" cm="1">
        <f t="array" aca="1" ref="E725" ca="1">IF(AND(ISBLANK(INDIRECT(ADDRESS(B725,2,1,1,"all_city_parameter_inputs"))), ISBLANK(INDIRECT(ADDRESS(B725,1,1,1,"all_city_parameter_inputs")))), "", IF(ISBLANK(INDIRECT(ADDRESS(B725,1,1,1,"all_city_parameter_inputs"))), All_city_list!E724,INDIRECT(ADDRESS(B725,1,1,1,"all_city_parameter_inputs"))))</f>
        <v>pm_trans_share</v>
      </c>
      <c r="F725" s="9" t="str" cm="1">
        <f t="array" aca="1" ref="F725" ca="1">IF(AND(ISBLANK(INDIRECT(ADDRESS(B725,3,1,1,"all_city_parameter_inputs"))),ISBLANK(INDIRECT(ADDRESS(B725,2,1,1,"all_city_parameter_inputs")))),"",IF(ISBLANK(INDIRECT(ADDRESS(B725,2,1,1,"all_city_parameter_inputs"))),"",INDIRECT(ADDRESS(B725,2,1,1,"all_city_parameter_inputs"))))</f>
        <v>alpha</v>
      </c>
      <c r="G725" s="25" cm="1">
        <f t="array" aca="1" ref="G725" ca="1">IF(ISBLANK(INDIRECT(ADDRESS(B725,A725,1,1,"all_city_parameter_inputs"))), "--",INDIRECT(ADDRESS(B725,A725,1,1,"all_city_parameter_inputs")))</f>
        <v>11</v>
      </c>
      <c r="H725" s="25" t="str">
        <f ca="1">IF(OR(F725="alpha",F725="beta",F725="sd",F725="mean"),"--",VLOOKUP(C725,Default!$B$5:$H$82,7,FALSE))</f>
        <v>--</v>
      </c>
      <c r="I725" s="9" t="str">
        <f ca="1">VLOOKUP(E725,Lookup!$C$5:$D$42,2, FALSE)</f>
        <v>Pollution values</v>
      </c>
      <c r="J725" s="9" t="str">
        <f ca="1">VLOOKUP(C725,Default!$B$4:$E$82,4, FALSE)</f>
        <v>proportion of background PM2.5 attributable to transport</v>
      </c>
      <c r="K725" s="29"/>
      <c r="L725" s="29"/>
      <c r="M725" s="29"/>
    </row>
    <row r="726" spans="1:13" x14ac:dyDescent="0.3">
      <c r="A726" s="10">
        <f t="shared" si="32"/>
        <v>13</v>
      </c>
      <c r="B726" s="10">
        <f t="shared" si="33"/>
        <v>24</v>
      </c>
      <c r="C726" s="10" t="str">
        <f t="shared" ca="1" si="34"/>
        <v>pm_trans_share</v>
      </c>
      <c r="D726" s="9" t="str" cm="1">
        <f t="array" aca="1" ref="D726" ca="1">INDIRECT(ADDRESS(1,A726,1,1,"all_city_parameter_inputs"))</f>
        <v>cape_town</v>
      </c>
      <c r="E726" s="11" t="str" cm="1">
        <f t="array" aca="1" ref="E726" ca="1">IF(AND(ISBLANK(INDIRECT(ADDRESS(B726,2,1,1,"all_city_parameter_inputs"))), ISBLANK(INDIRECT(ADDRESS(B726,1,1,1,"all_city_parameter_inputs")))), "", IF(ISBLANK(INDIRECT(ADDRESS(B726,1,1,1,"all_city_parameter_inputs"))), All_city_list!E725,INDIRECT(ADDRESS(B726,1,1,1,"all_city_parameter_inputs"))))</f>
        <v>pm_trans_share</v>
      </c>
      <c r="F726" s="9" t="str" cm="1">
        <f t="array" aca="1" ref="F726" ca="1">IF(AND(ISBLANK(INDIRECT(ADDRESS(B726,3,1,1,"all_city_parameter_inputs"))),ISBLANK(INDIRECT(ADDRESS(B726,2,1,1,"all_city_parameter_inputs")))),"",IF(ISBLANK(INDIRECT(ADDRESS(B726,2,1,1,"all_city_parameter_inputs"))),"",INDIRECT(ADDRESS(B726,2,1,1,"all_city_parameter_inputs"))))</f>
        <v>beta</v>
      </c>
      <c r="G726" s="25" cm="1">
        <f t="array" aca="1" ref="G726" ca="1">IF(ISBLANK(INDIRECT(ADDRESS(B726,A726,1,1,"all_city_parameter_inputs"))), "--",INDIRECT(ADDRESS(B726,A726,1,1,"all_city_parameter_inputs")))</f>
        <v>24</v>
      </c>
      <c r="H726" s="25" t="str">
        <f ca="1">IF(OR(F726="alpha",F726="beta",F726="sd",F726="mean"),"--",VLOOKUP(C726,Default!$B$5:$H$82,7,FALSE))</f>
        <v>--</v>
      </c>
      <c r="I726" s="9" t="str">
        <f ca="1">VLOOKUP(E726,Lookup!$C$5:$D$42,2, FALSE)</f>
        <v>Pollution values</v>
      </c>
      <c r="J726" s="9" t="str">
        <f ca="1">VLOOKUP(C726,Default!$B$4:$E$82,4, FALSE)</f>
        <v>proportion of background PM2.5 attributable to transport</v>
      </c>
      <c r="K726" s="29"/>
      <c r="L726" s="29"/>
      <c r="M726" s="29"/>
    </row>
    <row r="727" spans="1:13" x14ac:dyDescent="0.3">
      <c r="A727" s="10">
        <f t="shared" si="32"/>
        <v>13</v>
      </c>
      <c r="B727" s="10">
        <f t="shared" si="33"/>
        <v>25</v>
      </c>
      <c r="C727" s="10" t="str">
        <f t="shared" ca="1" si="34"/>
        <v>background_pa_scalar</v>
      </c>
      <c r="D727" s="9" t="str" cm="1">
        <f t="array" aca="1" ref="D727" ca="1">INDIRECT(ADDRESS(1,A727,1,1,"all_city_parameter_inputs"))</f>
        <v>cape_town</v>
      </c>
      <c r="E727" s="11" t="str" cm="1">
        <f t="array" aca="1" ref="E727" ca="1">IF(AND(ISBLANK(INDIRECT(ADDRESS(B727,2,1,1,"all_city_parameter_inputs"))), ISBLANK(INDIRECT(ADDRESS(B727,1,1,1,"all_city_parameter_inputs")))), "", IF(ISBLANK(INDIRECT(ADDRESS(B727,1,1,1,"all_city_parameter_inputs"))), All_city_list!E726,INDIRECT(ADDRESS(B727,1,1,1,"all_city_parameter_inputs"))))</f>
        <v>background_pa_scalar</v>
      </c>
      <c r="F727" s="9" t="str" cm="1">
        <f t="array" aca="1" ref="F727" ca="1">IF(AND(ISBLANK(INDIRECT(ADDRESS(B727,3,1,1,"all_city_parameter_inputs"))),ISBLANK(INDIRECT(ADDRESS(B727,2,1,1,"all_city_parameter_inputs")))),"",IF(ISBLANK(INDIRECT(ADDRESS(B727,2,1,1,"all_city_parameter_inputs"))),"",INDIRECT(ADDRESS(B727,2,1,1,"all_city_parameter_inputs"))))</f>
        <v>constant</v>
      </c>
      <c r="G727" s="25" cm="1">
        <f t="array" aca="1" ref="G727" ca="1">IF(ISBLANK(INDIRECT(ADDRESS(B727,A727,1,1,"all_city_parameter_inputs"))), "--",INDIRECT(ADDRESS(B727,A727,1,1,"all_city_parameter_inputs")))</f>
        <v>1</v>
      </c>
      <c r="H727" s="25">
        <f ca="1">IF(OR(F727="alpha",F727="beta",F727="sd",F727="mean"),"--",VLOOKUP(C727,Default!$B$5:$H$82,7,FALSE))</f>
        <v>1</v>
      </c>
      <c r="I727" s="9" t="str">
        <f ca="1">VLOOKUP(E727,Lookup!$C$5:$D$42,2, FALSE)</f>
        <v>PA values</v>
      </c>
      <c r="J727" s="9" t="str">
        <f ca="1">VLOOKUP(C727,Default!$B$4:$E$82,4, FALSE)</f>
        <v>scalar for physical activity</v>
      </c>
      <c r="K727" s="29"/>
      <c r="L727" s="29"/>
      <c r="M727" s="29"/>
    </row>
    <row r="728" spans="1:13" x14ac:dyDescent="0.3">
      <c r="A728" s="10">
        <f t="shared" si="32"/>
        <v>13</v>
      </c>
      <c r="B728" s="10">
        <f t="shared" si="33"/>
        <v>26</v>
      </c>
      <c r="C728" s="10" t="str">
        <f t="shared" ca="1" si="34"/>
        <v>background_pa_scalar</v>
      </c>
      <c r="D728" s="9" t="str" cm="1">
        <f t="array" aca="1" ref="D728" ca="1">INDIRECT(ADDRESS(1,A728,1,1,"all_city_parameter_inputs"))</f>
        <v>cape_town</v>
      </c>
      <c r="E728" s="11" t="str" cm="1">
        <f t="array" aca="1" ref="E728" ca="1">IF(AND(ISBLANK(INDIRECT(ADDRESS(B728,2,1,1,"all_city_parameter_inputs"))), ISBLANK(INDIRECT(ADDRESS(B728,1,1,1,"all_city_parameter_inputs")))), "", IF(ISBLANK(INDIRECT(ADDRESS(B728,1,1,1,"all_city_parameter_inputs"))), All_city_list!E727,INDIRECT(ADDRESS(B728,1,1,1,"all_city_parameter_inputs"))))</f>
        <v>background_pa_scalar</v>
      </c>
      <c r="F728" s="9" t="str" cm="1">
        <f t="array" aca="1" ref="F728" ca="1">IF(AND(ISBLANK(INDIRECT(ADDRESS(B728,3,1,1,"all_city_parameter_inputs"))),ISBLANK(INDIRECT(ADDRESS(B728,2,1,1,"all_city_parameter_inputs")))),"",IF(ISBLANK(INDIRECT(ADDRESS(B728,2,1,1,"all_city_parameter_inputs"))),"",INDIRECT(ADDRESS(B728,2,1,1,"all_city_parameter_inputs"))))</f>
        <v>mean</v>
      </c>
      <c r="G728" s="25" cm="1">
        <f t="array" aca="1" ref="G728" ca="1">IF(ISBLANK(INDIRECT(ADDRESS(B728,A728,1,1,"all_city_parameter_inputs"))), "--",INDIRECT(ADDRESS(B728,A728,1,1,"all_city_parameter_inputs")))</f>
        <v>1</v>
      </c>
      <c r="H728" s="25" t="str">
        <f ca="1">IF(OR(F728="alpha",F728="beta",F728="sd",F728="mean"),"--",VLOOKUP(C728,Default!$B$5:$H$82,7,FALSE))</f>
        <v>--</v>
      </c>
      <c r="I728" s="9" t="str">
        <f ca="1">VLOOKUP(E728,Lookup!$C$5:$D$42,2, FALSE)</f>
        <v>PA values</v>
      </c>
      <c r="J728" s="9" t="str">
        <f ca="1">VLOOKUP(C728,Default!$B$4:$E$82,4, FALSE)</f>
        <v>scalar for physical activity</v>
      </c>
      <c r="K728" s="29"/>
      <c r="L728" s="29"/>
      <c r="M728" s="29"/>
    </row>
    <row r="729" spans="1:13" x14ac:dyDescent="0.3">
      <c r="A729" s="10">
        <f t="shared" si="32"/>
        <v>13</v>
      </c>
      <c r="B729" s="10">
        <f t="shared" si="33"/>
        <v>27</v>
      </c>
      <c r="C729" s="10" t="str">
        <f t="shared" ca="1" si="34"/>
        <v>background_pa_scalar</v>
      </c>
      <c r="D729" s="9" t="str" cm="1">
        <f t="array" aca="1" ref="D729" ca="1">INDIRECT(ADDRESS(1,A729,1,1,"all_city_parameter_inputs"))</f>
        <v>cape_town</v>
      </c>
      <c r="E729" s="11" t="str" cm="1">
        <f t="array" aca="1" ref="E729" ca="1">IF(AND(ISBLANK(INDIRECT(ADDRESS(B729,2,1,1,"all_city_parameter_inputs"))), ISBLANK(INDIRECT(ADDRESS(B729,1,1,1,"all_city_parameter_inputs")))), "", IF(ISBLANK(INDIRECT(ADDRESS(B729,1,1,1,"all_city_parameter_inputs"))), All_city_list!E728,INDIRECT(ADDRESS(B729,1,1,1,"all_city_parameter_inputs"))))</f>
        <v>background_pa_scalar</v>
      </c>
      <c r="F729" s="9" t="str" cm="1">
        <f t="array" aca="1" ref="F729" ca="1">IF(AND(ISBLANK(INDIRECT(ADDRESS(B729,3,1,1,"all_city_parameter_inputs"))),ISBLANK(INDIRECT(ADDRESS(B729,2,1,1,"all_city_parameter_inputs")))),"",IF(ISBLANK(INDIRECT(ADDRESS(B729,2,1,1,"all_city_parameter_inputs"))),"",INDIRECT(ADDRESS(B729,2,1,1,"all_city_parameter_inputs"))))</f>
        <v>sd</v>
      </c>
      <c r="G729" s="25" cm="1">
        <f t="array" aca="1" ref="G729" ca="1">IF(ISBLANK(INDIRECT(ADDRESS(B729,A729,1,1,"all_city_parameter_inputs"))), "--",INDIRECT(ADDRESS(B729,A729,1,1,"all_city_parameter_inputs")))</f>
        <v>1.2</v>
      </c>
      <c r="H729" s="25" t="str">
        <f ca="1">IF(OR(F729="alpha",F729="beta",F729="sd",F729="mean"),"--",VLOOKUP(C729,Default!$B$5:$H$82,7,FALSE))</f>
        <v>--</v>
      </c>
      <c r="I729" s="9" t="str">
        <f ca="1">VLOOKUP(E729,Lookup!$C$5:$D$42,2, FALSE)</f>
        <v>PA values</v>
      </c>
      <c r="J729" s="9" t="str">
        <f ca="1">VLOOKUP(C729,Default!$B$4:$E$82,4, FALSE)</f>
        <v>scalar for physical activity</v>
      </c>
      <c r="K729" s="29"/>
      <c r="L729" s="29"/>
      <c r="M729" s="29"/>
    </row>
    <row r="730" spans="1:13" x14ac:dyDescent="0.3">
      <c r="A730" s="10">
        <f t="shared" si="32"/>
        <v>13</v>
      </c>
      <c r="B730" s="10">
        <f t="shared" si="33"/>
        <v>28</v>
      </c>
      <c r="C730" s="10" t="str">
        <f t="shared" ca="1" si="34"/>
        <v>bus_walk_time</v>
      </c>
      <c r="D730" s="9" t="str" cm="1">
        <f t="array" aca="1" ref="D730" ca="1">INDIRECT(ADDRESS(1,A730,1,1,"all_city_parameter_inputs"))</f>
        <v>cape_town</v>
      </c>
      <c r="E730" s="11" t="str" cm="1">
        <f t="array" aca="1" ref="E730" ca="1">IF(AND(ISBLANK(INDIRECT(ADDRESS(B730,2,1,1,"all_city_parameter_inputs"))), ISBLANK(INDIRECT(ADDRESS(B730,1,1,1,"all_city_parameter_inputs")))), "", IF(ISBLANK(INDIRECT(ADDRESS(B730,1,1,1,"all_city_parameter_inputs"))), All_city_list!E729,INDIRECT(ADDRESS(B730,1,1,1,"all_city_parameter_inputs"))))</f>
        <v>bus_walk_time</v>
      </c>
      <c r="F730" s="9" t="str" cm="1">
        <f t="array" aca="1" ref="F730" ca="1">IF(AND(ISBLANK(INDIRECT(ADDRESS(B730,3,1,1,"all_city_parameter_inputs"))),ISBLANK(INDIRECT(ADDRESS(B730,2,1,1,"all_city_parameter_inputs")))),"",IF(ISBLANK(INDIRECT(ADDRESS(B730,2,1,1,"all_city_parameter_inputs"))),"",INDIRECT(ADDRESS(B730,2,1,1,"all_city_parameter_inputs"))))</f>
        <v>constant</v>
      </c>
      <c r="G730" s="25" cm="1">
        <f t="array" aca="1" ref="G730" ca="1">IF(ISBLANK(INDIRECT(ADDRESS(B730,A730,1,1,"all_city_parameter_inputs"))), "--",INDIRECT(ADDRESS(B730,A730,1,1,"all_city_parameter_inputs")))</f>
        <v>10.55</v>
      </c>
      <c r="H730" s="25">
        <f ca="1">IF(OR(F730="alpha",F730="beta",F730="sd",F730="mean"),"--",VLOOKUP(C730,Default!$B$5:$H$82,7,FALSE))</f>
        <v>5</v>
      </c>
      <c r="I730" s="9" t="str">
        <f ca="1">VLOOKUP(E730,Lookup!$C$5:$D$42,2, FALSE)</f>
        <v>Travel values</v>
      </c>
      <c r="J730" s="9" t="str">
        <f ca="1">VLOOKUP(C730,Default!$B$4:$E$82,4, FALSE)</f>
        <v>time taken to walk to bus stop</v>
      </c>
      <c r="K730" s="29"/>
      <c r="L730" s="29"/>
      <c r="M730" s="29"/>
    </row>
    <row r="731" spans="1:13" x14ac:dyDescent="0.3">
      <c r="A731" s="10">
        <f t="shared" si="32"/>
        <v>13</v>
      </c>
      <c r="B731" s="10">
        <f t="shared" si="33"/>
        <v>29</v>
      </c>
      <c r="C731" s="10" t="str">
        <f t="shared" ca="1" si="34"/>
        <v>bus_walk_time</v>
      </c>
      <c r="D731" s="9" t="str" cm="1">
        <f t="array" aca="1" ref="D731" ca="1">INDIRECT(ADDRESS(1,A731,1,1,"all_city_parameter_inputs"))</f>
        <v>cape_town</v>
      </c>
      <c r="E731" s="11" t="str" cm="1">
        <f t="array" aca="1" ref="E731" ca="1">IF(AND(ISBLANK(INDIRECT(ADDRESS(B731,2,1,1,"all_city_parameter_inputs"))), ISBLANK(INDIRECT(ADDRESS(B731,1,1,1,"all_city_parameter_inputs")))), "", IF(ISBLANK(INDIRECT(ADDRESS(B731,1,1,1,"all_city_parameter_inputs"))), All_city_list!E730,INDIRECT(ADDRESS(B731,1,1,1,"all_city_parameter_inputs"))))</f>
        <v>bus_walk_time</v>
      </c>
      <c r="F731" s="9" t="str" cm="1">
        <f t="array" aca="1" ref="F731" ca="1">IF(AND(ISBLANK(INDIRECT(ADDRESS(B731,3,1,1,"all_city_parameter_inputs"))),ISBLANK(INDIRECT(ADDRESS(B731,2,1,1,"all_city_parameter_inputs")))),"",IF(ISBLANK(INDIRECT(ADDRESS(B731,2,1,1,"all_city_parameter_inputs"))),"",INDIRECT(ADDRESS(B731,2,1,1,"all_city_parameter_inputs"))))</f>
        <v>mean</v>
      </c>
      <c r="G731" s="25" t="str" cm="1">
        <f t="array" aca="1" ref="G731" ca="1">IF(ISBLANK(INDIRECT(ADDRESS(B731,A731,1,1,"all_city_parameter_inputs"))), "--",INDIRECT(ADDRESS(B731,A731,1,1,"all_city_parameter_inputs")))</f>
        <v>--</v>
      </c>
      <c r="H731" s="25" t="str">
        <f ca="1">IF(OR(F731="alpha",F731="beta",F731="sd",F731="mean"),"--",VLOOKUP(C731,Default!$B$5:$H$82,7,FALSE))</f>
        <v>--</v>
      </c>
      <c r="I731" s="9" t="str">
        <f ca="1">VLOOKUP(E731,Lookup!$C$5:$D$42,2, FALSE)</f>
        <v>Travel values</v>
      </c>
      <c r="J731" s="9" t="str">
        <f ca="1">VLOOKUP(C731,Default!$B$4:$E$82,4, FALSE)</f>
        <v>time taken to walk to bus stop</v>
      </c>
      <c r="K731" s="29"/>
      <c r="L731" s="29"/>
      <c r="M731" s="29"/>
    </row>
    <row r="732" spans="1:13" x14ac:dyDescent="0.3">
      <c r="A732" s="10">
        <f t="shared" si="32"/>
        <v>13</v>
      </c>
      <c r="B732" s="10">
        <f t="shared" si="33"/>
        <v>30</v>
      </c>
      <c r="C732" s="10" t="str">
        <f t="shared" ca="1" si="34"/>
        <v>bus_walk_time</v>
      </c>
      <c r="D732" s="9" t="str" cm="1">
        <f t="array" aca="1" ref="D732" ca="1">INDIRECT(ADDRESS(1,A732,1,1,"all_city_parameter_inputs"))</f>
        <v>cape_town</v>
      </c>
      <c r="E732" s="11" t="str" cm="1">
        <f t="array" aca="1" ref="E732" ca="1">IF(AND(ISBLANK(INDIRECT(ADDRESS(B732,2,1,1,"all_city_parameter_inputs"))), ISBLANK(INDIRECT(ADDRESS(B732,1,1,1,"all_city_parameter_inputs")))), "", IF(ISBLANK(INDIRECT(ADDRESS(B732,1,1,1,"all_city_parameter_inputs"))), All_city_list!E731,INDIRECT(ADDRESS(B732,1,1,1,"all_city_parameter_inputs"))))</f>
        <v>bus_walk_time</v>
      </c>
      <c r="F732" s="9" t="str" cm="1">
        <f t="array" aca="1" ref="F732" ca="1">IF(AND(ISBLANK(INDIRECT(ADDRESS(B732,3,1,1,"all_city_parameter_inputs"))),ISBLANK(INDIRECT(ADDRESS(B732,2,1,1,"all_city_parameter_inputs")))),"",IF(ISBLANK(INDIRECT(ADDRESS(B732,2,1,1,"all_city_parameter_inputs"))),"",INDIRECT(ADDRESS(B732,2,1,1,"all_city_parameter_inputs"))))</f>
        <v>sd</v>
      </c>
      <c r="G732" s="25" t="str" cm="1">
        <f t="array" aca="1" ref="G732" ca="1">IF(ISBLANK(INDIRECT(ADDRESS(B732,A732,1,1,"all_city_parameter_inputs"))), "--",INDIRECT(ADDRESS(B732,A732,1,1,"all_city_parameter_inputs")))</f>
        <v>--</v>
      </c>
      <c r="H732" s="25" t="str">
        <f ca="1">IF(OR(F732="alpha",F732="beta",F732="sd",F732="mean"),"--",VLOOKUP(C732,Default!$B$5:$H$82,7,FALSE))</f>
        <v>--</v>
      </c>
      <c r="I732" s="9" t="str">
        <f ca="1">VLOOKUP(E732,Lookup!$C$5:$D$42,2, FALSE)</f>
        <v>Travel values</v>
      </c>
      <c r="J732" s="9" t="str">
        <f ca="1">VLOOKUP(C732,Default!$B$4:$E$82,4, FALSE)</f>
        <v>time taken to walk to bus stop</v>
      </c>
      <c r="K732" s="29"/>
      <c r="L732" s="29"/>
      <c r="M732" s="29"/>
    </row>
    <row r="733" spans="1:13" x14ac:dyDescent="0.3">
      <c r="A733" s="10">
        <f t="shared" si="32"/>
        <v>13</v>
      </c>
      <c r="B733" s="10">
        <f t="shared" si="33"/>
        <v>31</v>
      </c>
      <c r="C733" s="10" t="str">
        <f t="shared" ca="1" si="34"/>
        <v>rail_walk_time</v>
      </c>
      <c r="D733" s="9" t="str" cm="1">
        <f t="array" aca="1" ref="D733" ca="1">INDIRECT(ADDRESS(1,A733,1,1,"all_city_parameter_inputs"))</f>
        <v>cape_town</v>
      </c>
      <c r="E733" s="11" t="str" cm="1">
        <f t="array" aca="1" ref="E733" ca="1">IF(AND(ISBLANK(INDIRECT(ADDRESS(B733,2,1,1,"all_city_parameter_inputs"))), ISBLANK(INDIRECT(ADDRESS(B733,1,1,1,"all_city_parameter_inputs")))), "", IF(ISBLANK(INDIRECT(ADDRESS(B733,1,1,1,"all_city_parameter_inputs"))), All_city_list!E732,INDIRECT(ADDRESS(B733,1,1,1,"all_city_parameter_inputs"))))</f>
        <v>rail_walk_time</v>
      </c>
      <c r="F733" s="9" t="str" cm="1">
        <f t="array" aca="1" ref="F733" ca="1">IF(AND(ISBLANK(INDIRECT(ADDRESS(B733,3,1,1,"all_city_parameter_inputs"))),ISBLANK(INDIRECT(ADDRESS(B733,2,1,1,"all_city_parameter_inputs")))),"",IF(ISBLANK(INDIRECT(ADDRESS(B733,2,1,1,"all_city_parameter_inputs"))),"",INDIRECT(ADDRESS(B733,2,1,1,"all_city_parameter_inputs"))))</f>
        <v>constant</v>
      </c>
      <c r="G733" s="25" cm="1">
        <f t="array" aca="1" ref="G733" ca="1">IF(ISBLANK(INDIRECT(ADDRESS(B733,A733,1,1,"all_city_parameter_inputs"))), "--",INDIRECT(ADDRESS(B733,A733,1,1,"all_city_parameter_inputs")))</f>
        <v>15</v>
      </c>
      <c r="H733" s="25">
        <f ca="1">IF(OR(F733="alpha",F733="beta",F733="sd",F733="mean"),"--",VLOOKUP(C733,Default!$B$5:$H$82,7,FALSE))</f>
        <v>15</v>
      </c>
      <c r="I733" s="9" t="str">
        <f ca="1">VLOOKUP(E733,Lookup!$C$5:$D$42,2, FALSE)</f>
        <v>Travel values</v>
      </c>
      <c r="J733" s="9" t="str">
        <f ca="1">VLOOKUP(C733,Default!$B$4:$E$82,4, FALSE)</f>
        <v>time taken to walk to train station</v>
      </c>
      <c r="K733" s="29"/>
      <c r="L733" s="29"/>
      <c r="M733" s="29"/>
    </row>
    <row r="734" spans="1:13" x14ac:dyDescent="0.3">
      <c r="A734" s="10">
        <f t="shared" si="32"/>
        <v>13</v>
      </c>
      <c r="B734" s="10">
        <f t="shared" si="33"/>
        <v>32</v>
      </c>
      <c r="C734" s="10" t="str">
        <f t="shared" ca="1" si="34"/>
        <v>rail_walk_time</v>
      </c>
      <c r="D734" s="9" t="str" cm="1">
        <f t="array" aca="1" ref="D734" ca="1">INDIRECT(ADDRESS(1,A734,1,1,"all_city_parameter_inputs"))</f>
        <v>cape_town</v>
      </c>
      <c r="E734" s="11" t="str" cm="1">
        <f t="array" aca="1" ref="E734" ca="1">IF(AND(ISBLANK(INDIRECT(ADDRESS(B734,2,1,1,"all_city_parameter_inputs"))), ISBLANK(INDIRECT(ADDRESS(B734,1,1,1,"all_city_parameter_inputs")))), "", IF(ISBLANK(INDIRECT(ADDRESS(B734,1,1,1,"all_city_parameter_inputs"))), All_city_list!E733,INDIRECT(ADDRESS(B734,1,1,1,"all_city_parameter_inputs"))))</f>
        <v>rail_walk_time</v>
      </c>
      <c r="F734" s="9" t="str" cm="1">
        <f t="array" aca="1" ref="F734" ca="1">IF(AND(ISBLANK(INDIRECT(ADDRESS(B734,3,1,1,"all_city_parameter_inputs"))),ISBLANK(INDIRECT(ADDRESS(B734,2,1,1,"all_city_parameter_inputs")))),"",IF(ISBLANK(INDIRECT(ADDRESS(B734,2,1,1,"all_city_parameter_inputs"))),"",INDIRECT(ADDRESS(B734,2,1,1,"all_city_parameter_inputs"))))</f>
        <v>mean</v>
      </c>
      <c r="G734" s="25" t="str" cm="1">
        <f t="array" aca="1" ref="G734" ca="1">IF(ISBLANK(INDIRECT(ADDRESS(B734,A734,1,1,"all_city_parameter_inputs"))), "--",INDIRECT(ADDRESS(B734,A734,1,1,"all_city_parameter_inputs")))</f>
        <v>--</v>
      </c>
      <c r="H734" s="25" t="str">
        <f ca="1">IF(OR(F734="alpha",F734="beta",F734="sd",F734="mean"),"--",VLOOKUP(C734,Default!$B$5:$H$82,7,FALSE))</f>
        <v>--</v>
      </c>
      <c r="I734" s="9" t="str">
        <f ca="1">VLOOKUP(E734,Lookup!$C$5:$D$42,2, FALSE)</f>
        <v>Travel values</v>
      </c>
      <c r="J734" s="9" t="str">
        <f ca="1">VLOOKUP(C734,Default!$B$4:$E$82,4, FALSE)</f>
        <v>time taken to walk to train station</v>
      </c>
      <c r="K734" s="29"/>
      <c r="L734" s="29"/>
      <c r="M734" s="29"/>
    </row>
    <row r="735" spans="1:13" x14ac:dyDescent="0.3">
      <c r="A735" s="10">
        <f t="shared" si="32"/>
        <v>13</v>
      </c>
      <c r="B735" s="10">
        <f t="shared" si="33"/>
        <v>33</v>
      </c>
      <c r="C735" s="10" t="str">
        <f t="shared" ca="1" si="34"/>
        <v>rail_walk_time</v>
      </c>
      <c r="D735" s="9" t="str" cm="1">
        <f t="array" aca="1" ref="D735" ca="1">INDIRECT(ADDRESS(1,A735,1,1,"all_city_parameter_inputs"))</f>
        <v>cape_town</v>
      </c>
      <c r="E735" s="11" t="str" cm="1">
        <f t="array" aca="1" ref="E735" ca="1">IF(AND(ISBLANK(INDIRECT(ADDRESS(B735,2,1,1,"all_city_parameter_inputs"))), ISBLANK(INDIRECT(ADDRESS(B735,1,1,1,"all_city_parameter_inputs")))), "", IF(ISBLANK(INDIRECT(ADDRESS(B735,1,1,1,"all_city_parameter_inputs"))), All_city_list!E734,INDIRECT(ADDRESS(B735,1,1,1,"all_city_parameter_inputs"))))</f>
        <v>rail_walk_time</v>
      </c>
      <c r="F735" s="9" t="str" cm="1">
        <f t="array" aca="1" ref="F735" ca="1">IF(AND(ISBLANK(INDIRECT(ADDRESS(B735,3,1,1,"all_city_parameter_inputs"))),ISBLANK(INDIRECT(ADDRESS(B735,2,1,1,"all_city_parameter_inputs")))),"",IF(ISBLANK(INDIRECT(ADDRESS(B735,2,1,1,"all_city_parameter_inputs"))),"",INDIRECT(ADDRESS(B735,2,1,1,"all_city_parameter_inputs"))))</f>
        <v>sd</v>
      </c>
      <c r="G735" s="25" t="str" cm="1">
        <f t="array" aca="1" ref="G735" ca="1">IF(ISBLANK(INDIRECT(ADDRESS(B735,A735,1,1,"all_city_parameter_inputs"))), "--",INDIRECT(ADDRESS(B735,A735,1,1,"all_city_parameter_inputs")))</f>
        <v>--</v>
      </c>
      <c r="H735" s="25" t="str">
        <f ca="1">IF(OR(F735="alpha",F735="beta",F735="sd",F735="mean"),"--",VLOOKUP(C735,Default!$B$5:$H$82,7,FALSE))</f>
        <v>--</v>
      </c>
      <c r="I735" s="9" t="str">
        <f ca="1">VLOOKUP(E735,Lookup!$C$5:$D$42,2, FALSE)</f>
        <v>Travel values</v>
      </c>
      <c r="J735" s="9" t="str">
        <f ca="1">VLOOKUP(C735,Default!$B$4:$E$82,4, FALSE)</f>
        <v>time taken to walk to train station</v>
      </c>
      <c r="K735" s="29"/>
      <c r="L735" s="29"/>
      <c r="M735" s="29"/>
    </row>
    <row r="736" spans="1:13" x14ac:dyDescent="0.3">
      <c r="A736" s="10">
        <f t="shared" si="32"/>
        <v>13</v>
      </c>
      <c r="B736" s="10">
        <f t="shared" si="33"/>
        <v>34</v>
      </c>
      <c r="C736" s="10" t="str">
        <f t="shared" ca="1" si="34"/>
        <v xml:space="preserve">add_motorcycle_fleet </v>
      </c>
      <c r="D736" s="9" t="str" cm="1">
        <f t="array" aca="1" ref="D736" ca="1">INDIRECT(ADDRESS(1,A736,1,1,"all_city_parameter_inputs"))</f>
        <v>cape_town</v>
      </c>
      <c r="E736" s="11" t="str" cm="1">
        <f t="array" aca="1" ref="E736" ca="1">IF(AND(ISBLANK(INDIRECT(ADDRESS(B736,2,1,1,"all_city_parameter_inputs"))), ISBLANK(INDIRECT(ADDRESS(B736,1,1,1,"all_city_parameter_inputs")))), "", IF(ISBLANK(INDIRECT(ADDRESS(B736,1,1,1,"all_city_parameter_inputs"))), All_city_list!E735,INDIRECT(ADDRESS(B736,1,1,1,"all_city_parameter_inputs"))))</f>
        <v>add_motorcycle_fleet</v>
      </c>
      <c r="F736" s="9" t="str" cm="1">
        <f t="array" aca="1" ref="F736" ca="1">IF(AND(ISBLANK(INDIRECT(ADDRESS(B736,3,1,1,"all_city_parameter_inputs"))),ISBLANK(INDIRECT(ADDRESS(B736,2,1,1,"all_city_parameter_inputs")))),"",IF(ISBLANK(INDIRECT(ADDRESS(B736,2,1,1,"all_city_parameter_inputs"))),"",INDIRECT(ADDRESS(B736,2,1,1,"all_city_parameter_inputs"))))</f>
        <v/>
      </c>
      <c r="G736" s="25" t="str" cm="1">
        <f t="array" aca="1" ref="G736" ca="1">IF(ISBLANK(INDIRECT(ADDRESS(B736,A736,1,1,"all_city_parameter_inputs"))), "--",INDIRECT(ADDRESS(B736,A736,1,1,"all_city_parameter_inputs")))</f>
        <v>F</v>
      </c>
      <c r="H736" s="25" t="str">
        <f ca="1">IF(OR(F736="alpha",F736="beta",F736="sd",F736="mean"),"--",VLOOKUP(C736,Default!$B$5:$H$82,7,FALSE))</f>
        <v>F</v>
      </c>
      <c r="I736" s="9" t="str">
        <f ca="1">VLOOKUP(E736,Lookup!$C$5:$D$42,2, FALSE)</f>
        <v>Travel values</v>
      </c>
      <c r="J736" s="9">
        <f ca="1">VLOOKUP(C736,Default!$B$4:$E$82,4, FALSE)</f>
        <v>0</v>
      </c>
      <c r="K736" s="29"/>
      <c r="L736" s="29"/>
      <c r="M736" s="29"/>
    </row>
    <row r="737" spans="1:13" x14ac:dyDescent="0.3">
      <c r="A737" s="10">
        <f t="shared" si="32"/>
        <v>13</v>
      </c>
      <c r="B737" s="10">
        <f t="shared" si="33"/>
        <v>35</v>
      </c>
      <c r="C737" s="10" t="str">
        <f t="shared" ca="1" si="34"/>
        <v>fleet_to_motorcycle_ratio</v>
      </c>
      <c r="D737" s="9" t="str" cm="1">
        <f t="array" aca="1" ref="D737" ca="1">INDIRECT(ADDRESS(1,A737,1,1,"all_city_parameter_inputs"))</f>
        <v>cape_town</v>
      </c>
      <c r="E737" s="11" t="str" cm="1">
        <f t="array" aca="1" ref="E737" ca="1">IF(AND(ISBLANK(INDIRECT(ADDRESS(B737,2,1,1,"all_city_parameter_inputs"))), ISBLANK(INDIRECT(ADDRESS(B737,1,1,1,"all_city_parameter_inputs")))), "", IF(ISBLANK(INDIRECT(ADDRESS(B737,1,1,1,"all_city_parameter_inputs"))), All_city_list!E736,INDIRECT(ADDRESS(B737,1,1,1,"all_city_parameter_inputs"))))</f>
        <v>fleet_to_motorcycle_ratio</v>
      </c>
      <c r="F737" s="9" t="str" cm="1">
        <f t="array" aca="1" ref="F737" ca="1">IF(AND(ISBLANK(INDIRECT(ADDRESS(B737,3,1,1,"all_city_parameter_inputs"))),ISBLANK(INDIRECT(ADDRESS(B737,2,1,1,"all_city_parameter_inputs")))),"",IF(ISBLANK(INDIRECT(ADDRESS(B737,2,1,1,"all_city_parameter_inputs"))),"",INDIRECT(ADDRESS(B737,2,1,1,"all_city_parameter_inputs"))))</f>
        <v>constant</v>
      </c>
      <c r="G737" s="25" cm="1">
        <f t="array" aca="1" ref="G737" ca="1">IF(ISBLANK(INDIRECT(ADDRESS(B737,A737,1,1,"all_city_parameter_inputs"))), "--",INDIRECT(ADDRESS(B737,A737,1,1,"all_city_parameter_inputs")))</f>
        <v>0.53246753199999997</v>
      </c>
      <c r="H737" s="25">
        <f ca="1">IF(OR(F737="alpha",F737="beta",F737="sd",F737="mean"),"--",VLOOKUP(C737,Default!$B$5:$H$82,7,FALSE))</f>
        <v>0.01</v>
      </c>
      <c r="I737" s="9" t="str">
        <f ca="1">VLOOKUP(E737,Lookup!$C$5:$D$42,2, FALSE)</f>
        <v>Travel values</v>
      </c>
      <c r="J737" s="9" t="str">
        <f ca="1">VLOOKUP(C737,Default!$B$4:$E$82,4, FALSE)</f>
        <v>ratio of fleet vehicles to motorcycles</v>
      </c>
      <c r="K737" s="29"/>
      <c r="L737" s="29"/>
      <c r="M737" s="29"/>
    </row>
    <row r="738" spans="1:13" x14ac:dyDescent="0.3">
      <c r="A738" s="10">
        <f t="shared" si="32"/>
        <v>13</v>
      </c>
      <c r="B738" s="10">
        <f t="shared" si="33"/>
        <v>36</v>
      </c>
      <c r="C738" s="10" t="str">
        <f t="shared" ca="1" si="34"/>
        <v>fleet_to_motorcycle_ratio</v>
      </c>
      <c r="D738" s="9" t="str" cm="1">
        <f t="array" aca="1" ref="D738" ca="1">INDIRECT(ADDRESS(1,A738,1,1,"all_city_parameter_inputs"))</f>
        <v>cape_town</v>
      </c>
      <c r="E738" s="11" t="str" cm="1">
        <f t="array" aca="1" ref="E738" ca="1">IF(AND(ISBLANK(INDIRECT(ADDRESS(B738,2,1,1,"all_city_parameter_inputs"))), ISBLANK(INDIRECT(ADDRESS(B738,1,1,1,"all_city_parameter_inputs")))), "", IF(ISBLANK(INDIRECT(ADDRESS(B738,1,1,1,"all_city_parameter_inputs"))), All_city_list!E737,INDIRECT(ADDRESS(B738,1,1,1,"all_city_parameter_inputs"))))</f>
        <v>fleet_to_motorcycle_ratio</v>
      </c>
      <c r="F738" s="9" t="str" cm="1">
        <f t="array" aca="1" ref="F738" ca="1">IF(AND(ISBLANK(INDIRECT(ADDRESS(B738,3,1,1,"all_city_parameter_inputs"))),ISBLANK(INDIRECT(ADDRESS(B738,2,1,1,"all_city_parameter_inputs")))),"",IF(ISBLANK(INDIRECT(ADDRESS(B738,2,1,1,"all_city_parameter_inputs"))),"",INDIRECT(ADDRESS(B738,2,1,1,"all_city_parameter_inputs"))))</f>
        <v>alpha</v>
      </c>
      <c r="G738" s="25" cm="1">
        <f t="array" aca="1" ref="G738" ca="1">IF(ISBLANK(INDIRECT(ADDRESS(B738,A738,1,1,"all_city_parameter_inputs"))), "--",INDIRECT(ADDRESS(B738,A738,1,1,"all_city_parameter_inputs")))</f>
        <v>176.48</v>
      </c>
      <c r="H738" s="25" t="str">
        <f ca="1">IF(OR(F738="alpha",F738="beta",F738="sd",F738="mean"),"--",VLOOKUP(C738,Default!$B$5:$H$82,7,FALSE))</f>
        <v>--</v>
      </c>
      <c r="I738" s="9" t="str">
        <f ca="1">VLOOKUP(E738,Lookup!$C$5:$D$42,2, FALSE)</f>
        <v>Travel values</v>
      </c>
      <c r="J738" s="9" t="str">
        <f ca="1">VLOOKUP(C738,Default!$B$4:$E$82,4, FALSE)</f>
        <v>ratio of fleet vehicles to motorcycles</v>
      </c>
      <c r="K738" s="29"/>
      <c r="L738" s="29"/>
      <c r="M738" s="29"/>
    </row>
    <row r="739" spans="1:13" x14ac:dyDescent="0.3">
      <c r="A739" s="10">
        <f t="shared" si="32"/>
        <v>13</v>
      </c>
      <c r="B739" s="10">
        <f t="shared" si="33"/>
        <v>37</v>
      </c>
      <c r="C739" s="10" t="str">
        <f t="shared" ca="1" si="34"/>
        <v>fleet_to_motorcycle_ratio</v>
      </c>
      <c r="D739" s="9" t="str" cm="1">
        <f t="array" aca="1" ref="D739" ca="1">INDIRECT(ADDRESS(1,A739,1,1,"all_city_parameter_inputs"))</f>
        <v>cape_town</v>
      </c>
      <c r="E739" s="11" t="str" cm="1">
        <f t="array" aca="1" ref="E739" ca="1">IF(AND(ISBLANK(INDIRECT(ADDRESS(B739,2,1,1,"all_city_parameter_inputs"))), ISBLANK(INDIRECT(ADDRESS(B739,1,1,1,"all_city_parameter_inputs")))), "", IF(ISBLANK(INDIRECT(ADDRESS(B739,1,1,1,"all_city_parameter_inputs"))), All_city_list!E738,INDIRECT(ADDRESS(B739,1,1,1,"all_city_parameter_inputs"))))</f>
        <v>fleet_to_motorcycle_ratio</v>
      </c>
      <c r="F739" s="9" t="str" cm="1">
        <f t="array" aca="1" ref="F739" ca="1">IF(AND(ISBLANK(INDIRECT(ADDRESS(B739,3,1,1,"all_city_parameter_inputs"))),ISBLANK(INDIRECT(ADDRESS(B739,2,1,1,"all_city_parameter_inputs")))),"",IF(ISBLANK(INDIRECT(ADDRESS(B739,2,1,1,"all_city_parameter_inputs"))),"",INDIRECT(ADDRESS(B739,2,1,1,"all_city_parameter_inputs"))))</f>
        <v>beta</v>
      </c>
      <c r="G739" s="25" cm="1">
        <f t="array" aca="1" ref="G739" ca="1">IF(ISBLANK(INDIRECT(ADDRESS(B739,A739,1,1,"all_city_parameter_inputs"))), "--",INDIRECT(ADDRESS(B739,A739,1,1,"all_city_parameter_inputs")))</f>
        <v>155.08000000000001</v>
      </c>
      <c r="H739" s="25" t="str">
        <f ca="1">IF(OR(F739="alpha",F739="beta",F739="sd",F739="mean"),"--",VLOOKUP(C739,Default!$B$5:$H$82,7,FALSE))</f>
        <v>--</v>
      </c>
      <c r="I739" s="9" t="str">
        <f ca="1">VLOOKUP(E739,Lookup!$C$5:$D$42,2, FALSE)</f>
        <v>Travel values</v>
      </c>
      <c r="J739" s="9" t="str">
        <f ca="1">VLOOKUP(C739,Default!$B$4:$E$82,4, FALSE)</f>
        <v>ratio of fleet vehicles to motorcycles</v>
      </c>
      <c r="K739" s="29"/>
      <c r="L739" s="29"/>
      <c r="M739" s="29"/>
    </row>
    <row r="740" spans="1:13" x14ac:dyDescent="0.3">
      <c r="A740" s="10">
        <f t="shared" si="32"/>
        <v>13</v>
      </c>
      <c r="B740" s="10">
        <f t="shared" si="33"/>
        <v>38</v>
      </c>
      <c r="C740" s="10" t="str">
        <f t="shared" ca="1" si="34"/>
        <v xml:space="preserve">background_pa_confidence </v>
      </c>
      <c r="D740" s="9" t="str" cm="1">
        <f t="array" aca="1" ref="D740" ca="1">INDIRECT(ADDRESS(1,A740,1,1,"all_city_parameter_inputs"))</f>
        <v>cape_town</v>
      </c>
      <c r="E740" s="11" t="str" cm="1">
        <f t="array" aca="1" ref="E740" ca="1">IF(AND(ISBLANK(INDIRECT(ADDRESS(B740,2,1,1,"all_city_parameter_inputs"))), ISBLANK(INDIRECT(ADDRESS(B740,1,1,1,"all_city_parameter_inputs")))), "", IF(ISBLANK(INDIRECT(ADDRESS(B740,1,1,1,"all_city_parameter_inputs"))), All_city_list!E739,INDIRECT(ADDRESS(B740,1,1,1,"all_city_parameter_inputs"))))</f>
        <v>background_pa_confidence</v>
      </c>
      <c r="F740" s="9" t="str" cm="1">
        <f t="array" aca="1" ref="F740" ca="1">IF(AND(ISBLANK(INDIRECT(ADDRESS(B740,3,1,1,"all_city_parameter_inputs"))),ISBLANK(INDIRECT(ADDRESS(B740,2,1,1,"all_city_parameter_inputs")))),"",IF(ISBLANK(INDIRECT(ADDRESS(B740,2,1,1,"all_city_parameter_inputs"))),"",INDIRECT(ADDRESS(B740,2,1,1,"all_city_parameter_inputs"))))</f>
        <v/>
      </c>
      <c r="G740" s="25" cm="1">
        <f t="array" aca="1" ref="G740" ca="1">IF(ISBLANK(INDIRECT(ADDRESS(B740,A740,1,1,"all_city_parameter_inputs"))), "--",INDIRECT(ADDRESS(B740,A740,1,1,"all_city_parameter_inputs")))</f>
        <v>0.7</v>
      </c>
      <c r="H740" s="25" t="e">
        <f ca="1">IF(OR(F740="alpha",F740="beta",F740="sd",F740="mean"),"--",VLOOKUP(C740,Default!$B$5:$H$82,7,FALSE))</f>
        <v>#N/A</v>
      </c>
      <c r="I740" s="9" t="str">
        <f ca="1">VLOOKUP(E740,Lookup!$C$5:$D$42,2, FALSE)</f>
        <v>PA values</v>
      </c>
      <c r="J740" s="9" t="e">
        <f ca="1">VLOOKUP(C740,Default!$B$4:$E$82,4, FALSE)</f>
        <v>#N/A</v>
      </c>
      <c r="K740" s="29"/>
      <c r="L740" s="29"/>
      <c r="M740" s="29"/>
    </row>
    <row r="741" spans="1:13" x14ac:dyDescent="0.3">
      <c r="A741" s="10">
        <f t="shared" si="32"/>
        <v>13</v>
      </c>
      <c r="B741" s="10">
        <f t="shared" si="33"/>
        <v>39</v>
      </c>
      <c r="C741" s="10" t="str">
        <f t="shared" ca="1" si="34"/>
        <v xml:space="preserve">add_walk_to_bus_trips </v>
      </c>
      <c r="D741" s="9" t="str" cm="1">
        <f t="array" aca="1" ref="D741" ca="1">INDIRECT(ADDRESS(1,A741,1,1,"all_city_parameter_inputs"))</f>
        <v>cape_town</v>
      </c>
      <c r="E741" s="11" t="str" cm="1">
        <f t="array" aca="1" ref="E741" ca="1">IF(AND(ISBLANK(INDIRECT(ADDRESS(B741,2,1,1,"all_city_parameter_inputs"))), ISBLANK(INDIRECT(ADDRESS(B741,1,1,1,"all_city_parameter_inputs")))), "", IF(ISBLANK(INDIRECT(ADDRESS(B741,1,1,1,"all_city_parameter_inputs"))), All_city_list!E740,INDIRECT(ADDRESS(B741,1,1,1,"all_city_parameter_inputs"))))</f>
        <v>add_walk_to_bus_trips</v>
      </c>
      <c r="F741" s="9" t="str" cm="1">
        <f t="array" aca="1" ref="F741" ca="1">IF(AND(ISBLANK(INDIRECT(ADDRESS(B741,3,1,1,"all_city_parameter_inputs"))),ISBLANK(INDIRECT(ADDRESS(B741,2,1,1,"all_city_parameter_inputs")))),"",IF(ISBLANK(INDIRECT(ADDRESS(B741,2,1,1,"all_city_parameter_inputs"))),"",INDIRECT(ADDRESS(B741,2,1,1,"all_city_parameter_inputs"))))</f>
        <v/>
      </c>
      <c r="G741" s="25" t="str" cm="1">
        <f t="array" aca="1" ref="G741" ca="1">IF(ISBLANK(INDIRECT(ADDRESS(B741,A741,1,1,"all_city_parameter_inputs"))), "--",INDIRECT(ADDRESS(B741,A741,1,1,"all_city_parameter_inputs")))</f>
        <v>T</v>
      </c>
      <c r="H741" s="25" t="str">
        <f ca="1">IF(OR(F741="alpha",F741="beta",F741="sd",F741="mean"),"--",VLOOKUP(C741,Default!$B$5:$H$82,7,FALSE))</f>
        <v>T</v>
      </c>
      <c r="I741" s="9" t="str">
        <f ca="1">VLOOKUP(E741,Lookup!$C$5:$D$42,2, FALSE)</f>
        <v>Travel values</v>
      </c>
      <c r="J741" s="9">
        <f ca="1">VLOOKUP(C741,Default!$B$4:$E$82,4, FALSE)</f>
        <v>0</v>
      </c>
      <c r="K741" s="29"/>
      <c r="L741" s="29"/>
      <c r="M741" s="29"/>
    </row>
    <row r="742" spans="1:13" x14ac:dyDescent="0.3">
      <c r="A742" s="10">
        <f t="shared" si="32"/>
        <v>13</v>
      </c>
      <c r="B742" s="10">
        <f t="shared" si="33"/>
        <v>40</v>
      </c>
      <c r="C742" s="10" t="str">
        <f t="shared" ca="1" si="34"/>
        <v>bus_to_passenger_ratio</v>
      </c>
      <c r="D742" s="9" t="str" cm="1">
        <f t="array" aca="1" ref="D742" ca="1">INDIRECT(ADDRESS(1,A742,1,1,"all_city_parameter_inputs"))</f>
        <v>cape_town</v>
      </c>
      <c r="E742" s="11" t="str" cm="1">
        <f t="array" aca="1" ref="E742" ca="1">IF(AND(ISBLANK(INDIRECT(ADDRESS(B742,2,1,1,"all_city_parameter_inputs"))), ISBLANK(INDIRECT(ADDRESS(B742,1,1,1,"all_city_parameter_inputs")))), "", IF(ISBLANK(INDIRECT(ADDRESS(B742,1,1,1,"all_city_parameter_inputs"))), All_city_list!E741,INDIRECT(ADDRESS(B742,1,1,1,"all_city_parameter_inputs"))))</f>
        <v>bus_to_passenger_ratio</v>
      </c>
      <c r="F742" s="9" t="str" cm="1">
        <f t="array" aca="1" ref="F742" ca="1">IF(AND(ISBLANK(INDIRECT(ADDRESS(B742,3,1,1,"all_city_parameter_inputs"))),ISBLANK(INDIRECT(ADDRESS(B742,2,1,1,"all_city_parameter_inputs")))),"",IF(ISBLANK(INDIRECT(ADDRESS(B742,2,1,1,"all_city_parameter_inputs"))),"",INDIRECT(ADDRESS(B742,2,1,1,"all_city_parameter_inputs"))))</f>
        <v>constant</v>
      </c>
      <c r="G742" s="25" cm="1">
        <f t="array" aca="1" ref="G742" ca="1">IF(ISBLANK(INDIRECT(ADDRESS(B742,A742,1,1,"all_city_parameter_inputs"))), "--",INDIRECT(ADDRESS(B742,A742,1,1,"all_city_parameter_inputs")))</f>
        <v>3.2258065000000002E-2</v>
      </c>
      <c r="H742" s="25">
        <f ca="1">IF(OR(F742="alpha",F742="beta",F742="sd",F742="mean"),"--",VLOOKUP(C742,Default!$B$5:$H$82,7,FALSE))</f>
        <v>2.1999999999999999E-2</v>
      </c>
      <c r="I742" s="9" t="str">
        <f ca="1">VLOOKUP(E742,Lookup!$C$5:$D$42,2, FALSE)</f>
        <v>Travel values</v>
      </c>
      <c r="J742" s="9" t="str">
        <f ca="1">VLOOKUP(C742,Default!$B$4:$E$82,4, FALSE)</f>
        <v>number of buses per passenger</v>
      </c>
      <c r="K742" s="29"/>
      <c r="L742" s="29"/>
      <c r="M742" s="29"/>
    </row>
    <row r="743" spans="1:13" x14ac:dyDescent="0.3">
      <c r="A743" s="10">
        <f t="shared" si="32"/>
        <v>13</v>
      </c>
      <c r="B743" s="10">
        <f t="shared" si="33"/>
        <v>41</v>
      </c>
      <c r="C743" s="10" t="str">
        <f t="shared" ca="1" si="34"/>
        <v>bus_to_passenger_ratio</v>
      </c>
      <c r="D743" s="9" t="str" cm="1">
        <f t="array" aca="1" ref="D743" ca="1">INDIRECT(ADDRESS(1,A743,1,1,"all_city_parameter_inputs"))</f>
        <v>cape_town</v>
      </c>
      <c r="E743" s="11" t="str" cm="1">
        <f t="array" aca="1" ref="E743" ca="1">IF(AND(ISBLANK(INDIRECT(ADDRESS(B743,2,1,1,"all_city_parameter_inputs"))), ISBLANK(INDIRECT(ADDRESS(B743,1,1,1,"all_city_parameter_inputs")))), "", IF(ISBLANK(INDIRECT(ADDRESS(B743,1,1,1,"all_city_parameter_inputs"))), All_city_list!E742,INDIRECT(ADDRESS(B743,1,1,1,"all_city_parameter_inputs"))))</f>
        <v>bus_to_passenger_ratio</v>
      </c>
      <c r="F743" s="9" t="str" cm="1">
        <f t="array" aca="1" ref="F743" ca="1">IF(AND(ISBLANK(INDIRECT(ADDRESS(B743,3,1,1,"all_city_parameter_inputs"))),ISBLANK(INDIRECT(ADDRESS(B743,2,1,1,"all_city_parameter_inputs")))),"",IF(ISBLANK(INDIRECT(ADDRESS(B743,2,1,1,"all_city_parameter_inputs"))),"",INDIRECT(ADDRESS(B743,2,1,1,"all_city_parameter_inputs"))))</f>
        <v>alpha</v>
      </c>
      <c r="G743" s="25" cm="1">
        <f t="array" aca="1" ref="G743" ca="1">IF(ISBLANK(INDIRECT(ADDRESS(B743,A743,1,1,"all_city_parameter_inputs"))), "--",INDIRECT(ADDRESS(B743,A743,1,1,"all_city_parameter_inputs")))</f>
        <v>20</v>
      </c>
      <c r="H743" s="25" t="str">
        <f ca="1">IF(OR(F743="alpha",F743="beta",F743="sd",F743="mean"),"--",VLOOKUP(C743,Default!$B$5:$H$82,7,FALSE))</f>
        <v>--</v>
      </c>
      <c r="I743" s="9" t="str">
        <f ca="1">VLOOKUP(E743,Lookup!$C$5:$D$42,2, FALSE)</f>
        <v>Travel values</v>
      </c>
      <c r="J743" s="9" t="str">
        <f ca="1">VLOOKUP(C743,Default!$B$4:$E$82,4, FALSE)</f>
        <v>number of buses per passenger</v>
      </c>
      <c r="K743" s="29"/>
      <c r="L743" s="29"/>
      <c r="M743" s="29"/>
    </row>
    <row r="744" spans="1:13" x14ac:dyDescent="0.3">
      <c r="A744" s="10">
        <f t="shared" si="32"/>
        <v>13</v>
      </c>
      <c r="B744" s="10">
        <f t="shared" si="33"/>
        <v>42</v>
      </c>
      <c r="C744" s="10" t="str">
        <f t="shared" ca="1" si="34"/>
        <v>bus_to_passenger_ratio</v>
      </c>
      <c r="D744" s="9" t="str" cm="1">
        <f t="array" aca="1" ref="D744" ca="1">INDIRECT(ADDRESS(1,A744,1,1,"all_city_parameter_inputs"))</f>
        <v>cape_town</v>
      </c>
      <c r="E744" s="11" t="str" cm="1">
        <f t="array" aca="1" ref="E744" ca="1">IF(AND(ISBLANK(INDIRECT(ADDRESS(B744,2,1,1,"all_city_parameter_inputs"))), ISBLANK(INDIRECT(ADDRESS(B744,1,1,1,"all_city_parameter_inputs")))), "", IF(ISBLANK(INDIRECT(ADDRESS(B744,1,1,1,"all_city_parameter_inputs"))), All_city_list!E743,INDIRECT(ADDRESS(B744,1,1,1,"all_city_parameter_inputs"))))</f>
        <v>bus_to_passenger_ratio</v>
      </c>
      <c r="F744" s="9" t="str" cm="1">
        <f t="array" aca="1" ref="F744" ca="1">IF(AND(ISBLANK(INDIRECT(ADDRESS(B744,3,1,1,"all_city_parameter_inputs"))),ISBLANK(INDIRECT(ADDRESS(B744,2,1,1,"all_city_parameter_inputs")))),"",IF(ISBLANK(INDIRECT(ADDRESS(B744,2,1,1,"all_city_parameter_inputs"))),"",INDIRECT(ADDRESS(B744,2,1,1,"all_city_parameter_inputs"))))</f>
        <v>beta</v>
      </c>
      <c r="G744" s="25" cm="1">
        <f t="array" aca="1" ref="G744" ca="1">IF(ISBLANK(INDIRECT(ADDRESS(B744,A744,1,1,"all_city_parameter_inputs"))), "--",INDIRECT(ADDRESS(B744,A744,1,1,"all_city_parameter_inputs")))</f>
        <v>600</v>
      </c>
      <c r="H744" s="25" t="str">
        <f ca="1">IF(OR(F744="alpha",F744="beta",F744="sd",F744="mean"),"--",VLOOKUP(C744,Default!$B$5:$H$82,7,FALSE))</f>
        <v>--</v>
      </c>
      <c r="I744" s="9" t="str">
        <f ca="1">VLOOKUP(E744,Lookup!$C$5:$D$42,2, FALSE)</f>
        <v>Travel values</v>
      </c>
      <c r="J744" s="9" t="str">
        <f ca="1">VLOOKUP(C744,Default!$B$4:$E$82,4, FALSE)</f>
        <v>number of buses per passenger</v>
      </c>
      <c r="K744" s="29"/>
      <c r="L744" s="29"/>
      <c r="M744" s="29"/>
    </row>
    <row r="745" spans="1:13" x14ac:dyDescent="0.3">
      <c r="A745" s="10">
        <f t="shared" si="32"/>
        <v>13</v>
      </c>
      <c r="B745" s="10">
        <f t="shared" si="33"/>
        <v>43</v>
      </c>
      <c r="C745" s="10" t="str">
        <f t="shared" ca="1" si="34"/>
        <v>truck_to_car_ratio</v>
      </c>
      <c r="D745" s="9" t="str" cm="1">
        <f t="array" aca="1" ref="D745" ca="1">INDIRECT(ADDRESS(1,A745,1,1,"all_city_parameter_inputs"))</f>
        <v>cape_town</v>
      </c>
      <c r="E745" s="11" t="str" cm="1">
        <f t="array" aca="1" ref="E745" ca="1">IF(AND(ISBLANK(INDIRECT(ADDRESS(B745,2,1,1,"all_city_parameter_inputs"))), ISBLANK(INDIRECT(ADDRESS(B745,1,1,1,"all_city_parameter_inputs")))), "", IF(ISBLANK(INDIRECT(ADDRESS(B745,1,1,1,"all_city_parameter_inputs"))), All_city_list!E744,INDIRECT(ADDRESS(B745,1,1,1,"all_city_parameter_inputs"))))</f>
        <v>truck_to_car_ratio</v>
      </c>
      <c r="F745" s="9" t="str" cm="1">
        <f t="array" aca="1" ref="F745" ca="1">IF(AND(ISBLANK(INDIRECT(ADDRESS(B745,3,1,1,"all_city_parameter_inputs"))),ISBLANK(INDIRECT(ADDRESS(B745,2,1,1,"all_city_parameter_inputs")))),"",IF(ISBLANK(INDIRECT(ADDRESS(B745,2,1,1,"all_city_parameter_inputs"))),"",INDIRECT(ADDRESS(B745,2,1,1,"all_city_parameter_inputs"))))</f>
        <v>constant</v>
      </c>
      <c r="G745" s="25" cm="1">
        <f t="array" aca="1" ref="G745" ca="1">IF(ISBLANK(INDIRECT(ADDRESS(B745,A745,1,1,"all_city_parameter_inputs"))), "--",INDIRECT(ADDRESS(B745,A745,1,1,"all_city_parameter_inputs")))</f>
        <v>0.23076923099999999</v>
      </c>
      <c r="H745" s="25">
        <f ca="1">IF(OR(F745="alpha",F745="beta",F745="sd",F745="mean"),"--",VLOOKUP(C745,Default!$B$5:$H$82,7,FALSE))</f>
        <v>0.21</v>
      </c>
      <c r="I745" s="9" t="str">
        <f ca="1">VLOOKUP(E745,Lookup!$C$5:$D$42,2, FALSE)</f>
        <v>Travel values</v>
      </c>
      <c r="J745" s="9" t="str">
        <f ca="1">VLOOKUP(C745,Default!$B$4:$E$82,4, FALSE)</f>
        <v>number of trucks per car</v>
      </c>
      <c r="K745" s="29"/>
      <c r="L745" s="29"/>
      <c r="M745" s="29"/>
    </row>
    <row r="746" spans="1:13" x14ac:dyDescent="0.3">
      <c r="A746" s="10">
        <f t="shared" si="32"/>
        <v>13</v>
      </c>
      <c r="B746" s="10">
        <f t="shared" si="33"/>
        <v>44</v>
      </c>
      <c r="C746" s="10" t="str">
        <f t="shared" ca="1" si="34"/>
        <v>truck_to_car_ratio</v>
      </c>
      <c r="D746" s="9" t="str" cm="1">
        <f t="array" aca="1" ref="D746" ca="1">INDIRECT(ADDRESS(1,A746,1,1,"all_city_parameter_inputs"))</f>
        <v>cape_town</v>
      </c>
      <c r="E746" s="11" t="str" cm="1">
        <f t="array" aca="1" ref="E746" ca="1">IF(AND(ISBLANK(INDIRECT(ADDRESS(B746,2,1,1,"all_city_parameter_inputs"))), ISBLANK(INDIRECT(ADDRESS(B746,1,1,1,"all_city_parameter_inputs")))), "", IF(ISBLANK(INDIRECT(ADDRESS(B746,1,1,1,"all_city_parameter_inputs"))), All_city_list!E745,INDIRECT(ADDRESS(B746,1,1,1,"all_city_parameter_inputs"))))</f>
        <v>truck_to_car_ratio</v>
      </c>
      <c r="F746" s="9" t="str" cm="1">
        <f t="array" aca="1" ref="F746" ca="1">IF(AND(ISBLANK(INDIRECT(ADDRESS(B746,3,1,1,"all_city_parameter_inputs"))),ISBLANK(INDIRECT(ADDRESS(B746,2,1,1,"all_city_parameter_inputs")))),"",IF(ISBLANK(INDIRECT(ADDRESS(B746,2,1,1,"all_city_parameter_inputs"))),"",INDIRECT(ADDRESS(B746,2,1,1,"all_city_parameter_inputs"))))</f>
        <v>alpha</v>
      </c>
      <c r="G746" s="25" cm="1">
        <f t="array" aca="1" ref="G746" ca="1">IF(ISBLANK(INDIRECT(ADDRESS(B746,A746,1,1,"all_city_parameter_inputs"))), "--",INDIRECT(ADDRESS(B746,A746,1,1,"all_city_parameter_inputs")))</f>
        <v>3</v>
      </c>
      <c r="H746" s="25" t="str">
        <f ca="1">IF(OR(F746="alpha",F746="beta",F746="sd",F746="mean"),"--",VLOOKUP(C746,Default!$B$5:$H$82,7,FALSE))</f>
        <v>--</v>
      </c>
      <c r="I746" s="9" t="str">
        <f ca="1">VLOOKUP(E746,Lookup!$C$5:$D$42,2, FALSE)</f>
        <v>Travel values</v>
      </c>
      <c r="J746" s="9" t="str">
        <f ca="1">VLOOKUP(C746,Default!$B$4:$E$82,4, FALSE)</f>
        <v>number of trucks per car</v>
      </c>
      <c r="K746" s="29"/>
      <c r="L746" s="29"/>
      <c r="M746" s="29"/>
    </row>
    <row r="747" spans="1:13" x14ac:dyDescent="0.3">
      <c r="A747" s="10">
        <f t="shared" si="32"/>
        <v>13</v>
      </c>
      <c r="B747" s="10">
        <f t="shared" si="33"/>
        <v>45</v>
      </c>
      <c r="C747" s="10" t="str">
        <f t="shared" ca="1" si="34"/>
        <v>truck_to_car_ratio</v>
      </c>
      <c r="D747" s="9" t="str" cm="1">
        <f t="array" aca="1" ref="D747" ca="1">INDIRECT(ADDRESS(1,A747,1,1,"all_city_parameter_inputs"))</f>
        <v>cape_town</v>
      </c>
      <c r="E747" s="11" t="str" cm="1">
        <f t="array" aca="1" ref="E747" ca="1">IF(AND(ISBLANK(INDIRECT(ADDRESS(B747,2,1,1,"all_city_parameter_inputs"))), ISBLANK(INDIRECT(ADDRESS(B747,1,1,1,"all_city_parameter_inputs")))), "", IF(ISBLANK(INDIRECT(ADDRESS(B747,1,1,1,"all_city_parameter_inputs"))), All_city_list!E746,INDIRECT(ADDRESS(B747,1,1,1,"all_city_parameter_inputs"))))</f>
        <v>truck_to_car_ratio</v>
      </c>
      <c r="F747" s="9" t="str" cm="1">
        <f t="array" aca="1" ref="F747" ca="1">IF(AND(ISBLANK(INDIRECT(ADDRESS(B747,3,1,1,"all_city_parameter_inputs"))),ISBLANK(INDIRECT(ADDRESS(B747,2,1,1,"all_city_parameter_inputs")))),"",IF(ISBLANK(INDIRECT(ADDRESS(B747,2,1,1,"all_city_parameter_inputs"))),"",INDIRECT(ADDRESS(B747,2,1,1,"all_city_parameter_inputs"))))</f>
        <v>beta</v>
      </c>
      <c r="G747" s="25" cm="1">
        <f t="array" aca="1" ref="G747" ca="1">IF(ISBLANK(INDIRECT(ADDRESS(B747,A747,1,1,"all_city_parameter_inputs"))), "--",INDIRECT(ADDRESS(B747,A747,1,1,"all_city_parameter_inputs")))</f>
        <v>10</v>
      </c>
      <c r="H747" s="25" t="str">
        <f ca="1">IF(OR(F747="alpha",F747="beta",F747="sd",F747="mean"),"--",VLOOKUP(C747,Default!$B$5:$H$82,7,FALSE))</f>
        <v>--</v>
      </c>
      <c r="I747" s="9" t="str">
        <f ca="1">VLOOKUP(E747,Lookup!$C$5:$D$42,2, FALSE)</f>
        <v>Travel values</v>
      </c>
      <c r="J747" s="9" t="str">
        <f ca="1">VLOOKUP(C747,Default!$B$4:$E$82,4, FALSE)</f>
        <v>number of trucks per car</v>
      </c>
      <c r="K747" s="29"/>
      <c r="L747" s="29"/>
      <c r="M747" s="29"/>
    </row>
    <row r="748" spans="1:13" x14ac:dyDescent="0.3">
      <c r="A748" s="10">
        <f t="shared" si="32"/>
        <v>13</v>
      </c>
      <c r="B748" s="10">
        <f t="shared" si="33"/>
        <v>46</v>
      </c>
      <c r="C748" s="10" t="str">
        <f t="shared" ca="1" si="34"/>
        <v xml:space="preserve">PM_emission_confidence </v>
      </c>
      <c r="D748" s="9" t="str" cm="1">
        <f t="array" aca="1" ref="D748" ca="1">INDIRECT(ADDRESS(1,A748,1,1,"all_city_parameter_inputs"))</f>
        <v>cape_town</v>
      </c>
      <c r="E748" s="11" t="str" cm="1">
        <f t="array" aca="1" ref="E748" ca="1">IF(AND(ISBLANK(INDIRECT(ADDRESS(B748,2,1,1,"all_city_parameter_inputs"))), ISBLANK(INDIRECT(ADDRESS(B748,1,1,1,"all_city_parameter_inputs")))), "", IF(ISBLANK(INDIRECT(ADDRESS(B748,1,1,1,"all_city_parameter_inputs"))), All_city_list!E747,INDIRECT(ADDRESS(B748,1,1,1,"all_city_parameter_inputs"))))</f>
        <v>PM_emission_confidence</v>
      </c>
      <c r="F748" s="9" t="str" cm="1">
        <f t="array" aca="1" ref="F748" ca="1">IF(AND(ISBLANK(INDIRECT(ADDRESS(B748,3,1,1,"all_city_parameter_inputs"))),ISBLANK(INDIRECT(ADDRESS(B748,2,1,1,"all_city_parameter_inputs")))),"",IF(ISBLANK(INDIRECT(ADDRESS(B748,2,1,1,"all_city_parameter_inputs"))),"",INDIRECT(ADDRESS(B748,2,1,1,"all_city_parameter_inputs"))))</f>
        <v/>
      </c>
      <c r="G748" s="25" cm="1">
        <f t="array" aca="1" ref="G748" ca="1">IF(ISBLANK(INDIRECT(ADDRESS(B748,A748,1,1,"all_city_parameter_inputs"))), "--",INDIRECT(ADDRESS(B748,A748,1,1,"all_city_parameter_inputs")))</f>
        <v>0.7</v>
      </c>
      <c r="H748" s="25" t="e">
        <f ca="1">IF(OR(F748="alpha",F748="beta",F748="sd",F748="mean"),"--",VLOOKUP(C748,Default!$B$5:$H$82,7,FALSE))</f>
        <v>#N/A</v>
      </c>
      <c r="I748" s="9" t="str">
        <f ca="1">VLOOKUP(E748,Lookup!$C$5:$D$42,2, FALSE)</f>
        <v>Pollution values</v>
      </c>
      <c r="J748" s="9" t="e">
        <f ca="1">VLOOKUP(C748,Default!$B$4:$E$82,4, FALSE)</f>
        <v>#N/A</v>
      </c>
      <c r="K748" s="29"/>
      <c r="L748" s="29"/>
      <c r="M748" s="29"/>
    </row>
    <row r="749" spans="1:13" x14ac:dyDescent="0.3">
      <c r="A749" s="10">
        <f t="shared" si="32"/>
        <v>13</v>
      </c>
      <c r="B749" s="10">
        <f t="shared" si="33"/>
        <v>47</v>
      </c>
      <c r="C749" s="10" t="str">
        <f t="shared" ca="1" si="34"/>
        <v>distance_scalar_car_taxi</v>
      </c>
      <c r="D749" s="9" t="str" cm="1">
        <f t="array" aca="1" ref="D749" ca="1">INDIRECT(ADDRESS(1,A749,1,1,"all_city_parameter_inputs"))</f>
        <v>cape_town</v>
      </c>
      <c r="E749" s="11" t="str" cm="1">
        <f t="array" aca="1" ref="E749" ca="1">IF(AND(ISBLANK(INDIRECT(ADDRESS(B749,2,1,1,"all_city_parameter_inputs"))), ISBLANK(INDIRECT(ADDRESS(B749,1,1,1,"all_city_parameter_inputs")))), "", IF(ISBLANK(INDIRECT(ADDRESS(B749,1,1,1,"all_city_parameter_inputs"))), All_city_list!E748,INDIRECT(ADDRESS(B749,1,1,1,"all_city_parameter_inputs"))))</f>
        <v>distance_scalar_car_taxi</v>
      </c>
      <c r="F749" s="9" t="str" cm="1">
        <f t="array" aca="1" ref="F749" ca="1">IF(AND(ISBLANK(INDIRECT(ADDRESS(B749,3,1,1,"all_city_parameter_inputs"))),ISBLANK(INDIRECT(ADDRESS(B749,2,1,1,"all_city_parameter_inputs")))),"",IF(ISBLANK(INDIRECT(ADDRESS(B749,2,1,1,"all_city_parameter_inputs"))),"",INDIRECT(ADDRESS(B749,2,1,1,"all_city_parameter_inputs"))))</f>
        <v>constant</v>
      </c>
      <c r="G749" s="25" cm="1">
        <f t="array" aca="1" ref="G749" ca="1">IF(ISBLANK(INDIRECT(ADDRESS(B749,A749,1,1,"all_city_parameter_inputs"))), "--",INDIRECT(ADDRESS(B749,A749,1,1,"all_city_parameter_inputs")))</f>
        <v>1</v>
      </c>
      <c r="H749" s="25">
        <f ca="1">IF(OR(F749="alpha",F749="beta",F749="sd",F749="mean"),"--",VLOOKUP(C749,Default!$B$5:$H$82,7,FALSE))</f>
        <v>1</v>
      </c>
      <c r="I749" s="9" t="str">
        <f ca="1">VLOOKUP(E749,Lookup!$C$5:$D$42,2, FALSE)</f>
        <v>Travel values</v>
      </c>
      <c r="J749" s="9" t="str">
        <f ca="1">VLOOKUP(C749,Default!$B$4:$E$82,4, FALSE)</f>
        <v>scalar for car/taxi distance</v>
      </c>
      <c r="K749" s="29"/>
      <c r="L749" s="29"/>
      <c r="M749" s="29"/>
    </row>
    <row r="750" spans="1:13" x14ac:dyDescent="0.3">
      <c r="A750" s="10">
        <f t="shared" si="32"/>
        <v>13</v>
      </c>
      <c r="B750" s="10">
        <f t="shared" si="33"/>
        <v>48</v>
      </c>
      <c r="C750" s="10" t="str">
        <f t="shared" ca="1" si="34"/>
        <v>distance_scalar_car_taxi</v>
      </c>
      <c r="D750" s="9" t="str" cm="1">
        <f t="array" aca="1" ref="D750" ca="1">INDIRECT(ADDRESS(1,A750,1,1,"all_city_parameter_inputs"))</f>
        <v>cape_town</v>
      </c>
      <c r="E750" s="11" t="str" cm="1">
        <f t="array" aca="1" ref="E750" ca="1">IF(AND(ISBLANK(INDIRECT(ADDRESS(B750,2,1,1,"all_city_parameter_inputs"))), ISBLANK(INDIRECT(ADDRESS(B750,1,1,1,"all_city_parameter_inputs")))), "", IF(ISBLANK(INDIRECT(ADDRESS(B750,1,1,1,"all_city_parameter_inputs"))), All_city_list!E749,INDIRECT(ADDRESS(B750,1,1,1,"all_city_parameter_inputs"))))</f>
        <v>distance_scalar_car_taxi</v>
      </c>
      <c r="F750" s="9" t="str" cm="1">
        <f t="array" aca="1" ref="F750" ca="1">IF(AND(ISBLANK(INDIRECT(ADDRESS(B750,3,1,1,"all_city_parameter_inputs"))),ISBLANK(INDIRECT(ADDRESS(B750,2,1,1,"all_city_parameter_inputs")))),"",IF(ISBLANK(INDIRECT(ADDRESS(B750,2,1,1,"all_city_parameter_inputs"))),"",INDIRECT(ADDRESS(B750,2,1,1,"all_city_parameter_inputs"))))</f>
        <v>mean</v>
      </c>
      <c r="G750" s="25" cm="1">
        <f t="array" aca="1" ref="G750" ca="1">IF(ISBLANK(INDIRECT(ADDRESS(B750,A750,1,1,"all_city_parameter_inputs"))), "--",INDIRECT(ADDRESS(B750,A750,1,1,"all_city_parameter_inputs")))</f>
        <v>1</v>
      </c>
      <c r="H750" s="25" t="str">
        <f ca="1">IF(OR(F750="alpha",F750="beta",F750="sd",F750="mean"),"--",VLOOKUP(C750,Default!$B$5:$H$82,7,FALSE))</f>
        <v>--</v>
      </c>
      <c r="I750" s="9" t="str">
        <f ca="1">VLOOKUP(E750,Lookup!$C$5:$D$42,2, FALSE)</f>
        <v>Travel values</v>
      </c>
      <c r="J750" s="9" t="str">
        <f ca="1">VLOOKUP(C750,Default!$B$4:$E$82,4, FALSE)</f>
        <v>scalar for car/taxi distance</v>
      </c>
      <c r="K750" s="29"/>
      <c r="L750" s="29"/>
      <c r="M750" s="29"/>
    </row>
    <row r="751" spans="1:13" x14ac:dyDescent="0.3">
      <c r="A751" s="10">
        <f t="shared" si="32"/>
        <v>13</v>
      </c>
      <c r="B751" s="10">
        <f t="shared" si="33"/>
        <v>49</v>
      </c>
      <c r="C751" s="10" t="str">
        <f t="shared" ca="1" si="34"/>
        <v>distance_scalar_car_taxi</v>
      </c>
      <c r="D751" s="9" t="str" cm="1">
        <f t="array" aca="1" ref="D751" ca="1">INDIRECT(ADDRESS(1,A751,1,1,"all_city_parameter_inputs"))</f>
        <v>cape_town</v>
      </c>
      <c r="E751" s="11" t="str" cm="1">
        <f t="array" aca="1" ref="E751" ca="1">IF(AND(ISBLANK(INDIRECT(ADDRESS(B751,2,1,1,"all_city_parameter_inputs"))), ISBLANK(INDIRECT(ADDRESS(B751,1,1,1,"all_city_parameter_inputs")))), "", IF(ISBLANK(INDIRECT(ADDRESS(B751,1,1,1,"all_city_parameter_inputs"))), All_city_list!E750,INDIRECT(ADDRESS(B751,1,1,1,"all_city_parameter_inputs"))))</f>
        <v>distance_scalar_car_taxi</v>
      </c>
      <c r="F751" s="9" t="str" cm="1">
        <f t="array" aca="1" ref="F751" ca="1">IF(AND(ISBLANK(INDIRECT(ADDRESS(B751,3,1,1,"all_city_parameter_inputs"))),ISBLANK(INDIRECT(ADDRESS(B751,2,1,1,"all_city_parameter_inputs")))),"",IF(ISBLANK(INDIRECT(ADDRESS(B751,2,1,1,"all_city_parameter_inputs"))),"",INDIRECT(ADDRESS(B751,2,1,1,"all_city_parameter_inputs"))))</f>
        <v>sd</v>
      </c>
      <c r="G751" s="25" cm="1">
        <f t="array" aca="1" ref="G751" ca="1">IF(ISBLANK(INDIRECT(ADDRESS(B751,A751,1,1,"all_city_parameter_inputs"))), "--",INDIRECT(ADDRESS(B751,A751,1,1,"all_city_parameter_inputs")))</f>
        <v>1.2</v>
      </c>
      <c r="H751" s="25" t="str">
        <f ca="1">IF(OR(F751="alpha",F751="beta",F751="sd",F751="mean"),"--",VLOOKUP(C751,Default!$B$5:$H$82,7,FALSE))</f>
        <v>--</v>
      </c>
      <c r="I751" s="9" t="str">
        <f ca="1">VLOOKUP(E751,Lookup!$C$5:$D$42,2, FALSE)</f>
        <v>Travel values</v>
      </c>
      <c r="J751" s="9" t="str">
        <f ca="1">VLOOKUP(C751,Default!$B$4:$E$82,4, FALSE)</f>
        <v>scalar for car/taxi distance</v>
      </c>
      <c r="K751" s="29"/>
      <c r="L751" s="29"/>
      <c r="M751" s="29"/>
    </row>
    <row r="752" spans="1:13" x14ac:dyDescent="0.3">
      <c r="A752" s="10">
        <f t="shared" si="32"/>
        <v>13</v>
      </c>
      <c r="B752" s="10">
        <f t="shared" si="33"/>
        <v>50</v>
      </c>
      <c r="C752" s="10" t="str">
        <f t="shared" ca="1" si="34"/>
        <v>distance_scalar_motorcycle</v>
      </c>
      <c r="D752" s="9" t="str" cm="1">
        <f t="array" aca="1" ref="D752" ca="1">INDIRECT(ADDRESS(1,A752,1,1,"all_city_parameter_inputs"))</f>
        <v>cape_town</v>
      </c>
      <c r="E752" s="11" t="str" cm="1">
        <f t="array" aca="1" ref="E752" ca="1">IF(AND(ISBLANK(INDIRECT(ADDRESS(B752,2,1,1,"all_city_parameter_inputs"))), ISBLANK(INDIRECT(ADDRESS(B752,1,1,1,"all_city_parameter_inputs")))), "", IF(ISBLANK(INDIRECT(ADDRESS(B752,1,1,1,"all_city_parameter_inputs"))), All_city_list!E751,INDIRECT(ADDRESS(B752,1,1,1,"all_city_parameter_inputs"))))</f>
        <v>distance_scalar_motorcycle</v>
      </c>
      <c r="F752" s="9" t="str" cm="1">
        <f t="array" aca="1" ref="F752" ca="1">IF(AND(ISBLANK(INDIRECT(ADDRESS(B752,3,1,1,"all_city_parameter_inputs"))),ISBLANK(INDIRECT(ADDRESS(B752,2,1,1,"all_city_parameter_inputs")))),"",IF(ISBLANK(INDIRECT(ADDRESS(B752,2,1,1,"all_city_parameter_inputs"))),"",INDIRECT(ADDRESS(B752,2,1,1,"all_city_parameter_inputs"))))</f>
        <v>constant</v>
      </c>
      <c r="G752" s="25" cm="1">
        <f t="array" aca="1" ref="G752" ca="1">IF(ISBLANK(INDIRECT(ADDRESS(B752,A752,1,1,"all_city_parameter_inputs"))), "--",INDIRECT(ADDRESS(B752,A752,1,1,"all_city_parameter_inputs")))</f>
        <v>1</v>
      </c>
      <c r="H752" s="25">
        <f ca="1">IF(OR(F752="alpha",F752="beta",F752="sd",F752="mean"),"--",VLOOKUP(C752,Default!$B$5:$H$82,7,FALSE))</f>
        <v>1</v>
      </c>
      <c r="I752" s="9" t="str">
        <f ca="1">VLOOKUP(E752,Lookup!$C$5:$D$42,2, FALSE)</f>
        <v>Travel values</v>
      </c>
      <c r="J752" s="9" t="str">
        <f ca="1">VLOOKUP(C752,Default!$B$4:$E$82,4, FALSE)</f>
        <v>scalar for motorcycle distance</v>
      </c>
      <c r="K752" s="29"/>
      <c r="L752" s="29"/>
      <c r="M752" s="29"/>
    </row>
    <row r="753" spans="1:13" x14ac:dyDescent="0.3">
      <c r="A753" s="10">
        <f t="shared" si="32"/>
        <v>13</v>
      </c>
      <c r="B753" s="10">
        <f t="shared" si="33"/>
        <v>51</v>
      </c>
      <c r="C753" s="10" t="str">
        <f t="shared" ca="1" si="34"/>
        <v>distance_scalar_motorcycle</v>
      </c>
      <c r="D753" s="9" t="str" cm="1">
        <f t="array" aca="1" ref="D753" ca="1">INDIRECT(ADDRESS(1,A753,1,1,"all_city_parameter_inputs"))</f>
        <v>cape_town</v>
      </c>
      <c r="E753" s="11" t="str" cm="1">
        <f t="array" aca="1" ref="E753" ca="1">IF(AND(ISBLANK(INDIRECT(ADDRESS(B753,2,1,1,"all_city_parameter_inputs"))), ISBLANK(INDIRECT(ADDRESS(B753,1,1,1,"all_city_parameter_inputs")))), "", IF(ISBLANK(INDIRECT(ADDRESS(B753,1,1,1,"all_city_parameter_inputs"))), All_city_list!E752,INDIRECT(ADDRESS(B753,1,1,1,"all_city_parameter_inputs"))))</f>
        <v>distance_scalar_motorcycle</v>
      </c>
      <c r="F753" s="9" t="str" cm="1">
        <f t="array" aca="1" ref="F753" ca="1">IF(AND(ISBLANK(INDIRECT(ADDRESS(B753,3,1,1,"all_city_parameter_inputs"))),ISBLANK(INDIRECT(ADDRESS(B753,2,1,1,"all_city_parameter_inputs")))),"",IF(ISBLANK(INDIRECT(ADDRESS(B753,2,1,1,"all_city_parameter_inputs"))),"",INDIRECT(ADDRESS(B753,2,1,1,"all_city_parameter_inputs"))))</f>
        <v>mean</v>
      </c>
      <c r="G753" s="25" cm="1">
        <f t="array" aca="1" ref="G753" ca="1">IF(ISBLANK(INDIRECT(ADDRESS(B753,A753,1,1,"all_city_parameter_inputs"))), "--",INDIRECT(ADDRESS(B753,A753,1,1,"all_city_parameter_inputs")))</f>
        <v>1</v>
      </c>
      <c r="H753" s="25" t="str">
        <f ca="1">IF(OR(F753="alpha",F753="beta",F753="sd",F753="mean"),"--",VLOOKUP(C753,Default!$B$5:$H$82,7,FALSE))</f>
        <v>--</v>
      </c>
      <c r="I753" s="9" t="str">
        <f ca="1">VLOOKUP(E753,Lookup!$C$5:$D$42,2, FALSE)</f>
        <v>Travel values</v>
      </c>
      <c r="J753" s="9" t="str">
        <f ca="1">VLOOKUP(C753,Default!$B$4:$E$82,4, FALSE)</f>
        <v>scalar for motorcycle distance</v>
      </c>
      <c r="K753" s="29"/>
      <c r="L753" s="29"/>
      <c r="M753" s="29"/>
    </row>
    <row r="754" spans="1:13" x14ac:dyDescent="0.3">
      <c r="A754" s="10">
        <f t="shared" si="32"/>
        <v>13</v>
      </c>
      <c r="B754" s="10">
        <f t="shared" si="33"/>
        <v>52</v>
      </c>
      <c r="C754" s="10" t="str">
        <f t="shared" ca="1" si="34"/>
        <v>distance_scalar_motorcycle</v>
      </c>
      <c r="D754" s="9" t="str" cm="1">
        <f t="array" aca="1" ref="D754" ca="1">INDIRECT(ADDRESS(1,A754,1,1,"all_city_parameter_inputs"))</f>
        <v>cape_town</v>
      </c>
      <c r="E754" s="11" t="str" cm="1">
        <f t="array" aca="1" ref="E754" ca="1">IF(AND(ISBLANK(INDIRECT(ADDRESS(B754,2,1,1,"all_city_parameter_inputs"))), ISBLANK(INDIRECT(ADDRESS(B754,1,1,1,"all_city_parameter_inputs")))), "", IF(ISBLANK(INDIRECT(ADDRESS(B754,1,1,1,"all_city_parameter_inputs"))), All_city_list!E753,INDIRECT(ADDRESS(B754,1,1,1,"all_city_parameter_inputs"))))</f>
        <v>distance_scalar_motorcycle</v>
      </c>
      <c r="F754" s="9" t="str" cm="1">
        <f t="array" aca="1" ref="F754" ca="1">IF(AND(ISBLANK(INDIRECT(ADDRESS(B754,3,1,1,"all_city_parameter_inputs"))),ISBLANK(INDIRECT(ADDRESS(B754,2,1,1,"all_city_parameter_inputs")))),"",IF(ISBLANK(INDIRECT(ADDRESS(B754,2,1,1,"all_city_parameter_inputs"))),"",INDIRECT(ADDRESS(B754,2,1,1,"all_city_parameter_inputs"))))</f>
        <v>sd</v>
      </c>
      <c r="G754" s="25" cm="1">
        <f t="array" aca="1" ref="G754" ca="1">IF(ISBLANK(INDIRECT(ADDRESS(B754,A754,1,1,"all_city_parameter_inputs"))), "--",INDIRECT(ADDRESS(B754,A754,1,1,"all_city_parameter_inputs")))</f>
        <v>1.2</v>
      </c>
      <c r="H754" s="25" t="str">
        <f ca="1">IF(OR(F754="alpha",F754="beta",F754="sd",F754="mean"),"--",VLOOKUP(C754,Default!$B$5:$H$82,7,FALSE))</f>
        <v>--</v>
      </c>
      <c r="I754" s="9" t="str">
        <f ca="1">VLOOKUP(E754,Lookup!$C$5:$D$42,2, FALSE)</f>
        <v>Travel values</v>
      </c>
      <c r="J754" s="9" t="str">
        <f ca="1">VLOOKUP(C754,Default!$B$4:$E$82,4, FALSE)</f>
        <v>scalar for motorcycle distance</v>
      </c>
      <c r="K754" s="29"/>
      <c r="L754" s="29"/>
      <c r="M754" s="29"/>
    </row>
    <row r="755" spans="1:13" x14ac:dyDescent="0.3">
      <c r="A755" s="10">
        <f t="shared" si="32"/>
        <v>13</v>
      </c>
      <c r="B755" s="10">
        <f t="shared" si="33"/>
        <v>53</v>
      </c>
      <c r="C755" s="10" t="str">
        <f t="shared" ca="1" si="34"/>
        <v>distance_scalar_pt</v>
      </c>
      <c r="D755" s="9" t="str" cm="1">
        <f t="array" aca="1" ref="D755" ca="1">INDIRECT(ADDRESS(1,A755,1,1,"all_city_parameter_inputs"))</f>
        <v>cape_town</v>
      </c>
      <c r="E755" s="11" t="str" cm="1">
        <f t="array" aca="1" ref="E755" ca="1">IF(AND(ISBLANK(INDIRECT(ADDRESS(B755,2,1,1,"all_city_parameter_inputs"))), ISBLANK(INDIRECT(ADDRESS(B755,1,1,1,"all_city_parameter_inputs")))), "", IF(ISBLANK(INDIRECT(ADDRESS(B755,1,1,1,"all_city_parameter_inputs"))), All_city_list!E754,INDIRECT(ADDRESS(B755,1,1,1,"all_city_parameter_inputs"))))</f>
        <v>distance_scalar_pt</v>
      </c>
      <c r="F755" s="9" t="str" cm="1">
        <f t="array" aca="1" ref="F755" ca="1">IF(AND(ISBLANK(INDIRECT(ADDRESS(B755,3,1,1,"all_city_parameter_inputs"))),ISBLANK(INDIRECT(ADDRESS(B755,2,1,1,"all_city_parameter_inputs")))),"",IF(ISBLANK(INDIRECT(ADDRESS(B755,2,1,1,"all_city_parameter_inputs"))),"",INDIRECT(ADDRESS(B755,2,1,1,"all_city_parameter_inputs"))))</f>
        <v>constant</v>
      </c>
      <c r="G755" s="25" cm="1">
        <f t="array" aca="1" ref="G755" ca="1">IF(ISBLANK(INDIRECT(ADDRESS(B755,A755,1,1,"all_city_parameter_inputs"))), "--",INDIRECT(ADDRESS(B755,A755,1,1,"all_city_parameter_inputs")))</f>
        <v>1</v>
      </c>
      <c r="H755" s="25">
        <f ca="1">IF(OR(F755="alpha",F755="beta",F755="sd",F755="mean"),"--",VLOOKUP(C755,Default!$B$5:$H$82,7,FALSE))</f>
        <v>1</v>
      </c>
      <c r="I755" s="9" t="str">
        <f ca="1">VLOOKUP(E755,Lookup!$C$5:$D$42,2, FALSE)</f>
        <v>Travel values</v>
      </c>
      <c r="J755" s="9" t="str">
        <f ca="1">VLOOKUP(C755,Default!$B$4:$E$82,4, FALSE)</f>
        <v>scalar for PT distance</v>
      </c>
      <c r="K755" s="29"/>
      <c r="L755" s="29"/>
      <c r="M755" s="29"/>
    </row>
    <row r="756" spans="1:13" x14ac:dyDescent="0.3">
      <c r="A756" s="10">
        <f t="shared" si="32"/>
        <v>13</v>
      </c>
      <c r="B756" s="10">
        <f t="shared" si="33"/>
        <v>54</v>
      </c>
      <c r="C756" s="10" t="str">
        <f t="shared" ca="1" si="34"/>
        <v>distance_scalar_pt</v>
      </c>
      <c r="D756" s="9" t="str" cm="1">
        <f t="array" aca="1" ref="D756" ca="1">INDIRECT(ADDRESS(1,A756,1,1,"all_city_parameter_inputs"))</f>
        <v>cape_town</v>
      </c>
      <c r="E756" s="11" t="str" cm="1">
        <f t="array" aca="1" ref="E756" ca="1">IF(AND(ISBLANK(INDIRECT(ADDRESS(B756,2,1,1,"all_city_parameter_inputs"))), ISBLANK(INDIRECT(ADDRESS(B756,1,1,1,"all_city_parameter_inputs")))), "", IF(ISBLANK(INDIRECT(ADDRESS(B756,1,1,1,"all_city_parameter_inputs"))), All_city_list!E755,INDIRECT(ADDRESS(B756,1,1,1,"all_city_parameter_inputs"))))</f>
        <v>distance_scalar_pt</v>
      </c>
      <c r="F756" s="9" t="str" cm="1">
        <f t="array" aca="1" ref="F756" ca="1">IF(AND(ISBLANK(INDIRECT(ADDRESS(B756,3,1,1,"all_city_parameter_inputs"))),ISBLANK(INDIRECT(ADDRESS(B756,2,1,1,"all_city_parameter_inputs")))),"",IF(ISBLANK(INDIRECT(ADDRESS(B756,2,1,1,"all_city_parameter_inputs"))),"",INDIRECT(ADDRESS(B756,2,1,1,"all_city_parameter_inputs"))))</f>
        <v>mean</v>
      </c>
      <c r="G756" s="25" cm="1">
        <f t="array" aca="1" ref="G756" ca="1">IF(ISBLANK(INDIRECT(ADDRESS(B756,A756,1,1,"all_city_parameter_inputs"))), "--",INDIRECT(ADDRESS(B756,A756,1,1,"all_city_parameter_inputs")))</f>
        <v>1</v>
      </c>
      <c r="H756" s="25" t="str">
        <f ca="1">IF(OR(F756="alpha",F756="beta",F756="sd",F756="mean"),"--",VLOOKUP(C756,Default!$B$5:$H$82,7,FALSE))</f>
        <v>--</v>
      </c>
      <c r="I756" s="9" t="str">
        <f ca="1">VLOOKUP(E756,Lookup!$C$5:$D$42,2, FALSE)</f>
        <v>Travel values</v>
      </c>
      <c r="J756" s="9" t="str">
        <f ca="1">VLOOKUP(C756,Default!$B$4:$E$82,4, FALSE)</f>
        <v>scalar for PT distance</v>
      </c>
      <c r="K756" s="29"/>
      <c r="L756" s="29"/>
      <c r="M756" s="29"/>
    </row>
    <row r="757" spans="1:13" x14ac:dyDescent="0.3">
      <c r="A757" s="10">
        <f t="shared" si="32"/>
        <v>13</v>
      </c>
      <c r="B757" s="10">
        <f t="shared" si="33"/>
        <v>55</v>
      </c>
      <c r="C757" s="10" t="str">
        <f t="shared" ca="1" si="34"/>
        <v>distance_scalar_pt</v>
      </c>
      <c r="D757" s="9" t="str" cm="1">
        <f t="array" aca="1" ref="D757" ca="1">INDIRECT(ADDRESS(1,A757,1,1,"all_city_parameter_inputs"))</f>
        <v>cape_town</v>
      </c>
      <c r="E757" s="11" t="str" cm="1">
        <f t="array" aca="1" ref="E757" ca="1">IF(AND(ISBLANK(INDIRECT(ADDRESS(B757,2,1,1,"all_city_parameter_inputs"))), ISBLANK(INDIRECT(ADDRESS(B757,1,1,1,"all_city_parameter_inputs")))), "", IF(ISBLANK(INDIRECT(ADDRESS(B757,1,1,1,"all_city_parameter_inputs"))), All_city_list!E756,INDIRECT(ADDRESS(B757,1,1,1,"all_city_parameter_inputs"))))</f>
        <v>distance_scalar_pt</v>
      </c>
      <c r="F757" s="9" t="str" cm="1">
        <f t="array" aca="1" ref="F757" ca="1">IF(AND(ISBLANK(INDIRECT(ADDRESS(B757,3,1,1,"all_city_parameter_inputs"))),ISBLANK(INDIRECT(ADDRESS(B757,2,1,1,"all_city_parameter_inputs")))),"",IF(ISBLANK(INDIRECT(ADDRESS(B757,2,1,1,"all_city_parameter_inputs"))),"",INDIRECT(ADDRESS(B757,2,1,1,"all_city_parameter_inputs"))))</f>
        <v>sd</v>
      </c>
      <c r="G757" s="25" cm="1">
        <f t="array" aca="1" ref="G757" ca="1">IF(ISBLANK(INDIRECT(ADDRESS(B757,A757,1,1,"all_city_parameter_inputs"))), "--",INDIRECT(ADDRESS(B757,A757,1,1,"all_city_parameter_inputs")))</f>
        <v>1.2</v>
      </c>
      <c r="H757" s="25" t="str">
        <f ca="1">IF(OR(F757="alpha",F757="beta",F757="sd",F757="mean"),"--",VLOOKUP(C757,Default!$B$5:$H$82,7,FALSE))</f>
        <v>--</v>
      </c>
      <c r="I757" s="9" t="str">
        <f ca="1">VLOOKUP(E757,Lookup!$C$5:$D$42,2, FALSE)</f>
        <v>Travel values</v>
      </c>
      <c r="J757" s="9" t="str">
        <f ca="1">VLOOKUP(C757,Default!$B$4:$E$82,4, FALSE)</f>
        <v>scalar for PT distance</v>
      </c>
      <c r="K757" s="29"/>
      <c r="L757" s="29"/>
      <c r="M757" s="29"/>
    </row>
    <row r="758" spans="1:13" x14ac:dyDescent="0.3">
      <c r="A758" s="10">
        <f t="shared" si="32"/>
        <v>13</v>
      </c>
      <c r="B758" s="10">
        <f t="shared" si="33"/>
        <v>56</v>
      </c>
      <c r="C758" s="10" t="str">
        <f t="shared" ca="1" si="34"/>
        <v>distance_scalar_walking</v>
      </c>
      <c r="D758" s="9" t="str" cm="1">
        <f t="array" aca="1" ref="D758" ca="1">INDIRECT(ADDRESS(1,A758,1,1,"all_city_parameter_inputs"))</f>
        <v>cape_town</v>
      </c>
      <c r="E758" s="11" t="str" cm="1">
        <f t="array" aca="1" ref="E758" ca="1">IF(AND(ISBLANK(INDIRECT(ADDRESS(B758,2,1,1,"all_city_parameter_inputs"))), ISBLANK(INDIRECT(ADDRESS(B758,1,1,1,"all_city_parameter_inputs")))), "", IF(ISBLANK(INDIRECT(ADDRESS(B758,1,1,1,"all_city_parameter_inputs"))), All_city_list!E757,INDIRECT(ADDRESS(B758,1,1,1,"all_city_parameter_inputs"))))</f>
        <v>distance_scalar_walking</v>
      </c>
      <c r="F758" s="9" t="str" cm="1">
        <f t="array" aca="1" ref="F758" ca="1">IF(AND(ISBLANK(INDIRECT(ADDRESS(B758,3,1,1,"all_city_parameter_inputs"))),ISBLANK(INDIRECT(ADDRESS(B758,2,1,1,"all_city_parameter_inputs")))),"",IF(ISBLANK(INDIRECT(ADDRESS(B758,2,1,1,"all_city_parameter_inputs"))),"",INDIRECT(ADDRESS(B758,2,1,1,"all_city_parameter_inputs"))))</f>
        <v>constant</v>
      </c>
      <c r="G758" s="25" cm="1">
        <f t="array" aca="1" ref="G758" ca="1">IF(ISBLANK(INDIRECT(ADDRESS(B758,A758,1,1,"all_city_parameter_inputs"))), "--",INDIRECT(ADDRESS(B758,A758,1,1,"all_city_parameter_inputs")))</f>
        <v>1</v>
      </c>
      <c r="H758" s="25">
        <f ca="1">IF(OR(F758="alpha",F758="beta",F758="sd",F758="mean"),"--",VLOOKUP(C758,Default!$B$5:$H$82,7,FALSE))</f>
        <v>1</v>
      </c>
      <c r="I758" s="9" t="str">
        <f ca="1">VLOOKUP(E758,Lookup!$C$5:$D$42,2, FALSE)</f>
        <v>Travel values</v>
      </c>
      <c r="J758" s="9" t="str">
        <f ca="1">VLOOKUP(C758,Default!$B$4:$E$82,4, FALSE)</f>
        <v>scalar for walking distance</v>
      </c>
      <c r="K758" s="29"/>
      <c r="L758" s="29"/>
      <c r="M758" s="29"/>
    </row>
    <row r="759" spans="1:13" x14ac:dyDescent="0.3">
      <c r="A759" s="10">
        <f t="shared" si="32"/>
        <v>13</v>
      </c>
      <c r="B759" s="10">
        <f t="shared" si="33"/>
        <v>57</v>
      </c>
      <c r="C759" s="10" t="str">
        <f t="shared" ca="1" si="34"/>
        <v>distance_scalar_walking</v>
      </c>
      <c r="D759" s="9" t="str" cm="1">
        <f t="array" aca="1" ref="D759" ca="1">INDIRECT(ADDRESS(1,A759,1,1,"all_city_parameter_inputs"))</f>
        <v>cape_town</v>
      </c>
      <c r="E759" s="11" t="str" cm="1">
        <f t="array" aca="1" ref="E759" ca="1">IF(AND(ISBLANK(INDIRECT(ADDRESS(B759,2,1,1,"all_city_parameter_inputs"))), ISBLANK(INDIRECT(ADDRESS(B759,1,1,1,"all_city_parameter_inputs")))), "", IF(ISBLANK(INDIRECT(ADDRESS(B759,1,1,1,"all_city_parameter_inputs"))), All_city_list!E758,INDIRECT(ADDRESS(B759,1,1,1,"all_city_parameter_inputs"))))</f>
        <v>distance_scalar_walking</v>
      </c>
      <c r="F759" s="9" t="str" cm="1">
        <f t="array" aca="1" ref="F759" ca="1">IF(AND(ISBLANK(INDIRECT(ADDRESS(B759,3,1,1,"all_city_parameter_inputs"))),ISBLANK(INDIRECT(ADDRESS(B759,2,1,1,"all_city_parameter_inputs")))),"",IF(ISBLANK(INDIRECT(ADDRESS(B759,2,1,1,"all_city_parameter_inputs"))),"",INDIRECT(ADDRESS(B759,2,1,1,"all_city_parameter_inputs"))))</f>
        <v>mean</v>
      </c>
      <c r="G759" s="25" cm="1">
        <f t="array" aca="1" ref="G759" ca="1">IF(ISBLANK(INDIRECT(ADDRESS(B759,A759,1,1,"all_city_parameter_inputs"))), "--",INDIRECT(ADDRESS(B759,A759,1,1,"all_city_parameter_inputs")))</f>
        <v>1</v>
      </c>
      <c r="H759" s="25" t="str">
        <f ca="1">IF(OR(F759="alpha",F759="beta",F759="sd",F759="mean"),"--",VLOOKUP(C759,Default!$B$5:$H$82,7,FALSE))</f>
        <v>--</v>
      </c>
      <c r="I759" s="9" t="str">
        <f ca="1">VLOOKUP(E759,Lookup!$C$5:$D$42,2, FALSE)</f>
        <v>Travel values</v>
      </c>
      <c r="J759" s="9" t="str">
        <f ca="1">VLOOKUP(C759,Default!$B$4:$E$82,4, FALSE)</f>
        <v>scalar for walking distance</v>
      </c>
      <c r="K759" s="29"/>
      <c r="L759" s="29"/>
      <c r="M759" s="29"/>
    </row>
    <row r="760" spans="1:13" x14ac:dyDescent="0.3">
      <c r="A760" s="10">
        <f t="shared" si="32"/>
        <v>13</v>
      </c>
      <c r="B760" s="10">
        <f t="shared" si="33"/>
        <v>58</v>
      </c>
      <c r="C760" s="10" t="str">
        <f t="shared" ca="1" si="34"/>
        <v>distance_scalar_walking</v>
      </c>
      <c r="D760" s="9" t="str" cm="1">
        <f t="array" aca="1" ref="D760" ca="1">INDIRECT(ADDRESS(1,A760,1,1,"all_city_parameter_inputs"))</f>
        <v>cape_town</v>
      </c>
      <c r="E760" s="11" t="str" cm="1">
        <f t="array" aca="1" ref="E760" ca="1">IF(AND(ISBLANK(INDIRECT(ADDRESS(B760,2,1,1,"all_city_parameter_inputs"))), ISBLANK(INDIRECT(ADDRESS(B760,1,1,1,"all_city_parameter_inputs")))), "", IF(ISBLANK(INDIRECT(ADDRESS(B760,1,1,1,"all_city_parameter_inputs"))), All_city_list!E759,INDIRECT(ADDRESS(B760,1,1,1,"all_city_parameter_inputs"))))</f>
        <v>distance_scalar_walking</v>
      </c>
      <c r="F760" s="9" t="str" cm="1">
        <f t="array" aca="1" ref="F760" ca="1">IF(AND(ISBLANK(INDIRECT(ADDRESS(B760,3,1,1,"all_city_parameter_inputs"))),ISBLANK(INDIRECT(ADDRESS(B760,2,1,1,"all_city_parameter_inputs")))),"",IF(ISBLANK(INDIRECT(ADDRESS(B760,2,1,1,"all_city_parameter_inputs"))),"",INDIRECT(ADDRESS(B760,2,1,1,"all_city_parameter_inputs"))))</f>
        <v>sd</v>
      </c>
      <c r="G760" s="25" cm="1">
        <f t="array" aca="1" ref="G760" ca="1">IF(ISBLANK(INDIRECT(ADDRESS(B760,A760,1,1,"all_city_parameter_inputs"))), "--",INDIRECT(ADDRESS(B760,A760,1,1,"all_city_parameter_inputs")))</f>
        <v>1.2</v>
      </c>
      <c r="H760" s="25" t="str">
        <f ca="1">IF(OR(F760="alpha",F760="beta",F760="sd",F760="mean"),"--",VLOOKUP(C760,Default!$B$5:$H$82,7,FALSE))</f>
        <v>--</v>
      </c>
      <c r="I760" s="9" t="str">
        <f ca="1">VLOOKUP(E760,Lookup!$C$5:$D$42,2, FALSE)</f>
        <v>Travel values</v>
      </c>
      <c r="J760" s="9" t="str">
        <f ca="1">VLOOKUP(C760,Default!$B$4:$E$82,4, FALSE)</f>
        <v>scalar for walking distance</v>
      </c>
      <c r="K760" s="29"/>
      <c r="L760" s="29"/>
      <c r="M760" s="29"/>
    </row>
    <row r="761" spans="1:13" x14ac:dyDescent="0.3">
      <c r="A761" s="10">
        <f t="shared" si="32"/>
        <v>13</v>
      </c>
      <c r="B761" s="10">
        <f t="shared" si="33"/>
        <v>59</v>
      </c>
      <c r="C761" s="10" t="str">
        <f t="shared" ca="1" si="34"/>
        <v>distance_scalar_cycling</v>
      </c>
      <c r="D761" s="9" t="str" cm="1">
        <f t="array" aca="1" ref="D761" ca="1">INDIRECT(ADDRESS(1,A761,1,1,"all_city_parameter_inputs"))</f>
        <v>cape_town</v>
      </c>
      <c r="E761" s="11" t="str" cm="1">
        <f t="array" aca="1" ref="E761" ca="1">IF(AND(ISBLANK(INDIRECT(ADDRESS(B761,2,1,1,"all_city_parameter_inputs"))), ISBLANK(INDIRECT(ADDRESS(B761,1,1,1,"all_city_parameter_inputs")))), "", IF(ISBLANK(INDIRECT(ADDRESS(B761,1,1,1,"all_city_parameter_inputs"))), All_city_list!E760,INDIRECT(ADDRESS(B761,1,1,1,"all_city_parameter_inputs"))))</f>
        <v>distance_scalar_cycling</v>
      </c>
      <c r="F761" s="9" t="str" cm="1">
        <f t="array" aca="1" ref="F761" ca="1">IF(AND(ISBLANK(INDIRECT(ADDRESS(B761,3,1,1,"all_city_parameter_inputs"))),ISBLANK(INDIRECT(ADDRESS(B761,2,1,1,"all_city_parameter_inputs")))),"",IF(ISBLANK(INDIRECT(ADDRESS(B761,2,1,1,"all_city_parameter_inputs"))),"",INDIRECT(ADDRESS(B761,2,1,1,"all_city_parameter_inputs"))))</f>
        <v>constant</v>
      </c>
      <c r="G761" s="25" cm="1">
        <f t="array" aca="1" ref="G761" ca="1">IF(ISBLANK(INDIRECT(ADDRESS(B761,A761,1,1,"all_city_parameter_inputs"))), "--",INDIRECT(ADDRESS(B761,A761,1,1,"all_city_parameter_inputs")))</f>
        <v>1</v>
      </c>
      <c r="H761" s="25">
        <f ca="1">IF(OR(F761="alpha",F761="beta",F761="sd",F761="mean"),"--",VLOOKUP(C761,Default!$B$5:$H$82,7,FALSE))</f>
        <v>1</v>
      </c>
      <c r="I761" s="9" t="str">
        <f ca="1">VLOOKUP(E761,Lookup!$C$5:$D$42,2, FALSE)</f>
        <v>Travel values</v>
      </c>
      <c r="J761" s="9" t="str">
        <f ca="1">VLOOKUP(C761,Default!$B$4:$E$82,4, FALSE)</f>
        <v>scalar for cycling distance</v>
      </c>
      <c r="K761" s="29"/>
      <c r="L761" s="29"/>
      <c r="M761" s="29"/>
    </row>
    <row r="762" spans="1:13" x14ac:dyDescent="0.3">
      <c r="A762" s="10">
        <f t="shared" si="32"/>
        <v>13</v>
      </c>
      <c r="B762" s="10">
        <f t="shared" si="33"/>
        <v>60</v>
      </c>
      <c r="C762" s="10" t="str">
        <f t="shared" ca="1" si="34"/>
        <v>distance_scalar_cycling</v>
      </c>
      <c r="D762" s="9" t="str" cm="1">
        <f t="array" aca="1" ref="D762" ca="1">INDIRECT(ADDRESS(1,A762,1,1,"all_city_parameter_inputs"))</f>
        <v>cape_town</v>
      </c>
      <c r="E762" s="11" t="str" cm="1">
        <f t="array" aca="1" ref="E762" ca="1">IF(AND(ISBLANK(INDIRECT(ADDRESS(B762,2,1,1,"all_city_parameter_inputs"))), ISBLANK(INDIRECT(ADDRESS(B762,1,1,1,"all_city_parameter_inputs")))), "", IF(ISBLANK(INDIRECT(ADDRESS(B762,1,1,1,"all_city_parameter_inputs"))), All_city_list!E761,INDIRECT(ADDRESS(B762,1,1,1,"all_city_parameter_inputs"))))</f>
        <v>distance_scalar_cycling</v>
      </c>
      <c r="F762" s="9" t="str" cm="1">
        <f t="array" aca="1" ref="F762" ca="1">IF(AND(ISBLANK(INDIRECT(ADDRESS(B762,3,1,1,"all_city_parameter_inputs"))),ISBLANK(INDIRECT(ADDRESS(B762,2,1,1,"all_city_parameter_inputs")))),"",IF(ISBLANK(INDIRECT(ADDRESS(B762,2,1,1,"all_city_parameter_inputs"))),"",INDIRECT(ADDRESS(B762,2,1,1,"all_city_parameter_inputs"))))</f>
        <v>mean</v>
      </c>
      <c r="G762" s="25" cm="1">
        <f t="array" aca="1" ref="G762" ca="1">IF(ISBLANK(INDIRECT(ADDRESS(B762,A762,1,1,"all_city_parameter_inputs"))), "--",INDIRECT(ADDRESS(B762,A762,1,1,"all_city_parameter_inputs")))</f>
        <v>1</v>
      </c>
      <c r="H762" s="25" t="str">
        <f ca="1">IF(OR(F762="alpha",F762="beta",F762="sd",F762="mean"),"--",VLOOKUP(C762,Default!$B$5:$H$82,7,FALSE))</f>
        <v>--</v>
      </c>
      <c r="I762" s="9" t="str">
        <f ca="1">VLOOKUP(E762,Lookup!$C$5:$D$42,2, FALSE)</f>
        <v>Travel values</v>
      </c>
      <c r="J762" s="9" t="str">
        <f ca="1">VLOOKUP(C762,Default!$B$4:$E$82,4, FALSE)</f>
        <v>scalar for cycling distance</v>
      </c>
      <c r="K762" s="29"/>
      <c r="L762" s="29"/>
      <c r="M762" s="29"/>
    </row>
    <row r="763" spans="1:13" x14ac:dyDescent="0.3">
      <c r="A763" s="10">
        <f t="shared" si="32"/>
        <v>13</v>
      </c>
      <c r="B763" s="10">
        <f t="shared" si="33"/>
        <v>61</v>
      </c>
      <c r="C763" s="10" t="str">
        <f t="shared" ca="1" si="34"/>
        <v>distance_scalar_cycling</v>
      </c>
      <c r="D763" s="9" t="str" cm="1">
        <f t="array" aca="1" ref="D763" ca="1">INDIRECT(ADDRESS(1,A763,1,1,"all_city_parameter_inputs"))</f>
        <v>cape_town</v>
      </c>
      <c r="E763" s="11" t="str" cm="1">
        <f t="array" aca="1" ref="E763" ca="1">IF(AND(ISBLANK(INDIRECT(ADDRESS(B763,2,1,1,"all_city_parameter_inputs"))), ISBLANK(INDIRECT(ADDRESS(B763,1,1,1,"all_city_parameter_inputs")))), "", IF(ISBLANK(INDIRECT(ADDRESS(B763,1,1,1,"all_city_parameter_inputs"))), All_city_list!E762,INDIRECT(ADDRESS(B763,1,1,1,"all_city_parameter_inputs"))))</f>
        <v>distance_scalar_cycling</v>
      </c>
      <c r="F763" s="9" t="str" cm="1">
        <f t="array" aca="1" ref="F763" ca="1">IF(AND(ISBLANK(INDIRECT(ADDRESS(B763,3,1,1,"all_city_parameter_inputs"))),ISBLANK(INDIRECT(ADDRESS(B763,2,1,1,"all_city_parameter_inputs")))),"",IF(ISBLANK(INDIRECT(ADDRESS(B763,2,1,1,"all_city_parameter_inputs"))),"",INDIRECT(ADDRESS(B763,2,1,1,"all_city_parameter_inputs"))))</f>
        <v>sd</v>
      </c>
      <c r="G763" s="25" cm="1">
        <f t="array" aca="1" ref="G763" ca="1">IF(ISBLANK(INDIRECT(ADDRESS(B763,A763,1,1,"all_city_parameter_inputs"))), "--",INDIRECT(ADDRESS(B763,A763,1,1,"all_city_parameter_inputs")))</f>
        <v>1.2</v>
      </c>
      <c r="H763" s="25" t="str">
        <f ca="1">IF(OR(F763="alpha",F763="beta",F763="sd",F763="mean"),"--",VLOOKUP(C763,Default!$B$5:$H$82,7,FALSE))</f>
        <v>--</v>
      </c>
      <c r="I763" s="9" t="str">
        <f ca="1">VLOOKUP(E763,Lookup!$C$5:$D$42,2, FALSE)</f>
        <v>Travel values</v>
      </c>
      <c r="J763" s="9" t="str">
        <f ca="1">VLOOKUP(C763,Default!$B$4:$E$82,4, FALSE)</f>
        <v>scalar for cycling distance</v>
      </c>
      <c r="K763" s="29"/>
      <c r="L763" s="29"/>
      <c r="M763" s="29"/>
    </row>
    <row r="764" spans="1:13" x14ac:dyDescent="0.3">
      <c r="A764" s="10">
        <f t="shared" si="32"/>
        <v>13</v>
      </c>
      <c r="B764" s="10">
        <f t="shared" si="33"/>
        <v>62</v>
      </c>
      <c r="C764" s="10" t="str">
        <f t="shared" ca="1" si="34"/>
        <v>CO2_emission_inventories motorcycle</v>
      </c>
      <c r="D764" s="9" t="str" cm="1">
        <f t="array" aca="1" ref="D764" ca="1">INDIRECT(ADDRESS(1,A764,1,1,"all_city_parameter_inputs"))</f>
        <v>cape_town</v>
      </c>
      <c r="E764" s="11" t="str" cm="1">
        <f t="array" aca="1" ref="E764" ca="1">IF(AND(ISBLANK(INDIRECT(ADDRESS(B764,2,1,1,"all_city_parameter_inputs"))), ISBLANK(INDIRECT(ADDRESS(B764,1,1,1,"all_city_parameter_inputs")))), "", IF(ISBLANK(INDIRECT(ADDRESS(B764,1,1,1,"all_city_parameter_inputs"))), All_city_list!E763,INDIRECT(ADDRESS(B764,1,1,1,"all_city_parameter_inputs"))))</f>
        <v>CO2_emission_inventories</v>
      </c>
      <c r="F764" s="9" t="str" cm="1">
        <f t="array" aca="1" ref="F764" ca="1">IF(AND(ISBLANK(INDIRECT(ADDRESS(B764,3,1,1,"all_city_parameter_inputs"))),ISBLANK(INDIRECT(ADDRESS(B764,2,1,1,"all_city_parameter_inputs")))),"",IF(ISBLANK(INDIRECT(ADDRESS(B764,2,1,1,"all_city_parameter_inputs"))),"",INDIRECT(ADDRESS(B764,2,1,1,"all_city_parameter_inputs"))))</f>
        <v>motorcycle</v>
      </c>
      <c r="G764" s="25" cm="1">
        <f t="array" aca="1" ref="G764" ca="1">IF(ISBLANK(INDIRECT(ADDRESS(B764,A764,1,1,"all_city_parameter_inputs"))), "--",INDIRECT(ADDRESS(B764,A764,1,1,"all_city_parameter_inputs")))</f>
        <v>39998.07703</v>
      </c>
      <c r="H764" s="25">
        <f ca="1">IF(OR(F764="alpha",F764="beta",F764="sd",F764="mean"),"--",VLOOKUP(C764,Default!$B$5:$H$82,7,FALSE))</f>
        <v>15.95</v>
      </c>
      <c r="I764" s="9" t="str">
        <f ca="1">VLOOKUP(E764,Lookup!$C$5:$D$42,2, FALSE)</f>
        <v>Pollution values</v>
      </c>
      <c r="J764" s="9" t="str">
        <f ca="1">VLOOKUP(C764,Default!$B$4:$E$82,4, FALSE)</f>
        <v>- used to estimate the CO2 for scenarios (function "scenario_co2_calculations").
- used to create the VEHICLE_INVENTORY, with speeds, PM and CO2 emissions (function "set_vehicle_inventory").</v>
      </c>
      <c r="K764" s="29"/>
      <c r="L764" s="29"/>
      <c r="M764" s="29"/>
    </row>
    <row r="765" spans="1:13" x14ac:dyDescent="0.3">
      <c r="A765" s="10">
        <f t="shared" si="32"/>
        <v>13</v>
      </c>
      <c r="B765" s="10">
        <f t="shared" si="33"/>
        <v>63</v>
      </c>
      <c r="C765" s="10" t="str">
        <f t="shared" ca="1" si="34"/>
        <v>CO2_emission_inventories car</v>
      </c>
      <c r="D765" s="9" t="str" cm="1">
        <f t="array" aca="1" ref="D765" ca="1">INDIRECT(ADDRESS(1,A765,1,1,"all_city_parameter_inputs"))</f>
        <v>cape_town</v>
      </c>
      <c r="E765" s="11" t="str" cm="1">
        <f t="array" aca="1" ref="E765" ca="1">IF(AND(ISBLANK(INDIRECT(ADDRESS(B765,2,1,1,"all_city_parameter_inputs"))), ISBLANK(INDIRECT(ADDRESS(B765,1,1,1,"all_city_parameter_inputs")))), "", IF(ISBLANK(INDIRECT(ADDRESS(B765,1,1,1,"all_city_parameter_inputs"))), All_city_list!E764,INDIRECT(ADDRESS(B765,1,1,1,"all_city_parameter_inputs"))))</f>
        <v>CO2_emission_inventories</v>
      </c>
      <c r="F765" s="9" t="str" cm="1">
        <f t="array" aca="1" ref="F765" ca="1">IF(AND(ISBLANK(INDIRECT(ADDRESS(B765,3,1,1,"all_city_parameter_inputs"))),ISBLANK(INDIRECT(ADDRESS(B765,2,1,1,"all_city_parameter_inputs")))),"",IF(ISBLANK(INDIRECT(ADDRESS(B765,2,1,1,"all_city_parameter_inputs"))),"",INDIRECT(ADDRESS(B765,2,1,1,"all_city_parameter_inputs"))))</f>
        <v>car</v>
      </c>
      <c r="G765" s="25" cm="1">
        <f t="array" aca="1" ref="G765" ca="1">IF(ISBLANK(INDIRECT(ADDRESS(B765,A765,1,1,"all_city_parameter_inputs"))), "--",INDIRECT(ADDRESS(B765,A765,1,1,"all_city_parameter_inputs")))</f>
        <v>906676.41009999998</v>
      </c>
      <c r="H765" s="25">
        <f ca="1">IF(OR(F765="alpha",F765="beta",F765="sd",F765="mean"),"--",VLOOKUP(C765,Default!$B$5:$H$82,7,FALSE))</f>
        <v>33.130000000000003</v>
      </c>
      <c r="I765" s="9" t="str">
        <f ca="1">VLOOKUP(E765,Lookup!$C$5:$D$42,2, FALSE)</f>
        <v>Pollution values</v>
      </c>
      <c r="J765" s="9">
        <f ca="1">VLOOKUP(C765,Default!$B$4:$E$82,4, FALSE)</f>
        <v>0</v>
      </c>
      <c r="K765" s="29"/>
      <c r="L765" s="29"/>
      <c r="M765" s="29"/>
    </row>
    <row r="766" spans="1:13" x14ac:dyDescent="0.3">
      <c r="A766" s="10">
        <f t="shared" si="32"/>
        <v>13</v>
      </c>
      <c r="B766" s="10">
        <f t="shared" si="33"/>
        <v>64</v>
      </c>
      <c r="C766" s="10" t="str">
        <f t="shared" ca="1" si="34"/>
        <v>CO2_emission_inventories bus_driver</v>
      </c>
      <c r="D766" s="9" t="str" cm="1">
        <f t="array" aca="1" ref="D766" ca="1">INDIRECT(ADDRESS(1,A766,1,1,"all_city_parameter_inputs"))</f>
        <v>cape_town</v>
      </c>
      <c r="E766" s="11" t="str" cm="1">
        <f t="array" aca="1" ref="E766" ca="1">IF(AND(ISBLANK(INDIRECT(ADDRESS(B766,2,1,1,"all_city_parameter_inputs"))), ISBLANK(INDIRECT(ADDRESS(B766,1,1,1,"all_city_parameter_inputs")))), "", IF(ISBLANK(INDIRECT(ADDRESS(B766,1,1,1,"all_city_parameter_inputs"))), All_city_list!E765,INDIRECT(ADDRESS(B766,1,1,1,"all_city_parameter_inputs"))))</f>
        <v>CO2_emission_inventories</v>
      </c>
      <c r="F766" s="9" t="str" cm="1">
        <f t="array" aca="1" ref="F766" ca="1">IF(AND(ISBLANK(INDIRECT(ADDRESS(B766,3,1,1,"all_city_parameter_inputs"))),ISBLANK(INDIRECT(ADDRESS(B766,2,1,1,"all_city_parameter_inputs")))),"",IF(ISBLANK(INDIRECT(ADDRESS(B766,2,1,1,"all_city_parameter_inputs"))),"",INDIRECT(ADDRESS(B766,2,1,1,"all_city_parameter_inputs"))))</f>
        <v>bus_driver</v>
      </c>
      <c r="G766" s="25" cm="1">
        <f t="array" aca="1" ref="G766" ca="1">IF(ISBLANK(INDIRECT(ADDRESS(B766,A766,1,1,"all_city_parameter_inputs"))), "--",INDIRECT(ADDRESS(B766,A766,1,1,"all_city_parameter_inputs")))</f>
        <v>116154.4157</v>
      </c>
      <c r="H766" s="25">
        <f ca="1">IF(OR(F766="alpha",F766="beta",F766="sd",F766="mean"),"--",VLOOKUP(C766,Default!$B$5:$H$82,7,FALSE))</f>
        <v>9.76</v>
      </c>
      <c r="I766" s="9" t="str">
        <f ca="1">VLOOKUP(E766,Lookup!$C$5:$D$42,2, FALSE)</f>
        <v>Pollution values</v>
      </c>
      <c r="J766" s="9">
        <f ca="1">VLOOKUP(C766,Default!$B$4:$E$82,4, FALSE)</f>
        <v>0</v>
      </c>
      <c r="K766" s="29"/>
      <c r="L766" s="29"/>
      <c r="M766" s="29"/>
    </row>
    <row r="767" spans="1:13" x14ac:dyDescent="0.3">
      <c r="A767" s="10">
        <f t="shared" si="32"/>
        <v>13</v>
      </c>
      <c r="B767" s="10">
        <f t="shared" si="33"/>
        <v>65</v>
      </c>
      <c r="C767" s="10" t="str">
        <f t="shared" ca="1" si="34"/>
        <v>CO2_emission_inventories big_truck</v>
      </c>
      <c r="D767" s="9" t="str" cm="1">
        <f t="array" aca="1" ref="D767" ca="1">INDIRECT(ADDRESS(1,A767,1,1,"all_city_parameter_inputs"))</f>
        <v>cape_town</v>
      </c>
      <c r="E767" s="11" t="str" cm="1">
        <f t="array" aca="1" ref="E767" ca="1">IF(AND(ISBLANK(INDIRECT(ADDRESS(B767,2,1,1,"all_city_parameter_inputs"))), ISBLANK(INDIRECT(ADDRESS(B767,1,1,1,"all_city_parameter_inputs")))), "", IF(ISBLANK(INDIRECT(ADDRESS(B767,1,1,1,"all_city_parameter_inputs"))), All_city_list!E766,INDIRECT(ADDRESS(B767,1,1,1,"all_city_parameter_inputs"))))</f>
        <v>CO2_emission_inventories</v>
      </c>
      <c r="F767" s="9" t="str" cm="1">
        <f t="array" aca="1" ref="F767" ca="1">IF(AND(ISBLANK(INDIRECT(ADDRESS(B767,3,1,1,"all_city_parameter_inputs"))),ISBLANK(INDIRECT(ADDRESS(B767,2,1,1,"all_city_parameter_inputs")))),"",IF(ISBLANK(INDIRECT(ADDRESS(B767,2,1,1,"all_city_parameter_inputs"))),"",INDIRECT(ADDRESS(B767,2,1,1,"all_city_parameter_inputs"))))</f>
        <v>big_truck</v>
      </c>
      <c r="G767" s="25" cm="1">
        <f t="array" aca="1" ref="G767" ca="1">IF(ISBLANK(INDIRECT(ADDRESS(B767,A767,1,1,"all_city_parameter_inputs"))), "--",INDIRECT(ADDRESS(B767,A767,1,1,"all_city_parameter_inputs")))</f>
        <v>232148.83910000001</v>
      </c>
      <c r="H767" s="25">
        <f ca="1">IF(OR(F767="alpha",F767="beta",F767="sd",F767="mean"),"--",VLOOKUP(C767,Default!$B$5:$H$82,7,FALSE))</f>
        <v>3.68</v>
      </c>
      <c r="I767" s="9" t="str">
        <f ca="1">VLOOKUP(E767,Lookup!$C$5:$D$42,2, FALSE)</f>
        <v>Pollution values</v>
      </c>
      <c r="J767" s="9">
        <f ca="1">VLOOKUP(C767,Default!$B$4:$E$82,4, FALSE)</f>
        <v>0</v>
      </c>
      <c r="K767" s="29"/>
      <c r="L767" s="29"/>
      <c r="M767" s="29"/>
    </row>
    <row r="768" spans="1:13" x14ac:dyDescent="0.3">
      <c r="A768" s="10">
        <f t="shared" si="32"/>
        <v>13</v>
      </c>
      <c r="B768" s="10">
        <f t="shared" si="33"/>
        <v>66</v>
      </c>
      <c r="C768" s="10" t="str">
        <f t="shared" ca="1" si="34"/>
        <v>CO2_emission_inventories truck</v>
      </c>
      <c r="D768" s="9" t="str" cm="1">
        <f t="array" aca="1" ref="D768" ca="1">INDIRECT(ADDRESS(1,A768,1,1,"all_city_parameter_inputs"))</f>
        <v>cape_town</v>
      </c>
      <c r="E768" s="11" t="str" cm="1">
        <f t="array" aca="1" ref="E768" ca="1">IF(AND(ISBLANK(INDIRECT(ADDRESS(B768,2,1,1,"all_city_parameter_inputs"))), ISBLANK(INDIRECT(ADDRESS(B768,1,1,1,"all_city_parameter_inputs")))), "", IF(ISBLANK(INDIRECT(ADDRESS(B768,1,1,1,"all_city_parameter_inputs"))), All_city_list!E767,INDIRECT(ADDRESS(B768,1,1,1,"all_city_parameter_inputs"))))</f>
        <v>CO2_emission_inventories</v>
      </c>
      <c r="F768" s="9" t="str" cm="1">
        <f t="array" aca="1" ref="F768" ca="1">IF(AND(ISBLANK(INDIRECT(ADDRESS(B768,3,1,1,"all_city_parameter_inputs"))),ISBLANK(INDIRECT(ADDRESS(B768,2,1,1,"all_city_parameter_inputs")))),"",IF(ISBLANK(INDIRECT(ADDRESS(B768,2,1,1,"all_city_parameter_inputs"))),"",INDIRECT(ADDRESS(B768,2,1,1,"all_city_parameter_inputs"))))</f>
        <v>truck</v>
      </c>
      <c r="G768" s="25" cm="1">
        <f t="array" aca="1" ref="G768" ca="1">IF(ISBLANK(INDIRECT(ADDRESS(B768,A768,1,1,"all_city_parameter_inputs"))), "--",INDIRECT(ADDRESS(B768,A768,1,1,"all_city_parameter_inputs")))</f>
        <v>300945.53159999999</v>
      </c>
      <c r="H768" s="25">
        <f ca="1">IF(OR(F768="alpha",F768="beta",F768="sd",F768="mean"),"--",VLOOKUP(C768,Default!$B$5:$H$82,7,FALSE))</f>
        <v>6.19</v>
      </c>
      <c r="I768" s="9" t="str">
        <f ca="1">VLOOKUP(E768,Lookup!$C$5:$D$42,2, FALSE)</f>
        <v>Pollution values</v>
      </c>
      <c r="J768" s="9">
        <f ca="1">VLOOKUP(C768,Default!$B$4:$E$82,4, FALSE)</f>
        <v>0</v>
      </c>
      <c r="K768" s="29"/>
      <c r="L768" s="29"/>
      <c r="M768" s="29"/>
    </row>
    <row r="769" spans="1:13" x14ac:dyDescent="0.3">
      <c r="A769" s="10">
        <f t="shared" si="32"/>
        <v>13</v>
      </c>
      <c r="B769" s="10">
        <f t="shared" si="33"/>
        <v>67</v>
      </c>
      <c r="C769" s="10" t="str">
        <f t="shared" ca="1" si="34"/>
        <v>CO2_emission_inventories van</v>
      </c>
      <c r="D769" s="9" t="str" cm="1">
        <f t="array" aca="1" ref="D769" ca="1">INDIRECT(ADDRESS(1,A769,1,1,"all_city_parameter_inputs"))</f>
        <v>cape_town</v>
      </c>
      <c r="E769" s="11" t="str" cm="1">
        <f t="array" aca="1" ref="E769" ca="1">IF(AND(ISBLANK(INDIRECT(ADDRESS(B769,2,1,1,"all_city_parameter_inputs"))), ISBLANK(INDIRECT(ADDRESS(B769,1,1,1,"all_city_parameter_inputs")))), "", IF(ISBLANK(INDIRECT(ADDRESS(B769,1,1,1,"all_city_parameter_inputs"))), All_city_list!E768,INDIRECT(ADDRESS(B769,1,1,1,"all_city_parameter_inputs"))))</f>
        <v>CO2_emission_inventories</v>
      </c>
      <c r="F769" s="9" t="str" cm="1">
        <f t="array" aca="1" ref="F769" ca="1">IF(AND(ISBLANK(INDIRECT(ADDRESS(B769,3,1,1,"all_city_parameter_inputs"))),ISBLANK(INDIRECT(ADDRESS(B769,2,1,1,"all_city_parameter_inputs")))),"",IF(ISBLANK(INDIRECT(ADDRESS(B769,2,1,1,"all_city_parameter_inputs"))),"",INDIRECT(ADDRESS(B769,2,1,1,"all_city_parameter_inputs"))))</f>
        <v>van</v>
      </c>
      <c r="G769" s="25" t="str" cm="1">
        <f t="array" aca="1" ref="G769" ca="1">IF(ISBLANK(INDIRECT(ADDRESS(B769,A769,1,1,"all_city_parameter_inputs"))), "--",INDIRECT(ADDRESS(B769,A769,1,1,"all_city_parameter_inputs")))</f>
        <v>--</v>
      </c>
      <c r="H769" s="25" t="str">
        <f ca="1">IF(OR(F769="alpha",F769="beta",F769="sd",F769="mean"),"--",VLOOKUP(C769,Default!$B$5:$H$82,7,FALSE))</f>
        <v>NOT defined</v>
      </c>
      <c r="I769" s="9" t="str">
        <f ca="1">VLOOKUP(E769,Lookup!$C$5:$D$42,2, FALSE)</f>
        <v>Pollution values</v>
      </c>
      <c r="J769" s="9">
        <f ca="1">VLOOKUP(C769,Default!$B$4:$E$82,4, FALSE)</f>
        <v>0</v>
      </c>
      <c r="K769" s="29"/>
      <c r="L769" s="29"/>
      <c r="M769" s="29"/>
    </row>
    <row r="770" spans="1:13" x14ac:dyDescent="0.3">
      <c r="A770" s="10">
        <f t="shared" si="32"/>
        <v>13</v>
      </c>
      <c r="B770" s="10">
        <f t="shared" si="33"/>
        <v>68</v>
      </c>
      <c r="C770" s="10" t="str">
        <f t="shared" ca="1" si="34"/>
        <v>CO2_emission_inventories other</v>
      </c>
      <c r="D770" s="9" t="str" cm="1">
        <f t="array" aca="1" ref="D770" ca="1">INDIRECT(ADDRESS(1,A770,1,1,"all_city_parameter_inputs"))</f>
        <v>cape_town</v>
      </c>
      <c r="E770" s="11" t="str" cm="1">
        <f t="array" aca="1" ref="E770" ca="1">IF(AND(ISBLANK(INDIRECT(ADDRESS(B770,2,1,1,"all_city_parameter_inputs"))), ISBLANK(INDIRECT(ADDRESS(B770,1,1,1,"all_city_parameter_inputs")))), "", IF(ISBLANK(INDIRECT(ADDRESS(B770,1,1,1,"all_city_parameter_inputs"))), All_city_list!E769,INDIRECT(ADDRESS(B770,1,1,1,"all_city_parameter_inputs"))))</f>
        <v>CO2_emission_inventories</v>
      </c>
      <c r="F770" s="9" t="str" cm="1">
        <f t="array" aca="1" ref="F770" ca="1">IF(AND(ISBLANK(INDIRECT(ADDRESS(B770,3,1,1,"all_city_parameter_inputs"))),ISBLANK(INDIRECT(ADDRESS(B770,2,1,1,"all_city_parameter_inputs")))),"",IF(ISBLANK(INDIRECT(ADDRESS(B770,2,1,1,"all_city_parameter_inputs"))),"",INDIRECT(ADDRESS(B770,2,1,1,"all_city_parameter_inputs"))))</f>
        <v>other</v>
      </c>
      <c r="G770" s="25" cm="1">
        <f t="array" aca="1" ref="G770" ca="1">IF(ISBLANK(INDIRECT(ADDRESS(B770,A770,1,1,"all_city_parameter_inputs"))), "--",INDIRECT(ADDRESS(B770,A770,1,1,"all_city_parameter_inputs")))</f>
        <v>3999.8077029999999</v>
      </c>
      <c r="H770" s="25">
        <f ca="1">IF(OR(F770="alpha",F770="beta",F770="sd",F770="mean"),"--",VLOOKUP(C770,Default!$B$5:$H$82,7,FALSE))</f>
        <v>31.28</v>
      </c>
      <c r="I770" s="9" t="str">
        <f ca="1">VLOOKUP(E770,Lookup!$C$5:$D$42,2, FALSE)</f>
        <v>Pollution values</v>
      </c>
      <c r="J770" s="9">
        <f ca="1">VLOOKUP(C770,Default!$B$4:$E$82,4, FALSE)</f>
        <v>0</v>
      </c>
      <c r="K770" s="29"/>
      <c r="L770" s="29"/>
      <c r="M770" s="29"/>
    </row>
    <row r="771" spans="1:13" x14ac:dyDescent="0.3">
      <c r="A771" s="10">
        <f t="shared" si="32"/>
        <v>13</v>
      </c>
      <c r="B771" s="10">
        <f t="shared" si="33"/>
        <v>69</v>
      </c>
      <c r="C771" s="10" t="str">
        <f t="shared" ca="1" si="34"/>
        <v>CO2_emission_inventories taxi</v>
      </c>
      <c r="D771" s="9" t="str" cm="1">
        <f t="array" aca="1" ref="D771" ca="1">INDIRECT(ADDRESS(1,A771,1,1,"all_city_parameter_inputs"))</f>
        <v>cape_town</v>
      </c>
      <c r="E771" s="11" t="str" cm="1">
        <f t="array" aca="1" ref="E771" ca="1">IF(AND(ISBLANK(INDIRECT(ADDRESS(B771,2,1,1,"all_city_parameter_inputs"))), ISBLANK(INDIRECT(ADDRESS(B771,1,1,1,"all_city_parameter_inputs")))), "", IF(ISBLANK(INDIRECT(ADDRESS(B771,1,1,1,"all_city_parameter_inputs"))), All_city_list!E770,INDIRECT(ADDRESS(B771,1,1,1,"all_city_parameter_inputs"))))</f>
        <v>CO2_emission_inventories</v>
      </c>
      <c r="F771" s="9" t="str" cm="1">
        <f t="array" aca="1" ref="F771" ca="1">IF(AND(ISBLANK(INDIRECT(ADDRESS(B771,3,1,1,"all_city_parameter_inputs"))),ISBLANK(INDIRECT(ADDRESS(B771,2,1,1,"all_city_parameter_inputs")))),"",IF(ISBLANK(INDIRECT(ADDRESS(B771,2,1,1,"all_city_parameter_inputs"))),"",INDIRECT(ADDRESS(B771,2,1,1,"all_city_parameter_inputs"))))</f>
        <v>taxi</v>
      </c>
      <c r="G771" s="25" t="str" cm="1">
        <f t="array" aca="1" ref="G771" ca="1">IF(ISBLANK(INDIRECT(ADDRESS(B771,A771,1,1,"all_city_parameter_inputs"))), "--",INDIRECT(ADDRESS(B771,A771,1,1,"all_city_parameter_inputs")))</f>
        <v>--</v>
      </c>
      <c r="H771" s="25" t="str">
        <f ca="1">IF(OR(F771="alpha",F771="beta",F771="sd",F771="mean"),"--",VLOOKUP(C771,Default!$B$5:$H$82,7,FALSE))</f>
        <v>NOT defined</v>
      </c>
      <c r="I771" s="9" t="str">
        <f ca="1">VLOOKUP(E771,Lookup!$C$5:$D$42,2, FALSE)</f>
        <v>Pollution values</v>
      </c>
      <c r="J771" s="9">
        <f ca="1">VLOOKUP(C771,Default!$B$4:$E$82,4, FALSE)</f>
        <v>0</v>
      </c>
      <c r="K771" s="29"/>
      <c r="L771" s="29"/>
      <c r="M771" s="29"/>
    </row>
    <row r="772" spans="1:13" x14ac:dyDescent="0.3">
      <c r="A772" s="10">
        <f t="shared" si="32"/>
        <v>13</v>
      </c>
      <c r="B772" s="10">
        <f t="shared" si="33"/>
        <v>70</v>
      </c>
      <c r="C772" s="10" t="str">
        <f t="shared" ca="1" si="34"/>
        <v>CO2_emission_inventories auto_rickshaw</v>
      </c>
      <c r="D772" s="9" t="str" cm="1">
        <f t="array" aca="1" ref="D772" ca="1">INDIRECT(ADDRESS(1,A772,1,1,"all_city_parameter_inputs"))</f>
        <v>cape_town</v>
      </c>
      <c r="E772" s="11" t="str" cm="1">
        <f t="array" aca="1" ref="E772" ca="1">IF(AND(ISBLANK(INDIRECT(ADDRESS(B772,2,1,1,"all_city_parameter_inputs"))), ISBLANK(INDIRECT(ADDRESS(B772,1,1,1,"all_city_parameter_inputs")))), "", IF(ISBLANK(INDIRECT(ADDRESS(B772,1,1,1,"all_city_parameter_inputs"))), All_city_list!E771,INDIRECT(ADDRESS(B772,1,1,1,"all_city_parameter_inputs"))))</f>
        <v>CO2_emission_inventories</v>
      </c>
      <c r="F772" s="9" t="str" cm="1">
        <f t="array" aca="1" ref="F772" ca="1">IF(AND(ISBLANK(INDIRECT(ADDRESS(B772,3,1,1,"all_city_parameter_inputs"))),ISBLANK(INDIRECT(ADDRESS(B772,2,1,1,"all_city_parameter_inputs")))),"",IF(ISBLANK(INDIRECT(ADDRESS(B772,2,1,1,"all_city_parameter_inputs"))),"",INDIRECT(ADDRESS(B772,2,1,1,"all_city_parameter_inputs"))))</f>
        <v>auto_rickshaw</v>
      </c>
      <c r="G772" s="25" t="str" cm="1">
        <f t="array" aca="1" ref="G772" ca="1">IF(ISBLANK(INDIRECT(ADDRESS(B772,A772,1,1,"all_city_parameter_inputs"))), "--",INDIRECT(ADDRESS(B772,A772,1,1,"all_city_parameter_inputs")))</f>
        <v>--</v>
      </c>
      <c r="H772" s="25" t="str">
        <f ca="1">IF(OR(F772="alpha",F772="beta",F772="sd",F772="mean"),"--",VLOOKUP(C772,Default!$B$5:$H$82,7,FALSE))</f>
        <v>NOT defined</v>
      </c>
      <c r="I772" s="9" t="str">
        <f ca="1">VLOOKUP(E772,Lookup!$C$5:$D$42,2, FALSE)</f>
        <v>Pollution values</v>
      </c>
      <c r="J772" s="9">
        <f ca="1">VLOOKUP(C772,Default!$B$4:$E$82,4, FALSE)</f>
        <v>0</v>
      </c>
      <c r="K772" s="29"/>
      <c r="L772" s="29"/>
      <c r="M772" s="29"/>
    </row>
    <row r="773" spans="1:13" x14ac:dyDescent="0.3">
      <c r="A773" s="10">
        <f t="shared" si="32"/>
        <v>13</v>
      </c>
      <c r="B773" s="10">
        <f t="shared" si="33"/>
        <v>71</v>
      </c>
      <c r="C773" s="10" t="str">
        <f t="shared" ca="1" si="34"/>
        <v xml:space="preserve">CO2_emission_confidence </v>
      </c>
      <c r="D773" s="9" t="str" cm="1">
        <f t="array" aca="1" ref="D773" ca="1">INDIRECT(ADDRESS(1,A773,1,1,"all_city_parameter_inputs"))</f>
        <v>cape_town</v>
      </c>
      <c r="E773" s="11" t="str" cm="1">
        <f t="array" aca="1" ref="E773" ca="1">IF(AND(ISBLANK(INDIRECT(ADDRESS(B773,2,1,1,"all_city_parameter_inputs"))), ISBLANK(INDIRECT(ADDRESS(B773,1,1,1,"all_city_parameter_inputs")))), "", IF(ISBLANK(INDIRECT(ADDRESS(B773,1,1,1,"all_city_parameter_inputs"))), All_city_list!E772,INDIRECT(ADDRESS(B773,1,1,1,"all_city_parameter_inputs"))))</f>
        <v>CO2_emission_confidence</v>
      </c>
      <c r="F773" s="9" t="str" cm="1">
        <f t="array" aca="1" ref="F773" ca="1">IF(AND(ISBLANK(INDIRECT(ADDRESS(B773,3,1,1,"all_city_parameter_inputs"))),ISBLANK(INDIRECT(ADDRESS(B773,2,1,1,"all_city_parameter_inputs")))),"",IF(ISBLANK(INDIRECT(ADDRESS(B773,2,1,1,"all_city_parameter_inputs"))),"",INDIRECT(ADDRESS(B773,2,1,1,"all_city_parameter_inputs"))))</f>
        <v/>
      </c>
      <c r="G773" s="25" cm="1">
        <f t="array" aca="1" ref="G773" ca="1">IF(ISBLANK(INDIRECT(ADDRESS(B773,A773,1,1,"all_city_parameter_inputs"))), "--",INDIRECT(ADDRESS(B773,A773,1,1,"all_city_parameter_inputs")))</f>
        <v>0.7</v>
      </c>
      <c r="H773" s="25" t="e">
        <f ca="1">IF(OR(F773="alpha",F773="beta",F773="sd",F773="mean"),"--",VLOOKUP(C773,Default!$B$5:$H$82,7,FALSE))</f>
        <v>#N/A</v>
      </c>
      <c r="I773" s="9" t="str">
        <f ca="1">VLOOKUP(E773,Lookup!$C$5:$D$42,2, FALSE)</f>
        <v>Pollution values</v>
      </c>
      <c r="J773" s="9" t="e">
        <f ca="1">VLOOKUP(C773,Default!$B$4:$E$82,4, FALSE)</f>
        <v>#N/A</v>
      </c>
      <c r="K773" s="29"/>
      <c r="L773" s="29"/>
      <c r="M773" s="29"/>
    </row>
    <row r="774" spans="1:13" x14ac:dyDescent="0.3">
      <c r="A774" s="10">
        <f t="shared" si="32"/>
        <v>14</v>
      </c>
      <c r="B774" s="10">
        <f t="shared" si="33"/>
        <v>2</v>
      </c>
      <c r="C774" s="10" t="str">
        <f t="shared" ca="1" si="34"/>
        <v>speeds subway</v>
      </c>
      <c r="D774" s="9" t="str" cm="1">
        <f t="array" aca="1" ref="D774" ca="1">INDIRECT(ADDRESS(1,A774,1,1,"all_city_parameter_inputs"))</f>
        <v>medellin</v>
      </c>
      <c r="E774" s="11" t="str" cm="1">
        <f t="array" aca="1" ref="E774" ca="1">IF(AND(ISBLANK(INDIRECT(ADDRESS(B774,2,1,1,"all_city_parameter_inputs"))), ISBLANK(INDIRECT(ADDRESS(B774,1,1,1,"all_city_parameter_inputs")))), "", IF(ISBLANK(INDIRECT(ADDRESS(B774,1,1,1,"all_city_parameter_inputs"))), All_city_list!E773,INDIRECT(ADDRESS(B774,1,1,1,"all_city_parameter_inputs"))))</f>
        <v>speeds</v>
      </c>
      <c r="F774" s="9" t="str" cm="1">
        <f t="array" aca="1" ref="F774" ca="1">IF(AND(ISBLANK(INDIRECT(ADDRESS(B774,3,1,1,"all_city_parameter_inputs"))),ISBLANK(INDIRECT(ADDRESS(B774,2,1,1,"all_city_parameter_inputs")))),"",IF(ISBLANK(INDIRECT(ADDRESS(B774,2,1,1,"all_city_parameter_inputs"))),"",INDIRECT(ADDRESS(B774,2,1,1,"all_city_parameter_inputs"))))</f>
        <v>subway</v>
      </c>
      <c r="G774" s="25" t="str" cm="1">
        <f t="array" aca="1" ref="G774" ca="1">IF(ISBLANK(INDIRECT(ADDRESS(B774,A774,1,1,"all_city_parameter_inputs"))), "--",INDIRECT(ADDRESS(B774,A774,1,1,"all_city_parameter_inputs")))</f>
        <v>--</v>
      </c>
      <c r="H774" s="25">
        <f ca="1">IF(OR(F774="alpha",F774="beta",F774="sd",F774="mean"),"--",VLOOKUP(C774,Default!$B$5:$H$82,7,FALSE))</f>
        <v>16</v>
      </c>
      <c r="I774" s="9" t="str">
        <f ca="1">VLOOKUP(E774,Lookup!$C$5:$D$42,2, FALSE)</f>
        <v>Travel values</v>
      </c>
      <c r="J774" s="9">
        <f ca="1">VLOOKUP(C774,Default!$B$4:$E$82,4, FALSE)</f>
        <v>0</v>
      </c>
      <c r="K774" s="29"/>
      <c r="L774" s="29"/>
      <c r="M774" s="29"/>
    </row>
    <row r="775" spans="1:13" x14ac:dyDescent="0.3">
      <c r="A775" s="10">
        <f t="shared" si="32"/>
        <v>14</v>
      </c>
      <c r="B775" s="10">
        <f t="shared" si="33"/>
        <v>3</v>
      </c>
      <c r="C775" s="10" t="str">
        <f t="shared" ca="1" si="34"/>
        <v>speeds cycle</v>
      </c>
      <c r="D775" s="9" t="str" cm="1">
        <f t="array" aca="1" ref="D775" ca="1">INDIRECT(ADDRESS(1,A775,1,1,"all_city_parameter_inputs"))</f>
        <v>medellin</v>
      </c>
      <c r="E775" s="11" t="str" cm="1">
        <f t="array" aca="1" ref="E775" ca="1">IF(AND(ISBLANK(INDIRECT(ADDRESS(B775,2,1,1,"all_city_parameter_inputs"))), ISBLANK(INDIRECT(ADDRESS(B775,1,1,1,"all_city_parameter_inputs")))), "", IF(ISBLANK(INDIRECT(ADDRESS(B775,1,1,1,"all_city_parameter_inputs"))), All_city_list!E774,INDIRECT(ADDRESS(B775,1,1,1,"all_city_parameter_inputs"))))</f>
        <v>speeds</v>
      </c>
      <c r="F775" s="9" t="str" cm="1">
        <f t="array" aca="1" ref="F775" ca="1">IF(AND(ISBLANK(INDIRECT(ADDRESS(B775,3,1,1,"all_city_parameter_inputs"))),ISBLANK(INDIRECT(ADDRESS(B775,2,1,1,"all_city_parameter_inputs")))),"",IF(ISBLANK(INDIRECT(ADDRESS(B775,2,1,1,"all_city_parameter_inputs"))),"",INDIRECT(ADDRESS(B775,2,1,1,"all_city_parameter_inputs"))))</f>
        <v>cycle</v>
      </c>
      <c r="G775" s="25" t="str" cm="1">
        <f t="array" aca="1" ref="G775" ca="1">IF(ISBLANK(INDIRECT(ADDRESS(B775,A775,1,1,"all_city_parameter_inputs"))), "--",INDIRECT(ADDRESS(B775,A775,1,1,"all_city_parameter_inputs")))</f>
        <v>--</v>
      </c>
      <c r="H775" s="25">
        <f ca="1">IF(OR(F775="alpha",F775="beta",F775="sd",F775="mean"),"--",VLOOKUP(C775,Default!$B$5:$H$82,7,FALSE))</f>
        <v>7</v>
      </c>
      <c r="I775" s="9" t="str">
        <f ca="1">VLOOKUP(E775,Lookup!$C$5:$D$42,2, FALSE)</f>
        <v>Travel values</v>
      </c>
      <c r="J775" s="9">
        <f ca="1">VLOOKUP(C775,Default!$B$4:$E$82,4, FALSE)</f>
        <v>0</v>
      </c>
      <c r="K775" s="29"/>
      <c r="L775" s="29"/>
      <c r="M775" s="29"/>
    </row>
    <row r="776" spans="1:13" x14ac:dyDescent="0.3">
      <c r="A776" s="10">
        <f t="shared" si="32"/>
        <v>14</v>
      </c>
      <c r="B776" s="10">
        <f t="shared" si="33"/>
        <v>4</v>
      </c>
      <c r="C776" s="10" t="str">
        <f t="shared" ca="1" si="34"/>
        <v>PM_emission_inventories motorcycle</v>
      </c>
      <c r="D776" s="9" t="str" cm="1">
        <f t="array" aca="1" ref="D776" ca="1">INDIRECT(ADDRESS(1,A776,1,1,"all_city_parameter_inputs"))</f>
        <v>medellin</v>
      </c>
      <c r="E776" s="11" t="str" cm="1">
        <f t="array" aca="1" ref="E776" ca="1">IF(AND(ISBLANK(INDIRECT(ADDRESS(B776,2,1,1,"all_city_parameter_inputs"))), ISBLANK(INDIRECT(ADDRESS(B776,1,1,1,"all_city_parameter_inputs")))), "", IF(ISBLANK(INDIRECT(ADDRESS(B776,1,1,1,"all_city_parameter_inputs"))), All_city_list!E775,INDIRECT(ADDRESS(B776,1,1,1,"all_city_parameter_inputs"))))</f>
        <v>PM_emission_inventories</v>
      </c>
      <c r="F776" s="9" t="str" cm="1">
        <f t="array" aca="1" ref="F776" ca="1">IF(AND(ISBLANK(INDIRECT(ADDRESS(B776,3,1,1,"all_city_parameter_inputs"))),ISBLANK(INDIRECT(ADDRESS(B776,2,1,1,"all_city_parameter_inputs")))),"",IF(ISBLANK(INDIRECT(ADDRESS(B776,2,1,1,"all_city_parameter_inputs"))),"",INDIRECT(ADDRESS(B776,2,1,1,"all_city_parameter_inputs"))))</f>
        <v>motorcycle</v>
      </c>
      <c r="G776" s="25" cm="1">
        <f t="array" aca="1" ref="G776" ca="1">IF(ISBLANK(INDIRECT(ADDRESS(B776,A776,1,1,"all_city_parameter_inputs"))), "--",INDIRECT(ADDRESS(B776,A776,1,1,"all_city_parameter_inputs")))</f>
        <v>1.144882E-2</v>
      </c>
      <c r="H776" s="25">
        <f ca="1">IF(OR(F776="alpha",F776="beta",F776="sd",F776="mean"),"--",VLOOKUP(C776,Default!$B$5:$H$82,7,FALSE))</f>
        <v>1.0999999999999999E-2</v>
      </c>
      <c r="I776" s="9" t="str">
        <f ca="1">VLOOKUP(E776,Lookup!$C$5:$D$42,2, FALSE)</f>
        <v>Pollution values</v>
      </c>
      <c r="J776" s="9" t="str">
        <f ca="1">VLOOKUP(C776,Default!$B$4:$E$82,4, FALSE)</f>
        <v>- Used to estimate the PM for scenarios (function "scenario_pm_calculations").
- Iused as reference to compute confidence around it (function "ithim_setup_parameters").
- used to create VEHICLE_INVENTORY, with speeds, PM and CO2 emissions (function "set_vehicle_inventory").</v>
      </c>
      <c r="K776" s="29"/>
      <c r="L776" s="29"/>
      <c r="M776" s="29"/>
    </row>
    <row r="777" spans="1:13" x14ac:dyDescent="0.3">
      <c r="A777" s="10">
        <f t="shared" si="32"/>
        <v>14</v>
      </c>
      <c r="B777" s="10">
        <f t="shared" si="33"/>
        <v>5</v>
      </c>
      <c r="C777" s="10" t="str">
        <f t="shared" ca="1" si="34"/>
        <v>PM_emission_inventories car</v>
      </c>
      <c r="D777" s="9" t="str" cm="1">
        <f t="array" aca="1" ref="D777" ca="1">INDIRECT(ADDRESS(1,A777,1,1,"all_city_parameter_inputs"))</f>
        <v>medellin</v>
      </c>
      <c r="E777" s="11" t="str" cm="1">
        <f t="array" aca="1" ref="E777" ca="1">IF(AND(ISBLANK(INDIRECT(ADDRESS(B777,2,1,1,"all_city_parameter_inputs"))), ISBLANK(INDIRECT(ADDRESS(B777,1,1,1,"all_city_parameter_inputs")))), "", IF(ISBLANK(INDIRECT(ADDRESS(B777,1,1,1,"all_city_parameter_inputs"))), All_city_list!E776,INDIRECT(ADDRESS(B777,1,1,1,"all_city_parameter_inputs"))))</f>
        <v>PM_emission_inventories</v>
      </c>
      <c r="F777" s="9" t="str" cm="1">
        <f t="array" aca="1" ref="F777" ca="1">IF(AND(ISBLANK(INDIRECT(ADDRESS(B777,3,1,1,"all_city_parameter_inputs"))),ISBLANK(INDIRECT(ADDRESS(B777,2,1,1,"all_city_parameter_inputs")))),"",IF(ISBLANK(INDIRECT(ADDRESS(B777,2,1,1,"all_city_parameter_inputs"))),"",INDIRECT(ADDRESS(B777,2,1,1,"all_city_parameter_inputs"))))</f>
        <v>car</v>
      </c>
      <c r="G777" s="25" cm="1">
        <f t="array" aca="1" ref="G777" ca="1">IF(ISBLANK(INDIRECT(ADDRESS(B777,A777,1,1,"all_city_parameter_inputs"))), "--",INDIRECT(ADDRESS(B777,A777,1,1,"all_city_parameter_inputs")))</f>
        <v>0.45921417799999997</v>
      </c>
      <c r="H777" s="25">
        <f ca="1">IF(OR(F777="alpha",F777="beta",F777="sd",F777="mean"),"--",VLOOKUP(C777,Default!$B$5:$H$82,7,FALSE))</f>
        <v>0.22800000000000001</v>
      </c>
      <c r="I777" s="9" t="str">
        <f ca="1">VLOOKUP(E777,Lookup!$C$5:$D$42,2, FALSE)</f>
        <v>Pollution values</v>
      </c>
      <c r="J777" s="9">
        <f ca="1">VLOOKUP(C777,Default!$B$4:$E$82,4, FALSE)</f>
        <v>0</v>
      </c>
      <c r="K777" s="29"/>
      <c r="L777" s="29"/>
      <c r="M777" s="29"/>
    </row>
    <row r="778" spans="1:13" x14ac:dyDescent="0.3">
      <c r="A778" s="10">
        <f t="shared" si="32"/>
        <v>14</v>
      </c>
      <c r="B778" s="10">
        <f t="shared" si="33"/>
        <v>6</v>
      </c>
      <c r="C778" s="10" t="str">
        <f t="shared" ca="1" si="34"/>
        <v>PM_emission_inventories bus_driver</v>
      </c>
      <c r="D778" s="9" t="str" cm="1">
        <f t="array" aca="1" ref="D778" ca="1">INDIRECT(ADDRESS(1,A778,1,1,"all_city_parameter_inputs"))</f>
        <v>medellin</v>
      </c>
      <c r="E778" s="11" t="str" cm="1">
        <f t="array" aca="1" ref="E778" ca="1">IF(AND(ISBLANK(INDIRECT(ADDRESS(B778,2,1,1,"all_city_parameter_inputs"))), ISBLANK(INDIRECT(ADDRESS(B778,1,1,1,"all_city_parameter_inputs")))), "", IF(ISBLANK(INDIRECT(ADDRESS(B778,1,1,1,"all_city_parameter_inputs"))), All_city_list!E777,INDIRECT(ADDRESS(B778,1,1,1,"all_city_parameter_inputs"))))</f>
        <v>PM_emission_inventories</v>
      </c>
      <c r="F778" s="9" t="str" cm="1">
        <f t="array" aca="1" ref="F778" ca="1">IF(AND(ISBLANK(INDIRECT(ADDRESS(B778,3,1,1,"all_city_parameter_inputs"))),ISBLANK(INDIRECT(ADDRESS(B778,2,1,1,"all_city_parameter_inputs")))),"",IF(ISBLANK(INDIRECT(ADDRESS(B778,2,1,1,"all_city_parameter_inputs"))),"",INDIRECT(ADDRESS(B778,2,1,1,"all_city_parameter_inputs"))))</f>
        <v>bus_driver</v>
      </c>
      <c r="G778" s="25" cm="1">
        <f t="array" aca="1" ref="G778" ca="1">IF(ISBLANK(INDIRECT(ADDRESS(B778,A778,1,1,"all_city_parameter_inputs"))), "--",INDIRECT(ADDRESS(B778,A778,1,1,"all_city_parameter_inputs")))</f>
        <v>0.164213313</v>
      </c>
      <c r="H778" s="25">
        <f ca="1">IF(OR(F778="alpha",F778="beta",F778="sd",F778="mean"),"--",VLOOKUP(C778,Default!$B$5:$H$82,7,FALSE))</f>
        <v>0.82</v>
      </c>
      <c r="I778" s="9" t="str">
        <f ca="1">VLOOKUP(E778,Lookup!$C$5:$D$42,2, FALSE)</f>
        <v>Pollution values</v>
      </c>
      <c r="J778" s="9">
        <f ca="1">VLOOKUP(C778,Default!$B$4:$E$82,4, FALSE)</f>
        <v>0</v>
      </c>
      <c r="K778" s="29"/>
      <c r="L778" s="29"/>
      <c r="M778" s="29"/>
    </row>
    <row r="779" spans="1:13" x14ac:dyDescent="0.3">
      <c r="A779" s="10">
        <f t="shared" si="32"/>
        <v>14</v>
      </c>
      <c r="B779" s="10">
        <f t="shared" si="33"/>
        <v>7</v>
      </c>
      <c r="C779" s="10" t="str">
        <f t="shared" ca="1" si="34"/>
        <v>PM_emission_inventories big_truck</v>
      </c>
      <c r="D779" s="9" t="str" cm="1">
        <f t="array" aca="1" ref="D779" ca="1">INDIRECT(ADDRESS(1,A779,1,1,"all_city_parameter_inputs"))</f>
        <v>medellin</v>
      </c>
      <c r="E779" s="11" t="str" cm="1">
        <f t="array" aca="1" ref="E779" ca="1">IF(AND(ISBLANK(INDIRECT(ADDRESS(B779,2,1,1,"all_city_parameter_inputs"))), ISBLANK(INDIRECT(ADDRESS(B779,1,1,1,"all_city_parameter_inputs")))), "", IF(ISBLANK(INDIRECT(ADDRESS(B779,1,1,1,"all_city_parameter_inputs"))), All_city_list!E778,INDIRECT(ADDRESS(B779,1,1,1,"all_city_parameter_inputs"))))</f>
        <v>PM_emission_inventories</v>
      </c>
      <c r="F779" s="9" t="str" cm="1">
        <f t="array" aca="1" ref="F779" ca="1">IF(AND(ISBLANK(INDIRECT(ADDRESS(B779,3,1,1,"all_city_parameter_inputs"))),ISBLANK(INDIRECT(ADDRESS(B779,2,1,1,"all_city_parameter_inputs")))),"",IF(ISBLANK(INDIRECT(ADDRESS(B779,2,1,1,"all_city_parameter_inputs"))),"",INDIRECT(ADDRESS(B779,2,1,1,"all_city_parameter_inputs"))))</f>
        <v>big_truck</v>
      </c>
      <c r="G779" s="25" cm="1">
        <f t="array" aca="1" ref="G779" ca="1">IF(ISBLANK(INDIRECT(ADDRESS(B779,A779,1,1,"all_city_parameter_inputs"))), "--",INDIRECT(ADDRESS(B779,A779,1,1,"all_city_parameter_inputs")))</f>
        <v>0.14418347400000001</v>
      </c>
      <c r="H779" s="25">
        <f ca="1">IF(OR(F779="alpha",F779="beta",F779="sd",F779="mean"),"--",VLOOKUP(C779,Default!$B$5:$H$82,7,FALSE))</f>
        <v>0.71099999999999997</v>
      </c>
      <c r="I779" s="9" t="str">
        <f ca="1">VLOOKUP(E779,Lookup!$C$5:$D$42,2, FALSE)</f>
        <v>Pollution values</v>
      </c>
      <c r="J779" s="9">
        <f ca="1">VLOOKUP(C779,Default!$B$4:$E$82,4, FALSE)</f>
        <v>0</v>
      </c>
      <c r="K779" s="29"/>
      <c r="L779" s="29"/>
      <c r="M779" s="29"/>
    </row>
    <row r="780" spans="1:13" x14ac:dyDescent="0.3">
      <c r="A780" s="10">
        <f t="shared" si="32"/>
        <v>14</v>
      </c>
      <c r="B780" s="10">
        <f t="shared" si="33"/>
        <v>8</v>
      </c>
      <c r="C780" s="10" t="str">
        <f t="shared" ca="1" si="34"/>
        <v>PM_emission_inventories truck</v>
      </c>
      <c r="D780" s="9" t="str" cm="1">
        <f t="array" aca="1" ref="D780" ca="1">INDIRECT(ADDRESS(1,A780,1,1,"all_city_parameter_inputs"))</f>
        <v>medellin</v>
      </c>
      <c r="E780" s="11" t="str" cm="1">
        <f t="array" aca="1" ref="E780" ca="1">IF(AND(ISBLANK(INDIRECT(ADDRESS(B780,2,1,1,"all_city_parameter_inputs"))), ISBLANK(INDIRECT(ADDRESS(B780,1,1,1,"all_city_parameter_inputs")))), "", IF(ISBLANK(INDIRECT(ADDRESS(B780,1,1,1,"all_city_parameter_inputs"))), All_city_list!E779,INDIRECT(ADDRESS(B780,1,1,1,"all_city_parameter_inputs"))))</f>
        <v>PM_emission_inventories</v>
      </c>
      <c r="F780" s="9" t="str" cm="1">
        <f t="array" aca="1" ref="F780" ca="1">IF(AND(ISBLANK(INDIRECT(ADDRESS(B780,3,1,1,"all_city_parameter_inputs"))),ISBLANK(INDIRECT(ADDRESS(B780,2,1,1,"all_city_parameter_inputs")))),"",IF(ISBLANK(INDIRECT(ADDRESS(B780,2,1,1,"all_city_parameter_inputs"))),"",INDIRECT(ADDRESS(B780,2,1,1,"all_city_parameter_inputs"))))</f>
        <v>truck</v>
      </c>
      <c r="G780" s="25" cm="1">
        <f t="array" aca="1" ref="G780" ca="1">IF(ISBLANK(INDIRECT(ADDRESS(B780,A780,1,1,"all_city_parameter_inputs"))), "--",INDIRECT(ADDRESS(B780,A780,1,1,"all_city_parameter_inputs")))</f>
        <v>0.22094021599999999</v>
      </c>
      <c r="H780" s="25">
        <f ca="1">IF(OR(F780="alpha",F780="beta",F780="sd",F780="mean"),"--",VLOOKUP(C780,Default!$B$5:$H$82,7,FALSE))</f>
        <v>0.85899999999999999</v>
      </c>
      <c r="I780" s="9" t="str">
        <f ca="1">VLOOKUP(E780,Lookup!$C$5:$D$42,2, FALSE)</f>
        <v>Pollution values</v>
      </c>
      <c r="J780" s="9">
        <f ca="1">VLOOKUP(C780,Default!$B$4:$E$82,4, FALSE)</f>
        <v>0</v>
      </c>
      <c r="K780" s="29"/>
      <c r="L780" s="29"/>
      <c r="M780" s="29"/>
    </row>
    <row r="781" spans="1:13" x14ac:dyDescent="0.3">
      <c r="A781" s="10">
        <f t="shared" ref="A781:A844" si="35">A711+1</f>
        <v>14</v>
      </c>
      <c r="B781" s="10">
        <f t="shared" ref="B781:B844" si="36">B711</f>
        <v>9</v>
      </c>
      <c r="C781" s="10" t="str">
        <f t="shared" ref="C781:C844" ca="1" si="37">IF(OR(F781="alpha",F781="beta",F781="constant",F781="sd",F781="mean"),E781,E781&amp;" "&amp;F781)</f>
        <v>PM_emission_inventories van</v>
      </c>
      <c r="D781" s="9" t="str" cm="1">
        <f t="array" aca="1" ref="D781" ca="1">INDIRECT(ADDRESS(1,A781,1,1,"all_city_parameter_inputs"))</f>
        <v>medellin</v>
      </c>
      <c r="E781" s="11" t="str" cm="1">
        <f t="array" aca="1" ref="E781" ca="1">IF(AND(ISBLANK(INDIRECT(ADDRESS(B781,2,1,1,"all_city_parameter_inputs"))), ISBLANK(INDIRECT(ADDRESS(B781,1,1,1,"all_city_parameter_inputs")))), "", IF(ISBLANK(INDIRECT(ADDRESS(B781,1,1,1,"all_city_parameter_inputs"))), All_city_list!E780,INDIRECT(ADDRESS(B781,1,1,1,"all_city_parameter_inputs"))))</f>
        <v>PM_emission_inventories</v>
      </c>
      <c r="F781" s="9" t="str" cm="1">
        <f t="array" aca="1" ref="F781" ca="1">IF(AND(ISBLANK(INDIRECT(ADDRESS(B781,3,1,1,"all_city_parameter_inputs"))),ISBLANK(INDIRECT(ADDRESS(B781,2,1,1,"all_city_parameter_inputs")))),"",IF(ISBLANK(INDIRECT(ADDRESS(B781,2,1,1,"all_city_parameter_inputs"))),"",INDIRECT(ADDRESS(B781,2,1,1,"all_city_parameter_inputs"))))</f>
        <v>van</v>
      </c>
      <c r="G781" s="25" cm="1">
        <f t="array" aca="1" ref="G781" ca="1">IF(ISBLANK(INDIRECT(ADDRESS(B781,A781,1,1,"all_city_parameter_inputs"))), "--",INDIRECT(ADDRESS(B781,A781,1,1,"all_city_parameter_inputs")))</f>
        <v>0</v>
      </c>
      <c r="H781" s="25" t="str">
        <f ca="1">IF(OR(F781="alpha",F781="beta",F781="sd",F781="mean"),"--",VLOOKUP(C781,Default!$B$5:$H$82,7,FALSE))</f>
        <v>NOT defined</v>
      </c>
      <c r="I781" s="9" t="str">
        <f ca="1">VLOOKUP(E781,Lookup!$C$5:$D$42,2, FALSE)</f>
        <v>Pollution values</v>
      </c>
      <c r="J781" s="9">
        <f ca="1">VLOOKUP(C781,Default!$B$4:$E$82,4, FALSE)</f>
        <v>0</v>
      </c>
      <c r="K781" s="29"/>
      <c r="L781" s="29"/>
      <c r="M781" s="29"/>
    </row>
    <row r="782" spans="1:13" x14ac:dyDescent="0.3">
      <c r="A782" s="10">
        <f t="shared" si="35"/>
        <v>14</v>
      </c>
      <c r="B782" s="10">
        <f t="shared" si="36"/>
        <v>10</v>
      </c>
      <c r="C782" s="10" t="str">
        <f t="shared" ca="1" si="37"/>
        <v>PM_emission_inventories other</v>
      </c>
      <c r="D782" s="9" t="str" cm="1">
        <f t="array" aca="1" ref="D782" ca="1">INDIRECT(ADDRESS(1,A782,1,1,"all_city_parameter_inputs"))</f>
        <v>medellin</v>
      </c>
      <c r="E782" s="11" t="str" cm="1">
        <f t="array" aca="1" ref="E782" ca="1">IF(AND(ISBLANK(INDIRECT(ADDRESS(B782,2,1,1,"all_city_parameter_inputs"))), ISBLANK(INDIRECT(ADDRESS(B782,1,1,1,"all_city_parameter_inputs")))), "", IF(ISBLANK(INDIRECT(ADDRESS(B782,1,1,1,"all_city_parameter_inputs"))), All_city_list!E781,INDIRECT(ADDRESS(B782,1,1,1,"all_city_parameter_inputs"))))</f>
        <v>PM_emission_inventories</v>
      </c>
      <c r="F782" s="9" t="str" cm="1">
        <f t="array" aca="1" ref="F782" ca="1">IF(AND(ISBLANK(INDIRECT(ADDRESS(B782,3,1,1,"all_city_parameter_inputs"))),ISBLANK(INDIRECT(ADDRESS(B782,2,1,1,"all_city_parameter_inputs")))),"",IF(ISBLANK(INDIRECT(ADDRESS(B782,2,1,1,"all_city_parameter_inputs"))),"",INDIRECT(ADDRESS(B782,2,1,1,"all_city_parameter_inputs"))))</f>
        <v>other</v>
      </c>
      <c r="G782" s="25" cm="1">
        <f t="array" aca="1" ref="G782" ca="1">IF(ISBLANK(INDIRECT(ADDRESS(B782,A782,1,1,"all_city_parameter_inputs"))), "--",INDIRECT(ADDRESS(B782,A782,1,1,"all_city_parameter_inputs")))</f>
        <v>0</v>
      </c>
      <c r="H782" s="25">
        <f ca="1">IF(OR(F782="alpha",F782="beta",F782="sd",F782="mean"),"--",VLOOKUP(C782,Default!$B$5:$H$82,7,FALSE))</f>
        <v>8.2000000000000003E-2</v>
      </c>
      <c r="I782" s="9" t="str">
        <f ca="1">VLOOKUP(E782,Lookup!$C$5:$D$42,2, FALSE)</f>
        <v>Pollution values</v>
      </c>
      <c r="J782" s="9">
        <f ca="1">VLOOKUP(C782,Default!$B$4:$E$82,4, FALSE)</f>
        <v>0</v>
      </c>
      <c r="K782" s="29"/>
      <c r="L782" s="29"/>
      <c r="M782" s="29"/>
    </row>
    <row r="783" spans="1:13" x14ac:dyDescent="0.3">
      <c r="A783" s="10">
        <f t="shared" si="35"/>
        <v>14</v>
      </c>
      <c r="B783" s="10">
        <f t="shared" si="36"/>
        <v>11</v>
      </c>
      <c r="C783" s="10" t="str">
        <f t="shared" ca="1" si="37"/>
        <v>PM_emission_inventories taxi</v>
      </c>
      <c r="D783" s="9" t="str" cm="1">
        <f t="array" aca="1" ref="D783" ca="1">INDIRECT(ADDRESS(1,A783,1,1,"all_city_parameter_inputs"))</f>
        <v>medellin</v>
      </c>
      <c r="E783" s="11" t="str" cm="1">
        <f t="array" aca="1" ref="E783" ca="1">IF(AND(ISBLANK(INDIRECT(ADDRESS(B783,2,1,1,"all_city_parameter_inputs"))), ISBLANK(INDIRECT(ADDRESS(B783,1,1,1,"all_city_parameter_inputs")))), "", IF(ISBLANK(INDIRECT(ADDRESS(B783,1,1,1,"all_city_parameter_inputs"))), All_city_list!E782,INDIRECT(ADDRESS(B783,1,1,1,"all_city_parameter_inputs"))))</f>
        <v>PM_emission_inventories</v>
      </c>
      <c r="F783" s="9" t="str" cm="1">
        <f t="array" aca="1" ref="F783" ca="1">IF(AND(ISBLANK(INDIRECT(ADDRESS(B783,3,1,1,"all_city_parameter_inputs"))),ISBLANK(INDIRECT(ADDRESS(B783,2,1,1,"all_city_parameter_inputs")))),"",IF(ISBLANK(INDIRECT(ADDRESS(B783,2,1,1,"all_city_parameter_inputs"))),"",INDIRECT(ADDRESS(B783,2,1,1,"all_city_parameter_inputs"))))</f>
        <v>taxi</v>
      </c>
      <c r="G783" s="25" cm="1">
        <f t="array" aca="1" ref="G783" ca="1">IF(ISBLANK(INDIRECT(ADDRESS(B783,A783,1,1,"all_city_parameter_inputs"))), "--",INDIRECT(ADDRESS(B783,A783,1,1,"all_city_parameter_inputs")))</f>
        <v>0</v>
      </c>
      <c r="H783" s="25">
        <f ca="1">IF(OR(F783="alpha",F783="beta",F783="sd",F783="mean"),"--",VLOOKUP(C783,Default!$B$5:$H$82,7,FALSE))</f>
        <v>1.0999999999999999E-2</v>
      </c>
      <c r="I783" s="9" t="str">
        <f ca="1">VLOOKUP(E783,Lookup!$C$5:$D$42,2, FALSE)</f>
        <v>Pollution values</v>
      </c>
      <c r="J783" s="9">
        <f ca="1">VLOOKUP(C783,Default!$B$4:$E$82,4, FALSE)</f>
        <v>0</v>
      </c>
      <c r="K783" s="29"/>
      <c r="L783" s="29"/>
      <c r="M783" s="29"/>
    </row>
    <row r="784" spans="1:13" x14ac:dyDescent="0.3">
      <c r="A784" s="10">
        <f t="shared" si="35"/>
        <v>14</v>
      </c>
      <c r="B784" s="10">
        <f t="shared" si="36"/>
        <v>12</v>
      </c>
      <c r="C784" s="10" t="str">
        <f t="shared" ca="1" si="37"/>
        <v>PM_emission_inventories auto_rickshaw</v>
      </c>
      <c r="D784" s="9" t="str" cm="1">
        <f t="array" aca="1" ref="D784" ca="1">INDIRECT(ADDRESS(1,A784,1,1,"all_city_parameter_inputs"))</f>
        <v>medellin</v>
      </c>
      <c r="E784" s="11" t="str" cm="1">
        <f t="array" aca="1" ref="E784" ca="1">IF(AND(ISBLANK(INDIRECT(ADDRESS(B784,2,1,1,"all_city_parameter_inputs"))), ISBLANK(INDIRECT(ADDRESS(B784,1,1,1,"all_city_parameter_inputs")))), "", IF(ISBLANK(INDIRECT(ADDRESS(B784,1,1,1,"all_city_parameter_inputs"))), All_city_list!E783,INDIRECT(ADDRESS(B784,1,1,1,"all_city_parameter_inputs"))))</f>
        <v>PM_emission_inventories</v>
      </c>
      <c r="F784" s="9" t="str" cm="1">
        <f t="array" aca="1" ref="F784" ca="1">IF(AND(ISBLANK(INDIRECT(ADDRESS(B784,3,1,1,"all_city_parameter_inputs"))),ISBLANK(INDIRECT(ADDRESS(B784,2,1,1,"all_city_parameter_inputs")))),"",IF(ISBLANK(INDIRECT(ADDRESS(B784,2,1,1,"all_city_parameter_inputs"))),"",INDIRECT(ADDRESS(B784,2,1,1,"all_city_parameter_inputs"))))</f>
        <v>auto_rickshaw</v>
      </c>
      <c r="G784" s="25" cm="1">
        <f t="array" aca="1" ref="G784" ca="1">IF(ISBLANK(INDIRECT(ADDRESS(B784,A784,1,1,"all_city_parameter_inputs"))), "--",INDIRECT(ADDRESS(B784,A784,1,1,"all_city_parameter_inputs")))</f>
        <v>0</v>
      </c>
      <c r="H784" s="25" t="str">
        <f ca="1">IF(OR(F784="alpha",F784="beta",F784="sd",F784="mean"),"--",VLOOKUP(C784,Default!$B$5:$H$82,7,FALSE))</f>
        <v>NOT defined</v>
      </c>
      <c r="I784" s="9" t="str">
        <f ca="1">VLOOKUP(E784,Lookup!$C$5:$D$42,2, FALSE)</f>
        <v>Pollution values</v>
      </c>
      <c r="J784" s="9">
        <f ca="1">VLOOKUP(C784,Default!$B$4:$E$82,4, FALSE)</f>
        <v>0</v>
      </c>
      <c r="K784" s="29"/>
      <c r="L784" s="29"/>
      <c r="M784" s="29"/>
    </row>
    <row r="785" spans="1:13" x14ac:dyDescent="0.3">
      <c r="A785" s="10">
        <f t="shared" si="35"/>
        <v>14</v>
      </c>
      <c r="B785" s="10">
        <f t="shared" si="36"/>
        <v>13</v>
      </c>
      <c r="C785" s="10" t="str">
        <f t="shared" ca="1" si="37"/>
        <v>injury_reporting_rate</v>
      </c>
      <c r="D785" s="9" t="str" cm="1">
        <f t="array" aca="1" ref="D785" ca="1">INDIRECT(ADDRESS(1,A785,1,1,"all_city_parameter_inputs"))</f>
        <v>medellin</v>
      </c>
      <c r="E785" s="11" t="str" cm="1">
        <f t="array" aca="1" ref="E785" ca="1">IF(AND(ISBLANK(INDIRECT(ADDRESS(B785,2,1,1,"all_city_parameter_inputs"))), ISBLANK(INDIRECT(ADDRESS(B785,1,1,1,"all_city_parameter_inputs")))), "", IF(ISBLANK(INDIRECT(ADDRESS(B785,1,1,1,"all_city_parameter_inputs"))), All_city_list!E784,INDIRECT(ADDRESS(B785,1,1,1,"all_city_parameter_inputs"))))</f>
        <v>injury_reporting_rate</v>
      </c>
      <c r="F785" s="9" t="str" cm="1">
        <f t="array" aca="1" ref="F785" ca="1">IF(AND(ISBLANK(INDIRECT(ADDRESS(B785,3,1,1,"all_city_parameter_inputs"))),ISBLANK(INDIRECT(ADDRESS(B785,2,1,1,"all_city_parameter_inputs")))),"",IF(ISBLANK(INDIRECT(ADDRESS(B785,2,1,1,"all_city_parameter_inputs"))),"",INDIRECT(ADDRESS(B785,2,1,1,"all_city_parameter_inputs"))))</f>
        <v>constant</v>
      </c>
      <c r="G785" s="25" cm="1">
        <f t="array" aca="1" ref="G785" ca="1">IF(ISBLANK(INDIRECT(ADDRESS(B785,A785,1,1,"all_city_parameter_inputs"))), "--",INDIRECT(ADDRESS(B785,A785,1,1,"all_city_parameter_inputs")))</f>
        <v>1</v>
      </c>
      <c r="H785" s="25">
        <f ca="1">IF(OR(F785="alpha",F785="beta",F785="sd",F785="mean"),"--",VLOOKUP(C785,Default!$B$5:$H$82,7,FALSE))</f>
        <v>1</v>
      </c>
      <c r="I785" s="9" t="str">
        <f ca="1">VLOOKUP(E785,Lookup!$C$5:$D$42,2, FALSE)</f>
        <v>Injury values</v>
      </c>
      <c r="J785" s="9" t="str">
        <f ca="1">VLOOKUP(C785,Default!$B$4:$E$82,4, FALSE)</f>
        <v>rate at which injuries are reported</v>
      </c>
      <c r="K785" s="29"/>
      <c r="L785" s="29"/>
      <c r="M785" s="29"/>
    </row>
    <row r="786" spans="1:13" x14ac:dyDescent="0.3">
      <c r="A786" s="10">
        <f t="shared" si="35"/>
        <v>14</v>
      </c>
      <c r="B786" s="10">
        <f t="shared" si="36"/>
        <v>14</v>
      </c>
      <c r="C786" s="10" t="str">
        <f t="shared" ca="1" si="37"/>
        <v>injury_reporting_rate</v>
      </c>
      <c r="D786" s="9" t="str" cm="1">
        <f t="array" aca="1" ref="D786" ca="1">INDIRECT(ADDRESS(1,A786,1,1,"all_city_parameter_inputs"))</f>
        <v>medellin</v>
      </c>
      <c r="E786" s="11" t="str" cm="1">
        <f t="array" aca="1" ref="E786" ca="1">IF(AND(ISBLANK(INDIRECT(ADDRESS(B786,2,1,1,"all_city_parameter_inputs"))), ISBLANK(INDIRECT(ADDRESS(B786,1,1,1,"all_city_parameter_inputs")))), "", IF(ISBLANK(INDIRECT(ADDRESS(B786,1,1,1,"all_city_parameter_inputs"))), All_city_list!E785,INDIRECT(ADDRESS(B786,1,1,1,"all_city_parameter_inputs"))))</f>
        <v>injury_reporting_rate</v>
      </c>
      <c r="F786" s="9" t="str" cm="1">
        <f t="array" aca="1" ref="F786" ca="1">IF(AND(ISBLANK(INDIRECT(ADDRESS(B786,3,1,1,"all_city_parameter_inputs"))),ISBLANK(INDIRECT(ADDRESS(B786,2,1,1,"all_city_parameter_inputs")))),"",IF(ISBLANK(INDIRECT(ADDRESS(B786,2,1,1,"all_city_parameter_inputs"))),"",INDIRECT(ADDRESS(B786,2,1,1,"all_city_parameter_inputs"))))</f>
        <v>alpha</v>
      </c>
      <c r="G786" s="25" cm="1">
        <f t="array" aca="1" ref="G786" ca="1">IF(ISBLANK(INDIRECT(ADDRESS(B786,A786,1,1,"all_city_parameter_inputs"))), "--",INDIRECT(ADDRESS(B786,A786,1,1,"all_city_parameter_inputs")))</f>
        <v>40</v>
      </c>
      <c r="H786" s="25" t="str">
        <f ca="1">IF(OR(F786="alpha",F786="beta",F786="sd",F786="mean"),"--",VLOOKUP(C786,Default!$B$5:$H$82,7,FALSE))</f>
        <v>--</v>
      </c>
      <c r="I786" s="9" t="str">
        <f ca="1">VLOOKUP(E786,Lookup!$C$5:$D$42,2, FALSE)</f>
        <v>Injury values</v>
      </c>
      <c r="J786" s="9" t="str">
        <f ca="1">VLOOKUP(C786,Default!$B$4:$E$82,4, FALSE)</f>
        <v>rate at which injuries are reported</v>
      </c>
      <c r="K786" s="29"/>
      <c r="L786" s="29"/>
      <c r="M786" s="29"/>
    </row>
    <row r="787" spans="1:13" x14ac:dyDescent="0.3">
      <c r="A787" s="10">
        <f t="shared" si="35"/>
        <v>14</v>
      </c>
      <c r="B787" s="10">
        <f t="shared" si="36"/>
        <v>15</v>
      </c>
      <c r="C787" s="10" t="str">
        <f t="shared" ca="1" si="37"/>
        <v>injury_reporting_rate</v>
      </c>
      <c r="D787" s="9" t="str" cm="1">
        <f t="array" aca="1" ref="D787" ca="1">INDIRECT(ADDRESS(1,A787,1,1,"all_city_parameter_inputs"))</f>
        <v>medellin</v>
      </c>
      <c r="E787" s="11" t="str" cm="1">
        <f t="array" aca="1" ref="E787" ca="1">IF(AND(ISBLANK(INDIRECT(ADDRESS(B787,2,1,1,"all_city_parameter_inputs"))), ISBLANK(INDIRECT(ADDRESS(B787,1,1,1,"all_city_parameter_inputs")))), "", IF(ISBLANK(INDIRECT(ADDRESS(B787,1,1,1,"all_city_parameter_inputs"))), All_city_list!E786,INDIRECT(ADDRESS(B787,1,1,1,"all_city_parameter_inputs"))))</f>
        <v>injury_reporting_rate</v>
      </c>
      <c r="F787" s="9" t="str" cm="1">
        <f t="array" aca="1" ref="F787" ca="1">IF(AND(ISBLANK(INDIRECT(ADDRESS(B787,3,1,1,"all_city_parameter_inputs"))),ISBLANK(INDIRECT(ADDRESS(B787,2,1,1,"all_city_parameter_inputs")))),"",IF(ISBLANK(INDIRECT(ADDRESS(B787,2,1,1,"all_city_parameter_inputs"))),"",INDIRECT(ADDRESS(B787,2,1,1,"all_city_parameter_inputs"))))</f>
        <v>beta</v>
      </c>
      <c r="G787" s="25" cm="1">
        <f t="array" aca="1" ref="G787" ca="1">IF(ISBLANK(INDIRECT(ADDRESS(B787,A787,1,1,"all_city_parameter_inputs"))), "--",INDIRECT(ADDRESS(B787,A787,1,1,"all_city_parameter_inputs")))</f>
        <v>3</v>
      </c>
      <c r="H787" s="25" t="str">
        <f ca="1">IF(OR(F787="alpha",F787="beta",F787="sd",F787="mean"),"--",VLOOKUP(C787,Default!$B$5:$H$82,7,FALSE))</f>
        <v>--</v>
      </c>
      <c r="I787" s="9" t="str">
        <f ca="1">VLOOKUP(E787,Lookup!$C$5:$D$42,2, FALSE)</f>
        <v>Injury values</v>
      </c>
      <c r="J787" s="9" t="str">
        <f ca="1">VLOOKUP(C787,Default!$B$4:$E$82,4, FALSE)</f>
        <v>rate at which injuries are reported</v>
      </c>
      <c r="K787" s="29"/>
      <c r="L787" s="29"/>
      <c r="M787" s="29"/>
    </row>
    <row r="788" spans="1:13" x14ac:dyDescent="0.3">
      <c r="A788" s="10">
        <f t="shared" si="35"/>
        <v>14</v>
      </c>
      <c r="B788" s="10">
        <f t="shared" si="36"/>
        <v>16</v>
      </c>
      <c r="C788" s="10" t="str">
        <f t="shared" ca="1" si="37"/>
        <v>chronic_disease_scalar</v>
      </c>
      <c r="D788" s="9" t="str" cm="1">
        <f t="array" aca="1" ref="D788" ca="1">INDIRECT(ADDRESS(1,A788,1,1,"all_city_parameter_inputs"))</f>
        <v>medellin</v>
      </c>
      <c r="E788" s="11" t="str" cm="1">
        <f t="array" aca="1" ref="E788" ca="1">IF(AND(ISBLANK(INDIRECT(ADDRESS(B788,2,1,1,"all_city_parameter_inputs"))), ISBLANK(INDIRECT(ADDRESS(B788,1,1,1,"all_city_parameter_inputs")))), "", IF(ISBLANK(INDIRECT(ADDRESS(B788,1,1,1,"all_city_parameter_inputs"))), All_city_list!E787,INDIRECT(ADDRESS(B788,1,1,1,"all_city_parameter_inputs"))))</f>
        <v>chronic_disease_scalar</v>
      </c>
      <c r="F788" s="9" t="str" cm="1">
        <f t="array" aca="1" ref="F788" ca="1">IF(AND(ISBLANK(INDIRECT(ADDRESS(B788,3,1,1,"all_city_parameter_inputs"))),ISBLANK(INDIRECT(ADDRESS(B788,2,1,1,"all_city_parameter_inputs")))),"",IF(ISBLANK(INDIRECT(ADDRESS(B788,2,1,1,"all_city_parameter_inputs"))),"",INDIRECT(ADDRESS(B788,2,1,1,"all_city_parameter_inputs"))))</f>
        <v>constant</v>
      </c>
      <c r="G788" s="25" cm="1">
        <f t="array" aca="1" ref="G788" ca="1">IF(ISBLANK(INDIRECT(ADDRESS(B788,A788,1,1,"all_city_parameter_inputs"))), "--",INDIRECT(ADDRESS(B788,A788,1,1,"all_city_parameter_inputs")))</f>
        <v>1</v>
      </c>
      <c r="H788" s="25">
        <f ca="1">IF(OR(F788="alpha",F788="beta",F788="sd",F788="mean"),"--",VLOOKUP(C788,Default!$B$5:$H$82,7,FALSE))</f>
        <v>1</v>
      </c>
      <c r="I788" s="9" t="str">
        <f ca="1">VLOOKUP(E788,Lookup!$C$5:$D$42,2, FALSE)</f>
        <v>Health values</v>
      </c>
      <c r="J788" s="9" t="str">
        <f ca="1">VLOOKUP(C788,Default!$B$4:$E$82,4, FALSE)</f>
        <v>scalar for GBD data</v>
      </c>
      <c r="K788" s="29"/>
      <c r="L788" s="29"/>
      <c r="M788" s="29"/>
    </row>
    <row r="789" spans="1:13" x14ac:dyDescent="0.3">
      <c r="A789" s="10">
        <f t="shared" si="35"/>
        <v>14</v>
      </c>
      <c r="B789" s="10">
        <f t="shared" si="36"/>
        <v>17</v>
      </c>
      <c r="C789" s="10" t="str">
        <f t="shared" ca="1" si="37"/>
        <v>chronic_disease_scalar</v>
      </c>
      <c r="D789" s="9" t="str" cm="1">
        <f t="array" aca="1" ref="D789" ca="1">INDIRECT(ADDRESS(1,A789,1,1,"all_city_parameter_inputs"))</f>
        <v>medellin</v>
      </c>
      <c r="E789" s="11" t="str" cm="1">
        <f t="array" aca="1" ref="E789" ca="1">IF(AND(ISBLANK(INDIRECT(ADDRESS(B789,2,1,1,"all_city_parameter_inputs"))), ISBLANK(INDIRECT(ADDRESS(B789,1,1,1,"all_city_parameter_inputs")))), "", IF(ISBLANK(INDIRECT(ADDRESS(B789,1,1,1,"all_city_parameter_inputs"))), All_city_list!E788,INDIRECT(ADDRESS(B789,1,1,1,"all_city_parameter_inputs"))))</f>
        <v>chronic_disease_scalar</v>
      </c>
      <c r="F789" s="9" t="str" cm="1">
        <f t="array" aca="1" ref="F789" ca="1">IF(AND(ISBLANK(INDIRECT(ADDRESS(B789,3,1,1,"all_city_parameter_inputs"))),ISBLANK(INDIRECT(ADDRESS(B789,2,1,1,"all_city_parameter_inputs")))),"",IF(ISBLANK(INDIRECT(ADDRESS(B789,2,1,1,"all_city_parameter_inputs"))),"",INDIRECT(ADDRESS(B789,2,1,1,"all_city_parameter_inputs"))))</f>
        <v>mean</v>
      </c>
      <c r="G789" s="25" cm="1">
        <f t="array" aca="1" ref="G789" ca="1">IF(ISBLANK(INDIRECT(ADDRESS(B789,A789,1,1,"all_city_parameter_inputs"))), "--",INDIRECT(ADDRESS(B789,A789,1,1,"all_city_parameter_inputs")))</f>
        <v>1</v>
      </c>
      <c r="H789" s="25" t="str">
        <f ca="1">IF(OR(F789="alpha",F789="beta",F789="sd",F789="mean"),"--",VLOOKUP(C789,Default!$B$5:$H$82,7,FALSE))</f>
        <v>--</v>
      </c>
      <c r="I789" s="9" t="str">
        <f ca="1">VLOOKUP(E789,Lookup!$C$5:$D$42,2, FALSE)</f>
        <v>Health values</v>
      </c>
      <c r="J789" s="9" t="str">
        <f ca="1">VLOOKUP(C789,Default!$B$4:$E$82,4, FALSE)</f>
        <v>scalar for GBD data</v>
      </c>
      <c r="K789" s="29"/>
      <c r="L789" s="29"/>
      <c r="M789" s="29"/>
    </row>
    <row r="790" spans="1:13" x14ac:dyDescent="0.3">
      <c r="A790" s="10">
        <f t="shared" si="35"/>
        <v>14</v>
      </c>
      <c r="B790" s="10">
        <f t="shared" si="36"/>
        <v>18</v>
      </c>
      <c r="C790" s="10" t="str">
        <f t="shared" ca="1" si="37"/>
        <v>chronic_disease_scalar</v>
      </c>
      <c r="D790" s="9" t="str" cm="1">
        <f t="array" aca="1" ref="D790" ca="1">INDIRECT(ADDRESS(1,A790,1,1,"all_city_parameter_inputs"))</f>
        <v>medellin</v>
      </c>
      <c r="E790" s="11" t="str" cm="1">
        <f t="array" aca="1" ref="E790" ca="1">IF(AND(ISBLANK(INDIRECT(ADDRESS(B790,2,1,1,"all_city_parameter_inputs"))), ISBLANK(INDIRECT(ADDRESS(B790,1,1,1,"all_city_parameter_inputs")))), "", IF(ISBLANK(INDIRECT(ADDRESS(B790,1,1,1,"all_city_parameter_inputs"))), All_city_list!E789,INDIRECT(ADDRESS(B790,1,1,1,"all_city_parameter_inputs"))))</f>
        <v>chronic_disease_scalar</v>
      </c>
      <c r="F790" s="9" t="str" cm="1">
        <f t="array" aca="1" ref="F790" ca="1">IF(AND(ISBLANK(INDIRECT(ADDRESS(B790,3,1,1,"all_city_parameter_inputs"))),ISBLANK(INDIRECT(ADDRESS(B790,2,1,1,"all_city_parameter_inputs")))),"",IF(ISBLANK(INDIRECT(ADDRESS(B790,2,1,1,"all_city_parameter_inputs"))),"",INDIRECT(ADDRESS(B790,2,1,1,"all_city_parameter_inputs"))))</f>
        <v>sd</v>
      </c>
      <c r="G790" s="25" cm="1">
        <f t="array" aca="1" ref="G790" ca="1">IF(ISBLANK(INDIRECT(ADDRESS(B790,A790,1,1,"all_city_parameter_inputs"))), "--",INDIRECT(ADDRESS(B790,A790,1,1,"all_city_parameter_inputs")))</f>
        <v>1.2</v>
      </c>
      <c r="H790" s="25" t="str">
        <f ca="1">IF(OR(F790="alpha",F790="beta",F790="sd",F790="mean"),"--",VLOOKUP(C790,Default!$B$5:$H$82,7,FALSE))</f>
        <v>--</v>
      </c>
      <c r="I790" s="9" t="str">
        <f ca="1">VLOOKUP(E790,Lookup!$C$5:$D$42,2, FALSE)</f>
        <v>Health values</v>
      </c>
      <c r="J790" s="9" t="str">
        <f ca="1">VLOOKUP(C790,Default!$B$4:$E$82,4, FALSE)</f>
        <v>scalar for GBD data</v>
      </c>
      <c r="K790" s="29"/>
      <c r="L790" s="29"/>
      <c r="M790" s="29"/>
    </row>
    <row r="791" spans="1:13" x14ac:dyDescent="0.3">
      <c r="A791" s="10">
        <f t="shared" si="35"/>
        <v>14</v>
      </c>
      <c r="B791" s="10">
        <f t="shared" si="36"/>
        <v>19</v>
      </c>
      <c r="C791" s="10" t="str">
        <f t="shared" ca="1" si="37"/>
        <v>pm_conc_base</v>
      </c>
      <c r="D791" s="9" t="str" cm="1">
        <f t="array" aca="1" ref="D791" ca="1">INDIRECT(ADDRESS(1,A791,1,1,"all_city_parameter_inputs"))</f>
        <v>medellin</v>
      </c>
      <c r="E791" s="11" t="str" cm="1">
        <f t="array" aca="1" ref="E791" ca="1">IF(AND(ISBLANK(INDIRECT(ADDRESS(B791,2,1,1,"all_city_parameter_inputs"))), ISBLANK(INDIRECT(ADDRESS(B791,1,1,1,"all_city_parameter_inputs")))), "", IF(ISBLANK(INDIRECT(ADDRESS(B791,1,1,1,"all_city_parameter_inputs"))), All_city_list!E790,INDIRECT(ADDRESS(B791,1,1,1,"all_city_parameter_inputs"))))</f>
        <v>pm_conc_base</v>
      </c>
      <c r="F791" s="9" t="str" cm="1">
        <f t="array" aca="1" ref="F791" ca="1">IF(AND(ISBLANK(INDIRECT(ADDRESS(B791,3,1,1,"all_city_parameter_inputs"))),ISBLANK(INDIRECT(ADDRESS(B791,2,1,1,"all_city_parameter_inputs")))),"",IF(ISBLANK(INDIRECT(ADDRESS(B791,2,1,1,"all_city_parameter_inputs"))),"",INDIRECT(ADDRESS(B791,2,1,1,"all_city_parameter_inputs"))))</f>
        <v>constant</v>
      </c>
      <c r="G791" s="25" cm="1">
        <f t="array" aca="1" ref="G791" ca="1">IF(ISBLANK(INDIRECT(ADDRESS(B791,A791,1,1,"all_city_parameter_inputs"))), "--",INDIRECT(ADDRESS(B791,A791,1,1,"all_city_parameter_inputs")))</f>
        <v>21.09</v>
      </c>
      <c r="H791" s="25">
        <f ca="1">IF(OR(F791="alpha",F791="beta",F791="sd",F791="mean"),"--",VLOOKUP(C791,Default!$B$5:$H$82,7,FALSE))</f>
        <v>50</v>
      </c>
      <c r="I791" s="9" t="str">
        <f ca="1">VLOOKUP(E791,Lookup!$C$5:$D$42,2, FALSE)</f>
        <v>Pollution values</v>
      </c>
      <c r="J791" s="9" t="str">
        <f ca="1">VLOOKUP(C791,Default!$B$4:$E$82,4, FALSE)</f>
        <v>background PM2.5 concentration</v>
      </c>
      <c r="K791" s="29"/>
      <c r="L791" s="29"/>
      <c r="M791" s="29"/>
    </row>
    <row r="792" spans="1:13" x14ac:dyDescent="0.3">
      <c r="A792" s="10">
        <f t="shared" si="35"/>
        <v>14</v>
      </c>
      <c r="B792" s="10">
        <f t="shared" si="36"/>
        <v>20</v>
      </c>
      <c r="C792" s="10" t="str">
        <f t="shared" ca="1" si="37"/>
        <v>pm_conc_base</v>
      </c>
      <c r="D792" s="9" t="str" cm="1">
        <f t="array" aca="1" ref="D792" ca="1">INDIRECT(ADDRESS(1,A792,1,1,"all_city_parameter_inputs"))</f>
        <v>medellin</v>
      </c>
      <c r="E792" s="11" t="str" cm="1">
        <f t="array" aca="1" ref="E792" ca="1">IF(AND(ISBLANK(INDIRECT(ADDRESS(B792,2,1,1,"all_city_parameter_inputs"))), ISBLANK(INDIRECT(ADDRESS(B792,1,1,1,"all_city_parameter_inputs")))), "", IF(ISBLANK(INDIRECT(ADDRESS(B792,1,1,1,"all_city_parameter_inputs"))), All_city_list!E791,INDIRECT(ADDRESS(B792,1,1,1,"all_city_parameter_inputs"))))</f>
        <v>pm_conc_base</v>
      </c>
      <c r="F792" s="9" t="str" cm="1">
        <f t="array" aca="1" ref="F792" ca="1">IF(AND(ISBLANK(INDIRECT(ADDRESS(B792,3,1,1,"all_city_parameter_inputs"))),ISBLANK(INDIRECT(ADDRESS(B792,2,1,1,"all_city_parameter_inputs")))),"",IF(ISBLANK(INDIRECT(ADDRESS(B792,2,1,1,"all_city_parameter_inputs"))),"",INDIRECT(ADDRESS(B792,2,1,1,"all_city_parameter_inputs"))))</f>
        <v>mean</v>
      </c>
      <c r="G792" s="25" cm="1">
        <f t="array" aca="1" ref="G792" ca="1">IF(ISBLANK(INDIRECT(ADDRESS(B792,A792,1,1,"all_city_parameter_inputs"))), "--",INDIRECT(ADDRESS(B792,A792,1,1,"all_city_parameter_inputs")))</f>
        <v>24</v>
      </c>
      <c r="H792" s="25" t="str">
        <f ca="1">IF(OR(F792="alpha",F792="beta",F792="sd",F792="mean"),"--",VLOOKUP(C792,Default!$B$5:$H$82,7,FALSE))</f>
        <v>--</v>
      </c>
      <c r="I792" s="9" t="str">
        <f ca="1">VLOOKUP(E792,Lookup!$C$5:$D$42,2, FALSE)</f>
        <v>Pollution values</v>
      </c>
      <c r="J792" s="9" t="str">
        <f ca="1">VLOOKUP(C792,Default!$B$4:$E$82,4, FALSE)</f>
        <v>background PM2.5 concentration</v>
      </c>
      <c r="K792" s="29"/>
      <c r="L792" s="29"/>
      <c r="M792" s="29"/>
    </row>
    <row r="793" spans="1:13" x14ac:dyDescent="0.3">
      <c r="A793" s="10">
        <f t="shared" si="35"/>
        <v>14</v>
      </c>
      <c r="B793" s="10">
        <f t="shared" si="36"/>
        <v>21</v>
      </c>
      <c r="C793" s="10" t="str">
        <f t="shared" ca="1" si="37"/>
        <v>pm_conc_base</v>
      </c>
      <c r="D793" s="9" t="str" cm="1">
        <f t="array" aca="1" ref="D793" ca="1">INDIRECT(ADDRESS(1,A793,1,1,"all_city_parameter_inputs"))</f>
        <v>medellin</v>
      </c>
      <c r="E793" s="11" t="str" cm="1">
        <f t="array" aca="1" ref="E793" ca="1">IF(AND(ISBLANK(INDIRECT(ADDRESS(B793,2,1,1,"all_city_parameter_inputs"))), ISBLANK(INDIRECT(ADDRESS(B793,1,1,1,"all_city_parameter_inputs")))), "", IF(ISBLANK(INDIRECT(ADDRESS(B793,1,1,1,"all_city_parameter_inputs"))), All_city_list!E792,INDIRECT(ADDRESS(B793,1,1,1,"all_city_parameter_inputs"))))</f>
        <v>pm_conc_base</v>
      </c>
      <c r="F793" s="9" t="str" cm="1">
        <f t="array" aca="1" ref="F793" ca="1">IF(AND(ISBLANK(INDIRECT(ADDRESS(B793,3,1,1,"all_city_parameter_inputs"))),ISBLANK(INDIRECT(ADDRESS(B793,2,1,1,"all_city_parameter_inputs")))),"",IF(ISBLANK(INDIRECT(ADDRESS(B793,2,1,1,"all_city_parameter_inputs"))),"",INDIRECT(ADDRESS(B793,2,1,1,"all_city_parameter_inputs"))))</f>
        <v>sd</v>
      </c>
      <c r="G793" s="25" cm="1">
        <f t="array" aca="1" ref="G793" ca="1">IF(ISBLANK(INDIRECT(ADDRESS(B793,A793,1,1,"all_city_parameter_inputs"))), "--",INDIRECT(ADDRESS(B793,A793,1,1,"all_city_parameter_inputs")))</f>
        <v>1.0449999999999999</v>
      </c>
      <c r="H793" s="25" t="str">
        <f ca="1">IF(OR(F793="alpha",F793="beta",F793="sd",F793="mean"),"--",VLOOKUP(C793,Default!$B$5:$H$82,7,FALSE))</f>
        <v>--</v>
      </c>
      <c r="I793" s="9" t="str">
        <f ca="1">VLOOKUP(E793,Lookup!$C$5:$D$42,2, FALSE)</f>
        <v>Pollution values</v>
      </c>
      <c r="J793" s="9" t="str">
        <f ca="1">VLOOKUP(C793,Default!$B$4:$E$82,4, FALSE)</f>
        <v>background PM2.5 concentration</v>
      </c>
      <c r="K793" s="29"/>
      <c r="L793" s="29"/>
      <c r="M793" s="29"/>
    </row>
    <row r="794" spans="1:13" x14ac:dyDescent="0.3">
      <c r="A794" s="10">
        <f t="shared" si="35"/>
        <v>14</v>
      </c>
      <c r="B794" s="10">
        <f t="shared" si="36"/>
        <v>22</v>
      </c>
      <c r="C794" s="10" t="str">
        <f t="shared" ca="1" si="37"/>
        <v>pm_trans_share</v>
      </c>
      <c r="D794" s="9" t="str" cm="1">
        <f t="array" aca="1" ref="D794" ca="1">INDIRECT(ADDRESS(1,A794,1,1,"all_city_parameter_inputs"))</f>
        <v>medellin</v>
      </c>
      <c r="E794" s="11" t="str" cm="1">
        <f t="array" aca="1" ref="E794" ca="1">IF(AND(ISBLANK(INDIRECT(ADDRESS(B794,2,1,1,"all_city_parameter_inputs"))), ISBLANK(INDIRECT(ADDRESS(B794,1,1,1,"all_city_parameter_inputs")))), "", IF(ISBLANK(INDIRECT(ADDRESS(B794,1,1,1,"all_city_parameter_inputs"))), All_city_list!E793,INDIRECT(ADDRESS(B794,1,1,1,"all_city_parameter_inputs"))))</f>
        <v>pm_trans_share</v>
      </c>
      <c r="F794" s="9" t="str" cm="1">
        <f t="array" aca="1" ref="F794" ca="1">IF(AND(ISBLANK(INDIRECT(ADDRESS(B794,3,1,1,"all_city_parameter_inputs"))),ISBLANK(INDIRECT(ADDRESS(B794,2,1,1,"all_city_parameter_inputs")))),"",IF(ISBLANK(INDIRECT(ADDRESS(B794,2,1,1,"all_city_parameter_inputs"))),"",INDIRECT(ADDRESS(B794,2,1,1,"all_city_parameter_inputs"))))</f>
        <v>constant</v>
      </c>
      <c r="G794" s="25" cm="1">
        <f t="array" aca="1" ref="G794" ca="1">IF(ISBLANK(INDIRECT(ADDRESS(B794,A794,1,1,"all_city_parameter_inputs"))), "--",INDIRECT(ADDRESS(B794,A794,1,1,"all_city_parameter_inputs")))</f>
        <v>0.47499999999999998</v>
      </c>
      <c r="H794" s="25">
        <f ca="1">IF(OR(F794="alpha",F794="beta",F794="sd",F794="mean"),"--",VLOOKUP(C794,Default!$B$5:$H$82,7,FALSE))</f>
        <v>0.22500000000000001</v>
      </c>
      <c r="I794" s="9" t="str">
        <f ca="1">VLOOKUP(E794,Lookup!$C$5:$D$42,2, FALSE)</f>
        <v>Pollution values</v>
      </c>
      <c r="J794" s="9" t="str">
        <f ca="1">VLOOKUP(C794,Default!$B$4:$E$82,4, FALSE)</f>
        <v>proportion of background PM2.5 attributable to transport</v>
      </c>
      <c r="K794" s="29"/>
      <c r="L794" s="29"/>
      <c r="M794" s="29"/>
    </row>
    <row r="795" spans="1:13" x14ac:dyDescent="0.3">
      <c r="A795" s="10">
        <f t="shared" si="35"/>
        <v>14</v>
      </c>
      <c r="B795" s="10">
        <f t="shared" si="36"/>
        <v>23</v>
      </c>
      <c r="C795" s="10" t="str">
        <f t="shared" ca="1" si="37"/>
        <v>pm_trans_share</v>
      </c>
      <c r="D795" s="9" t="str" cm="1">
        <f t="array" aca="1" ref="D795" ca="1">INDIRECT(ADDRESS(1,A795,1,1,"all_city_parameter_inputs"))</f>
        <v>medellin</v>
      </c>
      <c r="E795" s="11" t="str" cm="1">
        <f t="array" aca="1" ref="E795" ca="1">IF(AND(ISBLANK(INDIRECT(ADDRESS(B795,2,1,1,"all_city_parameter_inputs"))), ISBLANK(INDIRECT(ADDRESS(B795,1,1,1,"all_city_parameter_inputs")))), "", IF(ISBLANK(INDIRECT(ADDRESS(B795,1,1,1,"all_city_parameter_inputs"))), All_city_list!E794,INDIRECT(ADDRESS(B795,1,1,1,"all_city_parameter_inputs"))))</f>
        <v>pm_trans_share</v>
      </c>
      <c r="F795" s="9" t="str" cm="1">
        <f t="array" aca="1" ref="F795" ca="1">IF(AND(ISBLANK(INDIRECT(ADDRESS(B795,3,1,1,"all_city_parameter_inputs"))),ISBLANK(INDIRECT(ADDRESS(B795,2,1,1,"all_city_parameter_inputs")))),"",IF(ISBLANK(INDIRECT(ADDRESS(B795,2,1,1,"all_city_parameter_inputs"))),"",INDIRECT(ADDRESS(B795,2,1,1,"all_city_parameter_inputs"))))</f>
        <v>alpha</v>
      </c>
      <c r="G795" s="25" cm="1">
        <f t="array" aca="1" ref="G795" ca="1">IF(ISBLANK(INDIRECT(ADDRESS(B795,A795,1,1,"all_city_parameter_inputs"))), "--",INDIRECT(ADDRESS(B795,A795,1,1,"all_city_parameter_inputs")))</f>
        <v>11.5</v>
      </c>
      <c r="H795" s="25" t="str">
        <f ca="1">IF(OR(F795="alpha",F795="beta",F795="sd",F795="mean"),"--",VLOOKUP(C795,Default!$B$5:$H$82,7,FALSE))</f>
        <v>--</v>
      </c>
      <c r="I795" s="9" t="str">
        <f ca="1">VLOOKUP(E795,Lookup!$C$5:$D$42,2, FALSE)</f>
        <v>Pollution values</v>
      </c>
      <c r="J795" s="9" t="str">
        <f ca="1">VLOOKUP(C795,Default!$B$4:$E$82,4, FALSE)</f>
        <v>proportion of background PM2.5 attributable to transport</v>
      </c>
      <c r="K795" s="29"/>
      <c r="L795" s="29"/>
      <c r="M795" s="29"/>
    </row>
    <row r="796" spans="1:13" x14ac:dyDescent="0.3">
      <c r="A796" s="10">
        <f t="shared" si="35"/>
        <v>14</v>
      </c>
      <c r="B796" s="10">
        <f t="shared" si="36"/>
        <v>24</v>
      </c>
      <c r="C796" s="10" t="str">
        <f t="shared" ca="1" si="37"/>
        <v>pm_trans_share</v>
      </c>
      <c r="D796" s="9" t="str" cm="1">
        <f t="array" aca="1" ref="D796" ca="1">INDIRECT(ADDRESS(1,A796,1,1,"all_city_parameter_inputs"))</f>
        <v>medellin</v>
      </c>
      <c r="E796" s="11" t="str" cm="1">
        <f t="array" aca="1" ref="E796" ca="1">IF(AND(ISBLANK(INDIRECT(ADDRESS(B796,2,1,1,"all_city_parameter_inputs"))), ISBLANK(INDIRECT(ADDRESS(B796,1,1,1,"all_city_parameter_inputs")))), "", IF(ISBLANK(INDIRECT(ADDRESS(B796,1,1,1,"all_city_parameter_inputs"))), All_city_list!E795,INDIRECT(ADDRESS(B796,1,1,1,"all_city_parameter_inputs"))))</f>
        <v>pm_trans_share</v>
      </c>
      <c r="F796" s="9" t="str" cm="1">
        <f t="array" aca="1" ref="F796" ca="1">IF(AND(ISBLANK(INDIRECT(ADDRESS(B796,3,1,1,"all_city_parameter_inputs"))),ISBLANK(INDIRECT(ADDRESS(B796,2,1,1,"all_city_parameter_inputs")))),"",IF(ISBLANK(INDIRECT(ADDRESS(B796,2,1,1,"all_city_parameter_inputs"))),"",INDIRECT(ADDRESS(B796,2,1,1,"all_city_parameter_inputs"))))</f>
        <v>beta</v>
      </c>
      <c r="G796" s="25" cm="1">
        <f t="array" aca="1" ref="G796" ca="1">IF(ISBLANK(INDIRECT(ADDRESS(B796,A796,1,1,"all_city_parameter_inputs"))), "--",INDIRECT(ADDRESS(B796,A796,1,1,"all_city_parameter_inputs")))</f>
        <v>15.75</v>
      </c>
      <c r="H796" s="25" t="str">
        <f ca="1">IF(OR(F796="alpha",F796="beta",F796="sd",F796="mean"),"--",VLOOKUP(C796,Default!$B$5:$H$82,7,FALSE))</f>
        <v>--</v>
      </c>
      <c r="I796" s="9" t="str">
        <f ca="1">VLOOKUP(E796,Lookup!$C$5:$D$42,2, FALSE)</f>
        <v>Pollution values</v>
      </c>
      <c r="J796" s="9" t="str">
        <f ca="1">VLOOKUP(C796,Default!$B$4:$E$82,4, FALSE)</f>
        <v>proportion of background PM2.5 attributable to transport</v>
      </c>
      <c r="K796" s="29"/>
      <c r="L796" s="29"/>
      <c r="M796" s="29"/>
    </row>
    <row r="797" spans="1:13" x14ac:dyDescent="0.3">
      <c r="A797" s="10">
        <f t="shared" si="35"/>
        <v>14</v>
      </c>
      <c r="B797" s="10">
        <f t="shared" si="36"/>
        <v>25</v>
      </c>
      <c r="C797" s="10" t="str">
        <f t="shared" ca="1" si="37"/>
        <v>background_pa_scalar</v>
      </c>
      <c r="D797" s="9" t="str" cm="1">
        <f t="array" aca="1" ref="D797" ca="1">INDIRECT(ADDRESS(1,A797,1,1,"all_city_parameter_inputs"))</f>
        <v>medellin</v>
      </c>
      <c r="E797" s="11" t="str" cm="1">
        <f t="array" aca="1" ref="E797" ca="1">IF(AND(ISBLANK(INDIRECT(ADDRESS(B797,2,1,1,"all_city_parameter_inputs"))), ISBLANK(INDIRECT(ADDRESS(B797,1,1,1,"all_city_parameter_inputs")))), "", IF(ISBLANK(INDIRECT(ADDRESS(B797,1,1,1,"all_city_parameter_inputs"))), All_city_list!E796,INDIRECT(ADDRESS(B797,1,1,1,"all_city_parameter_inputs"))))</f>
        <v>background_pa_scalar</v>
      </c>
      <c r="F797" s="9" t="str" cm="1">
        <f t="array" aca="1" ref="F797" ca="1">IF(AND(ISBLANK(INDIRECT(ADDRESS(B797,3,1,1,"all_city_parameter_inputs"))),ISBLANK(INDIRECT(ADDRESS(B797,2,1,1,"all_city_parameter_inputs")))),"",IF(ISBLANK(INDIRECT(ADDRESS(B797,2,1,1,"all_city_parameter_inputs"))),"",INDIRECT(ADDRESS(B797,2,1,1,"all_city_parameter_inputs"))))</f>
        <v>constant</v>
      </c>
      <c r="G797" s="25" cm="1">
        <f t="array" aca="1" ref="G797" ca="1">IF(ISBLANK(INDIRECT(ADDRESS(B797,A797,1,1,"all_city_parameter_inputs"))), "--",INDIRECT(ADDRESS(B797,A797,1,1,"all_city_parameter_inputs")))</f>
        <v>1</v>
      </c>
      <c r="H797" s="25">
        <f ca="1">IF(OR(F797="alpha",F797="beta",F797="sd",F797="mean"),"--",VLOOKUP(C797,Default!$B$5:$H$82,7,FALSE))</f>
        <v>1</v>
      </c>
      <c r="I797" s="9" t="str">
        <f ca="1">VLOOKUP(E797,Lookup!$C$5:$D$42,2, FALSE)</f>
        <v>PA values</v>
      </c>
      <c r="J797" s="9" t="str">
        <f ca="1">VLOOKUP(C797,Default!$B$4:$E$82,4, FALSE)</f>
        <v>scalar for physical activity</v>
      </c>
      <c r="K797" s="29"/>
      <c r="L797" s="29"/>
      <c r="M797" s="29"/>
    </row>
    <row r="798" spans="1:13" x14ac:dyDescent="0.3">
      <c r="A798" s="10">
        <f t="shared" si="35"/>
        <v>14</v>
      </c>
      <c r="B798" s="10">
        <f t="shared" si="36"/>
        <v>26</v>
      </c>
      <c r="C798" s="10" t="str">
        <f t="shared" ca="1" si="37"/>
        <v>background_pa_scalar</v>
      </c>
      <c r="D798" s="9" t="str" cm="1">
        <f t="array" aca="1" ref="D798" ca="1">INDIRECT(ADDRESS(1,A798,1,1,"all_city_parameter_inputs"))</f>
        <v>medellin</v>
      </c>
      <c r="E798" s="11" t="str" cm="1">
        <f t="array" aca="1" ref="E798" ca="1">IF(AND(ISBLANK(INDIRECT(ADDRESS(B798,2,1,1,"all_city_parameter_inputs"))), ISBLANK(INDIRECT(ADDRESS(B798,1,1,1,"all_city_parameter_inputs")))), "", IF(ISBLANK(INDIRECT(ADDRESS(B798,1,1,1,"all_city_parameter_inputs"))), All_city_list!E797,INDIRECT(ADDRESS(B798,1,1,1,"all_city_parameter_inputs"))))</f>
        <v>background_pa_scalar</v>
      </c>
      <c r="F798" s="9" t="str" cm="1">
        <f t="array" aca="1" ref="F798" ca="1">IF(AND(ISBLANK(INDIRECT(ADDRESS(B798,3,1,1,"all_city_parameter_inputs"))),ISBLANK(INDIRECT(ADDRESS(B798,2,1,1,"all_city_parameter_inputs")))),"",IF(ISBLANK(INDIRECT(ADDRESS(B798,2,1,1,"all_city_parameter_inputs"))),"",INDIRECT(ADDRESS(B798,2,1,1,"all_city_parameter_inputs"))))</f>
        <v>mean</v>
      </c>
      <c r="G798" s="25" cm="1">
        <f t="array" aca="1" ref="G798" ca="1">IF(ISBLANK(INDIRECT(ADDRESS(B798,A798,1,1,"all_city_parameter_inputs"))), "--",INDIRECT(ADDRESS(B798,A798,1,1,"all_city_parameter_inputs")))</f>
        <v>1</v>
      </c>
      <c r="H798" s="25" t="str">
        <f ca="1">IF(OR(F798="alpha",F798="beta",F798="sd",F798="mean"),"--",VLOOKUP(C798,Default!$B$5:$H$82,7,FALSE))</f>
        <v>--</v>
      </c>
      <c r="I798" s="9" t="str">
        <f ca="1">VLOOKUP(E798,Lookup!$C$5:$D$42,2, FALSE)</f>
        <v>PA values</v>
      </c>
      <c r="J798" s="9" t="str">
        <f ca="1">VLOOKUP(C798,Default!$B$4:$E$82,4, FALSE)</f>
        <v>scalar for physical activity</v>
      </c>
      <c r="K798" s="29"/>
      <c r="L798" s="29"/>
      <c r="M798" s="29"/>
    </row>
    <row r="799" spans="1:13" x14ac:dyDescent="0.3">
      <c r="A799" s="10">
        <f t="shared" si="35"/>
        <v>14</v>
      </c>
      <c r="B799" s="10">
        <f t="shared" si="36"/>
        <v>27</v>
      </c>
      <c r="C799" s="10" t="str">
        <f t="shared" ca="1" si="37"/>
        <v>background_pa_scalar</v>
      </c>
      <c r="D799" s="9" t="str" cm="1">
        <f t="array" aca="1" ref="D799" ca="1">INDIRECT(ADDRESS(1,A799,1,1,"all_city_parameter_inputs"))</f>
        <v>medellin</v>
      </c>
      <c r="E799" s="11" t="str" cm="1">
        <f t="array" aca="1" ref="E799" ca="1">IF(AND(ISBLANK(INDIRECT(ADDRESS(B799,2,1,1,"all_city_parameter_inputs"))), ISBLANK(INDIRECT(ADDRESS(B799,1,1,1,"all_city_parameter_inputs")))), "", IF(ISBLANK(INDIRECT(ADDRESS(B799,1,1,1,"all_city_parameter_inputs"))), All_city_list!E798,INDIRECT(ADDRESS(B799,1,1,1,"all_city_parameter_inputs"))))</f>
        <v>background_pa_scalar</v>
      </c>
      <c r="F799" s="9" t="str" cm="1">
        <f t="array" aca="1" ref="F799" ca="1">IF(AND(ISBLANK(INDIRECT(ADDRESS(B799,3,1,1,"all_city_parameter_inputs"))),ISBLANK(INDIRECT(ADDRESS(B799,2,1,1,"all_city_parameter_inputs")))),"",IF(ISBLANK(INDIRECT(ADDRESS(B799,2,1,1,"all_city_parameter_inputs"))),"",INDIRECT(ADDRESS(B799,2,1,1,"all_city_parameter_inputs"))))</f>
        <v>sd</v>
      </c>
      <c r="G799" s="25" cm="1">
        <f t="array" aca="1" ref="G799" ca="1">IF(ISBLANK(INDIRECT(ADDRESS(B799,A799,1,1,"all_city_parameter_inputs"))), "--",INDIRECT(ADDRESS(B799,A799,1,1,"all_city_parameter_inputs")))</f>
        <v>1.2</v>
      </c>
      <c r="H799" s="25" t="str">
        <f ca="1">IF(OR(F799="alpha",F799="beta",F799="sd",F799="mean"),"--",VLOOKUP(C799,Default!$B$5:$H$82,7,FALSE))</f>
        <v>--</v>
      </c>
      <c r="I799" s="9" t="str">
        <f ca="1">VLOOKUP(E799,Lookup!$C$5:$D$42,2, FALSE)</f>
        <v>PA values</v>
      </c>
      <c r="J799" s="9" t="str">
        <f ca="1">VLOOKUP(C799,Default!$B$4:$E$82,4, FALSE)</f>
        <v>scalar for physical activity</v>
      </c>
      <c r="K799" s="29"/>
      <c r="L799" s="29"/>
      <c r="M799" s="29"/>
    </row>
    <row r="800" spans="1:13" x14ac:dyDescent="0.3">
      <c r="A800" s="10">
        <f t="shared" si="35"/>
        <v>14</v>
      </c>
      <c r="B800" s="10">
        <f t="shared" si="36"/>
        <v>28</v>
      </c>
      <c r="C800" s="10" t="str">
        <f t="shared" ca="1" si="37"/>
        <v>bus_walk_time</v>
      </c>
      <c r="D800" s="9" t="str" cm="1">
        <f t="array" aca="1" ref="D800" ca="1">INDIRECT(ADDRESS(1,A800,1,1,"all_city_parameter_inputs"))</f>
        <v>medellin</v>
      </c>
      <c r="E800" s="11" t="str" cm="1">
        <f t="array" aca="1" ref="E800" ca="1">IF(AND(ISBLANK(INDIRECT(ADDRESS(B800,2,1,1,"all_city_parameter_inputs"))), ISBLANK(INDIRECT(ADDRESS(B800,1,1,1,"all_city_parameter_inputs")))), "", IF(ISBLANK(INDIRECT(ADDRESS(B800,1,1,1,"all_city_parameter_inputs"))), All_city_list!E799,INDIRECT(ADDRESS(B800,1,1,1,"all_city_parameter_inputs"))))</f>
        <v>bus_walk_time</v>
      </c>
      <c r="F800" s="9" t="str" cm="1">
        <f t="array" aca="1" ref="F800" ca="1">IF(AND(ISBLANK(INDIRECT(ADDRESS(B800,3,1,1,"all_city_parameter_inputs"))),ISBLANK(INDIRECT(ADDRESS(B800,2,1,1,"all_city_parameter_inputs")))),"",IF(ISBLANK(INDIRECT(ADDRESS(B800,2,1,1,"all_city_parameter_inputs"))),"",INDIRECT(ADDRESS(B800,2,1,1,"all_city_parameter_inputs"))))</f>
        <v>constant</v>
      </c>
      <c r="G800" s="25" cm="1">
        <f t="array" aca="1" ref="G800" ca="1">IF(ISBLANK(INDIRECT(ADDRESS(B800,A800,1,1,"all_city_parameter_inputs"))), "--",INDIRECT(ADDRESS(B800,A800,1,1,"all_city_parameter_inputs")))</f>
        <v>10.55</v>
      </c>
      <c r="H800" s="25">
        <f ca="1">IF(OR(F800="alpha",F800="beta",F800="sd",F800="mean"),"--",VLOOKUP(C800,Default!$B$5:$H$82,7,FALSE))</f>
        <v>5</v>
      </c>
      <c r="I800" s="9" t="str">
        <f ca="1">VLOOKUP(E800,Lookup!$C$5:$D$42,2, FALSE)</f>
        <v>Travel values</v>
      </c>
      <c r="J800" s="9" t="str">
        <f ca="1">VLOOKUP(C800,Default!$B$4:$E$82,4, FALSE)</f>
        <v>time taken to walk to bus stop</v>
      </c>
      <c r="K800" s="29"/>
      <c r="L800" s="29"/>
      <c r="M800" s="29"/>
    </row>
    <row r="801" spans="1:13" x14ac:dyDescent="0.3">
      <c r="A801" s="10">
        <f t="shared" si="35"/>
        <v>14</v>
      </c>
      <c r="B801" s="10">
        <f t="shared" si="36"/>
        <v>29</v>
      </c>
      <c r="C801" s="10" t="str">
        <f t="shared" ca="1" si="37"/>
        <v>bus_walk_time</v>
      </c>
      <c r="D801" s="9" t="str" cm="1">
        <f t="array" aca="1" ref="D801" ca="1">INDIRECT(ADDRESS(1,A801,1,1,"all_city_parameter_inputs"))</f>
        <v>medellin</v>
      </c>
      <c r="E801" s="11" t="str" cm="1">
        <f t="array" aca="1" ref="E801" ca="1">IF(AND(ISBLANK(INDIRECT(ADDRESS(B801,2,1,1,"all_city_parameter_inputs"))), ISBLANK(INDIRECT(ADDRESS(B801,1,1,1,"all_city_parameter_inputs")))), "", IF(ISBLANK(INDIRECT(ADDRESS(B801,1,1,1,"all_city_parameter_inputs"))), All_city_list!E800,INDIRECT(ADDRESS(B801,1,1,1,"all_city_parameter_inputs"))))</f>
        <v>bus_walk_time</v>
      </c>
      <c r="F801" s="9" t="str" cm="1">
        <f t="array" aca="1" ref="F801" ca="1">IF(AND(ISBLANK(INDIRECT(ADDRESS(B801,3,1,1,"all_city_parameter_inputs"))),ISBLANK(INDIRECT(ADDRESS(B801,2,1,1,"all_city_parameter_inputs")))),"",IF(ISBLANK(INDIRECT(ADDRESS(B801,2,1,1,"all_city_parameter_inputs"))),"",INDIRECT(ADDRESS(B801,2,1,1,"all_city_parameter_inputs"))))</f>
        <v>mean</v>
      </c>
      <c r="G801" s="25" t="str" cm="1">
        <f t="array" aca="1" ref="G801" ca="1">IF(ISBLANK(INDIRECT(ADDRESS(B801,A801,1,1,"all_city_parameter_inputs"))), "--",INDIRECT(ADDRESS(B801,A801,1,1,"all_city_parameter_inputs")))</f>
        <v>--</v>
      </c>
      <c r="H801" s="25" t="str">
        <f ca="1">IF(OR(F801="alpha",F801="beta",F801="sd",F801="mean"),"--",VLOOKUP(C801,Default!$B$5:$H$82,7,FALSE))</f>
        <v>--</v>
      </c>
      <c r="I801" s="9" t="str">
        <f ca="1">VLOOKUP(E801,Lookup!$C$5:$D$42,2, FALSE)</f>
        <v>Travel values</v>
      </c>
      <c r="J801" s="9" t="str">
        <f ca="1">VLOOKUP(C801,Default!$B$4:$E$82,4, FALSE)</f>
        <v>time taken to walk to bus stop</v>
      </c>
      <c r="K801" s="29"/>
      <c r="L801" s="29"/>
      <c r="M801" s="29"/>
    </row>
    <row r="802" spans="1:13" x14ac:dyDescent="0.3">
      <c r="A802" s="10">
        <f t="shared" si="35"/>
        <v>14</v>
      </c>
      <c r="B802" s="10">
        <f t="shared" si="36"/>
        <v>30</v>
      </c>
      <c r="C802" s="10" t="str">
        <f t="shared" ca="1" si="37"/>
        <v>bus_walk_time</v>
      </c>
      <c r="D802" s="9" t="str" cm="1">
        <f t="array" aca="1" ref="D802" ca="1">INDIRECT(ADDRESS(1,A802,1,1,"all_city_parameter_inputs"))</f>
        <v>medellin</v>
      </c>
      <c r="E802" s="11" t="str" cm="1">
        <f t="array" aca="1" ref="E802" ca="1">IF(AND(ISBLANK(INDIRECT(ADDRESS(B802,2,1,1,"all_city_parameter_inputs"))), ISBLANK(INDIRECT(ADDRESS(B802,1,1,1,"all_city_parameter_inputs")))), "", IF(ISBLANK(INDIRECT(ADDRESS(B802,1,1,1,"all_city_parameter_inputs"))), All_city_list!E801,INDIRECT(ADDRESS(B802,1,1,1,"all_city_parameter_inputs"))))</f>
        <v>bus_walk_time</v>
      </c>
      <c r="F802" s="9" t="str" cm="1">
        <f t="array" aca="1" ref="F802" ca="1">IF(AND(ISBLANK(INDIRECT(ADDRESS(B802,3,1,1,"all_city_parameter_inputs"))),ISBLANK(INDIRECT(ADDRESS(B802,2,1,1,"all_city_parameter_inputs")))),"",IF(ISBLANK(INDIRECT(ADDRESS(B802,2,1,1,"all_city_parameter_inputs"))),"",INDIRECT(ADDRESS(B802,2,1,1,"all_city_parameter_inputs"))))</f>
        <v>sd</v>
      </c>
      <c r="G802" s="25" t="str" cm="1">
        <f t="array" aca="1" ref="G802" ca="1">IF(ISBLANK(INDIRECT(ADDRESS(B802,A802,1,1,"all_city_parameter_inputs"))), "--",INDIRECT(ADDRESS(B802,A802,1,1,"all_city_parameter_inputs")))</f>
        <v>--</v>
      </c>
      <c r="H802" s="25" t="str">
        <f ca="1">IF(OR(F802="alpha",F802="beta",F802="sd",F802="mean"),"--",VLOOKUP(C802,Default!$B$5:$H$82,7,FALSE))</f>
        <v>--</v>
      </c>
      <c r="I802" s="9" t="str">
        <f ca="1">VLOOKUP(E802,Lookup!$C$5:$D$42,2, FALSE)</f>
        <v>Travel values</v>
      </c>
      <c r="J802" s="9" t="str">
        <f ca="1">VLOOKUP(C802,Default!$B$4:$E$82,4, FALSE)</f>
        <v>time taken to walk to bus stop</v>
      </c>
      <c r="K802" s="29"/>
      <c r="L802" s="29"/>
      <c r="M802" s="29"/>
    </row>
    <row r="803" spans="1:13" x14ac:dyDescent="0.3">
      <c r="A803" s="10">
        <f t="shared" si="35"/>
        <v>14</v>
      </c>
      <c r="B803" s="10">
        <f t="shared" si="36"/>
        <v>31</v>
      </c>
      <c r="C803" s="10" t="str">
        <f t="shared" ca="1" si="37"/>
        <v>rail_walk_time</v>
      </c>
      <c r="D803" s="9" t="str" cm="1">
        <f t="array" aca="1" ref="D803" ca="1">INDIRECT(ADDRESS(1,A803,1,1,"all_city_parameter_inputs"))</f>
        <v>medellin</v>
      </c>
      <c r="E803" s="11" t="str" cm="1">
        <f t="array" aca="1" ref="E803" ca="1">IF(AND(ISBLANK(INDIRECT(ADDRESS(B803,2,1,1,"all_city_parameter_inputs"))), ISBLANK(INDIRECT(ADDRESS(B803,1,1,1,"all_city_parameter_inputs")))), "", IF(ISBLANK(INDIRECT(ADDRESS(B803,1,1,1,"all_city_parameter_inputs"))), All_city_list!E802,INDIRECT(ADDRESS(B803,1,1,1,"all_city_parameter_inputs"))))</f>
        <v>rail_walk_time</v>
      </c>
      <c r="F803" s="9" t="str" cm="1">
        <f t="array" aca="1" ref="F803" ca="1">IF(AND(ISBLANK(INDIRECT(ADDRESS(B803,3,1,1,"all_city_parameter_inputs"))),ISBLANK(INDIRECT(ADDRESS(B803,2,1,1,"all_city_parameter_inputs")))),"",IF(ISBLANK(INDIRECT(ADDRESS(B803,2,1,1,"all_city_parameter_inputs"))),"",INDIRECT(ADDRESS(B803,2,1,1,"all_city_parameter_inputs"))))</f>
        <v>constant</v>
      </c>
      <c r="G803" s="25" cm="1">
        <f t="array" aca="1" ref="G803" ca="1">IF(ISBLANK(INDIRECT(ADDRESS(B803,A803,1,1,"all_city_parameter_inputs"))), "--",INDIRECT(ADDRESS(B803,A803,1,1,"all_city_parameter_inputs")))</f>
        <v>15</v>
      </c>
      <c r="H803" s="25">
        <f ca="1">IF(OR(F803="alpha",F803="beta",F803="sd",F803="mean"),"--",VLOOKUP(C803,Default!$B$5:$H$82,7,FALSE))</f>
        <v>15</v>
      </c>
      <c r="I803" s="9" t="str">
        <f ca="1">VLOOKUP(E803,Lookup!$C$5:$D$42,2, FALSE)</f>
        <v>Travel values</v>
      </c>
      <c r="J803" s="9" t="str">
        <f ca="1">VLOOKUP(C803,Default!$B$4:$E$82,4, FALSE)</f>
        <v>time taken to walk to train station</v>
      </c>
      <c r="K803" s="29"/>
      <c r="L803" s="29"/>
      <c r="M803" s="29"/>
    </row>
    <row r="804" spans="1:13" x14ac:dyDescent="0.3">
      <c r="A804" s="10">
        <f t="shared" si="35"/>
        <v>14</v>
      </c>
      <c r="B804" s="10">
        <f t="shared" si="36"/>
        <v>32</v>
      </c>
      <c r="C804" s="10" t="str">
        <f t="shared" ca="1" si="37"/>
        <v>rail_walk_time</v>
      </c>
      <c r="D804" s="9" t="str" cm="1">
        <f t="array" aca="1" ref="D804" ca="1">INDIRECT(ADDRESS(1,A804,1,1,"all_city_parameter_inputs"))</f>
        <v>medellin</v>
      </c>
      <c r="E804" s="11" t="str" cm="1">
        <f t="array" aca="1" ref="E804" ca="1">IF(AND(ISBLANK(INDIRECT(ADDRESS(B804,2,1,1,"all_city_parameter_inputs"))), ISBLANK(INDIRECT(ADDRESS(B804,1,1,1,"all_city_parameter_inputs")))), "", IF(ISBLANK(INDIRECT(ADDRESS(B804,1,1,1,"all_city_parameter_inputs"))), All_city_list!E803,INDIRECT(ADDRESS(B804,1,1,1,"all_city_parameter_inputs"))))</f>
        <v>rail_walk_time</v>
      </c>
      <c r="F804" s="9" t="str" cm="1">
        <f t="array" aca="1" ref="F804" ca="1">IF(AND(ISBLANK(INDIRECT(ADDRESS(B804,3,1,1,"all_city_parameter_inputs"))),ISBLANK(INDIRECT(ADDRESS(B804,2,1,1,"all_city_parameter_inputs")))),"",IF(ISBLANK(INDIRECT(ADDRESS(B804,2,1,1,"all_city_parameter_inputs"))),"",INDIRECT(ADDRESS(B804,2,1,1,"all_city_parameter_inputs"))))</f>
        <v>mean</v>
      </c>
      <c r="G804" s="25" t="str" cm="1">
        <f t="array" aca="1" ref="G804" ca="1">IF(ISBLANK(INDIRECT(ADDRESS(B804,A804,1,1,"all_city_parameter_inputs"))), "--",INDIRECT(ADDRESS(B804,A804,1,1,"all_city_parameter_inputs")))</f>
        <v>--</v>
      </c>
      <c r="H804" s="25" t="str">
        <f ca="1">IF(OR(F804="alpha",F804="beta",F804="sd",F804="mean"),"--",VLOOKUP(C804,Default!$B$5:$H$82,7,FALSE))</f>
        <v>--</v>
      </c>
      <c r="I804" s="9" t="str">
        <f ca="1">VLOOKUP(E804,Lookup!$C$5:$D$42,2, FALSE)</f>
        <v>Travel values</v>
      </c>
      <c r="J804" s="9" t="str">
        <f ca="1">VLOOKUP(C804,Default!$B$4:$E$82,4, FALSE)</f>
        <v>time taken to walk to train station</v>
      </c>
      <c r="K804" s="29"/>
      <c r="L804" s="29"/>
      <c r="M804" s="29"/>
    </row>
    <row r="805" spans="1:13" x14ac:dyDescent="0.3">
      <c r="A805" s="10">
        <f t="shared" si="35"/>
        <v>14</v>
      </c>
      <c r="B805" s="10">
        <f t="shared" si="36"/>
        <v>33</v>
      </c>
      <c r="C805" s="10" t="str">
        <f t="shared" ca="1" si="37"/>
        <v>rail_walk_time</v>
      </c>
      <c r="D805" s="9" t="str" cm="1">
        <f t="array" aca="1" ref="D805" ca="1">INDIRECT(ADDRESS(1,A805,1,1,"all_city_parameter_inputs"))</f>
        <v>medellin</v>
      </c>
      <c r="E805" s="11" t="str" cm="1">
        <f t="array" aca="1" ref="E805" ca="1">IF(AND(ISBLANK(INDIRECT(ADDRESS(B805,2,1,1,"all_city_parameter_inputs"))), ISBLANK(INDIRECT(ADDRESS(B805,1,1,1,"all_city_parameter_inputs")))), "", IF(ISBLANK(INDIRECT(ADDRESS(B805,1,1,1,"all_city_parameter_inputs"))), All_city_list!E804,INDIRECT(ADDRESS(B805,1,1,1,"all_city_parameter_inputs"))))</f>
        <v>rail_walk_time</v>
      </c>
      <c r="F805" s="9" t="str" cm="1">
        <f t="array" aca="1" ref="F805" ca="1">IF(AND(ISBLANK(INDIRECT(ADDRESS(B805,3,1,1,"all_city_parameter_inputs"))),ISBLANK(INDIRECT(ADDRESS(B805,2,1,1,"all_city_parameter_inputs")))),"",IF(ISBLANK(INDIRECT(ADDRESS(B805,2,1,1,"all_city_parameter_inputs"))),"",INDIRECT(ADDRESS(B805,2,1,1,"all_city_parameter_inputs"))))</f>
        <v>sd</v>
      </c>
      <c r="G805" s="25" t="str" cm="1">
        <f t="array" aca="1" ref="G805" ca="1">IF(ISBLANK(INDIRECT(ADDRESS(B805,A805,1,1,"all_city_parameter_inputs"))), "--",INDIRECT(ADDRESS(B805,A805,1,1,"all_city_parameter_inputs")))</f>
        <v>--</v>
      </c>
      <c r="H805" s="25" t="str">
        <f ca="1">IF(OR(F805="alpha",F805="beta",F805="sd",F805="mean"),"--",VLOOKUP(C805,Default!$B$5:$H$82,7,FALSE))</f>
        <v>--</v>
      </c>
      <c r="I805" s="9" t="str">
        <f ca="1">VLOOKUP(E805,Lookup!$C$5:$D$42,2, FALSE)</f>
        <v>Travel values</v>
      </c>
      <c r="J805" s="9" t="str">
        <f ca="1">VLOOKUP(C805,Default!$B$4:$E$82,4, FALSE)</f>
        <v>time taken to walk to train station</v>
      </c>
      <c r="K805" s="29"/>
      <c r="L805" s="29"/>
      <c r="M805" s="29"/>
    </row>
    <row r="806" spans="1:13" x14ac:dyDescent="0.3">
      <c r="A806" s="10">
        <f t="shared" si="35"/>
        <v>14</v>
      </c>
      <c r="B806" s="10">
        <f t="shared" si="36"/>
        <v>34</v>
      </c>
      <c r="C806" s="10" t="str">
        <f t="shared" ca="1" si="37"/>
        <v xml:space="preserve">add_motorcycle_fleet </v>
      </c>
      <c r="D806" s="9" t="str" cm="1">
        <f t="array" aca="1" ref="D806" ca="1">INDIRECT(ADDRESS(1,A806,1,1,"all_city_parameter_inputs"))</f>
        <v>medellin</v>
      </c>
      <c r="E806" s="11" t="str" cm="1">
        <f t="array" aca="1" ref="E806" ca="1">IF(AND(ISBLANK(INDIRECT(ADDRESS(B806,2,1,1,"all_city_parameter_inputs"))), ISBLANK(INDIRECT(ADDRESS(B806,1,1,1,"all_city_parameter_inputs")))), "", IF(ISBLANK(INDIRECT(ADDRESS(B806,1,1,1,"all_city_parameter_inputs"))), All_city_list!E805,INDIRECT(ADDRESS(B806,1,1,1,"all_city_parameter_inputs"))))</f>
        <v>add_motorcycle_fleet</v>
      </c>
      <c r="F806" s="9" t="str" cm="1">
        <f t="array" aca="1" ref="F806" ca="1">IF(AND(ISBLANK(INDIRECT(ADDRESS(B806,3,1,1,"all_city_parameter_inputs"))),ISBLANK(INDIRECT(ADDRESS(B806,2,1,1,"all_city_parameter_inputs")))),"",IF(ISBLANK(INDIRECT(ADDRESS(B806,2,1,1,"all_city_parameter_inputs"))),"",INDIRECT(ADDRESS(B806,2,1,1,"all_city_parameter_inputs"))))</f>
        <v/>
      </c>
      <c r="G806" s="25" t="str" cm="1">
        <f t="array" aca="1" ref="G806" ca="1">IF(ISBLANK(INDIRECT(ADDRESS(B806,A806,1,1,"all_city_parameter_inputs"))), "--",INDIRECT(ADDRESS(B806,A806,1,1,"all_city_parameter_inputs")))</f>
        <v>F</v>
      </c>
      <c r="H806" s="25" t="str">
        <f ca="1">IF(OR(F806="alpha",F806="beta",F806="sd",F806="mean"),"--",VLOOKUP(C806,Default!$B$5:$H$82,7,FALSE))</f>
        <v>F</v>
      </c>
      <c r="I806" s="9" t="str">
        <f ca="1">VLOOKUP(E806,Lookup!$C$5:$D$42,2, FALSE)</f>
        <v>Travel values</v>
      </c>
      <c r="J806" s="9">
        <f ca="1">VLOOKUP(C806,Default!$B$4:$E$82,4, FALSE)</f>
        <v>0</v>
      </c>
      <c r="K806" s="29"/>
      <c r="L806" s="29"/>
      <c r="M806" s="29"/>
    </row>
    <row r="807" spans="1:13" x14ac:dyDescent="0.3">
      <c r="A807" s="10">
        <f t="shared" si="35"/>
        <v>14</v>
      </c>
      <c r="B807" s="10">
        <f t="shared" si="36"/>
        <v>35</v>
      </c>
      <c r="C807" s="10" t="str">
        <f t="shared" ca="1" si="37"/>
        <v>fleet_to_motorcycle_ratio</v>
      </c>
      <c r="D807" s="9" t="str" cm="1">
        <f t="array" aca="1" ref="D807" ca="1">INDIRECT(ADDRESS(1,A807,1,1,"all_city_parameter_inputs"))</f>
        <v>medellin</v>
      </c>
      <c r="E807" s="11" t="str" cm="1">
        <f t="array" aca="1" ref="E807" ca="1">IF(AND(ISBLANK(INDIRECT(ADDRESS(B807,2,1,1,"all_city_parameter_inputs"))), ISBLANK(INDIRECT(ADDRESS(B807,1,1,1,"all_city_parameter_inputs")))), "", IF(ISBLANK(INDIRECT(ADDRESS(B807,1,1,1,"all_city_parameter_inputs"))), All_city_list!E806,INDIRECT(ADDRESS(B807,1,1,1,"all_city_parameter_inputs"))))</f>
        <v>fleet_to_motorcycle_ratio</v>
      </c>
      <c r="F807" s="9" t="str" cm="1">
        <f t="array" aca="1" ref="F807" ca="1">IF(AND(ISBLANK(INDIRECT(ADDRESS(B807,3,1,1,"all_city_parameter_inputs"))),ISBLANK(INDIRECT(ADDRESS(B807,2,1,1,"all_city_parameter_inputs")))),"",IF(ISBLANK(INDIRECT(ADDRESS(B807,2,1,1,"all_city_parameter_inputs"))),"",INDIRECT(ADDRESS(B807,2,1,1,"all_city_parameter_inputs"))))</f>
        <v>constant</v>
      </c>
      <c r="G807" s="25" cm="1">
        <f t="array" aca="1" ref="G807" ca="1">IF(ISBLANK(INDIRECT(ADDRESS(B807,A807,1,1,"all_city_parameter_inputs"))), "--",INDIRECT(ADDRESS(B807,A807,1,1,"all_city_parameter_inputs")))</f>
        <v>0.44117647100000001</v>
      </c>
      <c r="H807" s="25">
        <f ca="1">IF(OR(F807="alpha",F807="beta",F807="sd",F807="mean"),"--",VLOOKUP(C807,Default!$B$5:$H$82,7,FALSE))</f>
        <v>0.01</v>
      </c>
      <c r="I807" s="9" t="str">
        <f ca="1">VLOOKUP(E807,Lookup!$C$5:$D$42,2, FALSE)</f>
        <v>Travel values</v>
      </c>
      <c r="J807" s="9" t="str">
        <f ca="1">VLOOKUP(C807,Default!$B$4:$E$82,4, FALSE)</f>
        <v>ratio of fleet vehicles to motorcycles</v>
      </c>
      <c r="K807" s="29"/>
      <c r="L807" s="29"/>
      <c r="M807" s="29"/>
    </row>
    <row r="808" spans="1:13" x14ac:dyDescent="0.3">
      <c r="A808" s="10">
        <f t="shared" si="35"/>
        <v>14</v>
      </c>
      <c r="B808" s="10">
        <f t="shared" si="36"/>
        <v>36</v>
      </c>
      <c r="C808" s="10" t="str">
        <f t="shared" ca="1" si="37"/>
        <v>fleet_to_motorcycle_ratio</v>
      </c>
      <c r="D808" s="9" t="str" cm="1">
        <f t="array" aca="1" ref="D808" ca="1">INDIRECT(ADDRESS(1,A808,1,1,"all_city_parameter_inputs"))</f>
        <v>medellin</v>
      </c>
      <c r="E808" s="11" t="str" cm="1">
        <f t="array" aca="1" ref="E808" ca="1">IF(AND(ISBLANK(INDIRECT(ADDRESS(B808,2,1,1,"all_city_parameter_inputs"))), ISBLANK(INDIRECT(ADDRESS(B808,1,1,1,"all_city_parameter_inputs")))), "", IF(ISBLANK(INDIRECT(ADDRESS(B808,1,1,1,"all_city_parameter_inputs"))), All_city_list!E807,INDIRECT(ADDRESS(B808,1,1,1,"all_city_parameter_inputs"))))</f>
        <v>fleet_to_motorcycle_ratio</v>
      </c>
      <c r="F808" s="9" t="str" cm="1">
        <f t="array" aca="1" ref="F808" ca="1">IF(AND(ISBLANK(INDIRECT(ADDRESS(B808,3,1,1,"all_city_parameter_inputs"))),ISBLANK(INDIRECT(ADDRESS(B808,2,1,1,"all_city_parameter_inputs")))),"",IF(ISBLANK(INDIRECT(ADDRESS(B808,2,1,1,"all_city_parameter_inputs"))),"",INDIRECT(ADDRESS(B808,2,1,1,"all_city_parameter_inputs"))))</f>
        <v>alpha</v>
      </c>
      <c r="G808" s="25" cm="1">
        <f t="array" aca="1" ref="G808" ca="1">IF(ISBLANK(INDIRECT(ADDRESS(B808,A808,1,1,"all_city_parameter_inputs"))), "--",INDIRECT(ADDRESS(B808,A808,1,1,"all_city_parameter_inputs")))</f>
        <v>245.8</v>
      </c>
      <c r="H808" s="25" t="str">
        <f ca="1">IF(OR(F808="alpha",F808="beta",F808="sd",F808="mean"),"--",VLOOKUP(C808,Default!$B$5:$H$82,7,FALSE))</f>
        <v>--</v>
      </c>
      <c r="I808" s="9" t="str">
        <f ca="1">VLOOKUP(E808,Lookup!$C$5:$D$42,2, FALSE)</f>
        <v>Travel values</v>
      </c>
      <c r="J808" s="9" t="str">
        <f ca="1">VLOOKUP(C808,Default!$B$4:$E$82,4, FALSE)</f>
        <v>ratio of fleet vehicles to motorcycles</v>
      </c>
      <c r="K808" s="29"/>
      <c r="L808" s="29"/>
      <c r="M808" s="29"/>
    </row>
    <row r="809" spans="1:13" x14ac:dyDescent="0.3">
      <c r="A809" s="10">
        <f t="shared" si="35"/>
        <v>14</v>
      </c>
      <c r="B809" s="10">
        <f t="shared" si="36"/>
        <v>37</v>
      </c>
      <c r="C809" s="10" t="str">
        <f t="shared" ca="1" si="37"/>
        <v>fleet_to_motorcycle_ratio</v>
      </c>
      <c r="D809" s="9" t="str" cm="1">
        <f t="array" aca="1" ref="D809" ca="1">INDIRECT(ADDRESS(1,A809,1,1,"all_city_parameter_inputs"))</f>
        <v>medellin</v>
      </c>
      <c r="E809" s="11" t="str" cm="1">
        <f t="array" aca="1" ref="E809" ca="1">IF(AND(ISBLANK(INDIRECT(ADDRESS(B809,2,1,1,"all_city_parameter_inputs"))), ISBLANK(INDIRECT(ADDRESS(B809,1,1,1,"all_city_parameter_inputs")))), "", IF(ISBLANK(INDIRECT(ADDRESS(B809,1,1,1,"all_city_parameter_inputs"))), All_city_list!E808,INDIRECT(ADDRESS(B809,1,1,1,"all_city_parameter_inputs"))))</f>
        <v>fleet_to_motorcycle_ratio</v>
      </c>
      <c r="F809" s="9" t="str" cm="1">
        <f t="array" aca="1" ref="F809" ca="1">IF(AND(ISBLANK(INDIRECT(ADDRESS(B809,3,1,1,"all_city_parameter_inputs"))),ISBLANK(INDIRECT(ADDRESS(B809,2,1,1,"all_city_parameter_inputs")))),"",IF(ISBLANK(INDIRECT(ADDRESS(B809,2,1,1,"all_city_parameter_inputs"))),"",INDIRECT(ADDRESS(B809,2,1,1,"all_city_parameter_inputs"))))</f>
        <v>beta</v>
      </c>
      <c r="G809" s="25" cm="1">
        <f t="array" aca="1" ref="G809" ca="1">IF(ISBLANK(INDIRECT(ADDRESS(B809,A809,1,1,"all_city_parameter_inputs"))), "--",INDIRECT(ADDRESS(B809,A809,1,1,"all_city_parameter_inputs")))</f>
        <v>311.08</v>
      </c>
      <c r="H809" s="25" t="str">
        <f ca="1">IF(OR(F809="alpha",F809="beta",F809="sd",F809="mean"),"--",VLOOKUP(C809,Default!$B$5:$H$82,7,FALSE))</f>
        <v>--</v>
      </c>
      <c r="I809" s="9" t="str">
        <f ca="1">VLOOKUP(E809,Lookup!$C$5:$D$42,2, FALSE)</f>
        <v>Travel values</v>
      </c>
      <c r="J809" s="9" t="str">
        <f ca="1">VLOOKUP(C809,Default!$B$4:$E$82,4, FALSE)</f>
        <v>ratio of fleet vehicles to motorcycles</v>
      </c>
      <c r="K809" s="29"/>
      <c r="L809" s="29"/>
      <c r="M809" s="29"/>
    </row>
    <row r="810" spans="1:13" x14ac:dyDescent="0.3">
      <c r="A810" s="10">
        <f t="shared" si="35"/>
        <v>14</v>
      </c>
      <c r="B810" s="10">
        <f t="shared" si="36"/>
        <v>38</v>
      </c>
      <c r="C810" s="10" t="str">
        <f t="shared" ca="1" si="37"/>
        <v xml:space="preserve">background_pa_confidence </v>
      </c>
      <c r="D810" s="9" t="str" cm="1">
        <f t="array" aca="1" ref="D810" ca="1">INDIRECT(ADDRESS(1,A810,1,1,"all_city_parameter_inputs"))</f>
        <v>medellin</v>
      </c>
      <c r="E810" s="11" t="str" cm="1">
        <f t="array" aca="1" ref="E810" ca="1">IF(AND(ISBLANK(INDIRECT(ADDRESS(B810,2,1,1,"all_city_parameter_inputs"))), ISBLANK(INDIRECT(ADDRESS(B810,1,1,1,"all_city_parameter_inputs")))), "", IF(ISBLANK(INDIRECT(ADDRESS(B810,1,1,1,"all_city_parameter_inputs"))), All_city_list!E809,INDIRECT(ADDRESS(B810,1,1,1,"all_city_parameter_inputs"))))</f>
        <v>background_pa_confidence</v>
      </c>
      <c r="F810" s="9" t="str" cm="1">
        <f t="array" aca="1" ref="F810" ca="1">IF(AND(ISBLANK(INDIRECT(ADDRESS(B810,3,1,1,"all_city_parameter_inputs"))),ISBLANK(INDIRECT(ADDRESS(B810,2,1,1,"all_city_parameter_inputs")))),"",IF(ISBLANK(INDIRECT(ADDRESS(B810,2,1,1,"all_city_parameter_inputs"))),"",INDIRECT(ADDRESS(B810,2,1,1,"all_city_parameter_inputs"))))</f>
        <v/>
      </c>
      <c r="G810" s="25" cm="1">
        <f t="array" aca="1" ref="G810" ca="1">IF(ISBLANK(INDIRECT(ADDRESS(B810,A810,1,1,"all_city_parameter_inputs"))), "--",INDIRECT(ADDRESS(B810,A810,1,1,"all_city_parameter_inputs")))</f>
        <v>0.3</v>
      </c>
      <c r="H810" s="25" t="e">
        <f ca="1">IF(OR(F810="alpha",F810="beta",F810="sd",F810="mean"),"--",VLOOKUP(C810,Default!$B$5:$H$82,7,FALSE))</f>
        <v>#N/A</v>
      </c>
      <c r="I810" s="9" t="str">
        <f ca="1">VLOOKUP(E810,Lookup!$C$5:$D$42,2, FALSE)</f>
        <v>PA values</v>
      </c>
      <c r="J810" s="9" t="e">
        <f ca="1">VLOOKUP(C810,Default!$B$4:$E$82,4, FALSE)</f>
        <v>#N/A</v>
      </c>
      <c r="K810" s="29"/>
      <c r="L810" s="29"/>
      <c r="M810" s="29"/>
    </row>
    <row r="811" spans="1:13" x14ac:dyDescent="0.3">
      <c r="A811" s="10">
        <f t="shared" si="35"/>
        <v>14</v>
      </c>
      <c r="B811" s="10">
        <f t="shared" si="36"/>
        <v>39</v>
      </c>
      <c r="C811" s="10" t="str">
        <f t="shared" ca="1" si="37"/>
        <v xml:space="preserve">add_walk_to_bus_trips </v>
      </c>
      <c r="D811" s="9" t="str" cm="1">
        <f t="array" aca="1" ref="D811" ca="1">INDIRECT(ADDRESS(1,A811,1,1,"all_city_parameter_inputs"))</f>
        <v>medellin</v>
      </c>
      <c r="E811" s="11" t="str" cm="1">
        <f t="array" aca="1" ref="E811" ca="1">IF(AND(ISBLANK(INDIRECT(ADDRESS(B811,2,1,1,"all_city_parameter_inputs"))), ISBLANK(INDIRECT(ADDRESS(B811,1,1,1,"all_city_parameter_inputs")))), "", IF(ISBLANK(INDIRECT(ADDRESS(B811,1,1,1,"all_city_parameter_inputs"))), All_city_list!E810,INDIRECT(ADDRESS(B811,1,1,1,"all_city_parameter_inputs"))))</f>
        <v>add_walk_to_bus_trips</v>
      </c>
      <c r="F811" s="9" t="str" cm="1">
        <f t="array" aca="1" ref="F811" ca="1">IF(AND(ISBLANK(INDIRECT(ADDRESS(B811,3,1,1,"all_city_parameter_inputs"))),ISBLANK(INDIRECT(ADDRESS(B811,2,1,1,"all_city_parameter_inputs")))),"",IF(ISBLANK(INDIRECT(ADDRESS(B811,2,1,1,"all_city_parameter_inputs"))),"",INDIRECT(ADDRESS(B811,2,1,1,"all_city_parameter_inputs"))))</f>
        <v/>
      </c>
      <c r="G811" s="25" t="str" cm="1">
        <f t="array" aca="1" ref="G811" ca="1">IF(ISBLANK(INDIRECT(ADDRESS(B811,A811,1,1,"all_city_parameter_inputs"))), "--",INDIRECT(ADDRESS(B811,A811,1,1,"all_city_parameter_inputs")))</f>
        <v>T</v>
      </c>
      <c r="H811" s="25" t="str">
        <f ca="1">IF(OR(F811="alpha",F811="beta",F811="sd",F811="mean"),"--",VLOOKUP(C811,Default!$B$5:$H$82,7,FALSE))</f>
        <v>T</v>
      </c>
      <c r="I811" s="9" t="str">
        <f ca="1">VLOOKUP(E811,Lookup!$C$5:$D$42,2, FALSE)</f>
        <v>Travel values</v>
      </c>
      <c r="J811" s="9">
        <f ca="1">VLOOKUP(C811,Default!$B$4:$E$82,4, FALSE)</f>
        <v>0</v>
      </c>
      <c r="K811" s="29"/>
      <c r="L811" s="29"/>
      <c r="M811" s="29"/>
    </row>
    <row r="812" spans="1:13" x14ac:dyDescent="0.3">
      <c r="A812" s="10">
        <f t="shared" si="35"/>
        <v>14</v>
      </c>
      <c r="B812" s="10">
        <f t="shared" si="36"/>
        <v>40</v>
      </c>
      <c r="C812" s="10" t="str">
        <f t="shared" ca="1" si="37"/>
        <v>bus_to_passenger_ratio</v>
      </c>
      <c r="D812" s="9" t="str" cm="1">
        <f t="array" aca="1" ref="D812" ca="1">INDIRECT(ADDRESS(1,A812,1,1,"all_city_parameter_inputs"))</f>
        <v>medellin</v>
      </c>
      <c r="E812" s="11" t="str" cm="1">
        <f t="array" aca="1" ref="E812" ca="1">IF(AND(ISBLANK(INDIRECT(ADDRESS(B812,2,1,1,"all_city_parameter_inputs"))), ISBLANK(INDIRECT(ADDRESS(B812,1,1,1,"all_city_parameter_inputs")))), "", IF(ISBLANK(INDIRECT(ADDRESS(B812,1,1,1,"all_city_parameter_inputs"))), All_city_list!E811,INDIRECT(ADDRESS(B812,1,1,1,"all_city_parameter_inputs"))))</f>
        <v>bus_to_passenger_ratio</v>
      </c>
      <c r="F812" s="9" t="str" cm="1">
        <f t="array" aca="1" ref="F812" ca="1">IF(AND(ISBLANK(INDIRECT(ADDRESS(B812,3,1,1,"all_city_parameter_inputs"))),ISBLANK(INDIRECT(ADDRESS(B812,2,1,1,"all_city_parameter_inputs")))),"",IF(ISBLANK(INDIRECT(ADDRESS(B812,2,1,1,"all_city_parameter_inputs"))),"",INDIRECT(ADDRESS(B812,2,1,1,"all_city_parameter_inputs"))))</f>
        <v>constant</v>
      </c>
      <c r="G812" s="25" cm="1">
        <f t="array" aca="1" ref="G812" ca="1">IF(ISBLANK(INDIRECT(ADDRESS(B812,A812,1,1,"all_city_parameter_inputs"))), "--",INDIRECT(ADDRESS(B812,A812,1,1,"all_city_parameter_inputs")))</f>
        <v>3.2258065000000002E-2</v>
      </c>
      <c r="H812" s="25">
        <f ca="1">IF(OR(F812="alpha",F812="beta",F812="sd",F812="mean"),"--",VLOOKUP(C812,Default!$B$5:$H$82,7,FALSE))</f>
        <v>2.1999999999999999E-2</v>
      </c>
      <c r="I812" s="9" t="str">
        <f ca="1">VLOOKUP(E812,Lookup!$C$5:$D$42,2, FALSE)</f>
        <v>Travel values</v>
      </c>
      <c r="J812" s="9" t="str">
        <f ca="1">VLOOKUP(C812,Default!$B$4:$E$82,4, FALSE)</f>
        <v>number of buses per passenger</v>
      </c>
      <c r="K812" s="29"/>
      <c r="L812" s="29"/>
      <c r="M812" s="29"/>
    </row>
    <row r="813" spans="1:13" x14ac:dyDescent="0.3">
      <c r="A813" s="10">
        <f t="shared" si="35"/>
        <v>14</v>
      </c>
      <c r="B813" s="10">
        <f t="shared" si="36"/>
        <v>41</v>
      </c>
      <c r="C813" s="10" t="str">
        <f t="shared" ca="1" si="37"/>
        <v>bus_to_passenger_ratio</v>
      </c>
      <c r="D813" s="9" t="str" cm="1">
        <f t="array" aca="1" ref="D813" ca="1">INDIRECT(ADDRESS(1,A813,1,1,"all_city_parameter_inputs"))</f>
        <v>medellin</v>
      </c>
      <c r="E813" s="11" t="str" cm="1">
        <f t="array" aca="1" ref="E813" ca="1">IF(AND(ISBLANK(INDIRECT(ADDRESS(B813,2,1,1,"all_city_parameter_inputs"))), ISBLANK(INDIRECT(ADDRESS(B813,1,1,1,"all_city_parameter_inputs")))), "", IF(ISBLANK(INDIRECT(ADDRESS(B813,1,1,1,"all_city_parameter_inputs"))), All_city_list!E812,INDIRECT(ADDRESS(B813,1,1,1,"all_city_parameter_inputs"))))</f>
        <v>bus_to_passenger_ratio</v>
      </c>
      <c r="F813" s="9" t="str" cm="1">
        <f t="array" aca="1" ref="F813" ca="1">IF(AND(ISBLANK(INDIRECT(ADDRESS(B813,3,1,1,"all_city_parameter_inputs"))),ISBLANK(INDIRECT(ADDRESS(B813,2,1,1,"all_city_parameter_inputs")))),"",IF(ISBLANK(INDIRECT(ADDRESS(B813,2,1,1,"all_city_parameter_inputs"))),"",INDIRECT(ADDRESS(B813,2,1,1,"all_city_parameter_inputs"))))</f>
        <v>alpha</v>
      </c>
      <c r="G813" s="25" cm="1">
        <f t="array" aca="1" ref="G813" ca="1">IF(ISBLANK(INDIRECT(ADDRESS(B813,A813,1,1,"all_city_parameter_inputs"))), "--",INDIRECT(ADDRESS(B813,A813,1,1,"all_city_parameter_inputs")))</f>
        <v>20</v>
      </c>
      <c r="H813" s="25" t="str">
        <f ca="1">IF(OR(F813="alpha",F813="beta",F813="sd",F813="mean"),"--",VLOOKUP(C813,Default!$B$5:$H$82,7,FALSE))</f>
        <v>--</v>
      </c>
      <c r="I813" s="9" t="str">
        <f ca="1">VLOOKUP(E813,Lookup!$C$5:$D$42,2, FALSE)</f>
        <v>Travel values</v>
      </c>
      <c r="J813" s="9" t="str">
        <f ca="1">VLOOKUP(C813,Default!$B$4:$E$82,4, FALSE)</f>
        <v>number of buses per passenger</v>
      </c>
      <c r="K813" s="29"/>
      <c r="L813" s="29"/>
      <c r="M813" s="29"/>
    </row>
    <row r="814" spans="1:13" x14ac:dyDescent="0.3">
      <c r="A814" s="10">
        <f t="shared" si="35"/>
        <v>14</v>
      </c>
      <c r="B814" s="10">
        <f t="shared" si="36"/>
        <v>42</v>
      </c>
      <c r="C814" s="10" t="str">
        <f t="shared" ca="1" si="37"/>
        <v>bus_to_passenger_ratio</v>
      </c>
      <c r="D814" s="9" t="str" cm="1">
        <f t="array" aca="1" ref="D814" ca="1">INDIRECT(ADDRESS(1,A814,1,1,"all_city_parameter_inputs"))</f>
        <v>medellin</v>
      </c>
      <c r="E814" s="11" t="str" cm="1">
        <f t="array" aca="1" ref="E814" ca="1">IF(AND(ISBLANK(INDIRECT(ADDRESS(B814,2,1,1,"all_city_parameter_inputs"))), ISBLANK(INDIRECT(ADDRESS(B814,1,1,1,"all_city_parameter_inputs")))), "", IF(ISBLANK(INDIRECT(ADDRESS(B814,1,1,1,"all_city_parameter_inputs"))), All_city_list!E813,INDIRECT(ADDRESS(B814,1,1,1,"all_city_parameter_inputs"))))</f>
        <v>bus_to_passenger_ratio</v>
      </c>
      <c r="F814" s="9" t="str" cm="1">
        <f t="array" aca="1" ref="F814" ca="1">IF(AND(ISBLANK(INDIRECT(ADDRESS(B814,3,1,1,"all_city_parameter_inputs"))),ISBLANK(INDIRECT(ADDRESS(B814,2,1,1,"all_city_parameter_inputs")))),"",IF(ISBLANK(INDIRECT(ADDRESS(B814,2,1,1,"all_city_parameter_inputs"))),"",INDIRECT(ADDRESS(B814,2,1,1,"all_city_parameter_inputs"))))</f>
        <v>beta</v>
      </c>
      <c r="G814" s="25" cm="1">
        <f t="array" aca="1" ref="G814" ca="1">IF(ISBLANK(INDIRECT(ADDRESS(B814,A814,1,1,"all_city_parameter_inputs"))), "--",INDIRECT(ADDRESS(B814,A814,1,1,"all_city_parameter_inputs")))</f>
        <v>600</v>
      </c>
      <c r="H814" s="25" t="str">
        <f ca="1">IF(OR(F814="alpha",F814="beta",F814="sd",F814="mean"),"--",VLOOKUP(C814,Default!$B$5:$H$82,7,FALSE))</f>
        <v>--</v>
      </c>
      <c r="I814" s="9" t="str">
        <f ca="1">VLOOKUP(E814,Lookup!$C$5:$D$42,2, FALSE)</f>
        <v>Travel values</v>
      </c>
      <c r="J814" s="9" t="str">
        <f ca="1">VLOOKUP(C814,Default!$B$4:$E$82,4, FALSE)</f>
        <v>number of buses per passenger</v>
      </c>
      <c r="K814" s="29"/>
      <c r="L814" s="29"/>
      <c r="M814" s="29"/>
    </row>
    <row r="815" spans="1:13" x14ac:dyDescent="0.3">
      <c r="A815" s="10">
        <f t="shared" si="35"/>
        <v>14</v>
      </c>
      <c r="B815" s="10">
        <f t="shared" si="36"/>
        <v>43</v>
      </c>
      <c r="C815" s="10" t="str">
        <f t="shared" ca="1" si="37"/>
        <v>truck_to_car_ratio</v>
      </c>
      <c r="D815" s="9" t="str" cm="1">
        <f t="array" aca="1" ref="D815" ca="1">INDIRECT(ADDRESS(1,A815,1,1,"all_city_parameter_inputs"))</f>
        <v>medellin</v>
      </c>
      <c r="E815" s="11" t="str" cm="1">
        <f t="array" aca="1" ref="E815" ca="1">IF(AND(ISBLANK(INDIRECT(ADDRESS(B815,2,1,1,"all_city_parameter_inputs"))), ISBLANK(INDIRECT(ADDRESS(B815,1,1,1,"all_city_parameter_inputs")))), "", IF(ISBLANK(INDIRECT(ADDRESS(B815,1,1,1,"all_city_parameter_inputs"))), All_city_list!E814,INDIRECT(ADDRESS(B815,1,1,1,"all_city_parameter_inputs"))))</f>
        <v>truck_to_car_ratio</v>
      </c>
      <c r="F815" s="9" t="str" cm="1">
        <f t="array" aca="1" ref="F815" ca="1">IF(AND(ISBLANK(INDIRECT(ADDRESS(B815,3,1,1,"all_city_parameter_inputs"))),ISBLANK(INDIRECT(ADDRESS(B815,2,1,1,"all_city_parameter_inputs")))),"",IF(ISBLANK(INDIRECT(ADDRESS(B815,2,1,1,"all_city_parameter_inputs"))),"",INDIRECT(ADDRESS(B815,2,1,1,"all_city_parameter_inputs"))))</f>
        <v>constant</v>
      </c>
      <c r="G815" s="25" cm="1">
        <f t="array" aca="1" ref="G815" ca="1">IF(ISBLANK(INDIRECT(ADDRESS(B815,A815,1,1,"all_city_parameter_inputs"))), "--",INDIRECT(ADDRESS(B815,A815,1,1,"all_city_parameter_inputs")))</f>
        <v>0.23076923099999999</v>
      </c>
      <c r="H815" s="25">
        <f ca="1">IF(OR(F815="alpha",F815="beta",F815="sd",F815="mean"),"--",VLOOKUP(C815,Default!$B$5:$H$82,7,FALSE))</f>
        <v>0.21</v>
      </c>
      <c r="I815" s="9" t="str">
        <f ca="1">VLOOKUP(E815,Lookup!$C$5:$D$42,2, FALSE)</f>
        <v>Travel values</v>
      </c>
      <c r="J815" s="9" t="str">
        <f ca="1">VLOOKUP(C815,Default!$B$4:$E$82,4, FALSE)</f>
        <v>number of trucks per car</v>
      </c>
      <c r="K815" s="29"/>
      <c r="L815" s="29"/>
      <c r="M815" s="29"/>
    </row>
    <row r="816" spans="1:13" x14ac:dyDescent="0.3">
      <c r="A816" s="10">
        <f t="shared" si="35"/>
        <v>14</v>
      </c>
      <c r="B816" s="10">
        <f t="shared" si="36"/>
        <v>44</v>
      </c>
      <c r="C816" s="10" t="str">
        <f t="shared" ca="1" si="37"/>
        <v>truck_to_car_ratio</v>
      </c>
      <c r="D816" s="9" t="str" cm="1">
        <f t="array" aca="1" ref="D816" ca="1">INDIRECT(ADDRESS(1,A816,1,1,"all_city_parameter_inputs"))</f>
        <v>medellin</v>
      </c>
      <c r="E816" s="11" t="str" cm="1">
        <f t="array" aca="1" ref="E816" ca="1">IF(AND(ISBLANK(INDIRECT(ADDRESS(B816,2,1,1,"all_city_parameter_inputs"))), ISBLANK(INDIRECT(ADDRESS(B816,1,1,1,"all_city_parameter_inputs")))), "", IF(ISBLANK(INDIRECT(ADDRESS(B816,1,1,1,"all_city_parameter_inputs"))), All_city_list!E815,INDIRECT(ADDRESS(B816,1,1,1,"all_city_parameter_inputs"))))</f>
        <v>truck_to_car_ratio</v>
      </c>
      <c r="F816" s="9" t="str" cm="1">
        <f t="array" aca="1" ref="F816" ca="1">IF(AND(ISBLANK(INDIRECT(ADDRESS(B816,3,1,1,"all_city_parameter_inputs"))),ISBLANK(INDIRECT(ADDRESS(B816,2,1,1,"all_city_parameter_inputs")))),"",IF(ISBLANK(INDIRECT(ADDRESS(B816,2,1,1,"all_city_parameter_inputs"))),"",INDIRECT(ADDRESS(B816,2,1,1,"all_city_parameter_inputs"))))</f>
        <v>alpha</v>
      </c>
      <c r="G816" s="25" cm="1">
        <f t="array" aca="1" ref="G816" ca="1">IF(ISBLANK(INDIRECT(ADDRESS(B816,A816,1,1,"all_city_parameter_inputs"))), "--",INDIRECT(ADDRESS(B816,A816,1,1,"all_city_parameter_inputs")))</f>
        <v>3</v>
      </c>
      <c r="H816" s="25" t="str">
        <f ca="1">IF(OR(F816="alpha",F816="beta",F816="sd",F816="mean"),"--",VLOOKUP(C816,Default!$B$5:$H$82,7,FALSE))</f>
        <v>--</v>
      </c>
      <c r="I816" s="9" t="str">
        <f ca="1">VLOOKUP(E816,Lookup!$C$5:$D$42,2, FALSE)</f>
        <v>Travel values</v>
      </c>
      <c r="J816" s="9" t="str">
        <f ca="1">VLOOKUP(C816,Default!$B$4:$E$82,4, FALSE)</f>
        <v>number of trucks per car</v>
      </c>
      <c r="K816" s="29"/>
      <c r="L816" s="29"/>
      <c r="M816" s="29"/>
    </row>
    <row r="817" spans="1:13" x14ac:dyDescent="0.3">
      <c r="A817" s="10">
        <f t="shared" si="35"/>
        <v>14</v>
      </c>
      <c r="B817" s="10">
        <f t="shared" si="36"/>
        <v>45</v>
      </c>
      <c r="C817" s="10" t="str">
        <f t="shared" ca="1" si="37"/>
        <v>truck_to_car_ratio</v>
      </c>
      <c r="D817" s="9" t="str" cm="1">
        <f t="array" aca="1" ref="D817" ca="1">INDIRECT(ADDRESS(1,A817,1,1,"all_city_parameter_inputs"))</f>
        <v>medellin</v>
      </c>
      <c r="E817" s="11" t="str" cm="1">
        <f t="array" aca="1" ref="E817" ca="1">IF(AND(ISBLANK(INDIRECT(ADDRESS(B817,2,1,1,"all_city_parameter_inputs"))), ISBLANK(INDIRECT(ADDRESS(B817,1,1,1,"all_city_parameter_inputs")))), "", IF(ISBLANK(INDIRECT(ADDRESS(B817,1,1,1,"all_city_parameter_inputs"))), All_city_list!E816,INDIRECT(ADDRESS(B817,1,1,1,"all_city_parameter_inputs"))))</f>
        <v>truck_to_car_ratio</v>
      </c>
      <c r="F817" s="9" t="str" cm="1">
        <f t="array" aca="1" ref="F817" ca="1">IF(AND(ISBLANK(INDIRECT(ADDRESS(B817,3,1,1,"all_city_parameter_inputs"))),ISBLANK(INDIRECT(ADDRESS(B817,2,1,1,"all_city_parameter_inputs")))),"",IF(ISBLANK(INDIRECT(ADDRESS(B817,2,1,1,"all_city_parameter_inputs"))),"",INDIRECT(ADDRESS(B817,2,1,1,"all_city_parameter_inputs"))))</f>
        <v>beta</v>
      </c>
      <c r="G817" s="25" cm="1">
        <f t="array" aca="1" ref="G817" ca="1">IF(ISBLANK(INDIRECT(ADDRESS(B817,A817,1,1,"all_city_parameter_inputs"))), "--",INDIRECT(ADDRESS(B817,A817,1,1,"all_city_parameter_inputs")))</f>
        <v>10</v>
      </c>
      <c r="H817" s="25" t="str">
        <f ca="1">IF(OR(F817="alpha",F817="beta",F817="sd",F817="mean"),"--",VLOOKUP(C817,Default!$B$5:$H$82,7,FALSE))</f>
        <v>--</v>
      </c>
      <c r="I817" s="9" t="str">
        <f ca="1">VLOOKUP(E817,Lookup!$C$5:$D$42,2, FALSE)</f>
        <v>Travel values</v>
      </c>
      <c r="J817" s="9" t="str">
        <f ca="1">VLOOKUP(C817,Default!$B$4:$E$82,4, FALSE)</f>
        <v>number of trucks per car</v>
      </c>
      <c r="K817" s="29"/>
      <c r="L817" s="29"/>
      <c r="M817" s="29"/>
    </row>
    <row r="818" spans="1:13" x14ac:dyDescent="0.3">
      <c r="A818" s="10">
        <f t="shared" si="35"/>
        <v>14</v>
      </c>
      <c r="B818" s="10">
        <f t="shared" si="36"/>
        <v>46</v>
      </c>
      <c r="C818" s="10" t="str">
        <f t="shared" ca="1" si="37"/>
        <v xml:space="preserve">PM_emission_confidence </v>
      </c>
      <c r="D818" s="9" t="str" cm="1">
        <f t="array" aca="1" ref="D818" ca="1">INDIRECT(ADDRESS(1,A818,1,1,"all_city_parameter_inputs"))</f>
        <v>medellin</v>
      </c>
      <c r="E818" s="11" t="str" cm="1">
        <f t="array" aca="1" ref="E818" ca="1">IF(AND(ISBLANK(INDIRECT(ADDRESS(B818,2,1,1,"all_city_parameter_inputs"))), ISBLANK(INDIRECT(ADDRESS(B818,1,1,1,"all_city_parameter_inputs")))), "", IF(ISBLANK(INDIRECT(ADDRESS(B818,1,1,1,"all_city_parameter_inputs"))), All_city_list!E817,INDIRECT(ADDRESS(B818,1,1,1,"all_city_parameter_inputs"))))</f>
        <v>PM_emission_confidence</v>
      </c>
      <c r="F818" s="9" t="str" cm="1">
        <f t="array" aca="1" ref="F818" ca="1">IF(AND(ISBLANK(INDIRECT(ADDRESS(B818,3,1,1,"all_city_parameter_inputs"))),ISBLANK(INDIRECT(ADDRESS(B818,2,1,1,"all_city_parameter_inputs")))),"",IF(ISBLANK(INDIRECT(ADDRESS(B818,2,1,1,"all_city_parameter_inputs"))),"",INDIRECT(ADDRESS(B818,2,1,1,"all_city_parameter_inputs"))))</f>
        <v/>
      </c>
      <c r="G818" s="25" cm="1">
        <f t="array" aca="1" ref="G818" ca="1">IF(ISBLANK(INDIRECT(ADDRESS(B818,A818,1,1,"all_city_parameter_inputs"))), "--",INDIRECT(ADDRESS(B818,A818,1,1,"all_city_parameter_inputs")))</f>
        <v>0.8</v>
      </c>
      <c r="H818" s="25" t="e">
        <f ca="1">IF(OR(F818="alpha",F818="beta",F818="sd",F818="mean"),"--",VLOOKUP(C818,Default!$B$5:$H$82,7,FALSE))</f>
        <v>#N/A</v>
      </c>
      <c r="I818" s="9" t="str">
        <f ca="1">VLOOKUP(E818,Lookup!$C$5:$D$42,2, FALSE)</f>
        <v>Pollution values</v>
      </c>
      <c r="J818" s="9" t="e">
        <f ca="1">VLOOKUP(C818,Default!$B$4:$E$82,4, FALSE)</f>
        <v>#N/A</v>
      </c>
      <c r="K818" s="29"/>
      <c r="L818" s="29"/>
      <c r="M818" s="29"/>
    </row>
    <row r="819" spans="1:13" x14ac:dyDescent="0.3">
      <c r="A819" s="10">
        <f t="shared" si="35"/>
        <v>14</v>
      </c>
      <c r="B819" s="10">
        <f t="shared" si="36"/>
        <v>47</v>
      </c>
      <c r="C819" s="10" t="str">
        <f t="shared" ca="1" si="37"/>
        <v>distance_scalar_car_taxi</v>
      </c>
      <c r="D819" s="9" t="str" cm="1">
        <f t="array" aca="1" ref="D819" ca="1">INDIRECT(ADDRESS(1,A819,1,1,"all_city_parameter_inputs"))</f>
        <v>medellin</v>
      </c>
      <c r="E819" s="11" t="str" cm="1">
        <f t="array" aca="1" ref="E819" ca="1">IF(AND(ISBLANK(INDIRECT(ADDRESS(B819,2,1,1,"all_city_parameter_inputs"))), ISBLANK(INDIRECT(ADDRESS(B819,1,1,1,"all_city_parameter_inputs")))), "", IF(ISBLANK(INDIRECT(ADDRESS(B819,1,1,1,"all_city_parameter_inputs"))), All_city_list!E818,INDIRECT(ADDRESS(B819,1,1,1,"all_city_parameter_inputs"))))</f>
        <v>distance_scalar_car_taxi</v>
      </c>
      <c r="F819" s="9" t="str" cm="1">
        <f t="array" aca="1" ref="F819" ca="1">IF(AND(ISBLANK(INDIRECT(ADDRESS(B819,3,1,1,"all_city_parameter_inputs"))),ISBLANK(INDIRECT(ADDRESS(B819,2,1,1,"all_city_parameter_inputs")))),"",IF(ISBLANK(INDIRECT(ADDRESS(B819,2,1,1,"all_city_parameter_inputs"))),"",INDIRECT(ADDRESS(B819,2,1,1,"all_city_parameter_inputs"))))</f>
        <v>constant</v>
      </c>
      <c r="G819" s="25" cm="1">
        <f t="array" aca="1" ref="G819" ca="1">IF(ISBLANK(INDIRECT(ADDRESS(B819,A819,1,1,"all_city_parameter_inputs"))), "--",INDIRECT(ADDRESS(B819,A819,1,1,"all_city_parameter_inputs")))</f>
        <v>1</v>
      </c>
      <c r="H819" s="25">
        <f ca="1">IF(OR(F819="alpha",F819="beta",F819="sd",F819="mean"),"--",VLOOKUP(C819,Default!$B$5:$H$82,7,FALSE))</f>
        <v>1</v>
      </c>
      <c r="I819" s="9" t="str">
        <f ca="1">VLOOKUP(E819,Lookup!$C$5:$D$42,2, FALSE)</f>
        <v>Travel values</v>
      </c>
      <c r="J819" s="9" t="str">
        <f ca="1">VLOOKUP(C819,Default!$B$4:$E$82,4, FALSE)</f>
        <v>scalar for car/taxi distance</v>
      </c>
      <c r="K819" s="29"/>
      <c r="L819" s="29"/>
      <c r="M819" s="29"/>
    </row>
    <row r="820" spans="1:13" x14ac:dyDescent="0.3">
      <c r="A820" s="10">
        <f t="shared" si="35"/>
        <v>14</v>
      </c>
      <c r="B820" s="10">
        <f t="shared" si="36"/>
        <v>48</v>
      </c>
      <c r="C820" s="10" t="str">
        <f t="shared" ca="1" si="37"/>
        <v>distance_scalar_car_taxi</v>
      </c>
      <c r="D820" s="9" t="str" cm="1">
        <f t="array" aca="1" ref="D820" ca="1">INDIRECT(ADDRESS(1,A820,1,1,"all_city_parameter_inputs"))</f>
        <v>medellin</v>
      </c>
      <c r="E820" s="11" t="str" cm="1">
        <f t="array" aca="1" ref="E820" ca="1">IF(AND(ISBLANK(INDIRECT(ADDRESS(B820,2,1,1,"all_city_parameter_inputs"))), ISBLANK(INDIRECT(ADDRESS(B820,1,1,1,"all_city_parameter_inputs")))), "", IF(ISBLANK(INDIRECT(ADDRESS(B820,1,1,1,"all_city_parameter_inputs"))), All_city_list!E819,INDIRECT(ADDRESS(B820,1,1,1,"all_city_parameter_inputs"))))</f>
        <v>distance_scalar_car_taxi</v>
      </c>
      <c r="F820" s="9" t="str" cm="1">
        <f t="array" aca="1" ref="F820" ca="1">IF(AND(ISBLANK(INDIRECT(ADDRESS(B820,3,1,1,"all_city_parameter_inputs"))),ISBLANK(INDIRECT(ADDRESS(B820,2,1,1,"all_city_parameter_inputs")))),"",IF(ISBLANK(INDIRECT(ADDRESS(B820,2,1,1,"all_city_parameter_inputs"))),"",INDIRECT(ADDRESS(B820,2,1,1,"all_city_parameter_inputs"))))</f>
        <v>mean</v>
      </c>
      <c r="G820" s="25" cm="1">
        <f t="array" aca="1" ref="G820" ca="1">IF(ISBLANK(INDIRECT(ADDRESS(B820,A820,1,1,"all_city_parameter_inputs"))), "--",INDIRECT(ADDRESS(B820,A820,1,1,"all_city_parameter_inputs")))</f>
        <v>1</v>
      </c>
      <c r="H820" s="25" t="str">
        <f ca="1">IF(OR(F820="alpha",F820="beta",F820="sd",F820="mean"),"--",VLOOKUP(C820,Default!$B$5:$H$82,7,FALSE))</f>
        <v>--</v>
      </c>
      <c r="I820" s="9" t="str">
        <f ca="1">VLOOKUP(E820,Lookup!$C$5:$D$42,2, FALSE)</f>
        <v>Travel values</v>
      </c>
      <c r="J820" s="9" t="str">
        <f ca="1">VLOOKUP(C820,Default!$B$4:$E$82,4, FALSE)</f>
        <v>scalar for car/taxi distance</v>
      </c>
      <c r="K820" s="29"/>
      <c r="L820" s="29"/>
      <c r="M820" s="29"/>
    </row>
    <row r="821" spans="1:13" x14ac:dyDescent="0.3">
      <c r="A821" s="10">
        <f t="shared" si="35"/>
        <v>14</v>
      </c>
      <c r="B821" s="10">
        <f t="shared" si="36"/>
        <v>49</v>
      </c>
      <c r="C821" s="10" t="str">
        <f t="shared" ca="1" si="37"/>
        <v>distance_scalar_car_taxi</v>
      </c>
      <c r="D821" s="9" t="str" cm="1">
        <f t="array" aca="1" ref="D821" ca="1">INDIRECT(ADDRESS(1,A821,1,1,"all_city_parameter_inputs"))</f>
        <v>medellin</v>
      </c>
      <c r="E821" s="11" t="str" cm="1">
        <f t="array" aca="1" ref="E821" ca="1">IF(AND(ISBLANK(INDIRECT(ADDRESS(B821,2,1,1,"all_city_parameter_inputs"))), ISBLANK(INDIRECT(ADDRESS(B821,1,1,1,"all_city_parameter_inputs")))), "", IF(ISBLANK(INDIRECT(ADDRESS(B821,1,1,1,"all_city_parameter_inputs"))), All_city_list!E820,INDIRECT(ADDRESS(B821,1,1,1,"all_city_parameter_inputs"))))</f>
        <v>distance_scalar_car_taxi</v>
      </c>
      <c r="F821" s="9" t="str" cm="1">
        <f t="array" aca="1" ref="F821" ca="1">IF(AND(ISBLANK(INDIRECT(ADDRESS(B821,3,1,1,"all_city_parameter_inputs"))),ISBLANK(INDIRECT(ADDRESS(B821,2,1,1,"all_city_parameter_inputs")))),"",IF(ISBLANK(INDIRECT(ADDRESS(B821,2,1,1,"all_city_parameter_inputs"))),"",INDIRECT(ADDRESS(B821,2,1,1,"all_city_parameter_inputs"))))</f>
        <v>sd</v>
      </c>
      <c r="G821" s="25" cm="1">
        <f t="array" aca="1" ref="G821" ca="1">IF(ISBLANK(INDIRECT(ADDRESS(B821,A821,1,1,"all_city_parameter_inputs"))), "--",INDIRECT(ADDRESS(B821,A821,1,1,"all_city_parameter_inputs")))</f>
        <v>1.2</v>
      </c>
      <c r="H821" s="25" t="str">
        <f ca="1">IF(OR(F821="alpha",F821="beta",F821="sd",F821="mean"),"--",VLOOKUP(C821,Default!$B$5:$H$82,7,FALSE))</f>
        <v>--</v>
      </c>
      <c r="I821" s="9" t="str">
        <f ca="1">VLOOKUP(E821,Lookup!$C$5:$D$42,2, FALSE)</f>
        <v>Travel values</v>
      </c>
      <c r="J821" s="9" t="str">
        <f ca="1">VLOOKUP(C821,Default!$B$4:$E$82,4, FALSE)</f>
        <v>scalar for car/taxi distance</v>
      </c>
      <c r="K821" s="29"/>
      <c r="L821" s="29"/>
      <c r="M821" s="29"/>
    </row>
    <row r="822" spans="1:13" x14ac:dyDescent="0.3">
      <c r="A822" s="10">
        <f t="shared" si="35"/>
        <v>14</v>
      </c>
      <c r="B822" s="10">
        <f t="shared" si="36"/>
        <v>50</v>
      </c>
      <c r="C822" s="10" t="str">
        <f t="shared" ca="1" si="37"/>
        <v>distance_scalar_motorcycle</v>
      </c>
      <c r="D822" s="9" t="str" cm="1">
        <f t="array" aca="1" ref="D822" ca="1">INDIRECT(ADDRESS(1,A822,1,1,"all_city_parameter_inputs"))</f>
        <v>medellin</v>
      </c>
      <c r="E822" s="11" t="str" cm="1">
        <f t="array" aca="1" ref="E822" ca="1">IF(AND(ISBLANK(INDIRECT(ADDRESS(B822,2,1,1,"all_city_parameter_inputs"))), ISBLANK(INDIRECT(ADDRESS(B822,1,1,1,"all_city_parameter_inputs")))), "", IF(ISBLANK(INDIRECT(ADDRESS(B822,1,1,1,"all_city_parameter_inputs"))), All_city_list!E821,INDIRECT(ADDRESS(B822,1,1,1,"all_city_parameter_inputs"))))</f>
        <v>distance_scalar_motorcycle</v>
      </c>
      <c r="F822" s="9" t="str" cm="1">
        <f t="array" aca="1" ref="F822" ca="1">IF(AND(ISBLANK(INDIRECT(ADDRESS(B822,3,1,1,"all_city_parameter_inputs"))),ISBLANK(INDIRECT(ADDRESS(B822,2,1,1,"all_city_parameter_inputs")))),"",IF(ISBLANK(INDIRECT(ADDRESS(B822,2,1,1,"all_city_parameter_inputs"))),"",INDIRECT(ADDRESS(B822,2,1,1,"all_city_parameter_inputs"))))</f>
        <v>constant</v>
      </c>
      <c r="G822" s="25" cm="1">
        <f t="array" aca="1" ref="G822" ca="1">IF(ISBLANK(INDIRECT(ADDRESS(B822,A822,1,1,"all_city_parameter_inputs"))), "--",INDIRECT(ADDRESS(B822,A822,1,1,"all_city_parameter_inputs")))</f>
        <v>1</v>
      </c>
      <c r="H822" s="25">
        <f ca="1">IF(OR(F822="alpha",F822="beta",F822="sd",F822="mean"),"--",VLOOKUP(C822,Default!$B$5:$H$82,7,FALSE))</f>
        <v>1</v>
      </c>
      <c r="I822" s="9" t="str">
        <f ca="1">VLOOKUP(E822,Lookup!$C$5:$D$42,2, FALSE)</f>
        <v>Travel values</v>
      </c>
      <c r="J822" s="9" t="str">
        <f ca="1">VLOOKUP(C822,Default!$B$4:$E$82,4, FALSE)</f>
        <v>scalar for motorcycle distance</v>
      </c>
      <c r="K822" s="29"/>
      <c r="L822" s="29"/>
      <c r="M822" s="29"/>
    </row>
    <row r="823" spans="1:13" x14ac:dyDescent="0.3">
      <c r="A823" s="10">
        <f t="shared" si="35"/>
        <v>14</v>
      </c>
      <c r="B823" s="10">
        <f t="shared" si="36"/>
        <v>51</v>
      </c>
      <c r="C823" s="10" t="str">
        <f t="shared" ca="1" si="37"/>
        <v>distance_scalar_motorcycle</v>
      </c>
      <c r="D823" s="9" t="str" cm="1">
        <f t="array" aca="1" ref="D823" ca="1">INDIRECT(ADDRESS(1,A823,1,1,"all_city_parameter_inputs"))</f>
        <v>medellin</v>
      </c>
      <c r="E823" s="11" t="str" cm="1">
        <f t="array" aca="1" ref="E823" ca="1">IF(AND(ISBLANK(INDIRECT(ADDRESS(B823,2,1,1,"all_city_parameter_inputs"))), ISBLANK(INDIRECT(ADDRESS(B823,1,1,1,"all_city_parameter_inputs")))), "", IF(ISBLANK(INDIRECT(ADDRESS(B823,1,1,1,"all_city_parameter_inputs"))), All_city_list!E822,INDIRECT(ADDRESS(B823,1,1,1,"all_city_parameter_inputs"))))</f>
        <v>distance_scalar_motorcycle</v>
      </c>
      <c r="F823" s="9" t="str" cm="1">
        <f t="array" aca="1" ref="F823" ca="1">IF(AND(ISBLANK(INDIRECT(ADDRESS(B823,3,1,1,"all_city_parameter_inputs"))),ISBLANK(INDIRECT(ADDRESS(B823,2,1,1,"all_city_parameter_inputs")))),"",IF(ISBLANK(INDIRECT(ADDRESS(B823,2,1,1,"all_city_parameter_inputs"))),"",INDIRECT(ADDRESS(B823,2,1,1,"all_city_parameter_inputs"))))</f>
        <v>mean</v>
      </c>
      <c r="G823" s="25" cm="1">
        <f t="array" aca="1" ref="G823" ca="1">IF(ISBLANK(INDIRECT(ADDRESS(B823,A823,1,1,"all_city_parameter_inputs"))), "--",INDIRECT(ADDRESS(B823,A823,1,1,"all_city_parameter_inputs")))</f>
        <v>1</v>
      </c>
      <c r="H823" s="25" t="str">
        <f ca="1">IF(OR(F823="alpha",F823="beta",F823="sd",F823="mean"),"--",VLOOKUP(C823,Default!$B$5:$H$82,7,FALSE))</f>
        <v>--</v>
      </c>
      <c r="I823" s="9" t="str">
        <f ca="1">VLOOKUP(E823,Lookup!$C$5:$D$42,2, FALSE)</f>
        <v>Travel values</v>
      </c>
      <c r="J823" s="9" t="str">
        <f ca="1">VLOOKUP(C823,Default!$B$4:$E$82,4, FALSE)</f>
        <v>scalar for motorcycle distance</v>
      </c>
      <c r="K823" s="29"/>
      <c r="L823" s="29"/>
      <c r="M823" s="29"/>
    </row>
    <row r="824" spans="1:13" x14ac:dyDescent="0.3">
      <c r="A824" s="10">
        <f t="shared" si="35"/>
        <v>14</v>
      </c>
      <c r="B824" s="10">
        <f t="shared" si="36"/>
        <v>52</v>
      </c>
      <c r="C824" s="10" t="str">
        <f t="shared" ca="1" si="37"/>
        <v>distance_scalar_motorcycle</v>
      </c>
      <c r="D824" s="9" t="str" cm="1">
        <f t="array" aca="1" ref="D824" ca="1">INDIRECT(ADDRESS(1,A824,1,1,"all_city_parameter_inputs"))</f>
        <v>medellin</v>
      </c>
      <c r="E824" s="11" t="str" cm="1">
        <f t="array" aca="1" ref="E824" ca="1">IF(AND(ISBLANK(INDIRECT(ADDRESS(B824,2,1,1,"all_city_parameter_inputs"))), ISBLANK(INDIRECT(ADDRESS(B824,1,1,1,"all_city_parameter_inputs")))), "", IF(ISBLANK(INDIRECT(ADDRESS(B824,1,1,1,"all_city_parameter_inputs"))), All_city_list!E823,INDIRECT(ADDRESS(B824,1,1,1,"all_city_parameter_inputs"))))</f>
        <v>distance_scalar_motorcycle</v>
      </c>
      <c r="F824" s="9" t="str" cm="1">
        <f t="array" aca="1" ref="F824" ca="1">IF(AND(ISBLANK(INDIRECT(ADDRESS(B824,3,1,1,"all_city_parameter_inputs"))),ISBLANK(INDIRECT(ADDRESS(B824,2,1,1,"all_city_parameter_inputs")))),"",IF(ISBLANK(INDIRECT(ADDRESS(B824,2,1,1,"all_city_parameter_inputs"))),"",INDIRECT(ADDRESS(B824,2,1,1,"all_city_parameter_inputs"))))</f>
        <v>sd</v>
      </c>
      <c r="G824" s="25" cm="1">
        <f t="array" aca="1" ref="G824" ca="1">IF(ISBLANK(INDIRECT(ADDRESS(B824,A824,1,1,"all_city_parameter_inputs"))), "--",INDIRECT(ADDRESS(B824,A824,1,1,"all_city_parameter_inputs")))</f>
        <v>1.2</v>
      </c>
      <c r="H824" s="25" t="str">
        <f ca="1">IF(OR(F824="alpha",F824="beta",F824="sd",F824="mean"),"--",VLOOKUP(C824,Default!$B$5:$H$82,7,FALSE))</f>
        <v>--</v>
      </c>
      <c r="I824" s="9" t="str">
        <f ca="1">VLOOKUP(E824,Lookup!$C$5:$D$42,2, FALSE)</f>
        <v>Travel values</v>
      </c>
      <c r="J824" s="9" t="str">
        <f ca="1">VLOOKUP(C824,Default!$B$4:$E$82,4, FALSE)</f>
        <v>scalar for motorcycle distance</v>
      </c>
      <c r="K824" s="29"/>
      <c r="L824" s="29"/>
      <c r="M824" s="29"/>
    </row>
    <row r="825" spans="1:13" x14ac:dyDescent="0.3">
      <c r="A825" s="10">
        <f t="shared" si="35"/>
        <v>14</v>
      </c>
      <c r="B825" s="10">
        <f t="shared" si="36"/>
        <v>53</v>
      </c>
      <c r="C825" s="10" t="str">
        <f t="shared" ca="1" si="37"/>
        <v>distance_scalar_pt</v>
      </c>
      <c r="D825" s="9" t="str" cm="1">
        <f t="array" aca="1" ref="D825" ca="1">INDIRECT(ADDRESS(1,A825,1,1,"all_city_parameter_inputs"))</f>
        <v>medellin</v>
      </c>
      <c r="E825" s="11" t="str" cm="1">
        <f t="array" aca="1" ref="E825" ca="1">IF(AND(ISBLANK(INDIRECT(ADDRESS(B825,2,1,1,"all_city_parameter_inputs"))), ISBLANK(INDIRECT(ADDRESS(B825,1,1,1,"all_city_parameter_inputs")))), "", IF(ISBLANK(INDIRECT(ADDRESS(B825,1,1,1,"all_city_parameter_inputs"))), All_city_list!E824,INDIRECT(ADDRESS(B825,1,1,1,"all_city_parameter_inputs"))))</f>
        <v>distance_scalar_pt</v>
      </c>
      <c r="F825" s="9" t="str" cm="1">
        <f t="array" aca="1" ref="F825" ca="1">IF(AND(ISBLANK(INDIRECT(ADDRESS(B825,3,1,1,"all_city_parameter_inputs"))),ISBLANK(INDIRECT(ADDRESS(B825,2,1,1,"all_city_parameter_inputs")))),"",IF(ISBLANK(INDIRECT(ADDRESS(B825,2,1,1,"all_city_parameter_inputs"))),"",INDIRECT(ADDRESS(B825,2,1,1,"all_city_parameter_inputs"))))</f>
        <v>constant</v>
      </c>
      <c r="G825" s="25" cm="1">
        <f t="array" aca="1" ref="G825" ca="1">IF(ISBLANK(INDIRECT(ADDRESS(B825,A825,1,1,"all_city_parameter_inputs"))), "--",INDIRECT(ADDRESS(B825,A825,1,1,"all_city_parameter_inputs")))</f>
        <v>1</v>
      </c>
      <c r="H825" s="25">
        <f ca="1">IF(OR(F825="alpha",F825="beta",F825="sd",F825="mean"),"--",VLOOKUP(C825,Default!$B$5:$H$82,7,FALSE))</f>
        <v>1</v>
      </c>
      <c r="I825" s="9" t="str">
        <f ca="1">VLOOKUP(E825,Lookup!$C$5:$D$42,2, FALSE)</f>
        <v>Travel values</v>
      </c>
      <c r="J825" s="9" t="str">
        <f ca="1">VLOOKUP(C825,Default!$B$4:$E$82,4, FALSE)</f>
        <v>scalar for PT distance</v>
      </c>
      <c r="K825" s="29"/>
      <c r="L825" s="29"/>
      <c r="M825" s="29"/>
    </row>
    <row r="826" spans="1:13" x14ac:dyDescent="0.3">
      <c r="A826" s="10">
        <f t="shared" si="35"/>
        <v>14</v>
      </c>
      <c r="B826" s="10">
        <f t="shared" si="36"/>
        <v>54</v>
      </c>
      <c r="C826" s="10" t="str">
        <f t="shared" ca="1" si="37"/>
        <v>distance_scalar_pt</v>
      </c>
      <c r="D826" s="9" t="str" cm="1">
        <f t="array" aca="1" ref="D826" ca="1">INDIRECT(ADDRESS(1,A826,1,1,"all_city_parameter_inputs"))</f>
        <v>medellin</v>
      </c>
      <c r="E826" s="11" t="str" cm="1">
        <f t="array" aca="1" ref="E826" ca="1">IF(AND(ISBLANK(INDIRECT(ADDRESS(B826,2,1,1,"all_city_parameter_inputs"))), ISBLANK(INDIRECT(ADDRESS(B826,1,1,1,"all_city_parameter_inputs")))), "", IF(ISBLANK(INDIRECT(ADDRESS(B826,1,1,1,"all_city_parameter_inputs"))), All_city_list!E825,INDIRECT(ADDRESS(B826,1,1,1,"all_city_parameter_inputs"))))</f>
        <v>distance_scalar_pt</v>
      </c>
      <c r="F826" s="9" t="str" cm="1">
        <f t="array" aca="1" ref="F826" ca="1">IF(AND(ISBLANK(INDIRECT(ADDRESS(B826,3,1,1,"all_city_parameter_inputs"))),ISBLANK(INDIRECT(ADDRESS(B826,2,1,1,"all_city_parameter_inputs")))),"",IF(ISBLANK(INDIRECT(ADDRESS(B826,2,1,1,"all_city_parameter_inputs"))),"",INDIRECT(ADDRESS(B826,2,1,1,"all_city_parameter_inputs"))))</f>
        <v>mean</v>
      </c>
      <c r="G826" s="25" cm="1">
        <f t="array" aca="1" ref="G826" ca="1">IF(ISBLANK(INDIRECT(ADDRESS(B826,A826,1,1,"all_city_parameter_inputs"))), "--",INDIRECT(ADDRESS(B826,A826,1,1,"all_city_parameter_inputs")))</f>
        <v>1</v>
      </c>
      <c r="H826" s="25" t="str">
        <f ca="1">IF(OR(F826="alpha",F826="beta",F826="sd",F826="mean"),"--",VLOOKUP(C826,Default!$B$5:$H$82,7,FALSE))</f>
        <v>--</v>
      </c>
      <c r="I826" s="9" t="str">
        <f ca="1">VLOOKUP(E826,Lookup!$C$5:$D$42,2, FALSE)</f>
        <v>Travel values</v>
      </c>
      <c r="J826" s="9" t="str">
        <f ca="1">VLOOKUP(C826,Default!$B$4:$E$82,4, FALSE)</f>
        <v>scalar for PT distance</v>
      </c>
      <c r="K826" s="29"/>
      <c r="L826" s="29"/>
      <c r="M826" s="29"/>
    </row>
    <row r="827" spans="1:13" x14ac:dyDescent="0.3">
      <c r="A827" s="10">
        <f t="shared" si="35"/>
        <v>14</v>
      </c>
      <c r="B827" s="10">
        <f t="shared" si="36"/>
        <v>55</v>
      </c>
      <c r="C827" s="10" t="str">
        <f t="shared" ca="1" si="37"/>
        <v>distance_scalar_pt</v>
      </c>
      <c r="D827" s="9" t="str" cm="1">
        <f t="array" aca="1" ref="D827" ca="1">INDIRECT(ADDRESS(1,A827,1,1,"all_city_parameter_inputs"))</f>
        <v>medellin</v>
      </c>
      <c r="E827" s="11" t="str" cm="1">
        <f t="array" aca="1" ref="E827" ca="1">IF(AND(ISBLANK(INDIRECT(ADDRESS(B827,2,1,1,"all_city_parameter_inputs"))), ISBLANK(INDIRECT(ADDRESS(B827,1,1,1,"all_city_parameter_inputs")))), "", IF(ISBLANK(INDIRECT(ADDRESS(B827,1,1,1,"all_city_parameter_inputs"))), All_city_list!E826,INDIRECT(ADDRESS(B827,1,1,1,"all_city_parameter_inputs"))))</f>
        <v>distance_scalar_pt</v>
      </c>
      <c r="F827" s="9" t="str" cm="1">
        <f t="array" aca="1" ref="F827" ca="1">IF(AND(ISBLANK(INDIRECT(ADDRESS(B827,3,1,1,"all_city_parameter_inputs"))),ISBLANK(INDIRECT(ADDRESS(B827,2,1,1,"all_city_parameter_inputs")))),"",IF(ISBLANK(INDIRECT(ADDRESS(B827,2,1,1,"all_city_parameter_inputs"))),"",INDIRECT(ADDRESS(B827,2,1,1,"all_city_parameter_inputs"))))</f>
        <v>sd</v>
      </c>
      <c r="G827" s="25" cm="1">
        <f t="array" aca="1" ref="G827" ca="1">IF(ISBLANK(INDIRECT(ADDRESS(B827,A827,1,1,"all_city_parameter_inputs"))), "--",INDIRECT(ADDRESS(B827,A827,1,1,"all_city_parameter_inputs")))</f>
        <v>1.2</v>
      </c>
      <c r="H827" s="25" t="str">
        <f ca="1">IF(OR(F827="alpha",F827="beta",F827="sd",F827="mean"),"--",VLOOKUP(C827,Default!$B$5:$H$82,7,FALSE))</f>
        <v>--</v>
      </c>
      <c r="I827" s="9" t="str">
        <f ca="1">VLOOKUP(E827,Lookup!$C$5:$D$42,2, FALSE)</f>
        <v>Travel values</v>
      </c>
      <c r="J827" s="9" t="str">
        <f ca="1">VLOOKUP(C827,Default!$B$4:$E$82,4, FALSE)</f>
        <v>scalar for PT distance</v>
      </c>
      <c r="K827" s="29"/>
      <c r="L827" s="29"/>
      <c r="M827" s="29"/>
    </row>
    <row r="828" spans="1:13" x14ac:dyDescent="0.3">
      <c r="A828" s="10">
        <f t="shared" si="35"/>
        <v>14</v>
      </c>
      <c r="B828" s="10">
        <f t="shared" si="36"/>
        <v>56</v>
      </c>
      <c r="C828" s="10" t="str">
        <f t="shared" ca="1" si="37"/>
        <v>distance_scalar_walking</v>
      </c>
      <c r="D828" s="9" t="str" cm="1">
        <f t="array" aca="1" ref="D828" ca="1">INDIRECT(ADDRESS(1,A828,1,1,"all_city_parameter_inputs"))</f>
        <v>medellin</v>
      </c>
      <c r="E828" s="11" t="str" cm="1">
        <f t="array" aca="1" ref="E828" ca="1">IF(AND(ISBLANK(INDIRECT(ADDRESS(B828,2,1,1,"all_city_parameter_inputs"))), ISBLANK(INDIRECT(ADDRESS(B828,1,1,1,"all_city_parameter_inputs")))), "", IF(ISBLANK(INDIRECT(ADDRESS(B828,1,1,1,"all_city_parameter_inputs"))), All_city_list!E827,INDIRECT(ADDRESS(B828,1,1,1,"all_city_parameter_inputs"))))</f>
        <v>distance_scalar_walking</v>
      </c>
      <c r="F828" s="9" t="str" cm="1">
        <f t="array" aca="1" ref="F828" ca="1">IF(AND(ISBLANK(INDIRECT(ADDRESS(B828,3,1,1,"all_city_parameter_inputs"))),ISBLANK(INDIRECT(ADDRESS(B828,2,1,1,"all_city_parameter_inputs")))),"",IF(ISBLANK(INDIRECT(ADDRESS(B828,2,1,1,"all_city_parameter_inputs"))),"",INDIRECT(ADDRESS(B828,2,1,1,"all_city_parameter_inputs"))))</f>
        <v>constant</v>
      </c>
      <c r="G828" s="25" cm="1">
        <f t="array" aca="1" ref="G828" ca="1">IF(ISBLANK(INDIRECT(ADDRESS(B828,A828,1,1,"all_city_parameter_inputs"))), "--",INDIRECT(ADDRESS(B828,A828,1,1,"all_city_parameter_inputs")))</f>
        <v>1</v>
      </c>
      <c r="H828" s="25">
        <f ca="1">IF(OR(F828="alpha",F828="beta",F828="sd",F828="mean"),"--",VLOOKUP(C828,Default!$B$5:$H$82,7,FALSE))</f>
        <v>1</v>
      </c>
      <c r="I828" s="9" t="str">
        <f ca="1">VLOOKUP(E828,Lookup!$C$5:$D$42,2, FALSE)</f>
        <v>Travel values</v>
      </c>
      <c r="J828" s="9" t="str">
        <f ca="1">VLOOKUP(C828,Default!$B$4:$E$82,4, FALSE)</f>
        <v>scalar for walking distance</v>
      </c>
      <c r="K828" s="29"/>
      <c r="L828" s="29"/>
      <c r="M828" s="29"/>
    </row>
    <row r="829" spans="1:13" x14ac:dyDescent="0.3">
      <c r="A829" s="10">
        <f t="shared" si="35"/>
        <v>14</v>
      </c>
      <c r="B829" s="10">
        <f t="shared" si="36"/>
        <v>57</v>
      </c>
      <c r="C829" s="10" t="str">
        <f t="shared" ca="1" si="37"/>
        <v>distance_scalar_walking</v>
      </c>
      <c r="D829" s="9" t="str" cm="1">
        <f t="array" aca="1" ref="D829" ca="1">INDIRECT(ADDRESS(1,A829,1,1,"all_city_parameter_inputs"))</f>
        <v>medellin</v>
      </c>
      <c r="E829" s="11" t="str" cm="1">
        <f t="array" aca="1" ref="E829" ca="1">IF(AND(ISBLANK(INDIRECT(ADDRESS(B829,2,1,1,"all_city_parameter_inputs"))), ISBLANK(INDIRECT(ADDRESS(B829,1,1,1,"all_city_parameter_inputs")))), "", IF(ISBLANK(INDIRECT(ADDRESS(B829,1,1,1,"all_city_parameter_inputs"))), All_city_list!E828,INDIRECT(ADDRESS(B829,1,1,1,"all_city_parameter_inputs"))))</f>
        <v>distance_scalar_walking</v>
      </c>
      <c r="F829" s="9" t="str" cm="1">
        <f t="array" aca="1" ref="F829" ca="1">IF(AND(ISBLANK(INDIRECT(ADDRESS(B829,3,1,1,"all_city_parameter_inputs"))),ISBLANK(INDIRECT(ADDRESS(B829,2,1,1,"all_city_parameter_inputs")))),"",IF(ISBLANK(INDIRECT(ADDRESS(B829,2,1,1,"all_city_parameter_inputs"))),"",INDIRECT(ADDRESS(B829,2,1,1,"all_city_parameter_inputs"))))</f>
        <v>mean</v>
      </c>
      <c r="G829" s="25" cm="1">
        <f t="array" aca="1" ref="G829" ca="1">IF(ISBLANK(INDIRECT(ADDRESS(B829,A829,1,1,"all_city_parameter_inputs"))), "--",INDIRECT(ADDRESS(B829,A829,1,1,"all_city_parameter_inputs")))</f>
        <v>1</v>
      </c>
      <c r="H829" s="25" t="str">
        <f ca="1">IF(OR(F829="alpha",F829="beta",F829="sd",F829="mean"),"--",VLOOKUP(C829,Default!$B$5:$H$82,7,FALSE))</f>
        <v>--</v>
      </c>
      <c r="I829" s="9" t="str">
        <f ca="1">VLOOKUP(E829,Lookup!$C$5:$D$42,2, FALSE)</f>
        <v>Travel values</v>
      </c>
      <c r="J829" s="9" t="str">
        <f ca="1">VLOOKUP(C829,Default!$B$4:$E$82,4, FALSE)</f>
        <v>scalar for walking distance</v>
      </c>
      <c r="K829" s="29"/>
      <c r="L829" s="29"/>
      <c r="M829" s="29"/>
    </row>
    <row r="830" spans="1:13" x14ac:dyDescent="0.3">
      <c r="A830" s="10">
        <f t="shared" si="35"/>
        <v>14</v>
      </c>
      <c r="B830" s="10">
        <f t="shared" si="36"/>
        <v>58</v>
      </c>
      <c r="C830" s="10" t="str">
        <f t="shared" ca="1" si="37"/>
        <v>distance_scalar_walking</v>
      </c>
      <c r="D830" s="9" t="str" cm="1">
        <f t="array" aca="1" ref="D830" ca="1">INDIRECT(ADDRESS(1,A830,1,1,"all_city_parameter_inputs"))</f>
        <v>medellin</v>
      </c>
      <c r="E830" s="11" t="str" cm="1">
        <f t="array" aca="1" ref="E830" ca="1">IF(AND(ISBLANK(INDIRECT(ADDRESS(B830,2,1,1,"all_city_parameter_inputs"))), ISBLANK(INDIRECT(ADDRESS(B830,1,1,1,"all_city_parameter_inputs")))), "", IF(ISBLANK(INDIRECT(ADDRESS(B830,1,1,1,"all_city_parameter_inputs"))), All_city_list!E829,INDIRECT(ADDRESS(B830,1,1,1,"all_city_parameter_inputs"))))</f>
        <v>distance_scalar_walking</v>
      </c>
      <c r="F830" s="9" t="str" cm="1">
        <f t="array" aca="1" ref="F830" ca="1">IF(AND(ISBLANK(INDIRECT(ADDRESS(B830,3,1,1,"all_city_parameter_inputs"))),ISBLANK(INDIRECT(ADDRESS(B830,2,1,1,"all_city_parameter_inputs")))),"",IF(ISBLANK(INDIRECT(ADDRESS(B830,2,1,1,"all_city_parameter_inputs"))),"",INDIRECT(ADDRESS(B830,2,1,1,"all_city_parameter_inputs"))))</f>
        <v>sd</v>
      </c>
      <c r="G830" s="25" cm="1">
        <f t="array" aca="1" ref="G830" ca="1">IF(ISBLANK(INDIRECT(ADDRESS(B830,A830,1,1,"all_city_parameter_inputs"))), "--",INDIRECT(ADDRESS(B830,A830,1,1,"all_city_parameter_inputs")))</f>
        <v>1.2</v>
      </c>
      <c r="H830" s="25" t="str">
        <f ca="1">IF(OR(F830="alpha",F830="beta",F830="sd",F830="mean"),"--",VLOOKUP(C830,Default!$B$5:$H$82,7,FALSE))</f>
        <v>--</v>
      </c>
      <c r="I830" s="9" t="str">
        <f ca="1">VLOOKUP(E830,Lookup!$C$5:$D$42,2, FALSE)</f>
        <v>Travel values</v>
      </c>
      <c r="J830" s="9" t="str">
        <f ca="1">VLOOKUP(C830,Default!$B$4:$E$82,4, FALSE)</f>
        <v>scalar for walking distance</v>
      </c>
      <c r="K830" s="29"/>
      <c r="L830" s="29"/>
      <c r="M830" s="29"/>
    </row>
    <row r="831" spans="1:13" x14ac:dyDescent="0.3">
      <c r="A831" s="10">
        <f t="shared" si="35"/>
        <v>14</v>
      </c>
      <c r="B831" s="10">
        <f t="shared" si="36"/>
        <v>59</v>
      </c>
      <c r="C831" s="10" t="str">
        <f t="shared" ca="1" si="37"/>
        <v>distance_scalar_cycling</v>
      </c>
      <c r="D831" s="9" t="str" cm="1">
        <f t="array" aca="1" ref="D831" ca="1">INDIRECT(ADDRESS(1,A831,1,1,"all_city_parameter_inputs"))</f>
        <v>medellin</v>
      </c>
      <c r="E831" s="11" t="str" cm="1">
        <f t="array" aca="1" ref="E831" ca="1">IF(AND(ISBLANK(INDIRECT(ADDRESS(B831,2,1,1,"all_city_parameter_inputs"))), ISBLANK(INDIRECT(ADDRESS(B831,1,1,1,"all_city_parameter_inputs")))), "", IF(ISBLANK(INDIRECT(ADDRESS(B831,1,1,1,"all_city_parameter_inputs"))), All_city_list!E830,INDIRECT(ADDRESS(B831,1,1,1,"all_city_parameter_inputs"))))</f>
        <v>distance_scalar_cycling</v>
      </c>
      <c r="F831" s="9" t="str" cm="1">
        <f t="array" aca="1" ref="F831" ca="1">IF(AND(ISBLANK(INDIRECT(ADDRESS(B831,3,1,1,"all_city_parameter_inputs"))),ISBLANK(INDIRECT(ADDRESS(B831,2,1,1,"all_city_parameter_inputs")))),"",IF(ISBLANK(INDIRECT(ADDRESS(B831,2,1,1,"all_city_parameter_inputs"))),"",INDIRECT(ADDRESS(B831,2,1,1,"all_city_parameter_inputs"))))</f>
        <v>constant</v>
      </c>
      <c r="G831" s="25" cm="1">
        <f t="array" aca="1" ref="G831" ca="1">IF(ISBLANK(INDIRECT(ADDRESS(B831,A831,1,1,"all_city_parameter_inputs"))), "--",INDIRECT(ADDRESS(B831,A831,1,1,"all_city_parameter_inputs")))</f>
        <v>1</v>
      </c>
      <c r="H831" s="25">
        <f ca="1">IF(OR(F831="alpha",F831="beta",F831="sd",F831="mean"),"--",VLOOKUP(C831,Default!$B$5:$H$82,7,FALSE))</f>
        <v>1</v>
      </c>
      <c r="I831" s="9" t="str">
        <f ca="1">VLOOKUP(E831,Lookup!$C$5:$D$42,2, FALSE)</f>
        <v>Travel values</v>
      </c>
      <c r="J831" s="9" t="str">
        <f ca="1">VLOOKUP(C831,Default!$B$4:$E$82,4, FALSE)</f>
        <v>scalar for cycling distance</v>
      </c>
      <c r="K831" s="29"/>
      <c r="L831" s="29"/>
      <c r="M831" s="29"/>
    </row>
    <row r="832" spans="1:13" x14ac:dyDescent="0.3">
      <c r="A832" s="10">
        <f t="shared" si="35"/>
        <v>14</v>
      </c>
      <c r="B832" s="10">
        <f t="shared" si="36"/>
        <v>60</v>
      </c>
      <c r="C832" s="10" t="str">
        <f t="shared" ca="1" si="37"/>
        <v>distance_scalar_cycling</v>
      </c>
      <c r="D832" s="9" t="str" cm="1">
        <f t="array" aca="1" ref="D832" ca="1">INDIRECT(ADDRESS(1,A832,1,1,"all_city_parameter_inputs"))</f>
        <v>medellin</v>
      </c>
      <c r="E832" s="11" t="str" cm="1">
        <f t="array" aca="1" ref="E832" ca="1">IF(AND(ISBLANK(INDIRECT(ADDRESS(B832,2,1,1,"all_city_parameter_inputs"))), ISBLANK(INDIRECT(ADDRESS(B832,1,1,1,"all_city_parameter_inputs")))), "", IF(ISBLANK(INDIRECT(ADDRESS(B832,1,1,1,"all_city_parameter_inputs"))), All_city_list!E831,INDIRECT(ADDRESS(B832,1,1,1,"all_city_parameter_inputs"))))</f>
        <v>distance_scalar_cycling</v>
      </c>
      <c r="F832" s="9" t="str" cm="1">
        <f t="array" aca="1" ref="F832" ca="1">IF(AND(ISBLANK(INDIRECT(ADDRESS(B832,3,1,1,"all_city_parameter_inputs"))),ISBLANK(INDIRECT(ADDRESS(B832,2,1,1,"all_city_parameter_inputs")))),"",IF(ISBLANK(INDIRECT(ADDRESS(B832,2,1,1,"all_city_parameter_inputs"))),"",INDIRECT(ADDRESS(B832,2,1,1,"all_city_parameter_inputs"))))</f>
        <v>mean</v>
      </c>
      <c r="G832" s="25" cm="1">
        <f t="array" aca="1" ref="G832" ca="1">IF(ISBLANK(INDIRECT(ADDRESS(B832,A832,1,1,"all_city_parameter_inputs"))), "--",INDIRECT(ADDRESS(B832,A832,1,1,"all_city_parameter_inputs")))</f>
        <v>1</v>
      </c>
      <c r="H832" s="25" t="str">
        <f ca="1">IF(OR(F832="alpha",F832="beta",F832="sd",F832="mean"),"--",VLOOKUP(C832,Default!$B$5:$H$82,7,FALSE))</f>
        <v>--</v>
      </c>
      <c r="I832" s="9" t="str">
        <f ca="1">VLOOKUP(E832,Lookup!$C$5:$D$42,2, FALSE)</f>
        <v>Travel values</v>
      </c>
      <c r="J832" s="9" t="str">
        <f ca="1">VLOOKUP(C832,Default!$B$4:$E$82,4, FALSE)</f>
        <v>scalar for cycling distance</v>
      </c>
      <c r="K832" s="29"/>
      <c r="L832" s="29"/>
      <c r="M832" s="29"/>
    </row>
    <row r="833" spans="1:13" x14ac:dyDescent="0.3">
      <c r="A833" s="10">
        <f t="shared" si="35"/>
        <v>14</v>
      </c>
      <c r="B833" s="10">
        <f t="shared" si="36"/>
        <v>61</v>
      </c>
      <c r="C833" s="10" t="str">
        <f t="shared" ca="1" si="37"/>
        <v>distance_scalar_cycling</v>
      </c>
      <c r="D833" s="9" t="str" cm="1">
        <f t="array" aca="1" ref="D833" ca="1">INDIRECT(ADDRESS(1,A833,1,1,"all_city_parameter_inputs"))</f>
        <v>medellin</v>
      </c>
      <c r="E833" s="11" t="str" cm="1">
        <f t="array" aca="1" ref="E833" ca="1">IF(AND(ISBLANK(INDIRECT(ADDRESS(B833,2,1,1,"all_city_parameter_inputs"))), ISBLANK(INDIRECT(ADDRESS(B833,1,1,1,"all_city_parameter_inputs")))), "", IF(ISBLANK(INDIRECT(ADDRESS(B833,1,1,1,"all_city_parameter_inputs"))), All_city_list!E832,INDIRECT(ADDRESS(B833,1,1,1,"all_city_parameter_inputs"))))</f>
        <v>distance_scalar_cycling</v>
      </c>
      <c r="F833" s="9" t="str" cm="1">
        <f t="array" aca="1" ref="F833" ca="1">IF(AND(ISBLANK(INDIRECT(ADDRESS(B833,3,1,1,"all_city_parameter_inputs"))),ISBLANK(INDIRECT(ADDRESS(B833,2,1,1,"all_city_parameter_inputs")))),"",IF(ISBLANK(INDIRECT(ADDRESS(B833,2,1,1,"all_city_parameter_inputs"))),"",INDIRECT(ADDRESS(B833,2,1,1,"all_city_parameter_inputs"))))</f>
        <v>sd</v>
      </c>
      <c r="G833" s="25" cm="1">
        <f t="array" aca="1" ref="G833" ca="1">IF(ISBLANK(INDIRECT(ADDRESS(B833,A833,1,1,"all_city_parameter_inputs"))), "--",INDIRECT(ADDRESS(B833,A833,1,1,"all_city_parameter_inputs")))</f>
        <v>1.2</v>
      </c>
      <c r="H833" s="25" t="str">
        <f ca="1">IF(OR(F833="alpha",F833="beta",F833="sd",F833="mean"),"--",VLOOKUP(C833,Default!$B$5:$H$82,7,FALSE))</f>
        <v>--</v>
      </c>
      <c r="I833" s="9" t="str">
        <f ca="1">VLOOKUP(E833,Lookup!$C$5:$D$42,2, FALSE)</f>
        <v>Travel values</v>
      </c>
      <c r="J833" s="9" t="str">
        <f ca="1">VLOOKUP(C833,Default!$B$4:$E$82,4, FALSE)</f>
        <v>scalar for cycling distance</v>
      </c>
      <c r="K833" s="29"/>
      <c r="L833" s="29"/>
      <c r="M833" s="29"/>
    </row>
    <row r="834" spans="1:13" x14ac:dyDescent="0.3">
      <c r="A834" s="10">
        <f t="shared" si="35"/>
        <v>14</v>
      </c>
      <c r="B834" s="10">
        <f t="shared" si="36"/>
        <v>62</v>
      </c>
      <c r="C834" s="10" t="str">
        <f t="shared" ca="1" si="37"/>
        <v>CO2_emission_inventories motorcycle</v>
      </c>
      <c r="D834" s="9" t="str" cm="1">
        <f t="array" aca="1" ref="D834" ca="1">INDIRECT(ADDRESS(1,A834,1,1,"all_city_parameter_inputs"))</f>
        <v>medellin</v>
      </c>
      <c r="E834" s="11" t="str" cm="1">
        <f t="array" aca="1" ref="E834" ca="1">IF(AND(ISBLANK(INDIRECT(ADDRESS(B834,2,1,1,"all_city_parameter_inputs"))), ISBLANK(INDIRECT(ADDRESS(B834,1,1,1,"all_city_parameter_inputs")))), "", IF(ISBLANK(INDIRECT(ADDRESS(B834,1,1,1,"all_city_parameter_inputs"))), All_city_list!E833,INDIRECT(ADDRESS(B834,1,1,1,"all_city_parameter_inputs"))))</f>
        <v>CO2_emission_inventories</v>
      </c>
      <c r="F834" s="9" t="str" cm="1">
        <f t="array" aca="1" ref="F834" ca="1">IF(AND(ISBLANK(INDIRECT(ADDRESS(B834,3,1,1,"all_city_parameter_inputs"))),ISBLANK(INDIRECT(ADDRESS(B834,2,1,1,"all_city_parameter_inputs")))),"",IF(ISBLANK(INDIRECT(ADDRESS(B834,2,1,1,"all_city_parameter_inputs"))),"",INDIRECT(ADDRESS(B834,2,1,1,"all_city_parameter_inputs"))))</f>
        <v>motorcycle</v>
      </c>
      <c r="G834" s="25" cm="1">
        <f t="array" aca="1" ref="G834" ca="1">IF(ISBLANK(INDIRECT(ADDRESS(B834,A834,1,1,"all_city_parameter_inputs"))), "--",INDIRECT(ADDRESS(B834,A834,1,1,"all_city_parameter_inputs")))</f>
        <v>8322.5640000000003</v>
      </c>
      <c r="H834" s="25">
        <f ca="1">IF(OR(F834="alpha",F834="beta",F834="sd",F834="mean"),"--",VLOOKUP(C834,Default!$B$5:$H$82,7,FALSE))</f>
        <v>15.95</v>
      </c>
      <c r="I834" s="9" t="str">
        <f ca="1">VLOOKUP(E834,Lookup!$C$5:$D$42,2, FALSE)</f>
        <v>Pollution values</v>
      </c>
      <c r="J834" s="9" t="str">
        <f ca="1">VLOOKUP(C834,Default!$B$4:$E$82,4, FALSE)</f>
        <v>- used to estimate the CO2 for scenarios (function "scenario_co2_calculations").
- used to create the VEHICLE_INVENTORY, with speeds, PM and CO2 emissions (function "set_vehicle_inventory").</v>
      </c>
      <c r="K834" s="29"/>
      <c r="L834" s="29"/>
      <c r="M834" s="29"/>
    </row>
    <row r="835" spans="1:13" x14ac:dyDescent="0.3">
      <c r="A835" s="10">
        <f t="shared" si="35"/>
        <v>14</v>
      </c>
      <c r="B835" s="10">
        <f t="shared" si="36"/>
        <v>63</v>
      </c>
      <c r="C835" s="10" t="str">
        <f t="shared" ca="1" si="37"/>
        <v>CO2_emission_inventories car</v>
      </c>
      <c r="D835" s="9" t="str" cm="1">
        <f t="array" aca="1" ref="D835" ca="1">INDIRECT(ADDRESS(1,A835,1,1,"all_city_parameter_inputs"))</f>
        <v>medellin</v>
      </c>
      <c r="E835" s="11" t="str" cm="1">
        <f t="array" aca="1" ref="E835" ca="1">IF(AND(ISBLANK(INDIRECT(ADDRESS(B835,2,1,1,"all_city_parameter_inputs"))), ISBLANK(INDIRECT(ADDRESS(B835,1,1,1,"all_city_parameter_inputs")))), "", IF(ISBLANK(INDIRECT(ADDRESS(B835,1,1,1,"all_city_parameter_inputs"))), All_city_list!E834,INDIRECT(ADDRESS(B835,1,1,1,"all_city_parameter_inputs"))))</f>
        <v>CO2_emission_inventories</v>
      </c>
      <c r="F835" s="9" t="str" cm="1">
        <f t="array" aca="1" ref="F835" ca="1">IF(AND(ISBLANK(INDIRECT(ADDRESS(B835,3,1,1,"all_city_parameter_inputs"))),ISBLANK(INDIRECT(ADDRESS(B835,2,1,1,"all_city_parameter_inputs")))),"",IF(ISBLANK(INDIRECT(ADDRESS(B835,2,1,1,"all_city_parameter_inputs"))),"",INDIRECT(ADDRESS(B835,2,1,1,"all_city_parameter_inputs"))))</f>
        <v>car</v>
      </c>
      <c r="G835" s="25" cm="1">
        <f t="array" aca="1" ref="G835" ca="1">IF(ISBLANK(INDIRECT(ADDRESS(B835,A835,1,1,"all_city_parameter_inputs"))), "--",INDIRECT(ADDRESS(B835,A835,1,1,"all_city_parameter_inputs")))</f>
        <v>285718.27</v>
      </c>
      <c r="H835" s="25">
        <f ca="1">IF(OR(F835="alpha",F835="beta",F835="sd",F835="mean"),"--",VLOOKUP(C835,Default!$B$5:$H$82,7,FALSE))</f>
        <v>33.130000000000003</v>
      </c>
      <c r="I835" s="9" t="str">
        <f ca="1">VLOOKUP(E835,Lookup!$C$5:$D$42,2, FALSE)</f>
        <v>Pollution values</v>
      </c>
      <c r="J835" s="9">
        <f ca="1">VLOOKUP(C835,Default!$B$4:$E$82,4, FALSE)</f>
        <v>0</v>
      </c>
      <c r="K835" s="29"/>
      <c r="L835" s="29"/>
      <c r="M835" s="29"/>
    </row>
    <row r="836" spans="1:13" x14ac:dyDescent="0.3">
      <c r="A836" s="10">
        <f t="shared" si="35"/>
        <v>14</v>
      </c>
      <c r="B836" s="10">
        <f t="shared" si="36"/>
        <v>64</v>
      </c>
      <c r="C836" s="10" t="str">
        <f t="shared" ca="1" si="37"/>
        <v>CO2_emission_inventories bus_driver</v>
      </c>
      <c r="D836" s="9" t="str" cm="1">
        <f t="array" aca="1" ref="D836" ca="1">INDIRECT(ADDRESS(1,A836,1,1,"all_city_parameter_inputs"))</f>
        <v>medellin</v>
      </c>
      <c r="E836" s="11" t="str" cm="1">
        <f t="array" aca="1" ref="E836" ca="1">IF(AND(ISBLANK(INDIRECT(ADDRESS(B836,2,1,1,"all_city_parameter_inputs"))), ISBLANK(INDIRECT(ADDRESS(B836,1,1,1,"all_city_parameter_inputs")))), "", IF(ISBLANK(INDIRECT(ADDRESS(B836,1,1,1,"all_city_parameter_inputs"))), All_city_list!E835,INDIRECT(ADDRESS(B836,1,1,1,"all_city_parameter_inputs"))))</f>
        <v>CO2_emission_inventories</v>
      </c>
      <c r="F836" s="9" t="str" cm="1">
        <f t="array" aca="1" ref="F836" ca="1">IF(AND(ISBLANK(INDIRECT(ADDRESS(B836,3,1,1,"all_city_parameter_inputs"))),ISBLANK(INDIRECT(ADDRESS(B836,2,1,1,"all_city_parameter_inputs")))),"",IF(ISBLANK(INDIRECT(ADDRESS(B836,2,1,1,"all_city_parameter_inputs"))),"",INDIRECT(ADDRESS(B836,2,1,1,"all_city_parameter_inputs"))))</f>
        <v>bus_driver</v>
      </c>
      <c r="G836" s="25" cm="1">
        <f t="array" aca="1" ref="G836" ca="1">IF(ISBLANK(INDIRECT(ADDRESS(B836,A836,1,1,"all_city_parameter_inputs"))), "--",INDIRECT(ADDRESS(B836,A836,1,1,"all_city_parameter_inputs")))</f>
        <v>40742.449999999997</v>
      </c>
      <c r="H836" s="25">
        <f ca="1">IF(OR(F836="alpha",F836="beta",F836="sd",F836="mean"),"--",VLOOKUP(C836,Default!$B$5:$H$82,7,FALSE))</f>
        <v>9.76</v>
      </c>
      <c r="I836" s="9" t="str">
        <f ca="1">VLOOKUP(E836,Lookup!$C$5:$D$42,2, FALSE)</f>
        <v>Pollution values</v>
      </c>
      <c r="J836" s="9">
        <f ca="1">VLOOKUP(C836,Default!$B$4:$E$82,4, FALSE)</f>
        <v>0</v>
      </c>
      <c r="K836" s="29"/>
      <c r="L836" s="29"/>
      <c r="M836" s="29"/>
    </row>
    <row r="837" spans="1:13" x14ac:dyDescent="0.3">
      <c r="A837" s="10">
        <f t="shared" si="35"/>
        <v>14</v>
      </c>
      <c r="B837" s="10">
        <f t="shared" si="36"/>
        <v>65</v>
      </c>
      <c r="C837" s="10" t="str">
        <f t="shared" ca="1" si="37"/>
        <v>CO2_emission_inventories big_truck</v>
      </c>
      <c r="D837" s="9" t="str" cm="1">
        <f t="array" aca="1" ref="D837" ca="1">INDIRECT(ADDRESS(1,A837,1,1,"all_city_parameter_inputs"))</f>
        <v>medellin</v>
      </c>
      <c r="E837" s="11" t="str" cm="1">
        <f t="array" aca="1" ref="E837" ca="1">IF(AND(ISBLANK(INDIRECT(ADDRESS(B837,2,1,1,"all_city_parameter_inputs"))), ISBLANK(INDIRECT(ADDRESS(B837,1,1,1,"all_city_parameter_inputs")))), "", IF(ISBLANK(INDIRECT(ADDRESS(B837,1,1,1,"all_city_parameter_inputs"))), All_city_list!E836,INDIRECT(ADDRESS(B837,1,1,1,"all_city_parameter_inputs"))))</f>
        <v>CO2_emission_inventories</v>
      </c>
      <c r="F837" s="9" t="str" cm="1">
        <f t="array" aca="1" ref="F837" ca="1">IF(AND(ISBLANK(INDIRECT(ADDRESS(B837,3,1,1,"all_city_parameter_inputs"))),ISBLANK(INDIRECT(ADDRESS(B837,2,1,1,"all_city_parameter_inputs")))),"",IF(ISBLANK(INDIRECT(ADDRESS(B837,2,1,1,"all_city_parameter_inputs"))),"",INDIRECT(ADDRESS(B837,2,1,1,"all_city_parameter_inputs"))))</f>
        <v>big_truck</v>
      </c>
      <c r="G837" s="25" cm="1">
        <f t="array" aca="1" ref="G837" ca="1">IF(ISBLANK(INDIRECT(ADDRESS(B837,A837,1,1,"all_city_parameter_inputs"))), "--",INDIRECT(ADDRESS(B837,A837,1,1,"all_city_parameter_inputs")))</f>
        <v>95885.74</v>
      </c>
      <c r="H837" s="25">
        <f ca="1">IF(OR(F837="alpha",F837="beta",F837="sd",F837="mean"),"--",VLOOKUP(C837,Default!$B$5:$H$82,7,FALSE))</f>
        <v>3.68</v>
      </c>
      <c r="I837" s="9" t="str">
        <f ca="1">VLOOKUP(E837,Lookup!$C$5:$D$42,2, FALSE)</f>
        <v>Pollution values</v>
      </c>
      <c r="J837" s="9">
        <f ca="1">VLOOKUP(C837,Default!$B$4:$E$82,4, FALSE)</f>
        <v>0</v>
      </c>
      <c r="K837" s="29"/>
      <c r="L837" s="29"/>
      <c r="M837" s="29"/>
    </row>
    <row r="838" spans="1:13" x14ac:dyDescent="0.3">
      <c r="A838" s="10">
        <f t="shared" si="35"/>
        <v>14</v>
      </c>
      <c r="B838" s="10">
        <f t="shared" si="36"/>
        <v>66</v>
      </c>
      <c r="C838" s="10" t="str">
        <f t="shared" ca="1" si="37"/>
        <v>CO2_emission_inventories truck</v>
      </c>
      <c r="D838" s="9" t="str" cm="1">
        <f t="array" aca="1" ref="D838" ca="1">INDIRECT(ADDRESS(1,A838,1,1,"all_city_parameter_inputs"))</f>
        <v>medellin</v>
      </c>
      <c r="E838" s="11" t="str" cm="1">
        <f t="array" aca="1" ref="E838" ca="1">IF(AND(ISBLANK(INDIRECT(ADDRESS(B838,2,1,1,"all_city_parameter_inputs"))), ISBLANK(INDIRECT(ADDRESS(B838,1,1,1,"all_city_parameter_inputs")))), "", IF(ISBLANK(INDIRECT(ADDRESS(B838,1,1,1,"all_city_parameter_inputs"))), All_city_list!E837,INDIRECT(ADDRESS(B838,1,1,1,"all_city_parameter_inputs"))))</f>
        <v>CO2_emission_inventories</v>
      </c>
      <c r="F838" s="9" t="str" cm="1">
        <f t="array" aca="1" ref="F838" ca="1">IF(AND(ISBLANK(INDIRECT(ADDRESS(B838,3,1,1,"all_city_parameter_inputs"))),ISBLANK(INDIRECT(ADDRESS(B838,2,1,1,"all_city_parameter_inputs")))),"",IF(ISBLANK(INDIRECT(ADDRESS(B838,2,1,1,"all_city_parameter_inputs"))),"",INDIRECT(ADDRESS(B838,2,1,1,"all_city_parameter_inputs"))))</f>
        <v>truck</v>
      </c>
      <c r="G838" s="25" cm="1">
        <f t="array" aca="1" ref="G838" ca="1">IF(ISBLANK(INDIRECT(ADDRESS(B838,A838,1,1,"all_city_parameter_inputs"))), "--",INDIRECT(ADDRESS(B838,A838,1,1,"all_city_parameter_inputs")))</f>
        <v>66331.570000000007</v>
      </c>
      <c r="H838" s="25">
        <f ca="1">IF(OR(F838="alpha",F838="beta",F838="sd",F838="mean"),"--",VLOOKUP(C838,Default!$B$5:$H$82,7,FALSE))</f>
        <v>6.19</v>
      </c>
      <c r="I838" s="9" t="str">
        <f ca="1">VLOOKUP(E838,Lookup!$C$5:$D$42,2, FALSE)</f>
        <v>Pollution values</v>
      </c>
      <c r="J838" s="9">
        <f ca="1">VLOOKUP(C838,Default!$B$4:$E$82,4, FALSE)</f>
        <v>0</v>
      </c>
      <c r="K838" s="29"/>
      <c r="L838" s="29"/>
      <c r="M838" s="29"/>
    </row>
    <row r="839" spans="1:13" x14ac:dyDescent="0.3">
      <c r="A839" s="10">
        <f t="shared" si="35"/>
        <v>14</v>
      </c>
      <c r="B839" s="10">
        <f t="shared" si="36"/>
        <v>67</v>
      </c>
      <c r="C839" s="10" t="str">
        <f t="shared" ca="1" si="37"/>
        <v>CO2_emission_inventories van</v>
      </c>
      <c r="D839" s="9" t="str" cm="1">
        <f t="array" aca="1" ref="D839" ca="1">INDIRECT(ADDRESS(1,A839,1,1,"all_city_parameter_inputs"))</f>
        <v>medellin</v>
      </c>
      <c r="E839" s="11" t="str" cm="1">
        <f t="array" aca="1" ref="E839" ca="1">IF(AND(ISBLANK(INDIRECT(ADDRESS(B839,2,1,1,"all_city_parameter_inputs"))), ISBLANK(INDIRECT(ADDRESS(B839,1,1,1,"all_city_parameter_inputs")))), "", IF(ISBLANK(INDIRECT(ADDRESS(B839,1,1,1,"all_city_parameter_inputs"))), All_city_list!E838,INDIRECT(ADDRESS(B839,1,1,1,"all_city_parameter_inputs"))))</f>
        <v>CO2_emission_inventories</v>
      </c>
      <c r="F839" s="9" t="str" cm="1">
        <f t="array" aca="1" ref="F839" ca="1">IF(AND(ISBLANK(INDIRECT(ADDRESS(B839,3,1,1,"all_city_parameter_inputs"))),ISBLANK(INDIRECT(ADDRESS(B839,2,1,1,"all_city_parameter_inputs")))),"",IF(ISBLANK(INDIRECT(ADDRESS(B839,2,1,1,"all_city_parameter_inputs"))),"",INDIRECT(ADDRESS(B839,2,1,1,"all_city_parameter_inputs"))))</f>
        <v>van</v>
      </c>
      <c r="G839" s="25" t="str" cm="1">
        <f t="array" aca="1" ref="G839" ca="1">IF(ISBLANK(INDIRECT(ADDRESS(B839,A839,1,1,"all_city_parameter_inputs"))), "--",INDIRECT(ADDRESS(B839,A839,1,1,"all_city_parameter_inputs")))</f>
        <v>--</v>
      </c>
      <c r="H839" s="25" t="str">
        <f ca="1">IF(OR(F839="alpha",F839="beta",F839="sd",F839="mean"),"--",VLOOKUP(C839,Default!$B$5:$H$82,7,FALSE))</f>
        <v>NOT defined</v>
      </c>
      <c r="I839" s="9" t="str">
        <f ca="1">VLOOKUP(E839,Lookup!$C$5:$D$42,2, FALSE)</f>
        <v>Pollution values</v>
      </c>
      <c r="J839" s="9">
        <f ca="1">VLOOKUP(C839,Default!$B$4:$E$82,4, FALSE)</f>
        <v>0</v>
      </c>
      <c r="K839" s="29"/>
      <c r="L839" s="29"/>
      <c r="M839" s="29"/>
    </row>
    <row r="840" spans="1:13" x14ac:dyDescent="0.3">
      <c r="A840" s="10">
        <f t="shared" si="35"/>
        <v>14</v>
      </c>
      <c r="B840" s="10">
        <f t="shared" si="36"/>
        <v>68</v>
      </c>
      <c r="C840" s="10" t="str">
        <f t="shared" ca="1" si="37"/>
        <v>CO2_emission_inventories other</v>
      </c>
      <c r="D840" s="9" t="str" cm="1">
        <f t="array" aca="1" ref="D840" ca="1">INDIRECT(ADDRESS(1,A840,1,1,"all_city_parameter_inputs"))</f>
        <v>medellin</v>
      </c>
      <c r="E840" s="11" t="str" cm="1">
        <f t="array" aca="1" ref="E840" ca="1">IF(AND(ISBLANK(INDIRECT(ADDRESS(B840,2,1,1,"all_city_parameter_inputs"))), ISBLANK(INDIRECT(ADDRESS(B840,1,1,1,"all_city_parameter_inputs")))), "", IF(ISBLANK(INDIRECT(ADDRESS(B840,1,1,1,"all_city_parameter_inputs"))), All_city_list!E839,INDIRECT(ADDRESS(B840,1,1,1,"all_city_parameter_inputs"))))</f>
        <v>CO2_emission_inventories</v>
      </c>
      <c r="F840" s="9" t="str" cm="1">
        <f t="array" aca="1" ref="F840" ca="1">IF(AND(ISBLANK(INDIRECT(ADDRESS(B840,3,1,1,"all_city_parameter_inputs"))),ISBLANK(INDIRECT(ADDRESS(B840,2,1,1,"all_city_parameter_inputs")))),"",IF(ISBLANK(INDIRECT(ADDRESS(B840,2,1,1,"all_city_parameter_inputs"))),"",INDIRECT(ADDRESS(B840,2,1,1,"all_city_parameter_inputs"))))</f>
        <v>other</v>
      </c>
      <c r="G840" s="25" cm="1">
        <f t="array" aca="1" ref="G840" ca="1">IF(ISBLANK(INDIRECT(ADDRESS(B840,A840,1,1,"all_city_parameter_inputs"))), "--",INDIRECT(ADDRESS(B840,A840,1,1,"all_city_parameter_inputs")))</f>
        <v>1968.9349999999999</v>
      </c>
      <c r="H840" s="25">
        <f ca="1">IF(OR(F840="alpha",F840="beta",F840="sd",F840="mean"),"--",VLOOKUP(C840,Default!$B$5:$H$82,7,FALSE))</f>
        <v>31.28</v>
      </c>
      <c r="I840" s="9" t="str">
        <f ca="1">VLOOKUP(E840,Lookup!$C$5:$D$42,2, FALSE)</f>
        <v>Pollution values</v>
      </c>
      <c r="J840" s="9">
        <f ca="1">VLOOKUP(C840,Default!$B$4:$E$82,4, FALSE)</f>
        <v>0</v>
      </c>
      <c r="K840" s="29"/>
      <c r="L840" s="29"/>
      <c r="M840" s="29"/>
    </row>
    <row r="841" spans="1:13" x14ac:dyDescent="0.3">
      <c r="A841" s="10">
        <f t="shared" si="35"/>
        <v>14</v>
      </c>
      <c r="B841" s="10">
        <f t="shared" si="36"/>
        <v>69</v>
      </c>
      <c r="C841" s="10" t="str">
        <f t="shared" ca="1" si="37"/>
        <v>CO2_emission_inventories taxi</v>
      </c>
      <c r="D841" s="9" t="str" cm="1">
        <f t="array" aca="1" ref="D841" ca="1">INDIRECT(ADDRESS(1,A841,1,1,"all_city_parameter_inputs"))</f>
        <v>medellin</v>
      </c>
      <c r="E841" s="11" t="str" cm="1">
        <f t="array" aca="1" ref="E841" ca="1">IF(AND(ISBLANK(INDIRECT(ADDRESS(B841,2,1,1,"all_city_parameter_inputs"))), ISBLANK(INDIRECT(ADDRESS(B841,1,1,1,"all_city_parameter_inputs")))), "", IF(ISBLANK(INDIRECT(ADDRESS(B841,1,1,1,"all_city_parameter_inputs"))), All_city_list!E840,INDIRECT(ADDRESS(B841,1,1,1,"all_city_parameter_inputs"))))</f>
        <v>CO2_emission_inventories</v>
      </c>
      <c r="F841" s="9" t="str" cm="1">
        <f t="array" aca="1" ref="F841" ca="1">IF(AND(ISBLANK(INDIRECT(ADDRESS(B841,3,1,1,"all_city_parameter_inputs"))),ISBLANK(INDIRECT(ADDRESS(B841,2,1,1,"all_city_parameter_inputs")))),"",IF(ISBLANK(INDIRECT(ADDRESS(B841,2,1,1,"all_city_parameter_inputs"))),"",INDIRECT(ADDRESS(B841,2,1,1,"all_city_parameter_inputs"))))</f>
        <v>taxi</v>
      </c>
      <c r="G841" s="25" t="str" cm="1">
        <f t="array" aca="1" ref="G841" ca="1">IF(ISBLANK(INDIRECT(ADDRESS(B841,A841,1,1,"all_city_parameter_inputs"))), "--",INDIRECT(ADDRESS(B841,A841,1,1,"all_city_parameter_inputs")))</f>
        <v>--</v>
      </c>
      <c r="H841" s="25" t="str">
        <f ca="1">IF(OR(F841="alpha",F841="beta",F841="sd",F841="mean"),"--",VLOOKUP(C841,Default!$B$5:$H$82,7,FALSE))</f>
        <v>NOT defined</v>
      </c>
      <c r="I841" s="9" t="str">
        <f ca="1">VLOOKUP(E841,Lookup!$C$5:$D$42,2, FALSE)</f>
        <v>Pollution values</v>
      </c>
      <c r="J841" s="9">
        <f ca="1">VLOOKUP(C841,Default!$B$4:$E$82,4, FALSE)</f>
        <v>0</v>
      </c>
      <c r="K841" s="29"/>
      <c r="L841" s="29"/>
      <c r="M841" s="29"/>
    </row>
    <row r="842" spans="1:13" x14ac:dyDescent="0.3">
      <c r="A842" s="10">
        <f t="shared" si="35"/>
        <v>14</v>
      </c>
      <c r="B842" s="10">
        <f t="shared" si="36"/>
        <v>70</v>
      </c>
      <c r="C842" s="10" t="str">
        <f t="shared" ca="1" si="37"/>
        <v>CO2_emission_inventories auto_rickshaw</v>
      </c>
      <c r="D842" s="9" t="str" cm="1">
        <f t="array" aca="1" ref="D842" ca="1">INDIRECT(ADDRESS(1,A842,1,1,"all_city_parameter_inputs"))</f>
        <v>medellin</v>
      </c>
      <c r="E842" s="11" t="str" cm="1">
        <f t="array" aca="1" ref="E842" ca="1">IF(AND(ISBLANK(INDIRECT(ADDRESS(B842,2,1,1,"all_city_parameter_inputs"))), ISBLANK(INDIRECT(ADDRESS(B842,1,1,1,"all_city_parameter_inputs")))), "", IF(ISBLANK(INDIRECT(ADDRESS(B842,1,1,1,"all_city_parameter_inputs"))), All_city_list!E841,INDIRECT(ADDRESS(B842,1,1,1,"all_city_parameter_inputs"))))</f>
        <v>CO2_emission_inventories</v>
      </c>
      <c r="F842" s="9" t="str" cm="1">
        <f t="array" aca="1" ref="F842" ca="1">IF(AND(ISBLANK(INDIRECT(ADDRESS(B842,3,1,1,"all_city_parameter_inputs"))),ISBLANK(INDIRECT(ADDRESS(B842,2,1,1,"all_city_parameter_inputs")))),"",IF(ISBLANK(INDIRECT(ADDRESS(B842,2,1,1,"all_city_parameter_inputs"))),"",INDIRECT(ADDRESS(B842,2,1,1,"all_city_parameter_inputs"))))</f>
        <v>auto_rickshaw</v>
      </c>
      <c r="G842" s="25" t="str" cm="1">
        <f t="array" aca="1" ref="G842" ca="1">IF(ISBLANK(INDIRECT(ADDRESS(B842,A842,1,1,"all_city_parameter_inputs"))), "--",INDIRECT(ADDRESS(B842,A842,1,1,"all_city_parameter_inputs")))</f>
        <v>--</v>
      </c>
      <c r="H842" s="25" t="str">
        <f ca="1">IF(OR(F842="alpha",F842="beta",F842="sd",F842="mean"),"--",VLOOKUP(C842,Default!$B$5:$H$82,7,FALSE))</f>
        <v>NOT defined</v>
      </c>
      <c r="I842" s="9" t="str">
        <f ca="1">VLOOKUP(E842,Lookup!$C$5:$D$42,2, FALSE)</f>
        <v>Pollution values</v>
      </c>
      <c r="J842" s="9">
        <f ca="1">VLOOKUP(C842,Default!$B$4:$E$82,4, FALSE)</f>
        <v>0</v>
      </c>
      <c r="K842" s="29"/>
      <c r="L842" s="29"/>
      <c r="M842" s="29"/>
    </row>
    <row r="843" spans="1:13" x14ac:dyDescent="0.3">
      <c r="A843" s="10">
        <f t="shared" si="35"/>
        <v>14</v>
      </c>
      <c r="B843" s="10">
        <f t="shared" si="36"/>
        <v>71</v>
      </c>
      <c r="C843" s="10" t="str">
        <f t="shared" ca="1" si="37"/>
        <v xml:space="preserve">CO2_emission_confidence </v>
      </c>
      <c r="D843" s="9" t="str" cm="1">
        <f t="array" aca="1" ref="D843" ca="1">INDIRECT(ADDRESS(1,A843,1,1,"all_city_parameter_inputs"))</f>
        <v>medellin</v>
      </c>
      <c r="E843" s="11" t="str" cm="1">
        <f t="array" aca="1" ref="E843" ca="1">IF(AND(ISBLANK(INDIRECT(ADDRESS(B843,2,1,1,"all_city_parameter_inputs"))), ISBLANK(INDIRECT(ADDRESS(B843,1,1,1,"all_city_parameter_inputs")))), "", IF(ISBLANK(INDIRECT(ADDRESS(B843,1,1,1,"all_city_parameter_inputs"))), All_city_list!E842,INDIRECT(ADDRESS(B843,1,1,1,"all_city_parameter_inputs"))))</f>
        <v>CO2_emission_confidence</v>
      </c>
      <c r="F843" s="9" t="str" cm="1">
        <f t="array" aca="1" ref="F843" ca="1">IF(AND(ISBLANK(INDIRECT(ADDRESS(B843,3,1,1,"all_city_parameter_inputs"))),ISBLANK(INDIRECT(ADDRESS(B843,2,1,1,"all_city_parameter_inputs")))),"",IF(ISBLANK(INDIRECT(ADDRESS(B843,2,1,1,"all_city_parameter_inputs"))),"",INDIRECT(ADDRESS(B843,2,1,1,"all_city_parameter_inputs"))))</f>
        <v/>
      </c>
      <c r="G843" s="25" cm="1">
        <f t="array" aca="1" ref="G843" ca="1">IF(ISBLANK(INDIRECT(ADDRESS(B843,A843,1,1,"all_city_parameter_inputs"))), "--",INDIRECT(ADDRESS(B843,A843,1,1,"all_city_parameter_inputs")))</f>
        <v>0.8</v>
      </c>
      <c r="H843" s="25" t="e">
        <f ca="1">IF(OR(F843="alpha",F843="beta",F843="sd",F843="mean"),"--",VLOOKUP(C843,Default!$B$5:$H$82,7,FALSE))</f>
        <v>#N/A</v>
      </c>
      <c r="I843" s="9" t="str">
        <f ca="1">VLOOKUP(E843,Lookup!$C$5:$D$42,2, FALSE)</f>
        <v>Pollution values</v>
      </c>
      <c r="J843" s="9" t="e">
        <f ca="1">VLOOKUP(C843,Default!$B$4:$E$82,4, FALSE)</f>
        <v>#N/A</v>
      </c>
      <c r="K843" s="29"/>
      <c r="L843" s="29"/>
      <c r="M843" s="29"/>
    </row>
    <row r="844" spans="1:13" x14ac:dyDescent="0.3">
      <c r="A844" s="10">
        <f t="shared" si="35"/>
        <v>15</v>
      </c>
      <c r="B844" s="10">
        <f t="shared" si="36"/>
        <v>2</v>
      </c>
      <c r="C844" s="10" t="str">
        <f t="shared" ca="1" si="37"/>
        <v>speeds subway</v>
      </c>
      <c r="D844" s="9" t="str" cm="1">
        <f t="array" aca="1" ref="D844" ca="1">INDIRECT(ADDRESS(1,A844,1,1,"all_city_parameter_inputs"))</f>
        <v>cali</v>
      </c>
      <c r="E844" s="11" t="str" cm="1">
        <f t="array" aca="1" ref="E844" ca="1">IF(AND(ISBLANK(INDIRECT(ADDRESS(B844,2,1,1,"all_city_parameter_inputs"))), ISBLANK(INDIRECT(ADDRESS(B844,1,1,1,"all_city_parameter_inputs")))), "", IF(ISBLANK(INDIRECT(ADDRESS(B844,1,1,1,"all_city_parameter_inputs"))), All_city_list!E843,INDIRECT(ADDRESS(B844,1,1,1,"all_city_parameter_inputs"))))</f>
        <v>speeds</v>
      </c>
      <c r="F844" s="9" t="str" cm="1">
        <f t="array" aca="1" ref="F844" ca="1">IF(AND(ISBLANK(INDIRECT(ADDRESS(B844,3,1,1,"all_city_parameter_inputs"))),ISBLANK(INDIRECT(ADDRESS(B844,2,1,1,"all_city_parameter_inputs")))),"",IF(ISBLANK(INDIRECT(ADDRESS(B844,2,1,1,"all_city_parameter_inputs"))),"",INDIRECT(ADDRESS(B844,2,1,1,"all_city_parameter_inputs"))))</f>
        <v>subway</v>
      </c>
      <c r="G844" s="25" t="str" cm="1">
        <f t="array" aca="1" ref="G844" ca="1">IF(ISBLANK(INDIRECT(ADDRESS(B844,A844,1,1,"all_city_parameter_inputs"))), "--",INDIRECT(ADDRESS(B844,A844,1,1,"all_city_parameter_inputs")))</f>
        <v>--</v>
      </c>
      <c r="H844" s="25">
        <f ca="1">IF(OR(F844="alpha",F844="beta",F844="sd",F844="mean"),"--",VLOOKUP(C844,Default!$B$5:$H$82,7,FALSE))</f>
        <v>16</v>
      </c>
      <c r="I844" s="9" t="str">
        <f ca="1">VLOOKUP(E844,Lookup!$C$5:$D$42,2, FALSE)</f>
        <v>Travel values</v>
      </c>
      <c r="J844" s="9">
        <f ca="1">VLOOKUP(C844,Default!$B$4:$E$82,4, FALSE)</f>
        <v>0</v>
      </c>
      <c r="K844" s="29"/>
      <c r="L844" s="29"/>
      <c r="M844" s="29"/>
    </row>
    <row r="845" spans="1:13" x14ac:dyDescent="0.3">
      <c r="A845" s="10">
        <f t="shared" ref="A845:A908" si="38">A775+1</f>
        <v>15</v>
      </c>
      <c r="B845" s="10">
        <f t="shared" ref="B845:B908" si="39">B775</f>
        <v>3</v>
      </c>
      <c r="C845" s="10" t="str">
        <f t="shared" ref="C845:C908" ca="1" si="40">IF(OR(F845="alpha",F845="beta",F845="constant",F845="sd",F845="mean"),E845,E845&amp;" "&amp;F845)</f>
        <v>speeds cycle</v>
      </c>
      <c r="D845" s="9" t="str" cm="1">
        <f t="array" aca="1" ref="D845" ca="1">INDIRECT(ADDRESS(1,A845,1,1,"all_city_parameter_inputs"))</f>
        <v>cali</v>
      </c>
      <c r="E845" s="11" t="str" cm="1">
        <f t="array" aca="1" ref="E845" ca="1">IF(AND(ISBLANK(INDIRECT(ADDRESS(B845,2,1,1,"all_city_parameter_inputs"))), ISBLANK(INDIRECT(ADDRESS(B845,1,1,1,"all_city_parameter_inputs")))), "", IF(ISBLANK(INDIRECT(ADDRESS(B845,1,1,1,"all_city_parameter_inputs"))), All_city_list!E844,INDIRECT(ADDRESS(B845,1,1,1,"all_city_parameter_inputs"))))</f>
        <v>speeds</v>
      </c>
      <c r="F845" s="9" t="str" cm="1">
        <f t="array" aca="1" ref="F845" ca="1">IF(AND(ISBLANK(INDIRECT(ADDRESS(B845,3,1,1,"all_city_parameter_inputs"))),ISBLANK(INDIRECT(ADDRESS(B845,2,1,1,"all_city_parameter_inputs")))),"",IF(ISBLANK(INDIRECT(ADDRESS(B845,2,1,1,"all_city_parameter_inputs"))),"",INDIRECT(ADDRESS(B845,2,1,1,"all_city_parameter_inputs"))))</f>
        <v>cycle</v>
      </c>
      <c r="G845" s="25" t="str" cm="1">
        <f t="array" aca="1" ref="G845" ca="1">IF(ISBLANK(INDIRECT(ADDRESS(B845,A845,1,1,"all_city_parameter_inputs"))), "--",INDIRECT(ADDRESS(B845,A845,1,1,"all_city_parameter_inputs")))</f>
        <v>--</v>
      </c>
      <c r="H845" s="25">
        <f ca="1">IF(OR(F845="alpha",F845="beta",F845="sd",F845="mean"),"--",VLOOKUP(C845,Default!$B$5:$H$82,7,FALSE))</f>
        <v>7</v>
      </c>
      <c r="I845" s="9" t="str">
        <f ca="1">VLOOKUP(E845,Lookup!$C$5:$D$42,2, FALSE)</f>
        <v>Travel values</v>
      </c>
      <c r="J845" s="9">
        <f ca="1">VLOOKUP(C845,Default!$B$4:$E$82,4, FALSE)</f>
        <v>0</v>
      </c>
      <c r="K845" s="29"/>
      <c r="L845" s="29"/>
      <c r="M845" s="29"/>
    </row>
    <row r="846" spans="1:13" x14ac:dyDescent="0.3">
      <c r="A846" s="10">
        <f t="shared" si="38"/>
        <v>15</v>
      </c>
      <c r="B846" s="10">
        <f t="shared" si="39"/>
        <v>4</v>
      </c>
      <c r="C846" s="10" t="str">
        <f t="shared" ca="1" si="40"/>
        <v>PM_emission_inventories motorcycle</v>
      </c>
      <c r="D846" s="9" t="str" cm="1">
        <f t="array" aca="1" ref="D846" ca="1">INDIRECT(ADDRESS(1,A846,1,1,"all_city_parameter_inputs"))</f>
        <v>cali</v>
      </c>
      <c r="E846" s="11" t="str" cm="1">
        <f t="array" aca="1" ref="E846" ca="1">IF(AND(ISBLANK(INDIRECT(ADDRESS(B846,2,1,1,"all_city_parameter_inputs"))), ISBLANK(INDIRECT(ADDRESS(B846,1,1,1,"all_city_parameter_inputs")))), "", IF(ISBLANK(INDIRECT(ADDRESS(B846,1,1,1,"all_city_parameter_inputs"))), All_city_list!E845,INDIRECT(ADDRESS(B846,1,1,1,"all_city_parameter_inputs"))))</f>
        <v>PM_emission_inventories</v>
      </c>
      <c r="F846" s="9" t="str" cm="1">
        <f t="array" aca="1" ref="F846" ca="1">IF(AND(ISBLANK(INDIRECT(ADDRESS(B846,3,1,1,"all_city_parameter_inputs"))),ISBLANK(INDIRECT(ADDRESS(B846,2,1,1,"all_city_parameter_inputs")))),"",IF(ISBLANK(INDIRECT(ADDRESS(B846,2,1,1,"all_city_parameter_inputs"))),"",INDIRECT(ADDRESS(B846,2,1,1,"all_city_parameter_inputs"))))</f>
        <v>motorcycle</v>
      </c>
      <c r="G846" s="25" cm="1">
        <f t="array" aca="1" ref="G846" ca="1">IF(ISBLANK(INDIRECT(ADDRESS(B846,A846,1,1,"all_city_parameter_inputs"))), "--",INDIRECT(ADDRESS(B846,A846,1,1,"all_city_parameter_inputs")))</f>
        <v>1.3848638999999999E-2</v>
      </c>
      <c r="H846" s="25">
        <f ca="1">IF(OR(F846="alpha",F846="beta",F846="sd",F846="mean"),"--",VLOOKUP(C846,Default!$B$5:$H$82,7,FALSE))</f>
        <v>1.0999999999999999E-2</v>
      </c>
      <c r="I846" s="9" t="str">
        <f ca="1">VLOOKUP(E846,Lookup!$C$5:$D$42,2, FALSE)</f>
        <v>Pollution values</v>
      </c>
      <c r="J846" s="9" t="str">
        <f ca="1">VLOOKUP(C846,Default!$B$4:$E$82,4, FALSE)</f>
        <v>- Used to estimate the PM for scenarios (function "scenario_pm_calculations").
- Iused as reference to compute confidence around it (function "ithim_setup_parameters").
- used to create VEHICLE_INVENTORY, with speeds, PM and CO2 emissions (function "set_vehicle_inventory").</v>
      </c>
      <c r="K846" s="29"/>
      <c r="L846" s="29"/>
      <c r="M846" s="29"/>
    </row>
    <row r="847" spans="1:13" x14ac:dyDescent="0.3">
      <c r="A847" s="10">
        <f t="shared" si="38"/>
        <v>15</v>
      </c>
      <c r="B847" s="10">
        <f t="shared" si="39"/>
        <v>5</v>
      </c>
      <c r="C847" s="10" t="str">
        <f t="shared" ca="1" si="40"/>
        <v>PM_emission_inventories car</v>
      </c>
      <c r="D847" s="9" t="str" cm="1">
        <f t="array" aca="1" ref="D847" ca="1">INDIRECT(ADDRESS(1,A847,1,1,"all_city_parameter_inputs"))</f>
        <v>cali</v>
      </c>
      <c r="E847" s="11" t="str" cm="1">
        <f t="array" aca="1" ref="E847" ca="1">IF(AND(ISBLANK(INDIRECT(ADDRESS(B847,2,1,1,"all_city_parameter_inputs"))), ISBLANK(INDIRECT(ADDRESS(B847,1,1,1,"all_city_parameter_inputs")))), "", IF(ISBLANK(INDIRECT(ADDRESS(B847,1,1,1,"all_city_parameter_inputs"))), All_city_list!E846,INDIRECT(ADDRESS(B847,1,1,1,"all_city_parameter_inputs"))))</f>
        <v>PM_emission_inventories</v>
      </c>
      <c r="F847" s="9" t="str" cm="1">
        <f t="array" aca="1" ref="F847" ca="1">IF(AND(ISBLANK(INDIRECT(ADDRESS(B847,3,1,1,"all_city_parameter_inputs"))),ISBLANK(INDIRECT(ADDRESS(B847,2,1,1,"all_city_parameter_inputs")))),"",IF(ISBLANK(INDIRECT(ADDRESS(B847,2,1,1,"all_city_parameter_inputs"))),"",INDIRECT(ADDRESS(B847,2,1,1,"all_city_parameter_inputs"))))</f>
        <v>car</v>
      </c>
      <c r="G847" s="25" cm="1">
        <f t="array" aca="1" ref="G847" ca="1">IF(ISBLANK(INDIRECT(ADDRESS(B847,A847,1,1,"all_city_parameter_inputs"))), "--",INDIRECT(ADDRESS(B847,A847,1,1,"all_city_parameter_inputs")))</f>
        <v>0.55547038299999996</v>
      </c>
      <c r="H847" s="25">
        <f ca="1">IF(OR(F847="alpha",F847="beta",F847="sd",F847="mean"),"--",VLOOKUP(C847,Default!$B$5:$H$82,7,FALSE))</f>
        <v>0.22800000000000001</v>
      </c>
      <c r="I847" s="9" t="str">
        <f ca="1">VLOOKUP(E847,Lookup!$C$5:$D$42,2, FALSE)</f>
        <v>Pollution values</v>
      </c>
      <c r="J847" s="9">
        <f ca="1">VLOOKUP(C847,Default!$B$4:$E$82,4, FALSE)</f>
        <v>0</v>
      </c>
      <c r="K847" s="29"/>
      <c r="L847" s="29"/>
      <c r="M847" s="29"/>
    </row>
    <row r="848" spans="1:13" x14ac:dyDescent="0.3">
      <c r="A848" s="10">
        <f t="shared" si="38"/>
        <v>15</v>
      </c>
      <c r="B848" s="10">
        <f t="shared" si="39"/>
        <v>6</v>
      </c>
      <c r="C848" s="10" t="str">
        <f t="shared" ca="1" si="40"/>
        <v>PM_emission_inventories bus_driver</v>
      </c>
      <c r="D848" s="9" t="str" cm="1">
        <f t="array" aca="1" ref="D848" ca="1">INDIRECT(ADDRESS(1,A848,1,1,"all_city_parameter_inputs"))</f>
        <v>cali</v>
      </c>
      <c r="E848" s="11" t="str" cm="1">
        <f t="array" aca="1" ref="E848" ca="1">IF(AND(ISBLANK(INDIRECT(ADDRESS(B848,2,1,1,"all_city_parameter_inputs"))), ISBLANK(INDIRECT(ADDRESS(B848,1,1,1,"all_city_parameter_inputs")))), "", IF(ISBLANK(INDIRECT(ADDRESS(B848,1,1,1,"all_city_parameter_inputs"))), All_city_list!E847,INDIRECT(ADDRESS(B848,1,1,1,"all_city_parameter_inputs"))))</f>
        <v>PM_emission_inventories</v>
      </c>
      <c r="F848" s="9" t="str" cm="1">
        <f t="array" aca="1" ref="F848" ca="1">IF(AND(ISBLANK(INDIRECT(ADDRESS(B848,3,1,1,"all_city_parameter_inputs"))),ISBLANK(INDIRECT(ADDRESS(B848,2,1,1,"all_city_parameter_inputs")))),"",IF(ISBLANK(INDIRECT(ADDRESS(B848,2,1,1,"all_city_parameter_inputs"))),"",INDIRECT(ADDRESS(B848,2,1,1,"all_city_parameter_inputs"))))</f>
        <v>bus_driver</v>
      </c>
      <c r="G848" s="25" cm="1">
        <f t="array" aca="1" ref="G848" ca="1">IF(ISBLANK(INDIRECT(ADDRESS(B848,A848,1,1,"all_city_parameter_inputs"))), "--",INDIRECT(ADDRESS(B848,A848,1,1,"all_city_parameter_inputs")))</f>
        <v>0.121719655</v>
      </c>
      <c r="H848" s="25">
        <f ca="1">IF(OR(F848="alpha",F848="beta",F848="sd",F848="mean"),"--",VLOOKUP(C848,Default!$B$5:$H$82,7,FALSE))</f>
        <v>0.82</v>
      </c>
      <c r="I848" s="9" t="str">
        <f ca="1">VLOOKUP(E848,Lookup!$C$5:$D$42,2, FALSE)</f>
        <v>Pollution values</v>
      </c>
      <c r="J848" s="9">
        <f ca="1">VLOOKUP(C848,Default!$B$4:$E$82,4, FALSE)</f>
        <v>0</v>
      </c>
      <c r="K848" s="29"/>
      <c r="L848" s="29"/>
      <c r="M848" s="29"/>
    </row>
    <row r="849" spans="1:13" x14ac:dyDescent="0.3">
      <c r="A849" s="10">
        <f t="shared" si="38"/>
        <v>15</v>
      </c>
      <c r="B849" s="10">
        <f t="shared" si="39"/>
        <v>7</v>
      </c>
      <c r="C849" s="10" t="str">
        <f t="shared" ca="1" si="40"/>
        <v>PM_emission_inventories big_truck</v>
      </c>
      <c r="D849" s="9" t="str" cm="1">
        <f t="array" aca="1" ref="D849" ca="1">INDIRECT(ADDRESS(1,A849,1,1,"all_city_parameter_inputs"))</f>
        <v>cali</v>
      </c>
      <c r="E849" s="11" t="str" cm="1">
        <f t="array" aca="1" ref="E849" ca="1">IF(AND(ISBLANK(INDIRECT(ADDRESS(B849,2,1,1,"all_city_parameter_inputs"))), ISBLANK(INDIRECT(ADDRESS(B849,1,1,1,"all_city_parameter_inputs")))), "", IF(ISBLANK(INDIRECT(ADDRESS(B849,1,1,1,"all_city_parameter_inputs"))), All_city_list!E848,INDIRECT(ADDRESS(B849,1,1,1,"all_city_parameter_inputs"))))</f>
        <v>PM_emission_inventories</v>
      </c>
      <c r="F849" s="9" t="str" cm="1">
        <f t="array" aca="1" ref="F849" ca="1">IF(AND(ISBLANK(INDIRECT(ADDRESS(B849,3,1,1,"all_city_parameter_inputs"))),ISBLANK(INDIRECT(ADDRESS(B849,2,1,1,"all_city_parameter_inputs")))),"",IF(ISBLANK(INDIRECT(ADDRESS(B849,2,1,1,"all_city_parameter_inputs"))),"",INDIRECT(ADDRESS(B849,2,1,1,"all_city_parameter_inputs"))))</f>
        <v>big_truck</v>
      </c>
      <c r="G849" s="25" cm="1">
        <f t="array" aca="1" ref="G849" ca="1">IF(ISBLANK(INDIRECT(ADDRESS(B849,A849,1,1,"all_city_parameter_inputs"))), "--",INDIRECT(ADDRESS(B849,A849,1,1,"all_city_parameter_inputs")))</f>
        <v>0.14519426199999999</v>
      </c>
      <c r="H849" s="25">
        <f ca="1">IF(OR(F849="alpha",F849="beta",F849="sd",F849="mean"),"--",VLOOKUP(C849,Default!$B$5:$H$82,7,FALSE))</f>
        <v>0.71099999999999997</v>
      </c>
      <c r="I849" s="9" t="str">
        <f ca="1">VLOOKUP(E849,Lookup!$C$5:$D$42,2, FALSE)</f>
        <v>Pollution values</v>
      </c>
      <c r="J849" s="9">
        <f ca="1">VLOOKUP(C849,Default!$B$4:$E$82,4, FALSE)</f>
        <v>0</v>
      </c>
      <c r="K849" s="29"/>
      <c r="L849" s="29"/>
      <c r="M849" s="29"/>
    </row>
    <row r="850" spans="1:13" x14ac:dyDescent="0.3">
      <c r="A850" s="10">
        <f t="shared" si="38"/>
        <v>15</v>
      </c>
      <c r="B850" s="10">
        <f t="shared" si="39"/>
        <v>8</v>
      </c>
      <c r="C850" s="10" t="str">
        <f t="shared" ca="1" si="40"/>
        <v>PM_emission_inventories truck</v>
      </c>
      <c r="D850" s="9" t="str" cm="1">
        <f t="array" aca="1" ref="D850" ca="1">INDIRECT(ADDRESS(1,A850,1,1,"all_city_parameter_inputs"))</f>
        <v>cali</v>
      </c>
      <c r="E850" s="11" t="str" cm="1">
        <f t="array" aca="1" ref="E850" ca="1">IF(AND(ISBLANK(INDIRECT(ADDRESS(B850,2,1,1,"all_city_parameter_inputs"))), ISBLANK(INDIRECT(ADDRESS(B850,1,1,1,"all_city_parameter_inputs")))), "", IF(ISBLANK(INDIRECT(ADDRESS(B850,1,1,1,"all_city_parameter_inputs"))), All_city_list!E849,INDIRECT(ADDRESS(B850,1,1,1,"all_city_parameter_inputs"))))</f>
        <v>PM_emission_inventories</v>
      </c>
      <c r="F850" s="9" t="str" cm="1">
        <f t="array" aca="1" ref="F850" ca="1">IF(AND(ISBLANK(INDIRECT(ADDRESS(B850,3,1,1,"all_city_parameter_inputs"))),ISBLANK(INDIRECT(ADDRESS(B850,2,1,1,"all_city_parameter_inputs")))),"",IF(ISBLANK(INDIRECT(ADDRESS(B850,2,1,1,"all_city_parameter_inputs"))),"",INDIRECT(ADDRESS(B850,2,1,1,"all_city_parameter_inputs"))))</f>
        <v>truck</v>
      </c>
      <c r="G850" s="25" cm="1">
        <f t="array" aca="1" ref="G850" ca="1">IF(ISBLANK(INDIRECT(ADDRESS(B850,A850,1,1,"all_city_parameter_inputs"))), "--",INDIRECT(ADDRESS(B850,A850,1,1,"all_city_parameter_inputs")))</f>
        <v>0.16376706199999999</v>
      </c>
      <c r="H850" s="25">
        <f ca="1">IF(OR(F850="alpha",F850="beta",F850="sd",F850="mean"),"--",VLOOKUP(C850,Default!$B$5:$H$82,7,FALSE))</f>
        <v>0.85899999999999999</v>
      </c>
      <c r="I850" s="9" t="str">
        <f ca="1">VLOOKUP(E850,Lookup!$C$5:$D$42,2, FALSE)</f>
        <v>Pollution values</v>
      </c>
      <c r="J850" s="9">
        <f ca="1">VLOOKUP(C850,Default!$B$4:$E$82,4, FALSE)</f>
        <v>0</v>
      </c>
      <c r="K850" s="29"/>
      <c r="L850" s="29"/>
      <c r="M850" s="29"/>
    </row>
    <row r="851" spans="1:13" x14ac:dyDescent="0.3">
      <c r="A851" s="10">
        <f t="shared" si="38"/>
        <v>15</v>
      </c>
      <c r="B851" s="10">
        <f t="shared" si="39"/>
        <v>9</v>
      </c>
      <c r="C851" s="10" t="str">
        <f t="shared" ca="1" si="40"/>
        <v>PM_emission_inventories van</v>
      </c>
      <c r="D851" s="9" t="str" cm="1">
        <f t="array" aca="1" ref="D851" ca="1">INDIRECT(ADDRESS(1,A851,1,1,"all_city_parameter_inputs"))</f>
        <v>cali</v>
      </c>
      <c r="E851" s="11" t="str" cm="1">
        <f t="array" aca="1" ref="E851" ca="1">IF(AND(ISBLANK(INDIRECT(ADDRESS(B851,2,1,1,"all_city_parameter_inputs"))), ISBLANK(INDIRECT(ADDRESS(B851,1,1,1,"all_city_parameter_inputs")))), "", IF(ISBLANK(INDIRECT(ADDRESS(B851,1,1,1,"all_city_parameter_inputs"))), All_city_list!E850,INDIRECT(ADDRESS(B851,1,1,1,"all_city_parameter_inputs"))))</f>
        <v>PM_emission_inventories</v>
      </c>
      <c r="F851" s="9" t="str" cm="1">
        <f t="array" aca="1" ref="F851" ca="1">IF(AND(ISBLANK(INDIRECT(ADDRESS(B851,3,1,1,"all_city_parameter_inputs"))),ISBLANK(INDIRECT(ADDRESS(B851,2,1,1,"all_city_parameter_inputs")))),"",IF(ISBLANK(INDIRECT(ADDRESS(B851,2,1,1,"all_city_parameter_inputs"))),"",INDIRECT(ADDRESS(B851,2,1,1,"all_city_parameter_inputs"))))</f>
        <v>van</v>
      </c>
      <c r="G851" s="25" cm="1">
        <f t="array" aca="1" ref="G851" ca="1">IF(ISBLANK(INDIRECT(ADDRESS(B851,A851,1,1,"all_city_parameter_inputs"))), "--",INDIRECT(ADDRESS(B851,A851,1,1,"all_city_parameter_inputs")))</f>
        <v>0</v>
      </c>
      <c r="H851" s="25" t="str">
        <f ca="1">IF(OR(F851="alpha",F851="beta",F851="sd",F851="mean"),"--",VLOOKUP(C851,Default!$B$5:$H$82,7,FALSE))</f>
        <v>NOT defined</v>
      </c>
      <c r="I851" s="9" t="str">
        <f ca="1">VLOOKUP(E851,Lookup!$C$5:$D$42,2, FALSE)</f>
        <v>Pollution values</v>
      </c>
      <c r="J851" s="9">
        <f ca="1">VLOOKUP(C851,Default!$B$4:$E$82,4, FALSE)</f>
        <v>0</v>
      </c>
      <c r="K851" s="29"/>
      <c r="L851" s="29"/>
      <c r="M851" s="29"/>
    </row>
    <row r="852" spans="1:13" x14ac:dyDescent="0.3">
      <c r="A852" s="10">
        <f t="shared" si="38"/>
        <v>15</v>
      </c>
      <c r="B852" s="10">
        <f t="shared" si="39"/>
        <v>10</v>
      </c>
      <c r="C852" s="10" t="str">
        <f t="shared" ca="1" si="40"/>
        <v>PM_emission_inventories other</v>
      </c>
      <c r="D852" s="9" t="str" cm="1">
        <f t="array" aca="1" ref="D852" ca="1">INDIRECT(ADDRESS(1,A852,1,1,"all_city_parameter_inputs"))</f>
        <v>cali</v>
      </c>
      <c r="E852" s="11" t="str" cm="1">
        <f t="array" aca="1" ref="E852" ca="1">IF(AND(ISBLANK(INDIRECT(ADDRESS(B852,2,1,1,"all_city_parameter_inputs"))), ISBLANK(INDIRECT(ADDRESS(B852,1,1,1,"all_city_parameter_inputs")))), "", IF(ISBLANK(INDIRECT(ADDRESS(B852,1,1,1,"all_city_parameter_inputs"))), All_city_list!E851,INDIRECT(ADDRESS(B852,1,1,1,"all_city_parameter_inputs"))))</f>
        <v>PM_emission_inventories</v>
      </c>
      <c r="F852" s="9" t="str" cm="1">
        <f t="array" aca="1" ref="F852" ca="1">IF(AND(ISBLANK(INDIRECT(ADDRESS(B852,3,1,1,"all_city_parameter_inputs"))),ISBLANK(INDIRECT(ADDRESS(B852,2,1,1,"all_city_parameter_inputs")))),"",IF(ISBLANK(INDIRECT(ADDRESS(B852,2,1,1,"all_city_parameter_inputs"))),"",INDIRECT(ADDRESS(B852,2,1,1,"all_city_parameter_inputs"))))</f>
        <v>other</v>
      </c>
      <c r="G852" s="25" cm="1">
        <f t="array" aca="1" ref="G852" ca="1">IF(ISBLANK(INDIRECT(ADDRESS(B852,A852,1,1,"all_city_parameter_inputs"))), "--",INDIRECT(ADDRESS(B852,A852,1,1,"all_city_parameter_inputs")))</f>
        <v>0</v>
      </c>
      <c r="H852" s="25">
        <f ca="1">IF(OR(F852="alpha",F852="beta",F852="sd",F852="mean"),"--",VLOOKUP(C852,Default!$B$5:$H$82,7,FALSE))</f>
        <v>8.2000000000000003E-2</v>
      </c>
      <c r="I852" s="9" t="str">
        <f ca="1">VLOOKUP(E852,Lookup!$C$5:$D$42,2, FALSE)</f>
        <v>Pollution values</v>
      </c>
      <c r="J852" s="9">
        <f ca="1">VLOOKUP(C852,Default!$B$4:$E$82,4, FALSE)</f>
        <v>0</v>
      </c>
      <c r="K852" s="29"/>
      <c r="L852" s="29"/>
      <c r="M852" s="29"/>
    </row>
    <row r="853" spans="1:13" x14ac:dyDescent="0.3">
      <c r="A853" s="10">
        <f t="shared" si="38"/>
        <v>15</v>
      </c>
      <c r="B853" s="10">
        <f t="shared" si="39"/>
        <v>11</v>
      </c>
      <c r="C853" s="10" t="str">
        <f t="shared" ca="1" si="40"/>
        <v>PM_emission_inventories taxi</v>
      </c>
      <c r="D853" s="9" t="str" cm="1">
        <f t="array" aca="1" ref="D853" ca="1">INDIRECT(ADDRESS(1,A853,1,1,"all_city_parameter_inputs"))</f>
        <v>cali</v>
      </c>
      <c r="E853" s="11" t="str" cm="1">
        <f t="array" aca="1" ref="E853" ca="1">IF(AND(ISBLANK(INDIRECT(ADDRESS(B853,2,1,1,"all_city_parameter_inputs"))), ISBLANK(INDIRECT(ADDRESS(B853,1,1,1,"all_city_parameter_inputs")))), "", IF(ISBLANK(INDIRECT(ADDRESS(B853,1,1,1,"all_city_parameter_inputs"))), All_city_list!E852,INDIRECT(ADDRESS(B853,1,1,1,"all_city_parameter_inputs"))))</f>
        <v>PM_emission_inventories</v>
      </c>
      <c r="F853" s="9" t="str" cm="1">
        <f t="array" aca="1" ref="F853" ca="1">IF(AND(ISBLANK(INDIRECT(ADDRESS(B853,3,1,1,"all_city_parameter_inputs"))),ISBLANK(INDIRECT(ADDRESS(B853,2,1,1,"all_city_parameter_inputs")))),"",IF(ISBLANK(INDIRECT(ADDRESS(B853,2,1,1,"all_city_parameter_inputs"))),"",INDIRECT(ADDRESS(B853,2,1,1,"all_city_parameter_inputs"))))</f>
        <v>taxi</v>
      </c>
      <c r="G853" s="25" cm="1">
        <f t="array" aca="1" ref="G853" ca="1">IF(ISBLANK(INDIRECT(ADDRESS(B853,A853,1,1,"all_city_parameter_inputs"))), "--",INDIRECT(ADDRESS(B853,A853,1,1,"all_city_parameter_inputs")))</f>
        <v>0</v>
      </c>
      <c r="H853" s="25">
        <f ca="1">IF(OR(F853="alpha",F853="beta",F853="sd",F853="mean"),"--",VLOOKUP(C853,Default!$B$5:$H$82,7,FALSE))</f>
        <v>1.0999999999999999E-2</v>
      </c>
      <c r="I853" s="9" t="str">
        <f ca="1">VLOOKUP(E853,Lookup!$C$5:$D$42,2, FALSE)</f>
        <v>Pollution values</v>
      </c>
      <c r="J853" s="9">
        <f ca="1">VLOOKUP(C853,Default!$B$4:$E$82,4, FALSE)</f>
        <v>0</v>
      </c>
      <c r="K853" s="29"/>
      <c r="L853" s="29"/>
      <c r="M853" s="29"/>
    </row>
    <row r="854" spans="1:13" x14ac:dyDescent="0.3">
      <c r="A854" s="10">
        <f t="shared" si="38"/>
        <v>15</v>
      </c>
      <c r="B854" s="10">
        <f t="shared" si="39"/>
        <v>12</v>
      </c>
      <c r="C854" s="10" t="str">
        <f t="shared" ca="1" si="40"/>
        <v>PM_emission_inventories auto_rickshaw</v>
      </c>
      <c r="D854" s="9" t="str" cm="1">
        <f t="array" aca="1" ref="D854" ca="1">INDIRECT(ADDRESS(1,A854,1,1,"all_city_parameter_inputs"))</f>
        <v>cali</v>
      </c>
      <c r="E854" s="11" t="str" cm="1">
        <f t="array" aca="1" ref="E854" ca="1">IF(AND(ISBLANK(INDIRECT(ADDRESS(B854,2,1,1,"all_city_parameter_inputs"))), ISBLANK(INDIRECT(ADDRESS(B854,1,1,1,"all_city_parameter_inputs")))), "", IF(ISBLANK(INDIRECT(ADDRESS(B854,1,1,1,"all_city_parameter_inputs"))), All_city_list!E853,INDIRECT(ADDRESS(B854,1,1,1,"all_city_parameter_inputs"))))</f>
        <v>PM_emission_inventories</v>
      </c>
      <c r="F854" s="9" t="str" cm="1">
        <f t="array" aca="1" ref="F854" ca="1">IF(AND(ISBLANK(INDIRECT(ADDRESS(B854,3,1,1,"all_city_parameter_inputs"))),ISBLANK(INDIRECT(ADDRESS(B854,2,1,1,"all_city_parameter_inputs")))),"",IF(ISBLANK(INDIRECT(ADDRESS(B854,2,1,1,"all_city_parameter_inputs"))),"",INDIRECT(ADDRESS(B854,2,1,1,"all_city_parameter_inputs"))))</f>
        <v>auto_rickshaw</v>
      </c>
      <c r="G854" s="25" cm="1">
        <f t="array" aca="1" ref="G854" ca="1">IF(ISBLANK(INDIRECT(ADDRESS(B854,A854,1,1,"all_city_parameter_inputs"))), "--",INDIRECT(ADDRESS(B854,A854,1,1,"all_city_parameter_inputs")))</f>
        <v>0</v>
      </c>
      <c r="H854" s="25" t="str">
        <f ca="1">IF(OR(F854="alpha",F854="beta",F854="sd",F854="mean"),"--",VLOOKUP(C854,Default!$B$5:$H$82,7,FALSE))</f>
        <v>NOT defined</v>
      </c>
      <c r="I854" s="9" t="str">
        <f ca="1">VLOOKUP(E854,Lookup!$C$5:$D$42,2, FALSE)</f>
        <v>Pollution values</v>
      </c>
      <c r="J854" s="9">
        <f ca="1">VLOOKUP(C854,Default!$B$4:$E$82,4, FALSE)</f>
        <v>0</v>
      </c>
      <c r="K854" s="29"/>
      <c r="L854" s="29"/>
      <c r="M854" s="29"/>
    </row>
    <row r="855" spans="1:13" x14ac:dyDescent="0.3">
      <c r="A855" s="10">
        <f t="shared" si="38"/>
        <v>15</v>
      </c>
      <c r="B855" s="10">
        <f t="shared" si="39"/>
        <v>13</v>
      </c>
      <c r="C855" s="10" t="str">
        <f t="shared" ca="1" si="40"/>
        <v>injury_reporting_rate</v>
      </c>
      <c r="D855" s="9" t="str" cm="1">
        <f t="array" aca="1" ref="D855" ca="1">INDIRECT(ADDRESS(1,A855,1,1,"all_city_parameter_inputs"))</f>
        <v>cali</v>
      </c>
      <c r="E855" s="11" t="str" cm="1">
        <f t="array" aca="1" ref="E855" ca="1">IF(AND(ISBLANK(INDIRECT(ADDRESS(B855,2,1,1,"all_city_parameter_inputs"))), ISBLANK(INDIRECT(ADDRESS(B855,1,1,1,"all_city_parameter_inputs")))), "", IF(ISBLANK(INDIRECT(ADDRESS(B855,1,1,1,"all_city_parameter_inputs"))), All_city_list!E854,INDIRECT(ADDRESS(B855,1,1,1,"all_city_parameter_inputs"))))</f>
        <v>injury_reporting_rate</v>
      </c>
      <c r="F855" s="9" t="str" cm="1">
        <f t="array" aca="1" ref="F855" ca="1">IF(AND(ISBLANK(INDIRECT(ADDRESS(B855,3,1,1,"all_city_parameter_inputs"))),ISBLANK(INDIRECT(ADDRESS(B855,2,1,1,"all_city_parameter_inputs")))),"",IF(ISBLANK(INDIRECT(ADDRESS(B855,2,1,1,"all_city_parameter_inputs"))),"",INDIRECT(ADDRESS(B855,2,1,1,"all_city_parameter_inputs"))))</f>
        <v>constant</v>
      </c>
      <c r="G855" s="25" cm="1">
        <f t="array" aca="1" ref="G855" ca="1">IF(ISBLANK(INDIRECT(ADDRESS(B855,A855,1,1,"all_city_parameter_inputs"))), "--",INDIRECT(ADDRESS(B855,A855,1,1,"all_city_parameter_inputs")))</f>
        <v>1</v>
      </c>
      <c r="H855" s="25">
        <f ca="1">IF(OR(F855="alpha",F855="beta",F855="sd",F855="mean"),"--",VLOOKUP(C855,Default!$B$5:$H$82,7,FALSE))</f>
        <v>1</v>
      </c>
      <c r="I855" s="9" t="str">
        <f ca="1">VLOOKUP(E855,Lookup!$C$5:$D$42,2, FALSE)</f>
        <v>Injury values</v>
      </c>
      <c r="J855" s="9" t="str">
        <f ca="1">VLOOKUP(C855,Default!$B$4:$E$82,4, FALSE)</f>
        <v>rate at which injuries are reported</v>
      </c>
      <c r="K855" s="29"/>
      <c r="L855" s="29"/>
      <c r="M855" s="29"/>
    </row>
    <row r="856" spans="1:13" x14ac:dyDescent="0.3">
      <c r="A856" s="10">
        <f t="shared" si="38"/>
        <v>15</v>
      </c>
      <c r="B856" s="10">
        <f t="shared" si="39"/>
        <v>14</v>
      </c>
      <c r="C856" s="10" t="str">
        <f t="shared" ca="1" si="40"/>
        <v>injury_reporting_rate</v>
      </c>
      <c r="D856" s="9" t="str" cm="1">
        <f t="array" aca="1" ref="D856" ca="1">INDIRECT(ADDRESS(1,A856,1,1,"all_city_parameter_inputs"))</f>
        <v>cali</v>
      </c>
      <c r="E856" s="11" t="str" cm="1">
        <f t="array" aca="1" ref="E856" ca="1">IF(AND(ISBLANK(INDIRECT(ADDRESS(B856,2,1,1,"all_city_parameter_inputs"))), ISBLANK(INDIRECT(ADDRESS(B856,1,1,1,"all_city_parameter_inputs")))), "", IF(ISBLANK(INDIRECT(ADDRESS(B856,1,1,1,"all_city_parameter_inputs"))), All_city_list!E855,INDIRECT(ADDRESS(B856,1,1,1,"all_city_parameter_inputs"))))</f>
        <v>injury_reporting_rate</v>
      </c>
      <c r="F856" s="9" t="str" cm="1">
        <f t="array" aca="1" ref="F856" ca="1">IF(AND(ISBLANK(INDIRECT(ADDRESS(B856,3,1,1,"all_city_parameter_inputs"))),ISBLANK(INDIRECT(ADDRESS(B856,2,1,1,"all_city_parameter_inputs")))),"",IF(ISBLANK(INDIRECT(ADDRESS(B856,2,1,1,"all_city_parameter_inputs"))),"",INDIRECT(ADDRESS(B856,2,1,1,"all_city_parameter_inputs"))))</f>
        <v>alpha</v>
      </c>
      <c r="G856" s="25" cm="1">
        <f t="array" aca="1" ref="G856" ca="1">IF(ISBLANK(INDIRECT(ADDRESS(B856,A856,1,1,"all_city_parameter_inputs"))), "--",INDIRECT(ADDRESS(B856,A856,1,1,"all_city_parameter_inputs")))</f>
        <v>40</v>
      </c>
      <c r="H856" s="25" t="str">
        <f ca="1">IF(OR(F856="alpha",F856="beta",F856="sd",F856="mean"),"--",VLOOKUP(C856,Default!$B$5:$H$82,7,FALSE))</f>
        <v>--</v>
      </c>
      <c r="I856" s="9" t="str">
        <f ca="1">VLOOKUP(E856,Lookup!$C$5:$D$42,2, FALSE)</f>
        <v>Injury values</v>
      </c>
      <c r="J856" s="9" t="str">
        <f ca="1">VLOOKUP(C856,Default!$B$4:$E$82,4, FALSE)</f>
        <v>rate at which injuries are reported</v>
      </c>
      <c r="K856" s="29"/>
      <c r="L856" s="29"/>
      <c r="M856" s="29"/>
    </row>
    <row r="857" spans="1:13" x14ac:dyDescent="0.3">
      <c r="A857" s="10">
        <f t="shared" si="38"/>
        <v>15</v>
      </c>
      <c r="B857" s="10">
        <f t="shared" si="39"/>
        <v>15</v>
      </c>
      <c r="C857" s="10" t="str">
        <f t="shared" ca="1" si="40"/>
        <v>injury_reporting_rate</v>
      </c>
      <c r="D857" s="9" t="str" cm="1">
        <f t="array" aca="1" ref="D857" ca="1">INDIRECT(ADDRESS(1,A857,1,1,"all_city_parameter_inputs"))</f>
        <v>cali</v>
      </c>
      <c r="E857" s="11" t="str" cm="1">
        <f t="array" aca="1" ref="E857" ca="1">IF(AND(ISBLANK(INDIRECT(ADDRESS(B857,2,1,1,"all_city_parameter_inputs"))), ISBLANK(INDIRECT(ADDRESS(B857,1,1,1,"all_city_parameter_inputs")))), "", IF(ISBLANK(INDIRECT(ADDRESS(B857,1,1,1,"all_city_parameter_inputs"))), All_city_list!E856,INDIRECT(ADDRESS(B857,1,1,1,"all_city_parameter_inputs"))))</f>
        <v>injury_reporting_rate</v>
      </c>
      <c r="F857" s="9" t="str" cm="1">
        <f t="array" aca="1" ref="F857" ca="1">IF(AND(ISBLANK(INDIRECT(ADDRESS(B857,3,1,1,"all_city_parameter_inputs"))),ISBLANK(INDIRECT(ADDRESS(B857,2,1,1,"all_city_parameter_inputs")))),"",IF(ISBLANK(INDIRECT(ADDRESS(B857,2,1,1,"all_city_parameter_inputs"))),"",INDIRECT(ADDRESS(B857,2,1,1,"all_city_parameter_inputs"))))</f>
        <v>beta</v>
      </c>
      <c r="G857" s="25" cm="1">
        <f t="array" aca="1" ref="G857" ca="1">IF(ISBLANK(INDIRECT(ADDRESS(B857,A857,1,1,"all_city_parameter_inputs"))), "--",INDIRECT(ADDRESS(B857,A857,1,1,"all_city_parameter_inputs")))</f>
        <v>3</v>
      </c>
      <c r="H857" s="25" t="str">
        <f ca="1">IF(OR(F857="alpha",F857="beta",F857="sd",F857="mean"),"--",VLOOKUP(C857,Default!$B$5:$H$82,7,FALSE))</f>
        <v>--</v>
      </c>
      <c r="I857" s="9" t="str">
        <f ca="1">VLOOKUP(E857,Lookup!$C$5:$D$42,2, FALSE)</f>
        <v>Injury values</v>
      </c>
      <c r="J857" s="9" t="str">
        <f ca="1">VLOOKUP(C857,Default!$B$4:$E$82,4, FALSE)</f>
        <v>rate at which injuries are reported</v>
      </c>
      <c r="K857" s="29"/>
      <c r="L857" s="29"/>
      <c r="M857" s="29"/>
    </row>
    <row r="858" spans="1:13" x14ac:dyDescent="0.3">
      <c r="A858" s="10">
        <f t="shared" si="38"/>
        <v>15</v>
      </c>
      <c r="B858" s="10">
        <f t="shared" si="39"/>
        <v>16</v>
      </c>
      <c r="C858" s="10" t="str">
        <f t="shared" ca="1" si="40"/>
        <v>chronic_disease_scalar</v>
      </c>
      <c r="D858" s="9" t="str" cm="1">
        <f t="array" aca="1" ref="D858" ca="1">INDIRECT(ADDRESS(1,A858,1,1,"all_city_parameter_inputs"))</f>
        <v>cali</v>
      </c>
      <c r="E858" s="11" t="str" cm="1">
        <f t="array" aca="1" ref="E858" ca="1">IF(AND(ISBLANK(INDIRECT(ADDRESS(B858,2,1,1,"all_city_parameter_inputs"))), ISBLANK(INDIRECT(ADDRESS(B858,1,1,1,"all_city_parameter_inputs")))), "", IF(ISBLANK(INDIRECT(ADDRESS(B858,1,1,1,"all_city_parameter_inputs"))), All_city_list!E857,INDIRECT(ADDRESS(B858,1,1,1,"all_city_parameter_inputs"))))</f>
        <v>chronic_disease_scalar</v>
      </c>
      <c r="F858" s="9" t="str" cm="1">
        <f t="array" aca="1" ref="F858" ca="1">IF(AND(ISBLANK(INDIRECT(ADDRESS(B858,3,1,1,"all_city_parameter_inputs"))),ISBLANK(INDIRECT(ADDRESS(B858,2,1,1,"all_city_parameter_inputs")))),"",IF(ISBLANK(INDIRECT(ADDRESS(B858,2,1,1,"all_city_parameter_inputs"))),"",INDIRECT(ADDRESS(B858,2,1,1,"all_city_parameter_inputs"))))</f>
        <v>constant</v>
      </c>
      <c r="G858" s="25" cm="1">
        <f t="array" aca="1" ref="G858" ca="1">IF(ISBLANK(INDIRECT(ADDRESS(B858,A858,1,1,"all_city_parameter_inputs"))), "--",INDIRECT(ADDRESS(B858,A858,1,1,"all_city_parameter_inputs")))</f>
        <v>1</v>
      </c>
      <c r="H858" s="25">
        <f ca="1">IF(OR(F858="alpha",F858="beta",F858="sd",F858="mean"),"--",VLOOKUP(C858,Default!$B$5:$H$82,7,FALSE))</f>
        <v>1</v>
      </c>
      <c r="I858" s="9" t="str">
        <f ca="1">VLOOKUP(E858,Lookup!$C$5:$D$42,2, FALSE)</f>
        <v>Health values</v>
      </c>
      <c r="J858" s="9" t="str">
        <f ca="1">VLOOKUP(C858,Default!$B$4:$E$82,4, FALSE)</f>
        <v>scalar for GBD data</v>
      </c>
      <c r="K858" s="29"/>
      <c r="L858" s="29"/>
      <c r="M858" s="29"/>
    </row>
    <row r="859" spans="1:13" x14ac:dyDescent="0.3">
      <c r="A859" s="10">
        <f t="shared" si="38"/>
        <v>15</v>
      </c>
      <c r="B859" s="10">
        <f t="shared" si="39"/>
        <v>17</v>
      </c>
      <c r="C859" s="10" t="str">
        <f t="shared" ca="1" si="40"/>
        <v>chronic_disease_scalar</v>
      </c>
      <c r="D859" s="9" t="str" cm="1">
        <f t="array" aca="1" ref="D859" ca="1">INDIRECT(ADDRESS(1,A859,1,1,"all_city_parameter_inputs"))</f>
        <v>cali</v>
      </c>
      <c r="E859" s="11" t="str" cm="1">
        <f t="array" aca="1" ref="E859" ca="1">IF(AND(ISBLANK(INDIRECT(ADDRESS(B859,2,1,1,"all_city_parameter_inputs"))), ISBLANK(INDIRECT(ADDRESS(B859,1,1,1,"all_city_parameter_inputs")))), "", IF(ISBLANK(INDIRECT(ADDRESS(B859,1,1,1,"all_city_parameter_inputs"))), All_city_list!E858,INDIRECT(ADDRESS(B859,1,1,1,"all_city_parameter_inputs"))))</f>
        <v>chronic_disease_scalar</v>
      </c>
      <c r="F859" s="9" t="str" cm="1">
        <f t="array" aca="1" ref="F859" ca="1">IF(AND(ISBLANK(INDIRECT(ADDRESS(B859,3,1,1,"all_city_parameter_inputs"))),ISBLANK(INDIRECT(ADDRESS(B859,2,1,1,"all_city_parameter_inputs")))),"",IF(ISBLANK(INDIRECT(ADDRESS(B859,2,1,1,"all_city_parameter_inputs"))),"",INDIRECT(ADDRESS(B859,2,1,1,"all_city_parameter_inputs"))))</f>
        <v>mean</v>
      </c>
      <c r="G859" s="25" cm="1">
        <f t="array" aca="1" ref="G859" ca="1">IF(ISBLANK(INDIRECT(ADDRESS(B859,A859,1,1,"all_city_parameter_inputs"))), "--",INDIRECT(ADDRESS(B859,A859,1,1,"all_city_parameter_inputs")))</f>
        <v>1</v>
      </c>
      <c r="H859" s="25" t="str">
        <f ca="1">IF(OR(F859="alpha",F859="beta",F859="sd",F859="mean"),"--",VLOOKUP(C859,Default!$B$5:$H$82,7,FALSE))</f>
        <v>--</v>
      </c>
      <c r="I859" s="9" t="str">
        <f ca="1">VLOOKUP(E859,Lookup!$C$5:$D$42,2, FALSE)</f>
        <v>Health values</v>
      </c>
      <c r="J859" s="9" t="str">
        <f ca="1">VLOOKUP(C859,Default!$B$4:$E$82,4, FALSE)</f>
        <v>scalar for GBD data</v>
      </c>
      <c r="K859" s="29"/>
      <c r="L859" s="29"/>
      <c r="M859" s="29"/>
    </row>
    <row r="860" spans="1:13" x14ac:dyDescent="0.3">
      <c r="A860" s="10">
        <f t="shared" si="38"/>
        <v>15</v>
      </c>
      <c r="B860" s="10">
        <f t="shared" si="39"/>
        <v>18</v>
      </c>
      <c r="C860" s="10" t="str">
        <f t="shared" ca="1" si="40"/>
        <v>chronic_disease_scalar</v>
      </c>
      <c r="D860" s="9" t="str" cm="1">
        <f t="array" aca="1" ref="D860" ca="1">INDIRECT(ADDRESS(1,A860,1,1,"all_city_parameter_inputs"))</f>
        <v>cali</v>
      </c>
      <c r="E860" s="11" t="str" cm="1">
        <f t="array" aca="1" ref="E860" ca="1">IF(AND(ISBLANK(INDIRECT(ADDRESS(B860,2,1,1,"all_city_parameter_inputs"))), ISBLANK(INDIRECT(ADDRESS(B860,1,1,1,"all_city_parameter_inputs")))), "", IF(ISBLANK(INDIRECT(ADDRESS(B860,1,1,1,"all_city_parameter_inputs"))), All_city_list!E859,INDIRECT(ADDRESS(B860,1,1,1,"all_city_parameter_inputs"))))</f>
        <v>chronic_disease_scalar</v>
      </c>
      <c r="F860" s="9" t="str" cm="1">
        <f t="array" aca="1" ref="F860" ca="1">IF(AND(ISBLANK(INDIRECT(ADDRESS(B860,3,1,1,"all_city_parameter_inputs"))),ISBLANK(INDIRECT(ADDRESS(B860,2,1,1,"all_city_parameter_inputs")))),"",IF(ISBLANK(INDIRECT(ADDRESS(B860,2,1,1,"all_city_parameter_inputs"))),"",INDIRECT(ADDRESS(B860,2,1,1,"all_city_parameter_inputs"))))</f>
        <v>sd</v>
      </c>
      <c r="G860" s="25" cm="1">
        <f t="array" aca="1" ref="G860" ca="1">IF(ISBLANK(INDIRECT(ADDRESS(B860,A860,1,1,"all_city_parameter_inputs"))), "--",INDIRECT(ADDRESS(B860,A860,1,1,"all_city_parameter_inputs")))</f>
        <v>1.2</v>
      </c>
      <c r="H860" s="25" t="str">
        <f ca="1">IF(OR(F860="alpha",F860="beta",F860="sd",F860="mean"),"--",VLOOKUP(C860,Default!$B$5:$H$82,7,FALSE))</f>
        <v>--</v>
      </c>
      <c r="I860" s="9" t="str">
        <f ca="1">VLOOKUP(E860,Lookup!$C$5:$D$42,2, FALSE)</f>
        <v>Health values</v>
      </c>
      <c r="J860" s="9" t="str">
        <f ca="1">VLOOKUP(C860,Default!$B$4:$E$82,4, FALSE)</f>
        <v>scalar for GBD data</v>
      </c>
      <c r="K860" s="29"/>
      <c r="L860" s="29"/>
      <c r="M860" s="29"/>
    </row>
    <row r="861" spans="1:13" x14ac:dyDescent="0.3">
      <c r="A861" s="10">
        <f t="shared" si="38"/>
        <v>15</v>
      </c>
      <c r="B861" s="10">
        <f t="shared" si="39"/>
        <v>19</v>
      </c>
      <c r="C861" s="10" t="str">
        <f t="shared" ca="1" si="40"/>
        <v>pm_conc_base</v>
      </c>
      <c r="D861" s="9" t="str" cm="1">
        <f t="array" aca="1" ref="D861" ca="1">INDIRECT(ADDRESS(1,A861,1,1,"all_city_parameter_inputs"))</f>
        <v>cali</v>
      </c>
      <c r="E861" s="11" t="str" cm="1">
        <f t="array" aca="1" ref="E861" ca="1">IF(AND(ISBLANK(INDIRECT(ADDRESS(B861,2,1,1,"all_city_parameter_inputs"))), ISBLANK(INDIRECT(ADDRESS(B861,1,1,1,"all_city_parameter_inputs")))), "", IF(ISBLANK(INDIRECT(ADDRESS(B861,1,1,1,"all_city_parameter_inputs"))), All_city_list!E860,INDIRECT(ADDRESS(B861,1,1,1,"all_city_parameter_inputs"))))</f>
        <v>pm_conc_base</v>
      </c>
      <c r="F861" s="9" t="str" cm="1">
        <f t="array" aca="1" ref="F861" ca="1">IF(AND(ISBLANK(INDIRECT(ADDRESS(B861,3,1,1,"all_city_parameter_inputs"))),ISBLANK(INDIRECT(ADDRESS(B861,2,1,1,"all_city_parameter_inputs")))),"",IF(ISBLANK(INDIRECT(ADDRESS(B861,2,1,1,"all_city_parameter_inputs"))),"",INDIRECT(ADDRESS(B861,2,1,1,"all_city_parameter_inputs"))))</f>
        <v>constant</v>
      </c>
      <c r="G861" s="25" cm="1">
        <f t="array" aca="1" ref="G861" ca="1">IF(ISBLANK(INDIRECT(ADDRESS(B861,A861,1,1,"all_city_parameter_inputs"))), "--",INDIRECT(ADDRESS(B861,A861,1,1,"all_city_parameter_inputs")))</f>
        <v>24.05</v>
      </c>
      <c r="H861" s="25">
        <f ca="1">IF(OR(F861="alpha",F861="beta",F861="sd",F861="mean"),"--",VLOOKUP(C861,Default!$B$5:$H$82,7,FALSE))</f>
        <v>50</v>
      </c>
      <c r="I861" s="9" t="str">
        <f ca="1">VLOOKUP(E861,Lookup!$C$5:$D$42,2, FALSE)</f>
        <v>Pollution values</v>
      </c>
      <c r="J861" s="9" t="str">
        <f ca="1">VLOOKUP(C861,Default!$B$4:$E$82,4, FALSE)</f>
        <v>background PM2.5 concentration</v>
      </c>
      <c r="K861" s="29"/>
      <c r="L861" s="29"/>
      <c r="M861" s="29"/>
    </row>
    <row r="862" spans="1:13" x14ac:dyDescent="0.3">
      <c r="A862" s="10">
        <f t="shared" si="38"/>
        <v>15</v>
      </c>
      <c r="B862" s="10">
        <f t="shared" si="39"/>
        <v>20</v>
      </c>
      <c r="C862" s="10" t="str">
        <f t="shared" ca="1" si="40"/>
        <v>pm_conc_base</v>
      </c>
      <c r="D862" s="9" t="str" cm="1">
        <f t="array" aca="1" ref="D862" ca="1">INDIRECT(ADDRESS(1,A862,1,1,"all_city_parameter_inputs"))</f>
        <v>cali</v>
      </c>
      <c r="E862" s="11" t="str" cm="1">
        <f t="array" aca="1" ref="E862" ca="1">IF(AND(ISBLANK(INDIRECT(ADDRESS(B862,2,1,1,"all_city_parameter_inputs"))), ISBLANK(INDIRECT(ADDRESS(B862,1,1,1,"all_city_parameter_inputs")))), "", IF(ISBLANK(INDIRECT(ADDRESS(B862,1,1,1,"all_city_parameter_inputs"))), All_city_list!E861,INDIRECT(ADDRESS(B862,1,1,1,"all_city_parameter_inputs"))))</f>
        <v>pm_conc_base</v>
      </c>
      <c r="F862" s="9" t="str" cm="1">
        <f t="array" aca="1" ref="F862" ca="1">IF(AND(ISBLANK(INDIRECT(ADDRESS(B862,3,1,1,"all_city_parameter_inputs"))),ISBLANK(INDIRECT(ADDRESS(B862,2,1,1,"all_city_parameter_inputs")))),"",IF(ISBLANK(INDIRECT(ADDRESS(B862,2,1,1,"all_city_parameter_inputs"))),"",INDIRECT(ADDRESS(B862,2,1,1,"all_city_parameter_inputs"))))</f>
        <v>mean</v>
      </c>
      <c r="G862" s="25" cm="1">
        <f t="array" aca="1" ref="G862" ca="1">IF(ISBLANK(INDIRECT(ADDRESS(B862,A862,1,1,"all_city_parameter_inputs"))), "--",INDIRECT(ADDRESS(B862,A862,1,1,"all_city_parameter_inputs")))</f>
        <v>24</v>
      </c>
      <c r="H862" s="25" t="str">
        <f ca="1">IF(OR(F862="alpha",F862="beta",F862="sd",F862="mean"),"--",VLOOKUP(C862,Default!$B$5:$H$82,7,FALSE))</f>
        <v>--</v>
      </c>
      <c r="I862" s="9" t="str">
        <f ca="1">VLOOKUP(E862,Lookup!$C$5:$D$42,2, FALSE)</f>
        <v>Pollution values</v>
      </c>
      <c r="J862" s="9" t="str">
        <f ca="1">VLOOKUP(C862,Default!$B$4:$E$82,4, FALSE)</f>
        <v>background PM2.5 concentration</v>
      </c>
      <c r="K862" s="29"/>
      <c r="L862" s="29"/>
      <c r="M862" s="29"/>
    </row>
    <row r="863" spans="1:13" x14ac:dyDescent="0.3">
      <c r="A863" s="10">
        <f t="shared" si="38"/>
        <v>15</v>
      </c>
      <c r="B863" s="10">
        <f t="shared" si="39"/>
        <v>21</v>
      </c>
      <c r="C863" s="10" t="str">
        <f t="shared" ca="1" si="40"/>
        <v>pm_conc_base</v>
      </c>
      <c r="D863" s="9" t="str" cm="1">
        <f t="array" aca="1" ref="D863" ca="1">INDIRECT(ADDRESS(1,A863,1,1,"all_city_parameter_inputs"))</f>
        <v>cali</v>
      </c>
      <c r="E863" s="11" t="str" cm="1">
        <f t="array" aca="1" ref="E863" ca="1">IF(AND(ISBLANK(INDIRECT(ADDRESS(B863,2,1,1,"all_city_parameter_inputs"))), ISBLANK(INDIRECT(ADDRESS(B863,1,1,1,"all_city_parameter_inputs")))), "", IF(ISBLANK(INDIRECT(ADDRESS(B863,1,1,1,"all_city_parameter_inputs"))), All_city_list!E862,INDIRECT(ADDRESS(B863,1,1,1,"all_city_parameter_inputs"))))</f>
        <v>pm_conc_base</v>
      </c>
      <c r="F863" s="9" t="str" cm="1">
        <f t="array" aca="1" ref="F863" ca="1">IF(AND(ISBLANK(INDIRECT(ADDRESS(B863,3,1,1,"all_city_parameter_inputs"))),ISBLANK(INDIRECT(ADDRESS(B863,2,1,1,"all_city_parameter_inputs")))),"",IF(ISBLANK(INDIRECT(ADDRESS(B863,2,1,1,"all_city_parameter_inputs"))),"",INDIRECT(ADDRESS(B863,2,1,1,"all_city_parameter_inputs"))))</f>
        <v>sd</v>
      </c>
      <c r="G863" s="25" cm="1">
        <f t="array" aca="1" ref="G863" ca="1">IF(ISBLANK(INDIRECT(ADDRESS(B863,A863,1,1,"all_city_parameter_inputs"))), "--",INDIRECT(ADDRESS(B863,A863,1,1,"all_city_parameter_inputs")))</f>
        <v>1.0449999999999999</v>
      </c>
      <c r="H863" s="25" t="str">
        <f ca="1">IF(OR(F863="alpha",F863="beta",F863="sd",F863="mean"),"--",VLOOKUP(C863,Default!$B$5:$H$82,7,FALSE))</f>
        <v>--</v>
      </c>
      <c r="I863" s="9" t="str">
        <f ca="1">VLOOKUP(E863,Lookup!$C$5:$D$42,2, FALSE)</f>
        <v>Pollution values</v>
      </c>
      <c r="J863" s="9" t="str">
        <f ca="1">VLOOKUP(C863,Default!$B$4:$E$82,4, FALSE)</f>
        <v>background PM2.5 concentration</v>
      </c>
      <c r="K863" s="29"/>
      <c r="L863" s="29"/>
      <c r="M863" s="29"/>
    </row>
    <row r="864" spans="1:13" x14ac:dyDescent="0.3">
      <c r="A864" s="10">
        <f t="shared" si="38"/>
        <v>15</v>
      </c>
      <c r="B864" s="10">
        <f t="shared" si="39"/>
        <v>22</v>
      </c>
      <c r="C864" s="10" t="str">
        <f t="shared" ca="1" si="40"/>
        <v>pm_trans_share</v>
      </c>
      <c r="D864" s="9" t="str" cm="1">
        <f t="array" aca="1" ref="D864" ca="1">INDIRECT(ADDRESS(1,A864,1,1,"all_city_parameter_inputs"))</f>
        <v>cali</v>
      </c>
      <c r="E864" s="11" t="str" cm="1">
        <f t="array" aca="1" ref="E864" ca="1">IF(AND(ISBLANK(INDIRECT(ADDRESS(B864,2,1,1,"all_city_parameter_inputs"))), ISBLANK(INDIRECT(ADDRESS(B864,1,1,1,"all_city_parameter_inputs")))), "", IF(ISBLANK(INDIRECT(ADDRESS(B864,1,1,1,"all_city_parameter_inputs"))), All_city_list!E863,INDIRECT(ADDRESS(B864,1,1,1,"all_city_parameter_inputs"))))</f>
        <v>pm_trans_share</v>
      </c>
      <c r="F864" s="9" t="str" cm="1">
        <f t="array" aca="1" ref="F864" ca="1">IF(AND(ISBLANK(INDIRECT(ADDRESS(B864,3,1,1,"all_city_parameter_inputs"))),ISBLANK(INDIRECT(ADDRESS(B864,2,1,1,"all_city_parameter_inputs")))),"",IF(ISBLANK(INDIRECT(ADDRESS(B864,2,1,1,"all_city_parameter_inputs"))),"",INDIRECT(ADDRESS(B864,2,1,1,"all_city_parameter_inputs"))))</f>
        <v>constant</v>
      </c>
      <c r="G864" s="25" cm="1">
        <f t="array" aca="1" ref="G864" ca="1">IF(ISBLANK(INDIRECT(ADDRESS(B864,A864,1,1,"all_city_parameter_inputs"))), "--",INDIRECT(ADDRESS(B864,A864,1,1,"all_city_parameter_inputs")))</f>
        <v>0.47499999999999998</v>
      </c>
      <c r="H864" s="25">
        <f ca="1">IF(OR(F864="alpha",F864="beta",F864="sd",F864="mean"),"--",VLOOKUP(C864,Default!$B$5:$H$82,7,FALSE))</f>
        <v>0.22500000000000001</v>
      </c>
      <c r="I864" s="9" t="str">
        <f ca="1">VLOOKUP(E864,Lookup!$C$5:$D$42,2, FALSE)</f>
        <v>Pollution values</v>
      </c>
      <c r="J864" s="9" t="str">
        <f ca="1">VLOOKUP(C864,Default!$B$4:$E$82,4, FALSE)</f>
        <v>proportion of background PM2.5 attributable to transport</v>
      </c>
      <c r="K864" s="29"/>
      <c r="L864" s="29"/>
      <c r="M864" s="29"/>
    </row>
    <row r="865" spans="1:13" x14ac:dyDescent="0.3">
      <c r="A865" s="10">
        <f t="shared" si="38"/>
        <v>15</v>
      </c>
      <c r="B865" s="10">
        <f t="shared" si="39"/>
        <v>23</v>
      </c>
      <c r="C865" s="10" t="str">
        <f t="shared" ca="1" si="40"/>
        <v>pm_trans_share</v>
      </c>
      <c r="D865" s="9" t="str" cm="1">
        <f t="array" aca="1" ref="D865" ca="1">INDIRECT(ADDRESS(1,A865,1,1,"all_city_parameter_inputs"))</f>
        <v>cali</v>
      </c>
      <c r="E865" s="11" t="str" cm="1">
        <f t="array" aca="1" ref="E865" ca="1">IF(AND(ISBLANK(INDIRECT(ADDRESS(B865,2,1,1,"all_city_parameter_inputs"))), ISBLANK(INDIRECT(ADDRESS(B865,1,1,1,"all_city_parameter_inputs")))), "", IF(ISBLANK(INDIRECT(ADDRESS(B865,1,1,1,"all_city_parameter_inputs"))), All_city_list!E864,INDIRECT(ADDRESS(B865,1,1,1,"all_city_parameter_inputs"))))</f>
        <v>pm_trans_share</v>
      </c>
      <c r="F865" s="9" t="str" cm="1">
        <f t="array" aca="1" ref="F865" ca="1">IF(AND(ISBLANK(INDIRECT(ADDRESS(B865,3,1,1,"all_city_parameter_inputs"))),ISBLANK(INDIRECT(ADDRESS(B865,2,1,1,"all_city_parameter_inputs")))),"",IF(ISBLANK(INDIRECT(ADDRESS(B865,2,1,1,"all_city_parameter_inputs"))),"",INDIRECT(ADDRESS(B865,2,1,1,"all_city_parameter_inputs"))))</f>
        <v>alpha</v>
      </c>
      <c r="G865" s="25" cm="1">
        <f t="array" aca="1" ref="G865" ca="1">IF(ISBLANK(INDIRECT(ADDRESS(B865,A865,1,1,"all_city_parameter_inputs"))), "--",INDIRECT(ADDRESS(B865,A865,1,1,"all_city_parameter_inputs")))</f>
        <v>11.5</v>
      </c>
      <c r="H865" s="25" t="str">
        <f ca="1">IF(OR(F865="alpha",F865="beta",F865="sd",F865="mean"),"--",VLOOKUP(C865,Default!$B$5:$H$82,7,FALSE))</f>
        <v>--</v>
      </c>
      <c r="I865" s="9" t="str">
        <f ca="1">VLOOKUP(E865,Lookup!$C$5:$D$42,2, FALSE)</f>
        <v>Pollution values</v>
      </c>
      <c r="J865" s="9" t="str">
        <f ca="1">VLOOKUP(C865,Default!$B$4:$E$82,4, FALSE)</f>
        <v>proportion of background PM2.5 attributable to transport</v>
      </c>
      <c r="K865" s="29"/>
      <c r="L865" s="29"/>
      <c r="M865" s="29"/>
    </row>
    <row r="866" spans="1:13" x14ac:dyDescent="0.3">
      <c r="A866" s="10">
        <f t="shared" si="38"/>
        <v>15</v>
      </c>
      <c r="B866" s="10">
        <f t="shared" si="39"/>
        <v>24</v>
      </c>
      <c r="C866" s="10" t="str">
        <f t="shared" ca="1" si="40"/>
        <v>pm_trans_share</v>
      </c>
      <c r="D866" s="9" t="str" cm="1">
        <f t="array" aca="1" ref="D866" ca="1">INDIRECT(ADDRESS(1,A866,1,1,"all_city_parameter_inputs"))</f>
        <v>cali</v>
      </c>
      <c r="E866" s="11" t="str" cm="1">
        <f t="array" aca="1" ref="E866" ca="1">IF(AND(ISBLANK(INDIRECT(ADDRESS(B866,2,1,1,"all_city_parameter_inputs"))), ISBLANK(INDIRECT(ADDRESS(B866,1,1,1,"all_city_parameter_inputs")))), "", IF(ISBLANK(INDIRECT(ADDRESS(B866,1,1,1,"all_city_parameter_inputs"))), All_city_list!E865,INDIRECT(ADDRESS(B866,1,1,1,"all_city_parameter_inputs"))))</f>
        <v>pm_trans_share</v>
      </c>
      <c r="F866" s="9" t="str" cm="1">
        <f t="array" aca="1" ref="F866" ca="1">IF(AND(ISBLANK(INDIRECT(ADDRESS(B866,3,1,1,"all_city_parameter_inputs"))),ISBLANK(INDIRECT(ADDRESS(B866,2,1,1,"all_city_parameter_inputs")))),"",IF(ISBLANK(INDIRECT(ADDRESS(B866,2,1,1,"all_city_parameter_inputs"))),"",INDIRECT(ADDRESS(B866,2,1,1,"all_city_parameter_inputs"))))</f>
        <v>beta</v>
      </c>
      <c r="G866" s="25" cm="1">
        <f t="array" aca="1" ref="G866" ca="1">IF(ISBLANK(INDIRECT(ADDRESS(B866,A866,1,1,"all_city_parameter_inputs"))), "--",INDIRECT(ADDRESS(B866,A866,1,1,"all_city_parameter_inputs")))</f>
        <v>15.75</v>
      </c>
      <c r="H866" s="25" t="str">
        <f ca="1">IF(OR(F866="alpha",F866="beta",F866="sd",F866="mean"),"--",VLOOKUP(C866,Default!$B$5:$H$82,7,FALSE))</f>
        <v>--</v>
      </c>
      <c r="I866" s="9" t="str">
        <f ca="1">VLOOKUP(E866,Lookup!$C$5:$D$42,2, FALSE)</f>
        <v>Pollution values</v>
      </c>
      <c r="J866" s="9" t="str">
        <f ca="1">VLOOKUP(C866,Default!$B$4:$E$82,4, FALSE)</f>
        <v>proportion of background PM2.5 attributable to transport</v>
      </c>
      <c r="K866" s="29"/>
      <c r="L866" s="29"/>
      <c r="M866" s="29"/>
    </row>
    <row r="867" spans="1:13" x14ac:dyDescent="0.3">
      <c r="A867" s="10">
        <f t="shared" si="38"/>
        <v>15</v>
      </c>
      <c r="B867" s="10">
        <f t="shared" si="39"/>
        <v>25</v>
      </c>
      <c r="C867" s="10" t="str">
        <f t="shared" ca="1" si="40"/>
        <v>background_pa_scalar</v>
      </c>
      <c r="D867" s="9" t="str" cm="1">
        <f t="array" aca="1" ref="D867" ca="1">INDIRECT(ADDRESS(1,A867,1,1,"all_city_parameter_inputs"))</f>
        <v>cali</v>
      </c>
      <c r="E867" s="11" t="str" cm="1">
        <f t="array" aca="1" ref="E867" ca="1">IF(AND(ISBLANK(INDIRECT(ADDRESS(B867,2,1,1,"all_city_parameter_inputs"))), ISBLANK(INDIRECT(ADDRESS(B867,1,1,1,"all_city_parameter_inputs")))), "", IF(ISBLANK(INDIRECT(ADDRESS(B867,1,1,1,"all_city_parameter_inputs"))), All_city_list!E866,INDIRECT(ADDRESS(B867,1,1,1,"all_city_parameter_inputs"))))</f>
        <v>background_pa_scalar</v>
      </c>
      <c r="F867" s="9" t="str" cm="1">
        <f t="array" aca="1" ref="F867" ca="1">IF(AND(ISBLANK(INDIRECT(ADDRESS(B867,3,1,1,"all_city_parameter_inputs"))),ISBLANK(INDIRECT(ADDRESS(B867,2,1,1,"all_city_parameter_inputs")))),"",IF(ISBLANK(INDIRECT(ADDRESS(B867,2,1,1,"all_city_parameter_inputs"))),"",INDIRECT(ADDRESS(B867,2,1,1,"all_city_parameter_inputs"))))</f>
        <v>constant</v>
      </c>
      <c r="G867" s="25" cm="1">
        <f t="array" aca="1" ref="G867" ca="1">IF(ISBLANK(INDIRECT(ADDRESS(B867,A867,1,1,"all_city_parameter_inputs"))), "--",INDIRECT(ADDRESS(B867,A867,1,1,"all_city_parameter_inputs")))</f>
        <v>1</v>
      </c>
      <c r="H867" s="25">
        <f ca="1">IF(OR(F867="alpha",F867="beta",F867="sd",F867="mean"),"--",VLOOKUP(C867,Default!$B$5:$H$82,7,FALSE))</f>
        <v>1</v>
      </c>
      <c r="I867" s="9" t="str">
        <f ca="1">VLOOKUP(E867,Lookup!$C$5:$D$42,2, FALSE)</f>
        <v>PA values</v>
      </c>
      <c r="J867" s="9" t="str">
        <f ca="1">VLOOKUP(C867,Default!$B$4:$E$82,4, FALSE)</f>
        <v>scalar for physical activity</v>
      </c>
      <c r="K867" s="29"/>
      <c r="L867" s="29"/>
      <c r="M867" s="29"/>
    </row>
    <row r="868" spans="1:13" x14ac:dyDescent="0.3">
      <c r="A868" s="10">
        <f t="shared" si="38"/>
        <v>15</v>
      </c>
      <c r="B868" s="10">
        <f t="shared" si="39"/>
        <v>26</v>
      </c>
      <c r="C868" s="10" t="str">
        <f t="shared" ca="1" si="40"/>
        <v>background_pa_scalar</v>
      </c>
      <c r="D868" s="9" t="str" cm="1">
        <f t="array" aca="1" ref="D868" ca="1">INDIRECT(ADDRESS(1,A868,1,1,"all_city_parameter_inputs"))</f>
        <v>cali</v>
      </c>
      <c r="E868" s="11" t="str" cm="1">
        <f t="array" aca="1" ref="E868" ca="1">IF(AND(ISBLANK(INDIRECT(ADDRESS(B868,2,1,1,"all_city_parameter_inputs"))), ISBLANK(INDIRECT(ADDRESS(B868,1,1,1,"all_city_parameter_inputs")))), "", IF(ISBLANK(INDIRECT(ADDRESS(B868,1,1,1,"all_city_parameter_inputs"))), All_city_list!E867,INDIRECT(ADDRESS(B868,1,1,1,"all_city_parameter_inputs"))))</f>
        <v>background_pa_scalar</v>
      </c>
      <c r="F868" s="9" t="str" cm="1">
        <f t="array" aca="1" ref="F868" ca="1">IF(AND(ISBLANK(INDIRECT(ADDRESS(B868,3,1,1,"all_city_parameter_inputs"))),ISBLANK(INDIRECT(ADDRESS(B868,2,1,1,"all_city_parameter_inputs")))),"",IF(ISBLANK(INDIRECT(ADDRESS(B868,2,1,1,"all_city_parameter_inputs"))),"",INDIRECT(ADDRESS(B868,2,1,1,"all_city_parameter_inputs"))))</f>
        <v>mean</v>
      </c>
      <c r="G868" s="25" cm="1">
        <f t="array" aca="1" ref="G868" ca="1">IF(ISBLANK(INDIRECT(ADDRESS(B868,A868,1,1,"all_city_parameter_inputs"))), "--",INDIRECT(ADDRESS(B868,A868,1,1,"all_city_parameter_inputs")))</f>
        <v>1</v>
      </c>
      <c r="H868" s="25" t="str">
        <f ca="1">IF(OR(F868="alpha",F868="beta",F868="sd",F868="mean"),"--",VLOOKUP(C868,Default!$B$5:$H$82,7,FALSE))</f>
        <v>--</v>
      </c>
      <c r="I868" s="9" t="str">
        <f ca="1">VLOOKUP(E868,Lookup!$C$5:$D$42,2, FALSE)</f>
        <v>PA values</v>
      </c>
      <c r="J868" s="9" t="str">
        <f ca="1">VLOOKUP(C868,Default!$B$4:$E$82,4, FALSE)</f>
        <v>scalar for physical activity</v>
      </c>
      <c r="K868" s="29"/>
      <c r="L868" s="29"/>
      <c r="M868" s="29"/>
    </row>
    <row r="869" spans="1:13" x14ac:dyDescent="0.3">
      <c r="A869" s="10">
        <f t="shared" si="38"/>
        <v>15</v>
      </c>
      <c r="B869" s="10">
        <f t="shared" si="39"/>
        <v>27</v>
      </c>
      <c r="C869" s="10" t="str">
        <f t="shared" ca="1" si="40"/>
        <v>background_pa_scalar</v>
      </c>
      <c r="D869" s="9" t="str" cm="1">
        <f t="array" aca="1" ref="D869" ca="1">INDIRECT(ADDRESS(1,A869,1,1,"all_city_parameter_inputs"))</f>
        <v>cali</v>
      </c>
      <c r="E869" s="11" t="str" cm="1">
        <f t="array" aca="1" ref="E869" ca="1">IF(AND(ISBLANK(INDIRECT(ADDRESS(B869,2,1,1,"all_city_parameter_inputs"))), ISBLANK(INDIRECT(ADDRESS(B869,1,1,1,"all_city_parameter_inputs")))), "", IF(ISBLANK(INDIRECT(ADDRESS(B869,1,1,1,"all_city_parameter_inputs"))), All_city_list!E868,INDIRECT(ADDRESS(B869,1,1,1,"all_city_parameter_inputs"))))</f>
        <v>background_pa_scalar</v>
      </c>
      <c r="F869" s="9" t="str" cm="1">
        <f t="array" aca="1" ref="F869" ca="1">IF(AND(ISBLANK(INDIRECT(ADDRESS(B869,3,1,1,"all_city_parameter_inputs"))),ISBLANK(INDIRECT(ADDRESS(B869,2,1,1,"all_city_parameter_inputs")))),"",IF(ISBLANK(INDIRECT(ADDRESS(B869,2,1,1,"all_city_parameter_inputs"))),"",INDIRECT(ADDRESS(B869,2,1,1,"all_city_parameter_inputs"))))</f>
        <v>sd</v>
      </c>
      <c r="G869" s="25" cm="1">
        <f t="array" aca="1" ref="G869" ca="1">IF(ISBLANK(INDIRECT(ADDRESS(B869,A869,1,1,"all_city_parameter_inputs"))), "--",INDIRECT(ADDRESS(B869,A869,1,1,"all_city_parameter_inputs")))</f>
        <v>1.2</v>
      </c>
      <c r="H869" s="25" t="str">
        <f ca="1">IF(OR(F869="alpha",F869="beta",F869="sd",F869="mean"),"--",VLOOKUP(C869,Default!$B$5:$H$82,7,FALSE))</f>
        <v>--</v>
      </c>
      <c r="I869" s="9" t="str">
        <f ca="1">VLOOKUP(E869,Lookup!$C$5:$D$42,2, FALSE)</f>
        <v>PA values</v>
      </c>
      <c r="J869" s="9" t="str">
        <f ca="1">VLOOKUP(C869,Default!$B$4:$E$82,4, FALSE)</f>
        <v>scalar for physical activity</v>
      </c>
      <c r="K869" s="29"/>
      <c r="L869" s="29"/>
      <c r="M869" s="29"/>
    </row>
    <row r="870" spans="1:13" x14ac:dyDescent="0.3">
      <c r="A870" s="10">
        <f t="shared" si="38"/>
        <v>15</v>
      </c>
      <c r="B870" s="10">
        <f t="shared" si="39"/>
        <v>28</v>
      </c>
      <c r="C870" s="10" t="str">
        <f t="shared" ca="1" si="40"/>
        <v>bus_walk_time</v>
      </c>
      <c r="D870" s="9" t="str" cm="1">
        <f t="array" aca="1" ref="D870" ca="1">INDIRECT(ADDRESS(1,A870,1,1,"all_city_parameter_inputs"))</f>
        <v>cali</v>
      </c>
      <c r="E870" s="11" t="str" cm="1">
        <f t="array" aca="1" ref="E870" ca="1">IF(AND(ISBLANK(INDIRECT(ADDRESS(B870,2,1,1,"all_city_parameter_inputs"))), ISBLANK(INDIRECT(ADDRESS(B870,1,1,1,"all_city_parameter_inputs")))), "", IF(ISBLANK(INDIRECT(ADDRESS(B870,1,1,1,"all_city_parameter_inputs"))), All_city_list!E869,INDIRECT(ADDRESS(B870,1,1,1,"all_city_parameter_inputs"))))</f>
        <v>bus_walk_time</v>
      </c>
      <c r="F870" s="9" t="str" cm="1">
        <f t="array" aca="1" ref="F870" ca="1">IF(AND(ISBLANK(INDIRECT(ADDRESS(B870,3,1,1,"all_city_parameter_inputs"))),ISBLANK(INDIRECT(ADDRESS(B870,2,1,1,"all_city_parameter_inputs")))),"",IF(ISBLANK(INDIRECT(ADDRESS(B870,2,1,1,"all_city_parameter_inputs"))),"",INDIRECT(ADDRESS(B870,2,1,1,"all_city_parameter_inputs"))))</f>
        <v>constant</v>
      </c>
      <c r="G870" s="25" cm="1">
        <f t="array" aca="1" ref="G870" ca="1">IF(ISBLANK(INDIRECT(ADDRESS(B870,A870,1,1,"all_city_parameter_inputs"))), "--",INDIRECT(ADDRESS(B870,A870,1,1,"all_city_parameter_inputs")))</f>
        <v>10.55</v>
      </c>
      <c r="H870" s="25">
        <f ca="1">IF(OR(F870="alpha",F870="beta",F870="sd",F870="mean"),"--",VLOOKUP(C870,Default!$B$5:$H$82,7,FALSE))</f>
        <v>5</v>
      </c>
      <c r="I870" s="9" t="str">
        <f ca="1">VLOOKUP(E870,Lookup!$C$5:$D$42,2, FALSE)</f>
        <v>Travel values</v>
      </c>
      <c r="J870" s="9" t="str">
        <f ca="1">VLOOKUP(C870,Default!$B$4:$E$82,4, FALSE)</f>
        <v>time taken to walk to bus stop</v>
      </c>
      <c r="K870" s="29"/>
      <c r="L870" s="29"/>
      <c r="M870" s="29"/>
    </row>
    <row r="871" spans="1:13" x14ac:dyDescent="0.3">
      <c r="A871" s="10">
        <f t="shared" si="38"/>
        <v>15</v>
      </c>
      <c r="B871" s="10">
        <f t="shared" si="39"/>
        <v>29</v>
      </c>
      <c r="C871" s="10" t="str">
        <f t="shared" ca="1" si="40"/>
        <v>bus_walk_time</v>
      </c>
      <c r="D871" s="9" t="str" cm="1">
        <f t="array" aca="1" ref="D871" ca="1">INDIRECT(ADDRESS(1,A871,1,1,"all_city_parameter_inputs"))</f>
        <v>cali</v>
      </c>
      <c r="E871" s="11" t="str" cm="1">
        <f t="array" aca="1" ref="E871" ca="1">IF(AND(ISBLANK(INDIRECT(ADDRESS(B871,2,1,1,"all_city_parameter_inputs"))), ISBLANK(INDIRECT(ADDRESS(B871,1,1,1,"all_city_parameter_inputs")))), "", IF(ISBLANK(INDIRECT(ADDRESS(B871,1,1,1,"all_city_parameter_inputs"))), All_city_list!E870,INDIRECT(ADDRESS(B871,1,1,1,"all_city_parameter_inputs"))))</f>
        <v>bus_walk_time</v>
      </c>
      <c r="F871" s="9" t="str" cm="1">
        <f t="array" aca="1" ref="F871" ca="1">IF(AND(ISBLANK(INDIRECT(ADDRESS(B871,3,1,1,"all_city_parameter_inputs"))),ISBLANK(INDIRECT(ADDRESS(B871,2,1,1,"all_city_parameter_inputs")))),"",IF(ISBLANK(INDIRECT(ADDRESS(B871,2,1,1,"all_city_parameter_inputs"))),"",INDIRECT(ADDRESS(B871,2,1,1,"all_city_parameter_inputs"))))</f>
        <v>mean</v>
      </c>
      <c r="G871" s="25" t="str" cm="1">
        <f t="array" aca="1" ref="G871" ca="1">IF(ISBLANK(INDIRECT(ADDRESS(B871,A871,1,1,"all_city_parameter_inputs"))), "--",INDIRECT(ADDRESS(B871,A871,1,1,"all_city_parameter_inputs")))</f>
        <v>--</v>
      </c>
      <c r="H871" s="25" t="str">
        <f ca="1">IF(OR(F871="alpha",F871="beta",F871="sd",F871="mean"),"--",VLOOKUP(C871,Default!$B$5:$H$82,7,FALSE))</f>
        <v>--</v>
      </c>
      <c r="I871" s="9" t="str">
        <f ca="1">VLOOKUP(E871,Lookup!$C$5:$D$42,2, FALSE)</f>
        <v>Travel values</v>
      </c>
      <c r="J871" s="9" t="str">
        <f ca="1">VLOOKUP(C871,Default!$B$4:$E$82,4, FALSE)</f>
        <v>time taken to walk to bus stop</v>
      </c>
      <c r="K871" s="29"/>
      <c r="L871" s="29"/>
      <c r="M871" s="29"/>
    </row>
    <row r="872" spans="1:13" x14ac:dyDescent="0.3">
      <c r="A872" s="10">
        <f t="shared" si="38"/>
        <v>15</v>
      </c>
      <c r="B872" s="10">
        <f t="shared" si="39"/>
        <v>30</v>
      </c>
      <c r="C872" s="10" t="str">
        <f t="shared" ca="1" si="40"/>
        <v>bus_walk_time</v>
      </c>
      <c r="D872" s="9" t="str" cm="1">
        <f t="array" aca="1" ref="D872" ca="1">INDIRECT(ADDRESS(1,A872,1,1,"all_city_parameter_inputs"))</f>
        <v>cali</v>
      </c>
      <c r="E872" s="11" t="str" cm="1">
        <f t="array" aca="1" ref="E872" ca="1">IF(AND(ISBLANK(INDIRECT(ADDRESS(B872,2,1,1,"all_city_parameter_inputs"))), ISBLANK(INDIRECT(ADDRESS(B872,1,1,1,"all_city_parameter_inputs")))), "", IF(ISBLANK(INDIRECT(ADDRESS(B872,1,1,1,"all_city_parameter_inputs"))), All_city_list!E871,INDIRECT(ADDRESS(B872,1,1,1,"all_city_parameter_inputs"))))</f>
        <v>bus_walk_time</v>
      </c>
      <c r="F872" s="9" t="str" cm="1">
        <f t="array" aca="1" ref="F872" ca="1">IF(AND(ISBLANK(INDIRECT(ADDRESS(B872,3,1,1,"all_city_parameter_inputs"))),ISBLANK(INDIRECT(ADDRESS(B872,2,1,1,"all_city_parameter_inputs")))),"",IF(ISBLANK(INDIRECT(ADDRESS(B872,2,1,1,"all_city_parameter_inputs"))),"",INDIRECT(ADDRESS(B872,2,1,1,"all_city_parameter_inputs"))))</f>
        <v>sd</v>
      </c>
      <c r="G872" s="25" t="str" cm="1">
        <f t="array" aca="1" ref="G872" ca="1">IF(ISBLANK(INDIRECT(ADDRESS(B872,A872,1,1,"all_city_parameter_inputs"))), "--",INDIRECT(ADDRESS(B872,A872,1,1,"all_city_parameter_inputs")))</f>
        <v>--</v>
      </c>
      <c r="H872" s="25" t="str">
        <f ca="1">IF(OR(F872="alpha",F872="beta",F872="sd",F872="mean"),"--",VLOOKUP(C872,Default!$B$5:$H$82,7,FALSE))</f>
        <v>--</v>
      </c>
      <c r="I872" s="9" t="str">
        <f ca="1">VLOOKUP(E872,Lookup!$C$5:$D$42,2, FALSE)</f>
        <v>Travel values</v>
      </c>
      <c r="J872" s="9" t="str">
        <f ca="1">VLOOKUP(C872,Default!$B$4:$E$82,4, FALSE)</f>
        <v>time taken to walk to bus stop</v>
      </c>
      <c r="K872" s="29"/>
      <c r="L872" s="29"/>
      <c r="M872" s="29"/>
    </row>
    <row r="873" spans="1:13" x14ac:dyDescent="0.3">
      <c r="A873" s="10">
        <f t="shared" si="38"/>
        <v>15</v>
      </c>
      <c r="B873" s="10">
        <f t="shared" si="39"/>
        <v>31</v>
      </c>
      <c r="C873" s="10" t="str">
        <f t="shared" ca="1" si="40"/>
        <v>rail_walk_time</v>
      </c>
      <c r="D873" s="9" t="str" cm="1">
        <f t="array" aca="1" ref="D873" ca="1">INDIRECT(ADDRESS(1,A873,1,1,"all_city_parameter_inputs"))</f>
        <v>cali</v>
      </c>
      <c r="E873" s="11" t="str" cm="1">
        <f t="array" aca="1" ref="E873" ca="1">IF(AND(ISBLANK(INDIRECT(ADDRESS(B873,2,1,1,"all_city_parameter_inputs"))), ISBLANK(INDIRECT(ADDRESS(B873,1,1,1,"all_city_parameter_inputs")))), "", IF(ISBLANK(INDIRECT(ADDRESS(B873,1,1,1,"all_city_parameter_inputs"))), All_city_list!E872,INDIRECT(ADDRESS(B873,1,1,1,"all_city_parameter_inputs"))))</f>
        <v>rail_walk_time</v>
      </c>
      <c r="F873" s="9" t="str" cm="1">
        <f t="array" aca="1" ref="F873" ca="1">IF(AND(ISBLANK(INDIRECT(ADDRESS(B873,3,1,1,"all_city_parameter_inputs"))),ISBLANK(INDIRECT(ADDRESS(B873,2,1,1,"all_city_parameter_inputs")))),"",IF(ISBLANK(INDIRECT(ADDRESS(B873,2,1,1,"all_city_parameter_inputs"))),"",INDIRECT(ADDRESS(B873,2,1,1,"all_city_parameter_inputs"))))</f>
        <v>constant</v>
      </c>
      <c r="G873" s="25" cm="1">
        <f t="array" aca="1" ref="G873" ca="1">IF(ISBLANK(INDIRECT(ADDRESS(B873,A873,1,1,"all_city_parameter_inputs"))), "--",INDIRECT(ADDRESS(B873,A873,1,1,"all_city_parameter_inputs")))</f>
        <v>15</v>
      </c>
      <c r="H873" s="25">
        <f ca="1">IF(OR(F873="alpha",F873="beta",F873="sd",F873="mean"),"--",VLOOKUP(C873,Default!$B$5:$H$82,7,FALSE))</f>
        <v>15</v>
      </c>
      <c r="I873" s="9" t="str">
        <f ca="1">VLOOKUP(E873,Lookup!$C$5:$D$42,2, FALSE)</f>
        <v>Travel values</v>
      </c>
      <c r="J873" s="9" t="str">
        <f ca="1">VLOOKUP(C873,Default!$B$4:$E$82,4, FALSE)</f>
        <v>time taken to walk to train station</v>
      </c>
      <c r="K873" s="29"/>
      <c r="L873" s="29"/>
      <c r="M873" s="29"/>
    </row>
    <row r="874" spans="1:13" x14ac:dyDescent="0.3">
      <c r="A874" s="10">
        <f t="shared" si="38"/>
        <v>15</v>
      </c>
      <c r="B874" s="10">
        <f t="shared" si="39"/>
        <v>32</v>
      </c>
      <c r="C874" s="10" t="str">
        <f t="shared" ca="1" si="40"/>
        <v>rail_walk_time</v>
      </c>
      <c r="D874" s="9" t="str" cm="1">
        <f t="array" aca="1" ref="D874" ca="1">INDIRECT(ADDRESS(1,A874,1,1,"all_city_parameter_inputs"))</f>
        <v>cali</v>
      </c>
      <c r="E874" s="11" t="str" cm="1">
        <f t="array" aca="1" ref="E874" ca="1">IF(AND(ISBLANK(INDIRECT(ADDRESS(B874,2,1,1,"all_city_parameter_inputs"))), ISBLANK(INDIRECT(ADDRESS(B874,1,1,1,"all_city_parameter_inputs")))), "", IF(ISBLANK(INDIRECT(ADDRESS(B874,1,1,1,"all_city_parameter_inputs"))), All_city_list!E873,INDIRECT(ADDRESS(B874,1,1,1,"all_city_parameter_inputs"))))</f>
        <v>rail_walk_time</v>
      </c>
      <c r="F874" s="9" t="str" cm="1">
        <f t="array" aca="1" ref="F874" ca="1">IF(AND(ISBLANK(INDIRECT(ADDRESS(B874,3,1,1,"all_city_parameter_inputs"))),ISBLANK(INDIRECT(ADDRESS(B874,2,1,1,"all_city_parameter_inputs")))),"",IF(ISBLANK(INDIRECT(ADDRESS(B874,2,1,1,"all_city_parameter_inputs"))),"",INDIRECT(ADDRESS(B874,2,1,1,"all_city_parameter_inputs"))))</f>
        <v>mean</v>
      </c>
      <c r="G874" s="25" t="str" cm="1">
        <f t="array" aca="1" ref="G874" ca="1">IF(ISBLANK(INDIRECT(ADDRESS(B874,A874,1,1,"all_city_parameter_inputs"))), "--",INDIRECT(ADDRESS(B874,A874,1,1,"all_city_parameter_inputs")))</f>
        <v>--</v>
      </c>
      <c r="H874" s="25" t="str">
        <f ca="1">IF(OR(F874="alpha",F874="beta",F874="sd",F874="mean"),"--",VLOOKUP(C874,Default!$B$5:$H$82,7,FALSE))</f>
        <v>--</v>
      </c>
      <c r="I874" s="9" t="str">
        <f ca="1">VLOOKUP(E874,Lookup!$C$5:$D$42,2, FALSE)</f>
        <v>Travel values</v>
      </c>
      <c r="J874" s="9" t="str">
        <f ca="1">VLOOKUP(C874,Default!$B$4:$E$82,4, FALSE)</f>
        <v>time taken to walk to train station</v>
      </c>
      <c r="K874" s="29"/>
      <c r="L874" s="29"/>
      <c r="M874" s="29"/>
    </row>
    <row r="875" spans="1:13" x14ac:dyDescent="0.3">
      <c r="A875" s="10">
        <f t="shared" si="38"/>
        <v>15</v>
      </c>
      <c r="B875" s="10">
        <f t="shared" si="39"/>
        <v>33</v>
      </c>
      <c r="C875" s="10" t="str">
        <f t="shared" ca="1" si="40"/>
        <v>rail_walk_time</v>
      </c>
      <c r="D875" s="9" t="str" cm="1">
        <f t="array" aca="1" ref="D875" ca="1">INDIRECT(ADDRESS(1,A875,1,1,"all_city_parameter_inputs"))</f>
        <v>cali</v>
      </c>
      <c r="E875" s="11" t="str" cm="1">
        <f t="array" aca="1" ref="E875" ca="1">IF(AND(ISBLANK(INDIRECT(ADDRESS(B875,2,1,1,"all_city_parameter_inputs"))), ISBLANK(INDIRECT(ADDRESS(B875,1,1,1,"all_city_parameter_inputs")))), "", IF(ISBLANK(INDIRECT(ADDRESS(B875,1,1,1,"all_city_parameter_inputs"))), All_city_list!E874,INDIRECT(ADDRESS(B875,1,1,1,"all_city_parameter_inputs"))))</f>
        <v>rail_walk_time</v>
      </c>
      <c r="F875" s="9" t="str" cm="1">
        <f t="array" aca="1" ref="F875" ca="1">IF(AND(ISBLANK(INDIRECT(ADDRESS(B875,3,1,1,"all_city_parameter_inputs"))),ISBLANK(INDIRECT(ADDRESS(B875,2,1,1,"all_city_parameter_inputs")))),"",IF(ISBLANK(INDIRECT(ADDRESS(B875,2,1,1,"all_city_parameter_inputs"))),"",INDIRECT(ADDRESS(B875,2,1,1,"all_city_parameter_inputs"))))</f>
        <v>sd</v>
      </c>
      <c r="G875" s="25" t="str" cm="1">
        <f t="array" aca="1" ref="G875" ca="1">IF(ISBLANK(INDIRECT(ADDRESS(B875,A875,1,1,"all_city_parameter_inputs"))), "--",INDIRECT(ADDRESS(B875,A875,1,1,"all_city_parameter_inputs")))</f>
        <v>--</v>
      </c>
      <c r="H875" s="25" t="str">
        <f ca="1">IF(OR(F875="alpha",F875="beta",F875="sd",F875="mean"),"--",VLOOKUP(C875,Default!$B$5:$H$82,7,FALSE))</f>
        <v>--</v>
      </c>
      <c r="I875" s="9" t="str">
        <f ca="1">VLOOKUP(E875,Lookup!$C$5:$D$42,2, FALSE)</f>
        <v>Travel values</v>
      </c>
      <c r="J875" s="9" t="str">
        <f ca="1">VLOOKUP(C875,Default!$B$4:$E$82,4, FALSE)</f>
        <v>time taken to walk to train station</v>
      </c>
      <c r="K875" s="29"/>
      <c r="L875" s="29"/>
      <c r="M875" s="29"/>
    </row>
    <row r="876" spans="1:13" x14ac:dyDescent="0.3">
      <c r="A876" s="10">
        <f t="shared" si="38"/>
        <v>15</v>
      </c>
      <c r="B876" s="10">
        <f t="shared" si="39"/>
        <v>34</v>
      </c>
      <c r="C876" s="10" t="str">
        <f t="shared" ca="1" si="40"/>
        <v xml:space="preserve">add_motorcycle_fleet </v>
      </c>
      <c r="D876" s="9" t="str" cm="1">
        <f t="array" aca="1" ref="D876" ca="1">INDIRECT(ADDRESS(1,A876,1,1,"all_city_parameter_inputs"))</f>
        <v>cali</v>
      </c>
      <c r="E876" s="11" t="str" cm="1">
        <f t="array" aca="1" ref="E876" ca="1">IF(AND(ISBLANK(INDIRECT(ADDRESS(B876,2,1,1,"all_city_parameter_inputs"))), ISBLANK(INDIRECT(ADDRESS(B876,1,1,1,"all_city_parameter_inputs")))), "", IF(ISBLANK(INDIRECT(ADDRESS(B876,1,1,1,"all_city_parameter_inputs"))), All_city_list!E875,INDIRECT(ADDRESS(B876,1,1,1,"all_city_parameter_inputs"))))</f>
        <v>add_motorcycle_fleet</v>
      </c>
      <c r="F876" s="9" t="str" cm="1">
        <f t="array" aca="1" ref="F876" ca="1">IF(AND(ISBLANK(INDIRECT(ADDRESS(B876,3,1,1,"all_city_parameter_inputs"))),ISBLANK(INDIRECT(ADDRESS(B876,2,1,1,"all_city_parameter_inputs")))),"",IF(ISBLANK(INDIRECT(ADDRESS(B876,2,1,1,"all_city_parameter_inputs"))),"",INDIRECT(ADDRESS(B876,2,1,1,"all_city_parameter_inputs"))))</f>
        <v/>
      </c>
      <c r="G876" s="25" t="str" cm="1">
        <f t="array" aca="1" ref="G876" ca="1">IF(ISBLANK(INDIRECT(ADDRESS(B876,A876,1,1,"all_city_parameter_inputs"))), "--",INDIRECT(ADDRESS(B876,A876,1,1,"all_city_parameter_inputs")))</f>
        <v>F</v>
      </c>
      <c r="H876" s="25" t="str">
        <f ca="1">IF(OR(F876="alpha",F876="beta",F876="sd",F876="mean"),"--",VLOOKUP(C876,Default!$B$5:$H$82,7,FALSE))</f>
        <v>F</v>
      </c>
      <c r="I876" s="9" t="str">
        <f ca="1">VLOOKUP(E876,Lookup!$C$5:$D$42,2, FALSE)</f>
        <v>Travel values</v>
      </c>
      <c r="J876" s="9">
        <f ca="1">VLOOKUP(C876,Default!$B$4:$E$82,4, FALSE)</f>
        <v>0</v>
      </c>
      <c r="K876" s="29"/>
      <c r="L876" s="29"/>
      <c r="M876" s="29"/>
    </row>
    <row r="877" spans="1:13" x14ac:dyDescent="0.3">
      <c r="A877" s="10">
        <f t="shared" si="38"/>
        <v>15</v>
      </c>
      <c r="B877" s="10">
        <f t="shared" si="39"/>
        <v>35</v>
      </c>
      <c r="C877" s="10" t="str">
        <f t="shared" ca="1" si="40"/>
        <v>fleet_to_motorcycle_ratio</v>
      </c>
      <c r="D877" s="9" t="str" cm="1">
        <f t="array" aca="1" ref="D877" ca="1">INDIRECT(ADDRESS(1,A877,1,1,"all_city_parameter_inputs"))</f>
        <v>cali</v>
      </c>
      <c r="E877" s="11" t="str" cm="1">
        <f t="array" aca="1" ref="E877" ca="1">IF(AND(ISBLANK(INDIRECT(ADDRESS(B877,2,1,1,"all_city_parameter_inputs"))), ISBLANK(INDIRECT(ADDRESS(B877,1,1,1,"all_city_parameter_inputs")))), "", IF(ISBLANK(INDIRECT(ADDRESS(B877,1,1,1,"all_city_parameter_inputs"))), All_city_list!E876,INDIRECT(ADDRESS(B877,1,1,1,"all_city_parameter_inputs"))))</f>
        <v>fleet_to_motorcycle_ratio</v>
      </c>
      <c r="F877" s="9" t="str" cm="1">
        <f t="array" aca="1" ref="F877" ca="1">IF(AND(ISBLANK(INDIRECT(ADDRESS(B877,3,1,1,"all_city_parameter_inputs"))),ISBLANK(INDIRECT(ADDRESS(B877,2,1,1,"all_city_parameter_inputs")))),"",IF(ISBLANK(INDIRECT(ADDRESS(B877,2,1,1,"all_city_parameter_inputs"))),"",INDIRECT(ADDRESS(B877,2,1,1,"all_city_parameter_inputs"))))</f>
        <v>constant</v>
      </c>
      <c r="G877" s="25" cm="1">
        <f t="array" aca="1" ref="G877" ca="1">IF(ISBLANK(INDIRECT(ADDRESS(B877,A877,1,1,"all_city_parameter_inputs"))), "--",INDIRECT(ADDRESS(B877,A877,1,1,"all_city_parameter_inputs")))</f>
        <v>0.44117647100000001</v>
      </c>
      <c r="H877" s="25">
        <f ca="1">IF(OR(F877="alpha",F877="beta",F877="sd",F877="mean"),"--",VLOOKUP(C877,Default!$B$5:$H$82,7,FALSE))</f>
        <v>0.01</v>
      </c>
      <c r="I877" s="9" t="str">
        <f ca="1">VLOOKUP(E877,Lookup!$C$5:$D$42,2, FALSE)</f>
        <v>Travel values</v>
      </c>
      <c r="J877" s="9" t="str">
        <f ca="1">VLOOKUP(C877,Default!$B$4:$E$82,4, FALSE)</f>
        <v>ratio of fleet vehicles to motorcycles</v>
      </c>
      <c r="K877" s="29"/>
      <c r="L877" s="29"/>
      <c r="M877" s="29"/>
    </row>
    <row r="878" spans="1:13" x14ac:dyDescent="0.3">
      <c r="A878" s="10">
        <f t="shared" si="38"/>
        <v>15</v>
      </c>
      <c r="B878" s="10">
        <f t="shared" si="39"/>
        <v>36</v>
      </c>
      <c r="C878" s="10" t="str">
        <f t="shared" ca="1" si="40"/>
        <v>fleet_to_motorcycle_ratio</v>
      </c>
      <c r="D878" s="9" t="str" cm="1">
        <f t="array" aca="1" ref="D878" ca="1">INDIRECT(ADDRESS(1,A878,1,1,"all_city_parameter_inputs"))</f>
        <v>cali</v>
      </c>
      <c r="E878" s="11" t="str" cm="1">
        <f t="array" aca="1" ref="E878" ca="1">IF(AND(ISBLANK(INDIRECT(ADDRESS(B878,2,1,1,"all_city_parameter_inputs"))), ISBLANK(INDIRECT(ADDRESS(B878,1,1,1,"all_city_parameter_inputs")))), "", IF(ISBLANK(INDIRECT(ADDRESS(B878,1,1,1,"all_city_parameter_inputs"))), All_city_list!E877,INDIRECT(ADDRESS(B878,1,1,1,"all_city_parameter_inputs"))))</f>
        <v>fleet_to_motorcycle_ratio</v>
      </c>
      <c r="F878" s="9" t="str" cm="1">
        <f t="array" aca="1" ref="F878" ca="1">IF(AND(ISBLANK(INDIRECT(ADDRESS(B878,3,1,1,"all_city_parameter_inputs"))),ISBLANK(INDIRECT(ADDRESS(B878,2,1,1,"all_city_parameter_inputs")))),"",IF(ISBLANK(INDIRECT(ADDRESS(B878,2,1,1,"all_city_parameter_inputs"))),"",INDIRECT(ADDRESS(B878,2,1,1,"all_city_parameter_inputs"))))</f>
        <v>alpha</v>
      </c>
      <c r="G878" s="25" cm="1">
        <f t="array" aca="1" ref="G878" ca="1">IF(ISBLANK(INDIRECT(ADDRESS(B878,A878,1,1,"all_city_parameter_inputs"))), "--",INDIRECT(ADDRESS(B878,A878,1,1,"all_city_parameter_inputs")))</f>
        <v>245.8</v>
      </c>
      <c r="H878" s="25" t="str">
        <f ca="1">IF(OR(F878="alpha",F878="beta",F878="sd",F878="mean"),"--",VLOOKUP(C878,Default!$B$5:$H$82,7,FALSE))</f>
        <v>--</v>
      </c>
      <c r="I878" s="9" t="str">
        <f ca="1">VLOOKUP(E878,Lookup!$C$5:$D$42,2, FALSE)</f>
        <v>Travel values</v>
      </c>
      <c r="J878" s="9" t="str">
        <f ca="1">VLOOKUP(C878,Default!$B$4:$E$82,4, FALSE)</f>
        <v>ratio of fleet vehicles to motorcycles</v>
      </c>
      <c r="K878" s="29"/>
      <c r="L878" s="29"/>
      <c r="M878" s="29"/>
    </row>
    <row r="879" spans="1:13" x14ac:dyDescent="0.3">
      <c r="A879" s="10">
        <f t="shared" si="38"/>
        <v>15</v>
      </c>
      <c r="B879" s="10">
        <f t="shared" si="39"/>
        <v>37</v>
      </c>
      <c r="C879" s="10" t="str">
        <f t="shared" ca="1" si="40"/>
        <v>fleet_to_motorcycle_ratio</v>
      </c>
      <c r="D879" s="9" t="str" cm="1">
        <f t="array" aca="1" ref="D879" ca="1">INDIRECT(ADDRESS(1,A879,1,1,"all_city_parameter_inputs"))</f>
        <v>cali</v>
      </c>
      <c r="E879" s="11" t="str" cm="1">
        <f t="array" aca="1" ref="E879" ca="1">IF(AND(ISBLANK(INDIRECT(ADDRESS(B879,2,1,1,"all_city_parameter_inputs"))), ISBLANK(INDIRECT(ADDRESS(B879,1,1,1,"all_city_parameter_inputs")))), "", IF(ISBLANK(INDIRECT(ADDRESS(B879,1,1,1,"all_city_parameter_inputs"))), All_city_list!E878,INDIRECT(ADDRESS(B879,1,1,1,"all_city_parameter_inputs"))))</f>
        <v>fleet_to_motorcycle_ratio</v>
      </c>
      <c r="F879" s="9" t="str" cm="1">
        <f t="array" aca="1" ref="F879" ca="1">IF(AND(ISBLANK(INDIRECT(ADDRESS(B879,3,1,1,"all_city_parameter_inputs"))),ISBLANK(INDIRECT(ADDRESS(B879,2,1,1,"all_city_parameter_inputs")))),"",IF(ISBLANK(INDIRECT(ADDRESS(B879,2,1,1,"all_city_parameter_inputs"))),"",INDIRECT(ADDRESS(B879,2,1,1,"all_city_parameter_inputs"))))</f>
        <v>beta</v>
      </c>
      <c r="G879" s="25" cm="1">
        <f t="array" aca="1" ref="G879" ca="1">IF(ISBLANK(INDIRECT(ADDRESS(B879,A879,1,1,"all_city_parameter_inputs"))), "--",INDIRECT(ADDRESS(B879,A879,1,1,"all_city_parameter_inputs")))</f>
        <v>311.08</v>
      </c>
      <c r="H879" s="25" t="str">
        <f ca="1">IF(OR(F879="alpha",F879="beta",F879="sd",F879="mean"),"--",VLOOKUP(C879,Default!$B$5:$H$82,7,FALSE))</f>
        <v>--</v>
      </c>
      <c r="I879" s="9" t="str">
        <f ca="1">VLOOKUP(E879,Lookup!$C$5:$D$42,2, FALSE)</f>
        <v>Travel values</v>
      </c>
      <c r="J879" s="9" t="str">
        <f ca="1">VLOOKUP(C879,Default!$B$4:$E$82,4, FALSE)</f>
        <v>ratio of fleet vehicles to motorcycles</v>
      </c>
      <c r="K879" s="29"/>
      <c r="L879" s="29"/>
      <c r="M879" s="29"/>
    </row>
    <row r="880" spans="1:13" x14ac:dyDescent="0.3">
      <c r="A880" s="10">
        <f t="shared" si="38"/>
        <v>15</v>
      </c>
      <c r="B880" s="10">
        <f t="shared" si="39"/>
        <v>38</v>
      </c>
      <c r="C880" s="10" t="str">
        <f t="shared" ca="1" si="40"/>
        <v xml:space="preserve">background_pa_confidence </v>
      </c>
      <c r="D880" s="9" t="str" cm="1">
        <f t="array" aca="1" ref="D880" ca="1">INDIRECT(ADDRESS(1,A880,1,1,"all_city_parameter_inputs"))</f>
        <v>cali</v>
      </c>
      <c r="E880" s="11" t="str" cm="1">
        <f t="array" aca="1" ref="E880" ca="1">IF(AND(ISBLANK(INDIRECT(ADDRESS(B880,2,1,1,"all_city_parameter_inputs"))), ISBLANK(INDIRECT(ADDRESS(B880,1,1,1,"all_city_parameter_inputs")))), "", IF(ISBLANK(INDIRECT(ADDRESS(B880,1,1,1,"all_city_parameter_inputs"))), All_city_list!E879,INDIRECT(ADDRESS(B880,1,1,1,"all_city_parameter_inputs"))))</f>
        <v>background_pa_confidence</v>
      </c>
      <c r="F880" s="9" t="str" cm="1">
        <f t="array" aca="1" ref="F880" ca="1">IF(AND(ISBLANK(INDIRECT(ADDRESS(B880,3,1,1,"all_city_parameter_inputs"))),ISBLANK(INDIRECT(ADDRESS(B880,2,1,1,"all_city_parameter_inputs")))),"",IF(ISBLANK(INDIRECT(ADDRESS(B880,2,1,1,"all_city_parameter_inputs"))),"",INDIRECT(ADDRESS(B880,2,1,1,"all_city_parameter_inputs"))))</f>
        <v/>
      </c>
      <c r="G880" s="25" cm="1">
        <f t="array" aca="1" ref="G880" ca="1">IF(ISBLANK(INDIRECT(ADDRESS(B880,A880,1,1,"all_city_parameter_inputs"))), "--",INDIRECT(ADDRESS(B880,A880,1,1,"all_city_parameter_inputs")))</f>
        <v>0.3</v>
      </c>
      <c r="H880" s="25" t="e">
        <f ca="1">IF(OR(F880="alpha",F880="beta",F880="sd",F880="mean"),"--",VLOOKUP(C880,Default!$B$5:$H$82,7,FALSE))</f>
        <v>#N/A</v>
      </c>
      <c r="I880" s="9" t="str">
        <f ca="1">VLOOKUP(E880,Lookup!$C$5:$D$42,2, FALSE)</f>
        <v>PA values</v>
      </c>
      <c r="J880" s="9" t="e">
        <f ca="1">VLOOKUP(C880,Default!$B$4:$E$82,4, FALSE)</f>
        <v>#N/A</v>
      </c>
      <c r="K880" s="29"/>
      <c r="L880" s="29"/>
      <c r="M880" s="29"/>
    </row>
    <row r="881" spans="1:13" x14ac:dyDescent="0.3">
      <c r="A881" s="10">
        <f t="shared" si="38"/>
        <v>15</v>
      </c>
      <c r="B881" s="10">
        <f t="shared" si="39"/>
        <v>39</v>
      </c>
      <c r="C881" s="10" t="str">
        <f t="shared" ca="1" si="40"/>
        <v xml:space="preserve">add_walk_to_bus_trips </v>
      </c>
      <c r="D881" s="9" t="str" cm="1">
        <f t="array" aca="1" ref="D881" ca="1">INDIRECT(ADDRESS(1,A881,1,1,"all_city_parameter_inputs"))</f>
        <v>cali</v>
      </c>
      <c r="E881" s="11" t="str" cm="1">
        <f t="array" aca="1" ref="E881" ca="1">IF(AND(ISBLANK(INDIRECT(ADDRESS(B881,2,1,1,"all_city_parameter_inputs"))), ISBLANK(INDIRECT(ADDRESS(B881,1,1,1,"all_city_parameter_inputs")))), "", IF(ISBLANK(INDIRECT(ADDRESS(B881,1,1,1,"all_city_parameter_inputs"))), All_city_list!E880,INDIRECT(ADDRESS(B881,1,1,1,"all_city_parameter_inputs"))))</f>
        <v>add_walk_to_bus_trips</v>
      </c>
      <c r="F881" s="9" t="str" cm="1">
        <f t="array" aca="1" ref="F881" ca="1">IF(AND(ISBLANK(INDIRECT(ADDRESS(B881,3,1,1,"all_city_parameter_inputs"))),ISBLANK(INDIRECT(ADDRESS(B881,2,1,1,"all_city_parameter_inputs")))),"",IF(ISBLANK(INDIRECT(ADDRESS(B881,2,1,1,"all_city_parameter_inputs"))),"",INDIRECT(ADDRESS(B881,2,1,1,"all_city_parameter_inputs"))))</f>
        <v/>
      </c>
      <c r="G881" s="25" t="str" cm="1">
        <f t="array" aca="1" ref="G881" ca="1">IF(ISBLANK(INDIRECT(ADDRESS(B881,A881,1,1,"all_city_parameter_inputs"))), "--",INDIRECT(ADDRESS(B881,A881,1,1,"all_city_parameter_inputs")))</f>
        <v>T</v>
      </c>
      <c r="H881" s="25" t="str">
        <f ca="1">IF(OR(F881="alpha",F881="beta",F881="sd",F881="mean"),"--",VLOOKUP(C881,Default!$B$5:$H$82,7,FALSE))</f>
        <v>T</v>
      </c>
      <c r="I881" s="9" t="str">
        <f ca="1">VLOOKUP(E881,Lookup!$C$5:$D$42,2, FALSE)</f>
        <v>Travel values</v>
      </c>
      <c r="J881" s="9">
        <f ca="1">VLOOKUP(C881,Default!$B$4:$E$82,4, FALSE)</f>
        <v>0</v>
      </c>
      <c r="K881" s="29"/>
      <c r="L881" s="29"/>
      <c r="M881" s="29"/>
    </row>
    <row r="882" spans="1:13" x14ac:dyDescent="0.3">
      <c r="A882" s="10">
        <f t="shared" si="38"/>
        <v>15</v>
      </c>
      <c r="B882" s="10">
        <f t="shared" si="39"/>
        <v>40</v>
      </c>
      <c r="C882" s="10" t="str">
        <f t="shared" ca="1" si="40"/>
        <v>bus_to_passenger_ratio</v>
      </c>
      <c r="D882" s="9" t="str" cm="1">
        <f t="array" aca="1" ref="D882" ca="1">INDIRECT(ADDRESS(1,A882,1,1,"all_city_parameter_inputs"))</f>
        <v>cali</v>
      </c>
      <c r="E882" s="11" t="str" cm="1">
        <f t="array" aca="1" ref="E882" ca="1">IF(AND(ISBLANK(INDIRECT(ADDRESS(B882,2,1,1,"all_city_parameter_inputs"))), ISBLANK(INDIRECT(ADDRESS(B882,1,1,1,"all_city_parameter_inputs")))), "", IF(ISBLANK(INDIRECT(ADDRESS(B882,1,1,1,"all_city_parameter_inputs"))), All_city_list!E881,INDIRECT(ADDRESS(B882,1,1,1,"all_city_parameter_inputs"))))</f>
        <v>bus_to_passenger_ratio</v>
      </c>
      <c r="F882" s="9" t="str" cm="1">
        <f t="array" aca="1" ref="F882" ca="1">IF(AND(ISBLANK(INDIRECT(ADDRESS(B882,3,1,1,"all_city_parameter_inputs"))),ISBLANK(INDIRECT(ADDRESS(B882,2,1,1,"all_city_parameter_inputs")))),"",IF(ISBLANK(INDIRECT(ADDRESS(B882,2,1,1,"all_city_parameter_inputs"))),"",INDIRECT(ADDRESS(B882,2,1,1,"all_city_parameter_inputs"))))</f>
        <v>constant</v>
      </c>
      <c r="G882" s="25" cm="1">
        <f t="array" aca="1" ref="G882" ca="1">IF(ISBLANK(INDIRECT(ADDRESS(B882,A882,1,1,"all_city_parameter_inputs"))), "--",INDIRECT(ADDRESS(B882,A882,1,1,"all_city_parameter_inputs")))</f>
        <v>3.2258065000000002E-2</v>
      </c>
      <c r="H882" s="25">
        <f ca="1">IF(OR(F882="alpha",F882="beta",F882="sd",F882="mean"),"--",VLOOKUP(C882,Default!$B$5:$H$82,7,FALSE))</f>
        <v>2.1999999999999999E-2</v>
      </c>
      <c r="I882" s="9" t="str">
        <f ca="1">VLOOKUP(E882,Lookup!$C$5:$D$42,2, FALSE)</f>
        <v>Travel values</v>
      </c>
      <c r="J882" s="9" t="str">
        <f ca="1">VLOOKUP(C882,Default!$B$4:$E$82,4, FALSE)</f>
        <v>number of buses per passenger</v>
      </c>
      <c r="K882" s="29"/>
      <c r="L882" s="29"/>
      <c r="M882" s="29"/>
    </row>
    <row r="883" spans="1:13" x14ac:dyDescent="0.3">
      <c r="A883" s="10">
        <f t="shared" si="38"/>
        <v>15</v>
      </c>
      <c r="B883" s="10">
        <f t="shared" si="39"/>
        <v>41</v>
      </c>
      <c r="C883" s="10" t="str">
        <f t="shared" ca="1" si="40"/>
        <v>bus_to_passenger_ratio</v>
      </c>
      <c r="D883" s="9" t="str" cm="1">
        <f t="array" aca="1" ref="D883" ca="1">INDIRECT(ADDRESS(1,A883,1,1,"all_city_parameter_inputs"))</f>
        <v>cali</v>
      </c>
      <c r="E883" s="11" t="str" cm="1">
        <f t="array" aca="1" ref="E883" ca="1">IF(AND(ISBLANK(INDIRECT(ADDRESS(B883,2,1,1,"all_city_parameter_inputs"))), ISBLANK(INDIRECT(ADDRESS(B883,1,1,1,"all_city_parameter_inputs")))), "", IF(ISBLANK(INDIRECT(ADDRESS(B883,1,1,1,"all_city_parameter_inputs"))), All_city_list!E882,INDIRECT(ADDRESS(B883,1,1,1,"all_city_parameter_inputs"))))</f>
        <v>bus_to_passenger_ratio</v>
      </c>
      <c r="F883" s="9" t="str" cm="1">
        <f t="array" aca="1" ref="F883" ca="1">IF(AND(ISBLANK(INDIRECT(ADDRESS(B883,3,1,1,"all_city_parameter_inputs"))),ISBLANK(INDIRECT(ADDRESS(B883,2,1,1,"all_city_parameter_inputs")))),"",IF(ISBLANK(INDIRECT(ADDRESS(B883,2,1,1,"all_city_parameter_inputs"))),"",INDIRECT(ADDRESS(B883,2,1,1,"all_city_parameter_inputs"))))</f>
        <v>alpha</v>
      </c>
      <c r="G883" s="25" cm="1">
        <f t="array" aca="1" ref="G883" ca="1">IF(ISBLANK(INDIRECT(ADDRESS(B883,A883,1,1,"all_city_parameter_inputs"))), "--",INDIRECT(ADDRESS(B883,A883,1,1,"all_city_parameter_inputs")))</f>
        <v>20</v>
      </c>
      <c r="H883" s="25" t="str">
        <f ca="1">IF(OR(F883="alpha",F883="beta",F883="sd",F883="mean"),"--",VLOOKUP(C883,Default!$B$5:$H$82,7,FALSE))</f>
        <v>--</v>
      </c>
      <c r="I883" s="9" t="str">
        <f ca="1">VLOOKUP(E883,Lookup!$C$5:$D$42,2, FALSE)</f>
        <v>Travel values</v>
      </c>
      <c r="J883" s="9" t="str">
        <f ca="1">VLOOKUP(C883,Default!$B$4:$E$82,4, FALSE)</f>
        <v>number of buses per passenger</v>
      </c>
      <c r="K883" s="29"/>
      <c r="L883" s="29"/>
      <c r="M883" s="29"/>
    </row>
    <row r="884" spans="1:13" x14ac:dyDescent="0.3">
      <c r="A884" s="10">
        <f t="shared" si="38"/>
        <v>15</v>
      </c>
      <c r="B884" s="10">
        <f t="shared" si="39"/>
        <v>42</v>
      </c>
      <c r="C884" s="10" t="str">
        <f t="shared" ca="1" si="40"/>
        <v>bus_to_passenger_ratio</v>
      </c>
      <c r="D884" s="9" t="str" cm="1">
        <f t="array" aca="1" ref="D884" ca="1">INDIRECT(ADDRESS(1,A884,1,1,"all_city_parameter_inputs"))</f>
        <v>cali</v>
      </c>
      <c r="E884" s="11" t="str" cm="1">
        <f t="array" aca="1" ref="E884" ca="1">IF(AND(ISBLANK(INDIRECT(ADDRESS(B884,2,1,1,"all_city_parameter_inputs"))), ISBLANK(INDIRECT(ADDRESS(B884,1,1,1,"all_city_parameter_inputs")))), "", IF(ISBLANK(INDIRECT(ADDRESS(B884,1,1,1,"all_city_parameter_inputs"))), All_city_list!E883,INDIRECT(ADDRESS(B884,1,1,1,"all_city_parameter_inputs"))))</f>
        <v>bus_to_passenger_ratio</v>
      </c>
      <c r="F884" s="9" t="str" cm="1">
        <f t="array" aca="1" ref="F884" ca="1">IF(AND(ISBLANK(INDIRECT(ADDRESS(B884,3,1,1,"all_city_parameter_inputs"))),ISBLANK(INDIRECT(ADDRESS(B884,2,1,1,"all_city_parameter_inputs")))),"",IF(ISBLANK(INDIRECT(ADDRESS(B884,2,1,1,"all_city_parameter_inputs"))),"",INDIRECT(ADDRESS(B884,2,1,1,"all_city_parameter_inputs"))))</f>
        <v>beta</v>
      </c>
      <c r="G884" s="25" cm="1">
        <f t="array" aca="1" ref="G884" ca="1">IF(ISBLANK(INDIRECT(ADDRESS(B884,A884,1,1,"all_city_parameter_inputs"))), "--",INDIRECT(ADDRESS(B884,A884,1,1,"all_city_parameter_inputs")))</f>
        <v>600</v>
      </c>
      <c r="H884" s="25" t="str">
        <f ca="1">IF(OR(F884="alpha",F884="beta",F884="sd",F884="mean"),"--",VLOOKUP(C884,Default!$B$5:$H$82,7,FALSE))</f>
        <v>--</v>
      </c>
      <c r="I884" s="9" t="str">
        <f ca="1">VLOOKUP(E884,Lookup!$C$5:$D$42,2, FALSE)</f>
        <v>Travel values</v>
      </c>
      <c r="J884" s="9" t="str">
        <f ca="1">VLOOKUP(C884,Default!$B$4:$E$82,4, FALSE)</f>
        <v>number of buses per passenger</v>
      </c>
      <c r="K884" s="29"/>
      <c r="L884" s="29"/>
      <c r="M884" s="29"/>
    </row>
    <row r="885" spans="1:13" x14ac:dyDescent="0.3">
      <c r="A885" s="10">
        <f t="shared" si="38"/>
        <v>15</v>
      </c>
      <c r="B885" s="10">
        <f t="shared" si="39"/>
        <v>43</v>
      </c>
      <c r="C885" s="10" t="str">
        <f t="shared" ca="1" si="40"/>
        <v>truck_to_car_ratio</v>
      </c>
      <c r="D885" s="9" t="str" cm="1">
        <f t="array" aca="1" ref="D885" ca="1">INDIRECT(ADDRESS(1,A885,1,1,"all_city_parameter_inputs"))</f>
        <v>cali</v>
      </c>
      <c r="E885" s="11" t="str" cm="1">
        <f t="array" aca="1" ref="E885" ca="1">IF(AND(ISBLANK(INDIRECT(ADDRESS(B885,2,1,1,"all_city_parameter_inputs"))), ISBLANK(INDIRECT(ADDRESS(B885,1,1,1,"all_city_parameter_inputs")))), "", IF(ISBLANK(INDIRECT(ADDRESS(B885,1,1,1,"all_city_parameter_inputs"))), All_city_list!E884,INDIRECT(ADDRESS(B885,1,1,1,"all_city_parameter_inputs"))))</f>
        <v>truck_to_car_ratio</v>
      </c>
      <c r="F885" s="9" t="str" cm="1">
        <f t="array" aca="1" ref="F885" ca="1">IF(AND(ISBLANK(INDIRECT(ADDRESS(B885,3,1,1,"all_city_parameter_inputs"))),ISBLANK(INDIRECT(ADDRESS(B885,2,1,1,"all_city_parameter_inputs")))),"",IF(ISBLANK(INDIRECT(ADDRESS(B885,2,1,1,"all_city_parameter_inputs"))),"",INDIRECT(ADDRESS(B885,2,1,1,"all_city_parameter_inputs"))))</f>
        <v>constant</v>
      </c>
      <c r="G885" s="25" cm="1">
        <f t="array" aca="1" ref="G885" ca="1">IF(ISBLANK(INDIRECT(ADDRESS(B885,A885,1,1,"all_city_parameter_inputs"))), "--",INDIRECT(ADDRESS(B885,A885,1,1,"all_city_parameter_inputs")))</f>
        <v>0.23076923099999999</v>
      </c>
      <c r="H885" s="25">
        <f ca="1">IF(OR(F885="alpha",F885="beta",F885="sd",F885="mean"),"--",VLOOKUP(C885,Default!$B$5:$H$82,7,FALSE))</f>
        <v>0.21</v>
      </c>
      <c r="I885" s="9" t="str">
        <f ca="1">VLOOKUP(E885,Lookup!$C$5:$D$42,2, FALSE)</f>
        <v>Travel values</v>
      </c>
      <c r="J885" s="9" t="str">
        <f ca="1">VLOOKUP(C885,Default!$B$4:$E$82,4, FALSE)</f>
        <v>number of trucks per car</v>
      </c>
      <c r="K885" s="29"/>
      <c r="L885" s="29"/>
      <c r="M885" s="29"/>
    </row>
    <row r="886" spans="1:13" x14ac:dyDescent="0.3">
      <c r="A886" s="10">
        <f t="shared" si="38"/>
        <v>15</v>
      </c>
      <c r="B886" s="10">
        <f t="shared" si="39"/>
        <v>44</v>
      </c>
      <c r="C886" s="10" t="str">
        <f t="shared" ca="1" si="40"/>
        <v>truck_to_car_ratio</v>
      </c>
      <c r="D886" s="9" t="str" cm="1">
        <f t="array" aca="1" ref="D886" ca="1">INDIRECT(ADDRESS(1,A886,1,1,"all_city_parameter_inputs"))</f>
        <v>cali</v>
      </c>
      <c r="E886" s="11" t="str" cm="1">
        <f t="array" aca="1" ref="E886" ca="1">IF(AND(ISBLANK(INDIRECT(ADDRESS(B886,2,1,1,"all_city_parameter_inputs"))), ISBLANK(INDIRECT(ADDRESS(B886,1,1,1,"all_city_parameter_inputs")))), "", IF(ISBLANK(INDIRECT(ADDRESS(B886,1,1,1,"all_city_parameter_inputs"))), All_city_list!E885,INDIRECT(ADDRESS(B886,1,1,1,"all_city_parameter_inputs"))))</f>
        <v>truck_to_car_ratio</v>
      </c>
      <c r="F886" s="9" t="str" cm="1">
        <f t="array" aca="1" ref="F886" ca="1">IF(AND(ISBLANK(INDIRECT(ADDRESS(B886,3,1,1,"all_city_parameter_inputs"))),ISBLANK(INDIRECT(ADDRESS(B886,2,1,1,"all_city_parameter_inputs")))),"",IF(ISBLANK(INDIRECT(ADDRESS(B886,2,1,1,"all_city_parameter_inputs"))),"",INDIRECT(ADDRESS(B886,2,1,1,"all_city_parameter_inputs"))))</f>
        <v>alpha</v>
      </c>
      <c r="G886" s="25" cm="1">
        <f t="array" aca="1" ref="G886" ca="1">IF(ISBLANK(INDIRECT(ADDRESS(B886,A886,1,1,"all_city_parameter_inputs"))), "--",INDIRECT(ADDRESS(B886,A886,1,1,"all_city_parameter_inputs")))</f>
        <v>3</v>
      </c>
      <c r="H886" s="25" t="str">
        <f ca="1">IF(OR(F886="alpha",F886="beta",F886="sd",F886="mean"),"--",VLOOKUP(C886,Default!$B$5:$H$82,7,FALSE))</f>
        <v>--</v>
      </c>
      <c r="I886" s="9" t="str">
        <f ca="1">VLOOKUP(E886,Lookup!$C$5:$D$42,2, FALSE)</f>
        <v>Travel values</v>
      </c>
      <c r="J886" s="9" t="str">
        <f ca="1">VLOOKUP(C886,Default!$B$4:$E$82,4, FALSE)</f>
        <v>number of trucks per car</v>
      </c>
      <c r="K886" s="29"/>
      <c r="L886" s="29"/>
      <c r="M886" s="29"/>
    </row>
    <row r="887" spans="1:13" x14ac:dyDescent="0.3">
      <c r="A887" s="10">
        <f t="shared" si="38"/>
        <v>15</v>
      </c>
      <c r="B887" s="10">
        <f t="shared" si="39"/>
        <v>45</v>
      </c>
      <c r="C887" s="10" t="str">
        <f t="shared" ca="1" si="40"/>
        <v>truck_to_car_ratio</v>
      </c>
      <c r="D887" s="9" t="str" cm="1">
        <f t="array" aca="1" ref="D887" ca="1">INDIRECT(ADDRESS(1,A887,1,1,"all_city_parameter_inputs"))</f>
        <v>cali</v>
      </c>
      <c r="E887" s="11" t="str" cm="1">
        <f t="array" aca="1" ref="E887" ca="1">IF(AND(ISBLANK(INDIRECT(ADDRESS(B887,2,1,1,"all_city_parameter_inputs"))), ISBLANK(INDIRECT(ADDRESS(B887,1,1,1,"all_city_parameter_inputs")))), "", IF(ISBLANK(INDIRECT(ADDRESS(B887,1,1,1,"all_city_parameter_inputs"))), All_city_list!E886,INDIRECT(ADDRESS(B887,1,1,1,"all_city_parameter_inputs"))))</f>
        <v>truck_to_car_ratio</v>
      </c>
      <c r="F887" s="9" t="str" cm="1">
        <f t="array" aca="1" ref="F887" ca="1">IF(AND(ISBLANK(INDIRECT(ADDRESS(B887,3,1,1,"all_city_parameter_inputs"))),ISBLANK(INDIRECT(ADDRESS(B887,2,1,1,"all_city_parameter_inputs")))),"",IF(ISBLANK(INDIRECT(ADDRESS(B887,2,1,1,"all_city_parameter_inputs"))),"",INDIRECT(ADDRESS(B887,2,1,1,"all_city_parameter_inputs"))))</f>
        <v>beta</v>
      </c>
      <c r="G887" s="25" cm="1">
        <f t="array" aca="1" ref="G887" ca="1">IF(ISBLANK(INDIRECT(ADDRESS(B887,A887,1,1,"all_city_parameter_inputs"))), "--",INDIRECT(ADDRESS(B887,A887,1,1,"all_city_parameter_inputs")))</f>
        <v>10</v>
      </c>
      <c r="H887" s="25" t="str">
        <f ca="1">IF(OR(F887="alpha",F887="beta",F887="sd",F887="mean"),"--",VLOOKUP(C887,Default!$B$5:$H$82,7,FALSE))</f>
        <v>--</v>
      </c>
      <c r="I887" s="9" t="str">
        <f ca="1">VLOOKUP(E887,Lookup!$C$5:$D$42,2, FALSE)</f>
        <v>Travel values</v>
      </c>
      <c r="J887" s="9" t="str">
        <f ca="1">VLOOKUP(C887,Default!$B$4:$E$82,4, FALSE)</f>
        <v>number of trucks per car</v>
      </c>
      <c r="K887" s="29"/>
      <c r="L887" s="29"/>
      <c r="M887" s="29"/>
    </row>
    <row r="888" spans="1:13" x14ac:dyDescent="0.3">
      <c r="A888" s="10">
        <f t="shared" si="38"/>
        <v>15</v>
      </c>
      <c r="B888" s="10">
        <f t="shared" si="39"/>
        <v>46</v>
      </c>
      <c r="C888" s="10" t="str">
        <f t="shared" ca="1" si="40"/>
        <v xml:space="preserve">PM_emission_confidence </v>
      </c>
      <c r="D888" s="9" t="str" cm="1">
        <f t="array" aca="1" ref="D888" ca="1">INDIRECT(ADDRESS(1,A888,1,1,"all_city_parameter_inputs"))</f>
        <v>cali</v>
      </c>
      <c r="E888" s="11" t="str" cm="1">
        <f t="array" aca="1" ref="E888" ca="1">IF(AND(ISBLANK(INDIRECT(ADDRESS(B888,2,1,1,"all_city_parameter_inputs"))), ISBLANK(INDIRECT(ADDRESS(B888,1,1,1,"all_city_parameter_inputs")))), "", IF(ISBLANK(INDIRECT(ADDRESS(B888,1,1,1,"all_city_parameter_inputs"))), All_city_list!E887,INDIRECT(ADDRESS(B888,1,1,1,"all_city_parameter_inputs"))))</f>
        <v>PM_emission_confidence</v>
      </c>
      <c r="F888" s="9" t="str" cm="1">
        <f t="array" aca="1" ref="F888" ca="1">IF(AND(ISBLANK(INDIRECT(ADDRESS(B888,3,1,1,"all_city_parameter_inputs"))),ISBLANK(INDIRECT(ADDRESS(B888,2,1,1,"all_city_parameter_inputs")))),"",IF(ISBLANK(INDIRECT(ADDRESS(B888,2,1,1,"all_city_parameter_inputs"))),"",INDIRECT(ADDRESS(B888,2,1,1,"all_city_parameter_inputs"))))</f>
        <v/>
      </c>
      <c r="G888" s="25" cm="1">
        <f t="array" aca="1" ref="G888" ca="1">IF(ISBLANK(INDIRECT(ADDRESS(B888,A888,1,1,"all_city_parameter_inputs"))), "--",INDIRECT(ADDRESS(B888,A888,1,1,"all_city_parameter_inputs")))</f>
        <v>0.8</v>
      </c>
      <c r="H888" s="25" t="e">
        <f ca="1">IF(OR(F888="alpha",F888="beta",F888="sd",F888="mean"),"--",VLOOKUP(C888,Default!$B$5:$H$82,7,FALSE))</f>
        <v>#N/A</v>
      </c>
      <c r="I888" s="9" t="str">
        <f ca="1">VLOOKUP(E888,Lookup!$C$5:$D$42,2, FALSE)</f>
        <v>Pollution values</v>
      </c>
      <c r="J888" s="9" t="e">
        <f ca="1">VLOOKUP(C888,Default!$B$4:$E$82,4, FALSE)</f>
        <v>#N/A</v>
      </c>
      <c r="K888" s="29"/>
      <c r="L888" s="29"/>
      <c r="M888" s="29"/>
    </row>
    <row r="889" spans="1:13" x14ac:dyDescent="0.3">
      <c r="A889" s="10">
        <f t="shared" si="38"/>
        <v>15</v>
      </c>
      <c r="B889" s="10">
        <f t="shared" si="39"/>
        <v>47</v>
      </c>
      <c r="C889" s="10" t="str">
        <f t="shared" ca="1" si="40"/>
        <v>distance_scalar_car_taxi</v>
      </c>
      <c r="D889" s="9" t="str" cm="1">
        <f t="array" aca="1" ref="D889" ca="1">INDIRECT(ADDRESS(1,A889,1,1,"all_city_parameter_inputs"))</f>
        <v>cali</v>
      </c>
      <c r="E889" s="11" t="str" cm="1">
        <f t="array" aca="1" ref="E889" ca="1">IF(AND(ISBLANK(INDIRECT(ADDRESS(B889,2,1,1,"all_city_parameter_inputs"))), ISBLANK(INDIRECT(ADDRESS(B889,1,1,1,"all_city_parameter_inputs")))), "", IF(ISBLANK(INDIRECT(ADDRESS(B889,1,1,1,"all_city_parameter_inputs"))), All_city_list!E888,INDIRECT(ADDRESS(B889,1,1,1,"all_city_parameter_inputs"))))</f>
        <v>distance_scalar_car_taxi</v>
      </c>
      <c r="F889" s="9" t="str" cm="1">
        <f t="array" aca="1" ref="F889" ca="1">IF(AND(ISBLANK(INDIRECT(ADDRESS(B889,3,1,1,"all_city_parameter_inputs"))),ISBLANK(INDIRECT(ADDRESS(B889,2,1,1,"all_city_parameter_inputs")))),"",IF(ISBLANK(INDIRECT(ADDRESS(B889,2,1,1,"all_city_parameter_inputs"))),"",INDIRECT(ADDRESS(B889,2,1,1,"all_city_parameter_inputs"))))</f>
        <v>constant</v>
      </c>
      <c r="G889" s="25" cm="1">
        <f t="array" aca="1" ref="G889" ca="1">IF(ISBLANK(INDIRECT(ADDRESS(B889,A889,1,1,"all_city_parameter_inputs"))), "--",INDIRECT(ADDRESS(B889,A889,1,1,"all_city_parameter_inputs")))</f>
        <v>1</v>
      </c>
      <c r="H889" s="25">
        <f ca="1">IF(OR(F889="alpha",F889="beta",F889="sd",F889="mean"),"--",VLOOKUP(C889,Default!$B$5:$H$82,7,FALSE))</f>
        <v>1</v>
      </c>
      <c r="I889" s="9" t="str">
        <f ca="1">VLOOKUP(E889,Lookup!$C$5:$D$42,2, FALSE)</f>
        <v>Travel values</v>
      </c>
      <c r="J889" s="9" t="str">
        <f ca="1">VLOOKUP(C889,Default!$B$4:$E$82,4, FALSE)</f>
        <v>scalar for car/taxi distance</v>
      </c>
      <c r="K889" s="29"/>
      <c r="L889" s="29"/>
      <c r="M889" s="29"/>
    </row>
    <row r="890" spans="1:13" x14ac:dyDescent="0.3">
      <c r="A890" s="10">
        <f t="shared" si="38"/>
        <v>15</v>
      </c>
      <c r="B890" s="10">
        <f t="shared" si="39"/>
        <v>48</v>
      </c>
      <c r="C890" s="10" t="str">
        <f t="shared" ca="1" si="40"/>
        <v>distance_scalar_car_taxi</v>
      </c>
      <c r="D890" s="9" t="str" cm="1">
        <f t="array" aca="1" ref="D890" ca="1">INDIRECT(ADDRESS(1,A890,1,1,"all_city_parameter_inputs"))</f>
        <v>cali</v>
      </c>
      <c r="E890" s="11" t="str" cm="1">
        <f t="array" aca="1" ref="E890" ca="1">IF(AND(ISBLANK(INDIRECT(ADDRESS(B890,2,1,1,"all_city_parameter_inputs"))), ISBLANK(INDIRECT(ADDRESS(B890,1,1,1,"all_city_parameter_inputs")))), "", IF(ISBLANK(INDIRECT(ADDRESS(B890,1,1,1,"all_city_parameter_inputs"))), All_city_list!E889,INDIRECT(ADDRESS(B890,1,1,1,"all_city_parameter_inputs"))))</f>
        <v>distance_scalar_car_taxi</v>
      </c>
      <c r="F890" s="9" t="str" cm="1">
        <f t="array" aca="1" ref="F890" ca="1">IF(AND(ISBLANK(INDIRECT(ADDRESS(B890,3,1,1,"all_city_parameter_inputs"))),ISBLANK(INDIRECT(ADDRESS(B890,2,1,1,"all_city_parameter_inputs")))),"",IF(ISBLANK(INDIRECT(ADDRESS(B890,2,1,1,"all_city_parameter_inputs"))),"",INDIRECT(ADDRESS(B890,2,1,1,"all_city_parameter_inputs"))))</f>
        <v>mean</v>
      </c>
      <c r="G890" s="25" cm="1">
        <f t="array" aca="1" ref="G890" ca="1">IF(ISBLANK(INDIRECT(ADDRESS(B890,A890,1,1,"all_city_parameter_inputs"))), "--",INDIRECT(ADDRESS(B890,A890,1,1,"all_city_parameter_inputs")))</f>
        <v>1</v>
      </c>
      <c r="H890" s="25" t="str">
        <f ca="1">IF(OR(F890="alpha",F890="beta",F890="sd",F890="mean"),"--",VLOOKUP(C890,Default!$B$5:$H$82,7,FALSE))</f>
        <v>--</v>
      </c>
      <c r="I890" s="9" t="str">
        <f ca="1">VLOOKUP(E890,Lookup!$C$5:$D$42,2, FALSE)</f>
        <v>Travel values</v>
      </c>
      <c r="J890" s="9" t="str">
        <f ca="1">VLOOKUP(C890,Default!$B$4:$E$82,4, FALSE)</f>
        <v>scalar for car/taxi distance</v>
      </c>
      <c r="K890" s="29"/>
      <c r="L890" s="29"/>
      <c r="M890" s="29"/>
    </row>
    <row r="891" spans="1:13" x14ac:dyDescent="0.3">
      <c r="A891" s="10">
        <f t="shared" si="38"/>
        <v>15</v>
      </c>
      <c r="B891" s="10">
        <f t="shared" si="39"/>
        <v>49</v>
      </c>
      <c r="C891" s="10" t="str">
        <f t="shared" ca="1" si="40"/>
        <v>distance_scalar_car_taxi</v>
      </c>
      <c r="D891" s="9" t="str" cm="1">
        <f t="array" aca="1" ref="D891" ca="1">INDIRECT(ADDRESS(1,A891,1,1,"all_city_parameter_inputs"))</f>
        <v>cali</v>
      </c>
      <c r="E891" s="11" t="str" cm="1">
        <f t="array" aca="1" ref="E891" ca="1">IF(AND(ISBLANK(INDIRECT(ADDRESS(B891,2,1,1,"all_city_parameter_inputs"))), ISBLANK(INDIRECT(ADDRESS(B891,1,1,1,"all_city_parameter_inputs")))), "", IF(ISBLANK(INDIRECT(ADDRESS(B891,1,1,1,"all_city_parameter_inputs"))), All_city_list!E890,INDIRECT(ADDRESS(B891,1,1,1,"all_city_parameter_inputs"))))</f>
        <v>distance_scalar_car_taxi</v>
      </c>
      <c r="F891" s="9" t="str" cm="1">
        <f t="array" aca="1" ref="F891" ca="1">IF(AND(ISBLANK(INDIRECT(ADDRESS(B891,3,1,1,"all_city_parameter_inputs"))),ISBLANK(INDIRECT(ADDRESS(B891,2,1,1,"all_city_parameter_inputs")))),"",IF(ISBLANK(INDIRECT(ADDRESS(B891,2,1,1,"all_city_parameter_inputs"))),"",INDIRECT(ADDRESS(B891,2,1,1,"all_city_parameter_inputs"))))</f>
        <v>sd</v>
      </c>
      <c r="G891" s="25" cm="1">
        <f t="array" aca="1" ref="G891" ca="1">IF(ISBLANK(INDIRECT(ADDRESS(B891,A891,1,1,"all_city_parameter_inputs"))), "--",INDIRECT(ADDRESS(B891,A891,1,1,"all_city_parameter_inputs")))</f>
        <v>1.2</v>
      </c>
      <c r="H891" s="25" t="str">
        <f ca="1">IF(OR(F891="alpha",F891="beta",F891="sd",F891="mean"),"--",VLOOKUP(C891,Default!$B$5:$H$82,7,FALSE))</f>
        <v>--</v>
      </c>
      <c r="I891" s="9" t="str">
        <f ca="1">VLOOKUP(E891,Lookup!$C$5:$D$42,2, FALSE)</f>
        <v>Travel values</v>
      </c>
      <c r="J891" s="9" t="str">
        <f ca="1">VLOOKUP(C891,Default!$B$4:$E$82,4, FALSE)</f>
        <v>scalar for car/taxi distance</v>
      </c>
      <c r="K891" s="29"/>
      <c r="L891" s="29"/>
      <c r="M891" s="29"/>
    </row>
    <row r="892" spans="1:13" x14ac:dyDescent="0.3">
      <c r="A892" s="10">
        <f t="shared" si="38"/>
        <v>15</v>
      </c>
      <c r="B892" s="10">
        <f t="shared" si="39"/>
        <v>50</v>
      </c>
      <c r="C892" s="10" t="str">
        <f t="shared" ca="1" si="40"/>
        <v>distance_scalar_motorcycle</v>
      </c>
      <c r="D892" s="9" t="str" cm="1">
        <f t="array" aca="1" ref="D892" ca="1">INDIRECT(ADDRESS(1,A892,1,1,"all_city_parameter_inputs"))</f>
        <v>cali</v>
      </c>
      <c r="E892" s="11" t="str" cm="1">
        <f t="array" aca="1" ref="E892" ca="1">IF(AND(ISBLANK(INDIRECT(ADDRESS(B892,2,1,1,"all_city_parameter_inputs"))), ISBLANK(INDIRECT(ADDRESS(B892,1,1,1,"all_city_parameter_inputs")))), "", IF(ISBLANK(INDIRECT(ADDRESS(B892,1,1,1,"all_city_parameter_inputs"))), All_city_list!E891,INDIRECT(ADDRESS(B892,1,1,1,"all_city_parameter_inputs"))))</f>
        <v>distance_scalar_motorcycle</v>
      </c>
      <c r="F892" s="9" t="str" cm="1">
        <f t="array" aca="1" ref="F892" ca="1">IF(AND(ISBLANK(INDIRECT(ADDRESS(B892,3,1,1,"all_city_parameter_inputs"))),ISBLANK(INDIRECT(ADDRESS(B892,2,1,1,"all_city_parameter_inputs")))),"",IF(ISBLANK(INDIRECT(ADDRESS(B892,2,1,1,"all_city_parameter_inputs"))),"",INDIRECT(ADDRESS(B892,2,1,1,"all_city_parameter_inputs"))))</f>
        <v>constant</v>
      </c>
      <c r="G892" s="25" cm="1">
        <f t="array" aca="1" ref="G892" ca="1">IF(ISBLANK(INDIRECT(ADDRESS(B892,A892,1,1,"all_city_parameter_inputs"))), "--",INDIRECT(ADDRESS(B892,A892,1,1,"all_city_parameter_inputs")))</f>
        <v>1</v>
      </c>
      <c r="H892" s="25">
        <f ca="1">IF(OR(F892="alpha",F892="beta",F892="sd",F892="mean"),"--",VLOOKUP(C892,Default!$B$5:$H$82,7,FALSE))</f>
        <v>1</v>
      </c>
      <c r="I892" s="9" t="str">
        <f ca="1">VLOOKUP(E892,Lookup!$C$5:$D$42,2, FALSE)</f>
        <v>Travel values</v>
      </c>
      <c r="J892" s="9" t="str">
        <f ca="1">VLOOKUP(C892,Default!$B$4:$E$82,4, FALSE)</f>
        <v>scalar for motorcycle distance</v>
      </c>
      <c r="K892" s="29"/>
      <c r="L892" s="29"/>
      <c r="M892" s="29"/>
    </row>
    <row r="893" spans="1:13" x14ac:dyDescent="0.3">
      <c r="A893" s="10">
        <f t="shared" si="38"/>
        <v>15</v>
      </c>
      <c r="B893" s="10">
        <f t="shared" si="39"/>
        <v>51</v>
      </c>
      <c r="C893" s="10" t="str">
        <f t="shared" ca="1" si="40"/>
        <v>distance_scalar_motorcycle</v>
      </c>
      <c r="D893" s="9" t="str" cm="1">
        <f t="array" aca="1" ref="D893" ca="1">INDIRECT(ADDRESS(1,A893,1,1,"all_city_parameter_inputs"))</f>
        <v>cali</v>
      </c>
      <c r="E893" s="11" t="str" cm="1">
        <f t="array" aca="1" ref="E893" ca="1">IF(AND(ISBLANK(INDIRECT(ADDRESS(B893,2,1,1,"all_city_parameter_inputs"))), ISBLANK(INDIRECT(ADDRESS(B893,1,1,1,"all_city_parameter_inputs")))), "", IF(ISBLANK(INDIRECT(ADDRESS(B893,1,1,1,"all_city_parameter_inputs"))), All_city_list!E892,INDIRECT(ADDRESS(B893,1,1,1,"all_city_parameter_inputs"))))</f>
        <v>distance_scalar_motorcycle</v>
      </c>
      <c r="F893" s="9" t="str" cm="1">
        <f t="array" aca="1" ref="F893" ca="1">IF(AND(ISBLANK(INDIRECT(ADDRESS(B893,3,1,1,"all_city_parameter_inputs"))),ISBLANK(INDIRECT(ADDRESS(B893,2,1,1,"all_city_parameter_inputs")))),"",IF(ISBLANK(INDIRECT(ADDRESS(B893,2,1,1,"all_city_parameter_inputs"))),"",INDIRECT(ADDRESS(B893,2,1,1,"all_city_parameter_inputs"))))</f>
        <v>mean</v>
      </c>
      <c r="G893" s="25" cm="1">
        <f t="array" aca="1" ref="G893" ca="1">IF(ISBLANK(INDIRECT(ADDRESS(B893,A893,1,1,"all_city_parameter_inputs"))), "--",INDIRECT(ADDRESS(B893,A893,1,1,"all_city_parameter_inputs")))</f>
        <v>1</v>
      </c>
      <c r="H893" s="25" t="str">
        <f ca="1">IF(OR(F893="alpha",F893="beta",F893="sd",F893="mean"),"--",VLOOKUP(C893,Default!$B$5:$H$82,7,FALSE))</f>
        <v>--</v>
      </c>
      <c r="I893" s="9" t="str">
        <f ca="1">VLOOKUP(E893,Lookup!$C$5:$D$42,2, FALSE)</f>
        <v>Travel values</v>
      </c>
      <c r="J893" s="9" t="str">
        <f ca="1">VLOOKUP(C893,Default!$B$4:$E$82,4, FALSE)</f>
        <v>scalar for motorcycle distance</v>
      </c>
      <c r="K893" s="29"/>
      <c r="L893" s="29"/>
      <c r="M893" s="29"/>
    </row>
    <row r="894" spans="1:13" x14ac:dyDescent="0.3">
      <c r="A894" s="10">
        <f t="shared" si="38"/>
        <v>15</v>
      </c>
      <c r="B894" s="10">
        <f t="shared" si="39"/>
        <v>52</v>
      </c>
      <c r="C894" s="10" t="str">
        <f t="shared" ca="1" si="40"/>
        <v>distance_scalar_motorcycle</v>
      </c>
      <c r="D894" s="9" t="str" cm="1">
        <f t="array" aca="1" ref="D894" ca="1">INDIRECT(ADDRESS(1,A894,1,1,"all_city_parameter_inputs"))</f>
        <v>cali</v>
      </c>
      <c r="E894" s="11" t="str" cm="1">
        <f t="array" aca="1" ref="E894" ca="1">IF(AND(ISBLANK(INDIRECT(ADDRESS(B894,2,1,1,"all_city_parameter_inputs"))), ISBLANK(INDIRECT(ADDRESS(B894,1,1,1,"all_city_parameter_inputs")))), "", IF(ISBLANK(INDIRECT(ADDRESS(B894,1,1,1,"all_city_parameter_inputs"))), All_city_list!E893,INDIRECT(ADDRESS(B894,1,1,1,"all_city_parameter_inputs"))))</f>
        <v>distance_scalar_motorcycle</v>
      </c>
      <c r="F894" s="9" t="str" cm="1">
        <f t="array" aca="1" ref="F894" ca="1">IF(AND(ISBLANK(INDIRECT(ADDRESS(B894,3,1,1,"all_city_parameter_inputs"))),ISBLANK(INDIRECT(ADDRESS(B894,2,1,1,"all_city_parameter_inputs")))),"",IF(ISBLANK(INDIRECT(ADDRESS(B894,2,1,1,"all_city_parameter_inputs"))),"",INDIRECT(ADDRESS(B894,2,1,1,"all_city_parameter_inputs"))))</f>
        <v>sd</v>
      </c>
      <c r="G894" s="25" cm="1">
        <f t="array" aca="1" ref="G894" ca="1">IF(ISBLANK(INDIRECT(ADDRESS(B894,A894,1,1,"all_city_parameter_inputs"))), "--",INDIRECT(ADDRESS(B894,A894,1,1,"all_city_parameter_inputs")))</f>
        <v>1.2</v>
      </c>
      <c r="H894" s="25" t="str">
        <f ca="1">IF(OR(F894="alpha",F894="beta",F894="sd",F894="mean"),"--",VLOOKUP(C894,Default!$B$5:$H$82,7,FALSE))</f>
        <v>--</v>
      </c>
      <c r="I894" s="9" t="str">
        <f ca="1">VLOOKUP(E894,Lookup!$C$5:$D$42,2, FALSE)</f>
        <v>Travel values</v>
      </c>
      <c r="J894" s="9" t="str">
        <f ca="1">VLOOKUP(C894,Default!$B$4:$E$82,4, FALSE)</f>
        <v>scalar for motorcycle distance</v>
      </c>
      <c r="K894" s="29"/>
      <c r="L894" s="29"/>
      <c r="M894" s="29"/>
    </row>
    <row r="895" spans="1:13" x14ac:dyDescent="0.3">
      <c r="A895" s="10">
        <f t="shared" si="38"/>
        <v>15</v>
      </c>
      <c r="B895" s="10">
        <f t="shared" si="39"/>
        <v>53</v>
      </c>
      <c r="C895" s="10" t="str">
        <f t="shared" ca="1" si="40"/>
        <v>distance_scalar_pt</v>
      </c>
      <c r="D895" s="9" t="str" cm="1">
        <f t="array" aca="1" ref="D895" ca="1">INDIRECT(ADDRESS(1,A895,1,1,"all_city_parameter_inputs"))</f>
        <v>cali</v>
      </c>
      <c r="E895" s="11" t="str" cm="1">
        <f t="array" aca="1" ref="E895" ca="1">IF(AND(ISBLANK(INDIRECT(ADDRESS(B895,2,1,1,"all_city_parameter_inputs"))), ISBLANK(INDIRECT(ADDRESS(B895,1,1,1,"all_city_parameter_inputs")))), "", IF(ISBLANK(INDIRECT(ADDRESS(B895,1,1,1,"all_city_parameter_inputs"))), All_city_list!E894,INDIRECT(ADDRESS(B895,1,1,1,"all_city_parameter_inputs"))))</f>
        <v>distance_scalar_pt</v>
      </c>
      <c r="F895" s="9" t="str" cm="1">
        <f t="array" aca="1" ref="F895" ca="1">IF(AND(ISBLANK(INDIRECT(ADDRESS(B895,3,1,1,"all_city_parameter_inputs"))),ISBLANK(INDIRECT(ADDRESS(B895,2,1,1,"all_city_parameter_inputs")))),"",IF(ISBLANK(INDIRECT(ADDRESS(B895,2,1,1,"all_city_parameter_inputs"))),"",INDIRECT(ADDRESS(B895,2,1,1,"all_city_parameter_inputs"))))</f>
        <v>constant</v>
      </c>
      <c r="G895" s="25" cm="1">
        <f t="array" aca="1" ref="G895" ca="1">IF(ISBLANK(INDIRECT(ADDRESS(B895,A895,1,1,"all_city_parameter_inputs"))), "--",INDIRECT(ADDRESS(B895,A895,1,1,"all_city_parameter_inputs")))</f>
        <v>1</v>
      </c>
      <c r="H895" s="25">
        <f ca="1">IF(OR(F895="alpha",F895="beta",F895="sd",F895="mean"),"--",VLOOKUP(C895,Default!$B$5:$H$82,7,FALSE))</f>
        <v>1</v>
      </c>
      <c r="I895" s="9" t="str">
        <f ca="1">VLOOKUP(E895,Lookup!$C$5:$D$42,2, FALSE)</f>
        <v>Travel values</v>
      </c>
      <c r="J895" s="9" t="str">
        <f ca="1">VLOOKUP(C895,Default!$B$4:$E$82,4, FALSE)</f>
        <v>scalar for PT distance</v>
      </c>
      <c r="K895" s="29"/>
      <c r="L895" s="29"/>
      <c r="M895" s="29"/>
    </row>
    <row r="896" spans="1:13" x14ac:dyDescent="0.3">
      <c r="A896" s="10">
        <f t="shared" si="38"/>
        <v>15</v>
      </c>
      <c r="B896" s="10">
        <f t="shared" si="39"/>
        <v>54</v>
      </c>
      <c r="C896" s="10" t="str">
        <f t="shared" ca="1" si="40"/>
        <v>distance_scalar_pt</v>
      </c>
      <c r="D896" s="9" t="str" cm="1">
        <f t="array" aca="1" ref="D896" ca="1">INDIRECT(ADDRESS(1,A896,1,1,"all_city_parameter_inputs"))</f>
        <v>cali</v>
      </c>
      <c r="E896" s="11" t="str" cm="1">
        <f t="array" aca="1" ref="E896" ca="1">IF(AND(ISBLANK(INDIRECT(ADDRESS(B896,2,1,1,"all_city_parameter_inputs"))), ISBLANK(INDIRECT(ADDRESS(B896,1,1,1,"all_city_parameter_inputs")))), "", IF(ISBLANK(INDIRECT(ADDRESS(B896,1,1,1,"all_city_parameter_inputs"))), All_city_list!E895,INDIRECT(ADDRESS(B896,1,1,1,"all_city_parameter_inputs"))))</f>
        <v>distance_scalar_pt</v>
      </c>
      <c r="F896" s="9" t="str" cm="1">
        <f t="array" aca="1" ref="F896" ca="1">IF(AND(ISBLANK(INDIRECT(ADDRESS(B896,3,1,1,"all_city_parameter_inputs"))),ISBLANK(INDIRECT(ADDRESS(B896,2,1,1,"all_city_parameter_inputs")))),"",IF(ISBLANK(INDIRECT(ADDRESS(B896,2,1,1,"all_city_parameter_inputs"))),"",INDIRECT(ADDRESS(B896,2,1,1,"all_city_parameter_inputs"))))</f>
        <v>mean</v>
      </c>
      <c r="G896" s="25" cm="1">
        <f t="array" aca="1" ref="G896" ca="1">IF(ISBLANK(INDIRECT(ADDRESS(B896,A896,1,1,"all_city_parameter_inputs"))), "--",INDIRECT(ADDRESS(B896,A896,1,1,"all_city_parameter_inputs")))</f>
        <v>1</v>
      </c>
      <c r="H896" s="25" t="str">
        <f ca="1">IF(OR(F896="alpha",F896="beta",F896="sd",F896="mean"),"--",VLOOKUP(C896,Default!$B$5:$H$82,7,FALSE))</f>
        <v>--</v>
      </c>
      <c r="I896" s="9" t="str">
        <f ca="1">VLOOKUP(E896,Lookup!$C$5:$D$42,2, FALSE)</f>
        <v>Travel values</v>
      </c>
      <c r="J896" s="9" t="str">
        <f ca="1">VLOOKUP(C896,Default!$B$4:$E$82,4, FALSE)</f>
        <v>scalar for PT distance</v>
      </c>
      <c r="K896" s="29"/>
      <c r="L896" s="29"/>
      <c r="M896" s="29"/>
    </row>
    <row r="897" spans="1:13" x14ac:dyDescent="0.3">
      <c r="A897" s="10">
        <f t="shared" si="38"/>
        <v>15</v>
      </c>
      <c r="B897" s="10">
        <f t="shared" si="39"/>
        <v>55</v>
      </c>
      <c r="C897" s="10" t="str">
        <f t="shared" ca="1" si="40"/>
        <v>distance_scalar_pt</v>
      </c>
      <c r="D897" s="9" t="str" cm="1">
        <f t="array" aca="1" ref="D897" ca="1">INDIRECT(ADDRESS(1,A897,1,1,"all_city_parameter_inputs"))</f>
        <v>cali</v>
      </c>
      <c r="E897" s="11" t="str" cm="1">
        <f t="array" aca="1" ref="E897" ca="1">IF(AND(ISBLANK(INDIRECT(ADDRESS(B897,2,1,1,"all_city_parameter_inputs"))), ISBLANK(INDIRECT(ADDRESS(B897,1,1,1,"all_city_parameter_inputs")))), "", IF(ISBLANK(INDIRECT(ADDRESS(B897,1,1,1,"all_city_parameter_inputs"))), All_city_list!E896,INDIRECT(ADDRESS(B897,1,1,1,"all_city_parameter_inputs"))))</f>
        <v>distance_scalar_pt</v>
      </c>
      <c r="F897" s="9" t="str" cm="1">
        <f t="array" aca="1" ref="F897" ca="1">IF(AND(ISBLANK(INDIRECT(ADDRESS(B897,3,1,1,"all_city_parameter_inputs"))),ISBLANK(INDIRECT(ADDRESS(B897,2,1,1,"all_city_parameter_inputs")))),"",IF(ISBLANK(INDIRECT(ADDRESS(B897,2,1,1,"all_city_parameter_inputs"))),"",INDIRECT(ADDRESS(B897,2,1,1,"all_city_parameter_inputs"))))</f>
        <v>sd</v>
      </c>
      <c r="G897" s="25" cm="1">
        <f t="array" aca="1" ref="G897" ca="1">IF(ISBLANK(INDIRECT(ADDRESS(B897,A897,1,1,"all_city_parameter_inputs"))), "--",INDIRECT(ADDRESS(B897,A897,1,1,"all_city_parameter_inputs")))</f>
        <v>1.2</v>
      </c>
      <c r="H897" s="25" t="str">
        <f ca="1">IF(OR(F897="alpha",F897="beta",F897="sd",F897="mean"),"--",VLOOKUP(C897,Default!$B$5:$H$82,7,FALSE))</f>
        <v>--</v>
      </c>
      <c r="I897" s="9" t="str">
        <f ca="1">VLOOKUP(E897,Lookup!$C$5:$D$42,2, FALSE)</f>
        <v>Travel values</v>
      </c>
      <c r="J897" s="9" t="str">
        <f ca="1">VLOOKUP(C897,Default!$B$4:$E$82,4, FALSE)</f>
        <v>scalar for PT distance</v>
      </c>
      <c r="K897" s="29"/>
      <c r="L897" s="29"/>
      <c r="M897" s="29"/>
    </row>
    <row r="898" spans="1:13" x14ac:dyDescent="0.3">
      <c r="A898" s="10">
        <f t="shared" si="38"/>
        <v>15</v>
      </c>
      <c r="B898" s="10">
        <f t="shared" si="39"/>
        <v>56</v>
      </c>
      <c r="C898" s="10" t="str">
        <f t="shared" ca="1" si="40"/>
        <v>distance_scalar_walking</v>
      </c>
      <c r="D898" s="9" t="str" cm="1">
        <f t="array" aca="1" ref="D898" ca="1">INDIRECT(ADDRESS(1,A898,1,1,"all_city_parameter_inputs"))</f>
        <v>cali</v>
      </c>
      <c r="E898" s="11" t="str" cm="1">
        <f t="array" aca="1" ref="E898" ca="1">IF(AND(ISBLANK(INDIRECT(ADDRESS(B898,2,1,1,"all_city_parameter_inputs"))), ISBLANK(INDIRECT(ADDRESS(B898,1,1,1,"all_city_parameter_inputs")))), "", IF(ISBLANK(INDIRECT(ADDRESS(B898,1,1,1,"all_city_parameter_inputs"))), All_city_list!E897,INDIRECT(ADDRESS(B898,1,1,1,"all_city_parameter_inputs"))))</f>
        <v>distance_scalar_walking</v>
      </c>
      <c r="F898" s="9" t="str" cm="1">
        <f t="array" aca="1" ref="F898" ca="1">IF(AND(ISBLANK(INDIRECT(ADDRESS(B898,3,1,1,"all_city_parameter_inputs"))),ISBLANK(INDIRECT(ADDRESS(B898,2,1,1,"all_city_parameter_inputs")))),"",IF(ISBLANK(INDIRECT(ADDRESS(B898,2,1,1,"all_city_parameter_inputs"))),"",INDIRECT(ADDRESS(B898,2,1,1,"all_city_parameter_inputs"))))</f>
        <v>constant</v>
      </c>
      <c r="G898" s="25" cm="1">
        <f t="array" aca="1" ref="G898" ca="1">IF(ISBLANK(INDIRECT(ADDRESS(B898,A898,1,1,"all_city_parameter_inputs"))), "--",INDIRECT(ADDRESS(B898,A898,1,1,"all_city_parameter_inputs")))</f>
        <v>1</v>
      </c>
      <c r="H898" s="25">
        <f ca="1">IF(OR(F898="alpha",F898="beta",F898="sd",F898="mean"),"--",VLOOKUP(C898,Default!$B$5:$H$82,7,FALSE))</f>
        <v>1</v>
      </c>
      <c r="I898" s="9" t="str">
        <f ca="1">VLOOKUP(E898,Lookup!$C$5:$D$42,2, FALSE)</f>
        <v>Travel values</v>
      </c>
      <c r="J898" s="9" t="str">
        <f ca="1">VLOOKUP(C898,Default!$B$4:$E$82,4, FALSE)</f>
        <v>scalar for walking distance</v>
      </c>
      <c r="K898" s="29"/>
      <c r="L898" s="29"/>
      <c r="M898" s="29"/>
    </row>
    <row r="899" spans="1:13" x14ac:dyDescent="0.3">
      <c r="A899" s="10">
        <f t="shared" si="38"/>
        <v>15</v>
      </c>
      <c r="B899" s="10">
        <f t="shared" si="39"/>
        <v>57</v>
      </c>
      <c r="C899" s="10" t="str">
        <f t="shared" ca="1" si="40"/>
        <v>distance_scalar_walking</v>
      </c>
      <c r="D899" s="9" t="str" cm="1">
        <f t="array" aca="1" ref="D899" ca="1">INDIRECT(ADDRESS(1,A899,1,1,"all_city_parameter_inputs"))</f>
        <v>cali</v>
      </c>
      <c r="E899" s="11" t="str" cm="1">
        <f t="array" aca="1" ref="E899" ca="1">IF(AND(ISBLANK(INDIRECT(ADDRESS(B899,2,1,1,"all_city_parameter_inputs"))), ISBLANK(INDIRECT(ADDRESS(B899,1,1,1,"all_city_parameter_inputs")))), "", IF(ISBLANK(INDIRECT(ADDRESS(B899,1,1,1,"all_city_parameter_inputs"))), All_city_list!E898,INDIRECT(ADDRESS(B899,1,1,1,"all_city_parameter_inputs"))))</f>
        <v>distance_scalar_walking</v>
      </c>
      <c r="F899" s="9" t="str" cm="1">
        <f t="array" aca="1" ref="F899" ca="1">IF(AND(ISBLANK(INDIRECT(ADDRESS(B899,3,1,1,"all_city_parameter_inputs"))),ISBLANK(INDIRECT(ADDRESS(B899,2,1,1,"all_city_parameter_inputs")))),"",IF(ISBLANK(INDIRECT(ADDRESS(B899,2,1,1,"all_city_parameter_inputs"))),"",INDIRECT(ADDRESS(B899,2,1,1,"all_city_parameter_inputs"))))</f>
        <v>mean</v>
      </c>
      <c r="G899" s="25" cm="1">
        <f t="array" aca="1" ref="G899" ca="1">IF(ISBLANK(INDIRECT(ADDRESS(B899,A899,1,1,"all_city_parameter_inputs"))), "--",INDIRECT(ADDRESS(B899,A899,1,1,"all_city_parameter_inputs")))</f>
        <v>1</v>
      </c>
      <c r="H899" s="25" t="str">
        <f ca="1">IF(OR(F899="alpha",F899="beta",F899="sd",F899="mean"),"--",VLOOKUP(C899,Default!$B$5:$H$82,7,FALSE))</f>
        <v>--</v>
      </c>
      <c r="I899" s="9" t="str">
        <f ca="1">VLOOKUP(E899,Lookup!$C$5:$D$42,2, FALSE)</f>
        <v>Travel values</v>
      </c>
      <c r="J899" s="9" t="str">
        <f ca="1">VLOOKUP(C899,Default!$B$4:$E$82,4, FALSE)</f>
        <v>scalar for walking distance</v>
      </c>
      <c r="K899" s="29"/>
      <c r="L899" s="29"/>
      <c r="M899" s="29"/>
    </row>
    <row r="900" spans="1:13" x14ac:dyDescent="0.3">
      <c r="A900" s="10">
        <f t="shared" si="38"/>
        <v>15</v>
      </c>
      <c r="B900" s="10">
        <f t="shared" si="39"/>
        <v>58</v>
      </c>
      <c r="C900" s="10" t="str">
        <f t="shared" ca="1" si="40"/>
        <v>distance_scalar_walking</v>
      </c>
      <c r="D900" s="9" t="str" cm="1">
        <f t="array" aca="1" ref="D900" ca="1">INDIRECT(ADDRESS(1,A900,1,1,"all_city_parameter_inputs"))</f>
        <v>cali</v>
      </c>
      <c r="E900" s="11" t="str" cm="1">
        <f t="array" aca="1" ref="E900" ca="1">IF(AND(ISBLANK(INDIRECT(ADDRESS(B900,2,1,1,"all_city_parameter_inputs"))), ISBLANK(INDIRECT(ADDRESS(B900,1,1,1,"all_city_parameter_inputs")))), "", IF(ISBLANK(INDIRECT(ADDRESS(B900,1,1,1,"all_city_parameter_inputs"))), All_city_list!E899,INDIRECT(ADDRESS(B900,1,1,1,"all_city_parameter_inputs"))))</f>
        <v>distance_scalar_walking</v>
      </c>
      <c r="F900" s="9" t="str" cm="1">
        <f t="array" aca="1" ref="F900" ca="1">IF(AND(ISBLANK(INDIRECT(ADDRESS(B900,3,1,1,"all_city_parameter_inputs"))),ISBLANK(INDIRECT(ADDRESS(B900,2,1,1,"all_city_parameter_inputs")))),"",IF(ISBLANK(INDIRECT(ADDRESS(B900,2,1,1,"all_city_parameter_inputs"))),"",INDIRECT(ADDRESS(B900,2,1,1,"all_city_parameter_inputs"))))</f>
        <v>sd</v>
      </c>
      <c r="G900" s="25" cm="1">
        <f t="array" aca="1" ref="G900" ca="1">IF(ISBLANK(INDIRECT(ADDRESS(B900,A900,1,1,"all_city_parameter_inputs"))), "--",INDIRECT(ADDRESS(B900,A900,1,1,"all_city_parameter_inputs")))</f>
        <v>1.2</v>
      </c>
      <c r="H900" s="25" t="str">
        <f ca="1">IF(OR(F900="alpha",F900="beta",F900="sd",F900="mean"),"--",VLOOKUP(C900,Default!$B$5:$H$82,7,FALSE))</f>
        <v>--</v>
      </c>
      <c r="I900" s="9" t="str">
        <f ca="1">VLOOKUP(E900,Lookup!$C$5:$D$42,2, FALSE)</f>
        <v>Travel values</v>
      </c>
      <c r="J900" s="9" t="str">
        <f ca="1">VLOOKUP(C900,Default!$B$4:$E$82,4, FALSE)</f>
        <v>scalar for walking distance</v>
      </c>
      <c r="K900" s="29"/>
      <c r="L900" s="29"/>
      <c r="M900" s="29"/>
    </row>
    <row r="901" spans="1:13" x14ac:dyDescent="0.3">
      <c r="A901" s="10">
        <f t="shared" si="38"/>
        <v>15</v>
      </c>
      <c r="B901" s="10">
        <f t="shared" si="39"/>
        <v>59</v>
      </c>
      <c r="C901" s="10" t="str">
        <f t="shared" ca="1" si="40"/>
        <v>distance_scalar_cycling</v>
      </c>
      <c r="D901" s="9" t="str" cm="1">
        <f t="array" aca="1" ref="D901" ca="1">INDIRECT(ADDRESS(1,A901,1,1,"all_city_parameter_inputs"))</f>
        <v>cali</v>
      </c>
      <c r="E901" s="11" t="str" cm="1">
        <f t="array" aca="1" ref="E901" ca="1">IF(AND(ISBLANK(INDIRECT(ADDRESS(B901,2,1,1,"all_city_parameter_inputs"))), ISBLANK(INDIRECT(ADDRESS(B901,1,1,1,"all_city_parameter_inputs")))), "", IF(ISBLANK(INDIRECT(ADDRESS(B901,1,1,1,"all_city_parameter_inputs"))), All_city_list!E900,INDIRECT(ADDRESS(B901,1,1,1,"all_city_parameter_inputs"))))</f>
        <v>distance_scalar_cycling</v>
      </c>
      <c r="F901" s="9" t="str" cm="1">
        <f t="array" aca="1" ref="F901" ca="1">IF(AND(ISBLANK(INDIRECT(ADDRESS(B901,3,1,1,"all_city_parameter_inputs"))),ISBLANK(INDIRECT(ADDRESS(B901,2,1,1,"all_city_parameter_inputs")))),"",IF(ISBLANK(INDIRECT(ADDRESS(B901,2,1,1,"all_city_parameter_inputs"))),"",INDIRECT(ADDRESS(B901,2,1,1,"all_city_parameter_inputs"))))</f>
        <v>constant</v>
      </c>
      <c r="G901" s="25" cm="1">
        <f t="array" aca="1" ref="G901" ca="1">IF(ISBLANK(INDIRECT(ADDRESS(B901,A901,1,1,"all_city_parameter_inputs"))), "--",INDIRECT(ADDRESS(B901,A901,1,1,"all_city_parameter_inputs")))</f>
        <v>1</v>
      </c>
      <c r="H901" s="25">
        <f ca="1">IF(OR(F901="alpha",F901="beta",F901="sd",F901="mean"),"--",VLOOKUP(C901,Default!$B$5:$H$82,7,FALSE))</f>
        <v>1</v>
      </c>
      <c r="I901" s="9" t="str">
        <f ca="1">VLOOKUP(E901,Lookup!$C$5:$D$42,2, FALSE)</f>
        <v>Travel values</v>
      </c>
      <c r="J901" s="9" t="str">
        <f ca="1">VLOOKUP(C901,Default!$B$4:$E$82,4, FALSE)</f>
        <v>scalar for cycling distance</v>
      </c>
      <c r="K901" s="29"/>
      <c r="L901" s="29"/>
      <c r="M901" s="29"/>
    </row>
    <row r="902" spans="1:13" x14ac:dyDescent="0.3">
      <c r="A902" s="10">
        <f t="shared" si="38"/>
        <v>15</v>
      </c>
      <c r="B902" s="10">
        <f t="shared" si="39"/>
        <v>60</v>
      </c>
      <c r="C902" s="10" t="str">
        <f t="shared" ca="1" si="40"/>
        <v>distance_scalar_cycling</v>
      </c>
      <c r="D902" s="9" t="str" cm="1">
        <f t="array" aca="1" ref="D902" ca="1">INDIRECT(ADDRESS(1,A902,1,1,"all_city_parameter_inputs"))</f>
        <v>cali</v>
      </c>
      <c r="E902" s="11" t="str" cm="1">
        <f t="array" aca="1" ref="E902" ca="1">IF(AND(ISBLANK(INDIRECT(ADDRESS(B902,2,1,1,"all_city_parameter_inputs"))), ISBLANK(INDIRECT(ADDRESS(B902,1,1,1,"all_city_parameter_inputs")))), "", IF(ISBLANK(INDIRECT(ADDRESS(B902,1,1,1,"all_city_parameter_inputs"))), All_city_list!E901,INDIRECT(ADDRESS(B902,1,1,1,"all_city_parameter_inputs"))))</f>
        <v>distance_scalar_cycling</v>
      </c>
      <c r="F902" s="9" t="str" cm="1">
        <f t="array" aca="1" ref="F902" ca="1">IF(AND(ISBLANK(INDIRECT(ADDRESS(B902,3,1,1,"all_city_parameter_inputs"))),ISBLANK(INDIRECT(ADDRESS(B902,2,1,1,"all_city_parameter_inputs")))),"",IF(ISBLANK(INDIRECT(ADDRESS(B902,2,1,1,"all_city_parameter_inputs"))),"",INDIRECT(ADDRESS(B902,2,1,1,"all_city_parameter_inputs"))))</f>
        <v>mean</v>
      </c>
      <c r="G902" s="25" cm="1">
        <f t="array" aca="1" ref="G902" ca="1">IF(ISBLANK(INDIRECT(ADDRESS(B902,A902,1,1,"all_city_parameter_inputs"))), "--",INDIRECT(ADDRESS(B902,A902,1,1,"all_city_parameter_inputs")))</f>
        <v>1</v>
      </c>
      <c r="H902" s="25" t="str">
        <f ca="1">IF(OR(F902="alpha",F902="beta",F902="sd",F902="mean"),"--",VLOOKUP(C902,Default!$B$5:$H$82,7,FALSE))</f>
        <v>--</v>
      </c>
      <c r="I902" s="9" t="str">
        <f ca="1">VLOOKUP(E902,Lookup!$C$5:$D$42,2, FALSE)</f>
        <v>Travel values</v>
      </c>
      <c r="J902" s="9" t="str">
        <f ca="1">VLOOKUP(C902,Default!$B$4:$E$82,4, FALSE)</f>
        <v>scalar for cycling distance</v>
      </c>
      <c r="K902" s="29"/>
      <c r="L902" s="29"/>
      <c r="M902" s="29"/>
    </row>
    <row r="903" spans="1:13" x14ac:dyDescent="0.3">
      <c r="A903" s="10">
        <f t="shared" si="38"/>
        <v>15</v>
      </c>
      <c r="B903" s="10">
        <f t="shared" si="39"/>
        <v>61</v>
      </c>
      <c r="C903" s="10" t="str">
        <f t="shared" ca="1" si="40"/>
        <v>distance_scalar_cycling</v>
      </c>
      <c r="D903" s="9" t="str" cm="1">
        <f t="array" aca="1" ref="D903" ca="1">INDIRECT(ADDRESS(1,A903,1,1,"all_city_parameter_inputs"))</f>
        <v>cali</v>
      </c>
      <c r="E903" s="11" t="str" cm="1">
        <f t="array" aca="1" ref="E903" ca="1">IF(AND(ISBLANK(INDIRECT(ADDRESS(B903,2,1,1,"all_city_parameter_inputs"))), ISBLANK(INDIRECT(ADDRESS(B903,1,1,1,"all_city_parameter_inputs")))), "", IF(ISBLANK(INDIRECT(ADDRESS(B903,1,1,1,"all_city_parameter_inputs"))), All_city_list!E902,INDIRECT(ADDRESS(B903,1,1,1,"all_city_parameter_inputs"))))</f>
        <v>distance_scalar_cycling</v>
      </c>
      <c r="F903" s="9" t="str" cm="1">
        <f t="array" aca="1" ref="F903" ca="1">IF(AND(ISBLANK(INDIRECT(ADDRESS(B903,3,1,1,"all_city_parameter_inputs"))),ISBLANK(INDIRECT(ADDRESS(B903,2,1,1,"all_city_parameter_inputs")))),"",IF(ISBLANK(INDIRECT(ADDRESS(B903,2,1,1,"all_city_parameter_inputs"))),"",INDIRECT(ADDRESS(B903,2,1,1,"all_city_parameter_inputs"))))</f>
        <v>sd</v>
      </c>
      <c r="G903" s="25" cm="1">
        <f t="array" aca="1" ref="G903" ca="1">IF(ISBLANK(INDIRECT(ADDRESS(B903,A903,1,1,"all_city_parameter_inputs"))), "--",INDIRECT(ADDRESS(B903,A903,1,1,"all_city_parameter_inputs")))</f>
        <v>1.2</v>
      </c>
      <c r="H903" s="25" t="str">
        <f ca="1">IF(OR(F903="alpha",F903="beta",F903="sd",F903="mean"),"--",VLOOKUP(C903,Default!$B$5:$H$82,7,FALSE))</f>
        <v>--</v>
      </c>
      <c r="I903" s="9" t="str">
        <f ca="1">VLOOKUP(E903,Lookup!$C$5:$D$42,2, FALSE)</f>
        <v>Travel values</v>
      </c>
      <c r="J903" s="9" t="str">
        <f ca="1">VLOOKUP(C903,Default!$B$4:$E$82,4, FALSE)</f>
        <v>scalar for cycling distance</v>
      </c>
      <c r="K903" s="29"/>
      <c r="L903" s="29"/>
      <c r="M903" s="29"/>
    </row>
    <row r="904" spans="1:13" x14ac:dyDescent="0.3">
      <c r="A904" s="10">
        <f t="shared" si="38"/>
        <v>15</v>
      </c>
      <c r="B904" s="10">
        <f t="shared" si="39"/>
        <v>62</v>
      </c>
      <c r="C904" s="10" t="str">
        <f t="shared" ca="1" si="40"/>
        <v>CO2_emission_inventories motorcycle</v>
      </c>
      <c r="D904" s="9" t="str" cm="1">
        <f t="array" aca="1" ref="D904" ca="1">INDIRECT(ADDRESS(1,A904,1,1,"all_city_parameter_inputs"))</f>
        <v>cali</v>
      </c>
      <c r="E904" s="11" t="str" cm="1">
        <f t="array" aca="1" ref="E904" ca="1">IF(AND(ISBLANK(INDIRECT(ADDRESS(B904,2,1,1,"all_city_parameter_inputs"))), ISBLANK(INDIRECT(ADDRESS(B904,1,1,1,"all_city_parameter_inputs")))), "", IF(ISBLANK(INDIRECT(ADDRESS(B904,1,1,1,"all_city_parameter_inputs"))), All_city_list!E903,INDIRECT(ADDRESS(B904,1,1,1,"all_city_parameter_inputs"))))</f>
        <v>CO2_emission_inventories</v>
      </c>
      <c r="F904" s="9" t="str" cm="1">
        <f t="array" aca="1" ref="F904" ca="1">IF(AND(ISBLANK(INDIRECT(ADDRESS(B904,3,1,1,"all_city_parameter_inputs"))),ISBLANK(INDIRECT(ADDRESS(B904,2,1,1,"all_city_parameter_inputs")))),"",IF(ISBLANK(INDIRECT(ADDRESS(B904,2,1,1,"all_city_parameter_inputs"))),"",INDIRECT(ADDRESS(B904,2,1,1,"all_city_parameter_inputs"))))</f>
        <v>motorcycle</v>
      </c>
      <c r="G904" s="25" cm="1">
        <f t="array" aca="1" ref="G904" ca="1">IF(ISBLANK(INDIRECT(ADDRESS(B904,A904,1,1,"all_city_parameter_inputs"))), "--",INDIRECT(ADDRESS(B904,A904,1,1,"all_city_parameter_inputs")))</f>
        <v>9613.9179999999997</v>
      </c>
      <c r="H904" s="25">
        <f ca="1">IF(OR(F904="alpha",F904="beta",F904="sd",F904="mean"),"--",VLOOKUP(C904,Default!$B$5:$H$82,7,FALSE))</f>
        <v>15.95</v>
      </c>
      <c r="I904" s="9" t="str">
        <f ca="1">VLOOKUP(E904,Lookup!$C$5:$D$42,2, FALSE)</f>
        <v>Pollution values</v>
      </c>
      <c r="J904" s="9" t="str">
        <f ca="1">VLOOKUP(C904,Default!$B$4:$E$82,4, FALSE)</f>
        <v>- used to estimate the CO2 for scenarios (function "scenario_co2_calculations").
- used to create the VEHICLE_INVENTORY, with speeds, PM and CO2 emissions (function "set_vehicle_inventory").</v>
      </c>
      <c r="K904" s="29"/>
      <c r="L904" s="29"/>
      <c r="M904" s="29"/>
    </row>
    <row r="905" spans="1:13" x14ac:dyDescent="0.3">
      <c r="A905" s="10">
        <f t="shared" si="38"/>
        <v>15</v>
      </c>
      <c r="B905" s="10">
        <f t="shared" si="39"/>
        <v>63</v>
      </c>
      <c r="C905" s="10" t="str">
        <f t="shared" ca="1" si="40"/>
        <v>CO2_emission_inventories car</v>
      </c>
      <c r="D905" s="9" t="str" cm="1">
        <f t="array" aca="1" ref="D905" ca="1">INDIRECT(ADDRESS(1,A905,1,1,"all_city_parameter_inputs"))</f>
        <v>cali</v>
      </c>
      <c r="E905" s="11" t="str" cm="1">
        <f t="array" aca="1" ref="E905" ca="1">IF(AND(ISBLANK(INDIRECT(ADDRESS(B905,2,1,1,"all_city_parameter_inputs"))), ISBLANK(INDIRECT(ADDRESS(B905,1,1,1,"all_city_parameter_inputs")))), "", IF(ISBLANK(INDIRECT(ADDRESS(B905,1,1,1,"all_city_parameter_inputs"))), All_city_list!E904,INDIRECT(ADDRESS(B905,1,1,1,"all_city_parameter_inputs"))))</f>
        <v>CO2_emission_inventories</v>
      </c>
      <c r="F905" s="9" t="str" cm="1">
        <f t="array" aca="1" ref="F905" ca="1">IF(AND(ISBLANK(INDIRECT(ADDRESS(B905,3,1,1,"all_city_parameter_inputs"))),ISBLANK(INDIRECT(ADDRESS(B905,2,1,1,"all_city_parameter_inputs")))),"",IF(ISBLANK(INDIRECT(ADDRESS(B905,2,1,1,"all_city_parameter_inputs"))),"",INDIRECT(ADDRESS(B905,2,1,1,"all_city_parameter_inputs"))))</f>
        <v>car</v>
      </c>
      <c r="G905" s="25" cm="1">
        <f t="array" aca="1" ref="G905" ca="1">IF(ISBLANK(INDIRECT(ADDRESS(B905,A905,1,1,"all_city_parameter_inputs"))), "--",INDIRECT(ADDRESS(B905,A905,1,1,"all_city_parameter_inputs")))</f>
        <v>330051.88</v>
      </c>
      <c r="H905" s="25">
        <f ca="1">IF(OR(F905="alpha",F905="beta",F905="sd",F905="mean"),"--",VLOOKUP(C905,Default!$B$5:$H$82,7,FALSE))</f>
        <v>33.130000000000003</v>
      </c>
      <c r="I905" s="9" t="str">
        <f ca="1">VLOOKUP(E905,Lookup!$C$5:$D$42,2, FALSE)</f>
        <v>Pollution values</v>
      </c>
      <c r="J905" s="9">
        <f ca="1">VLOOKUP(C905,Default!$B$4:$E$82,4, FALSE)</f>
        <v>0</v>
      </c>
      <c r="K905" s="29"/>
      <c r="L905" s="29"/>
      <c r="M905" s="29"/>
    </row>
    <row r="906" spans="1:13" x14ac:dyDescent="0.3">
      <c r="A906" s="10">
        <f t="shared" si="38"/>
        <v>15</v>
      </c>
      <c r="B906" s="10">
        <f t="shared" si="39"/>
        <v>64</v>
      </c>
      <c r="C906" s="10" t="str">
        <f t="shared" ca="1" si="40"/>
        <v>CO2_emission_inventories bus_driver</v>
      </c>
      <c r="D906" s="9" t="str" cm="1">
        <f t="array" aca="1" ref="D906" ca="1">INDIRECT(ADDRESS(1,A906,1,1,"all_city_parameter_inputs"))</f>
        <v>cali</v>
      </c>
      <c r="E906" s="11" t="str" cm="1">
        <f t="array" aca="1" ref="E906" ca="1">IF(AND(ISBLANK(INDIRECT(ADDRESS(B906,2,1,1,"all_city_parameter_inputs"))), ISBLANK(INDIRECT(ADDRESS(B906,1,1,1,"all_city_parameter_inputs")))), "", IF(ISBLANK(INDIRECT(ADDRESS(B906,1,1,1,"all_city_parameter_inputs"))), All_city_list!E905,INDIRECT(ADDRESS(B906,1,1,1,"all_city_parameter_inputs"))))</f>
        <v>CO2_emission_inventories</v>
      </c>
      <c r="F906" s="9" t="str" cm="1">
        <f t="array" aca="1" ref="F906" ca="1">IF(AND(ISBLANK(INDIRECT(ADDRESS(B906,3,1,1,"all_city_parameter_inputs"))),ISBLANK(INDIRECT(ADDRESS(B906,2,1,1,"all_city_parameter_inputs")))),"",IF(ISBLANK(INDIRECT(ADDRESS(B906,2,1,1,"all_city_parameter_inputs"))),"",INDIRECT(ADDRESS(B906,2,1,1,"all_city_parameter_inputs"))))</f>
        <v>bus_driver</v>
      </c>
      <c r="G906" s="25" cm="1">
        <f t="array" aca="1" ref="G906" ca="1">IF(ISBLANK(INDIRECT(ADDRESS(B906,A906,1,1,"all_city_parameter_inputs"))), "--",INDIRECT(ADDRESS(B906,A906,1,1,"all_city_parameter_inputs")))</f>
        <v>28840.123</v>
      </c>
      <c r="H906" s="25">
        <f ca="1">IF(OR(F906="alpha",F906="beta",F906="sd",F906="mean"),"--",VLOOKUP(C906,Default!$B$5:$H$82,7,FALSE))</f>
        <v>9.76</v>
      </c>
      <c r="I906" s="9" t="str">
        <f ca="1">VLOOKUP(E906,Lookup!$C$5:$D$42,2, FALSE)</f>
        <v>Pollution values</v>
      </c>
      <c r="J906" s="9">
        <f ca="1">VLOOKUP(C906,Default!$B$4:$E$82,4, FALSE)</f>
        <v>0</v>
      </c>
      <c r="K906" s="29"/>
      <c r="L906" s="29"/>
      <c r="M906" s="29"/>
    </row>
    <row r="907" spans="1:13" x14ac:dyDescent="0.3">
      <c r="A907" s="10">
        <f t="shared" si="38"/>
        <v>15</v>
      </c>
      <c r="B907" s="10">
        <f t="shared" si="39"/>
        <v>65</v>
      </c>
      <c r="C907" s="10" t="str">
        <f t="shared" ca="1" si="40"/>
        <v>CO2_emission_inventories big_truck</v>
      </c>
      <c r="D907" s="9" t="str" cm="1">
        <f t="array" aca="1" ref="D907" ca="1">INDIRECT(ADDRESS(1,A907,1,1,"all_city_parameter_inputs"))</f>
        <v>cali</v>
      </c>
      <c r="E907" s="11" t="str" cm="1">
        <f t="array" aca="1" ref="E907" ca="1">IF(AND(ISBLANK(INDIRECT(ADDRESS(B907,2,1,1,"all_city_parameter_inputs"))), ISBLANK(INDIRECT(ADDRESS(B907,1,1,1,"all_city_parameter_inputs")))), "", IF(ISBLANK(INDIRECT(ADDRESS(B907,1,1,1,"all_city_parameter_inputs"))), All_city_list!E906,INDIRECT(ADDRESS(B907,1,1,1,"all_city_parameter_inputs"))))</f>
        <v>CO2_emission_inventories</v>
      </c>
      <c r="F907" s="9" t="str" cm="1">
        <f t="array" aca="1" ref="F907" ca="1">IF(AND(ISBLANK(INDIRECT(ADDRESS(B907,3,1,1,"all_city_parameter_inputs"))),ISBLANK(INDIRECT(ADDRESS(B907,2,1,1,"all_city_parameter_inputs")))),"",IF(ISBLANK(INDIRECT(ADDRESS(B907,2,1,1,"all_city_parameter_inputs"))),"",INDIRECT(ADDRESS(B907,2,1,1,"all_city_parameter_inputs"))))</f>
        <v>big_truck</v>
      </c>
      <c r="G907" s="25" cm="1">
        <f t="array" aca="1" ref="G907" ca="1">IF(ISBLANK(INDIRECT(ADDRESS(B907,A907,1,1,"all_city_parameter_inputs"))), "--",INDIRECT(ADDRESS(B907,A907,1,1,"all_city_parameter_inputs")))</f>
        <v>92211.45</v>
      </c>
      <c r="H907" s="25">
        <f ca="1">IF(OR(F907="alpha",F907="beta",F907="sd",F907="mean"),"--",VLOOKUP(C907,Default!$B$5:$H$82,7,FALSE))</f>
        <v>3.68</v>
      </c>
      <c r="I907" s="9" t="str">
        <f ca="1">VLOOKUP(E907,Lookup!$C$5:$D$42,2, FALSE)</f>
        <v>Pollution values</v>
      </c>
      <c r="J907" s="9">
        <f ca="1">VLOOKUP(C907,Default!$B$4:$E$82,4, FALSE)</f>
        <v>0</v>
      </c>
      <c r="K907" s="29"/>
      <c r="L907" s="29"/>
      <c r="M907" s="29"/>
    </row>
    <row r="908" spans="1:13" x14ac:dyDescent="0.3">
      <c r="A908" s="10">
        <f t="shared" si="38"/>
        <v>15</v>
      </c>
      <c r="B908" s="10">
        <f t="shared" si="39"/>
        <v>66</v>
      </c>
      <c r="C908" s="10" t="str">
        <f t="shared" ca="1" si="40"/>
        <v>CO2_emission_inventories truck</v>
      </c>
      <c r="D908" s="9" t="str" cm="1">
        <f t="array" aca="1" ref="D908" ca="1">INDIRECT(ADDRESS(1,A908,1,1,"all_city_parameter_inputs"))</f>
        <v>cali</v>
      </c>
      <c r="E908" s="11" t="str" cm="1">
        <f t="array" aca="1" ref="E908" ca="1">IF(AND(ISBLANK(INDIRECT(ADDRESS(B908,2,1,1,"all_city_parameter_inputs"))), ISBLANK(INDIRECT(ADDRESS(B908,1,1,1,"all_city_parameter_inputs")))), "", IF(ISBLANK(INDIRECT(ADDRESS(B908,1,1,1,"all_city_parameter_inputs"))), All_city_list!E907,INDIRECT(ADDRESS(B908,1,1,1,"all_city_parameter_inputs"))))</f>
        <v>CO2_emission_inventories</v>
      </c>
      <c r="F908" s="9" t="str" cm="1">
        <f t="array" aca="1" ref="F908" ca="1">IF(AND(ISBLANK(INDIRECT(ADDRESS(B908,3,1,1,"all_city_parameter_inputs"))),ISBLANK(INDIRECT(ADDRESS(B908,2,1,1,"all_city_parameter_inputs")))),"",IF(ISBLANK(INDIRECT(ADDRESS(B908,2,1,1,"all_city_parameter_inputs"))),"",INDIRECT(ADDRESS(B908,2,1,1,"all_city_parameter_inputs"))))</f>
        <v>truck</v>
      </c>
      <c r="G908" s="25" cm="1">
        <f t="array" aca="1" ref="G908" ca="1">IF(ISBLANK(INDIRECT(ADDRESS(B908,A908,1,1,"all_city_parameter_inputs"))), "--",INDIRECT(ADDRESS(B908,A908,1,1,"all_city_parameter_inputs")))</f>
        <v>46953.71</v>
      </c>
      <c r="H908" s="25">
        <f ca="1">IF(OR(F908="alpha",F908="beta",F908="sd",F908="mean"),"--",VLOOKUP(C908,Default!$B$5:$H$82,7,FALSE))</f>
        <v>6.19</v>
      </c>
      <c r="I908" s="9" t="str">
        <f ca="1">VLOOKUP(E908,Lookup!$C$5:$D$42,2, FALSE)</f>
        <v>Pollution values</v>
      </c>
      <c r="J908" s="9">
        <f ca="1">VLOOKUP(C908,Default!$B$4:$E$82,4, FALSE)</f>
        <v>0</v>
      </c>
      <c r="K908" s="29"/>
      <c r="L908" s="29"/>
      <c r="M908" s="29"/>
    </row>
    <row r="909" spans="1:13" x14ac:dyDescent="0.3">
      <c r="A909" s="10">
        <f t="shared" ref="A909:A972" si="41">A839+1</f>
        <v>15</v>
      </c>
      <c r="B909" s="10">
        <f t="shared" ref="B909:B972" si="42">B839</f>
        <v>67</v>
      </c>
      <c r="C909" s="10" t="str">
        <f t="shared" ref="C909:C972" ca="1" si="43">IF(OR(F909="alpha",F909="beta",F909="constant",F909="sd",F909="mean"),E909,E909&amp;" "&amp;F909)</f>
        <v>CO2_emission_inventories van</v>
      </c>
      <c r="D909" s="9" t="str" cm="1">
        <f t="array" aca="1" ref="D909" ca="1">INDIRECT(ADDRESS(1,A909,1,1,"all_city_parameter_inputs"))</f>
        <v>cali</v>
      </c>
      <c r="E909" s="11" t="str" cm="1">
        <f t="array" aca="1" ref="E909" ca="1">IF(AND(ISBLANK(INDIRECT(ADDRESS(B909,2,1,1,"all_city_parameter_inputs"))), ISBLANK(INDIRECT(ADDRESS(B909,1,1,1,"all_city_parameter_inputs")))), "", IF(ISBLANK(INDIRECT(ADDRESS(B909,1,1,1,"all_city_parameter_inputs"))), All_city_list!E908,INDIRECT(ADDRESS(B909,1,1,1,"all_city_parameter_inputs"))))</f>
        <v>CO2_emission_inventories</v>
      </c>
      <c r="F909" s="9" t="str" cm="1">
        <f t="array" aca="1" ref="F909" ca="1">IF(AND(ISBLANK(INDIRECT(ADDRESS(B909,3,1,1,"all_city_parameter_inputs"))),ISBLANK(INDIRECT(ADDRESS(B909,2,1,1,"all_city_parameter_inputs")))),"",IF(ISBLANK(INDIRECT(ADDRESS(B909,2,1,1,"all_city_parameter_inputs"))),"",INDIRECT(ADDRESS(B909,2,1,1,"all_city_parameter_inputs"))))</f>
        <v>van</v>
      </c>
      <c r="G909" s="25" t="str" cm="1">
        <f t="array" aca="1" ref="G909" ca="1">IF(ISBLANK(INDIRECT(ADDRESS(B909,A909,1,1,"all_city_parameter_inputs"))), "--",INDIRECT(ADDRESS(B909,A909,1,1,"all_city_parameter_inputs")))</f>
        <v>--</v>
      </c>
      <c r="H909" s="25" t="str">
        <f ca="1">IF(OR(F909="alpha",F909="beta",F909="sd",F909="mean"),"--",VLOOKUP(C909,Default!$B$5:$H$82,7,FALSE))</f>
        <v>NOT defined</v>
      </c>
      <c r="I909" s="9" t="str">
        <f ca="1">VLOOKUP(E909,Lookup!$C$5:$D$42,2, FALSE)</f>
        <v>Pollution values</v>
      </c>
      <c r="J909" s="9">
        <f ca="1">VLOOKUP(C909,Default!$B$4:$E$82,4, FALSE)</f>
        <v>0</v>
      </c>
      <c r="K909" s="29"/>
      <c r="L909" s="29"/>
      <c r="M909" s="29"/>
    </row>
    <row r="910" spans="1:13" x14ac:dyDescent="0.3">
      <c r="A910" s="10">
        <f t="shared" si="41"/>
        <v>15</v>
      </c>
      <c r="B910" s="10">
        <f t="shared" si="42"/>
        <v>68</v>
      </c>
      <c r="C910" s="10" t="str">
        <f t="shared" ca="1" si="43"/>
        <v>CO2_emission_inventories other</v>
      </c>
      <c r="D910" s="9" t="str" cm="1">
        <f t="array" aca="1" ref="D910" ca="1">INDIRECT(ADDRESS(1,A910,1,1,"all_city_parameter_inputs"))</f>
        <v>cali</v>
      </c>
      <c r="E910" s="11" t="str" cm="1">
        <f t="array" aca="1" ref="E910" ca="1">IF(AND(ISBLANK(INDIRECT(ADDRESS(B910,2,1,1,"all_city_parameter_inputs"))), ISBLANK(INDIRECT(ADDRESS(B910,1,1,1,"all_city_parameter_inputs")))), "", IF(ISBLANK(INDIRECT(ADDRESS(B910,1,1,1,"all_city_parameter_inputs"))), All_city_list!E909,INDIRECT(ADDRESS(B910,1,1,1,"all_city_parameter_inputs"))))</f>
        <v>CO2_emission_inventories</v>
      </c>
      <c r="F910" s="9" t="str" cm="1">
        <f t="array" aca="1" ref="F910" ca="1">IF(AND(ISBLANK(INDIRECT(ADDRESS(B910,3,1,1,"all_city_parameter_inputs"))),ISBLANK(INDIRECT(ADDRESS(B910,2,1,1,"all_city_parameter_inputs")))),"",IF(ISBLANK(INDIRECT(ADDRESS(B910,2,1,1,"all_city_parameter_inputs"))),"",INDIRECT(ADDRESS(B910,2,1,1,"all_city_parameter_inputs"))))</f>
        <v>other</v>
      </c>
      <c r="G910" s="25" cm="1">
        <f t="array" aca="1" ref="G910" ca="1">IF(ISBLANK(INDIRECT(ADDRESS(B910,A910,1,1,"all_city_parameter_inputs"))), "--",INDIRECT(ADDRESS(B910,A910,1,1,"all_city_parameter_inputs")))</f>
        <v>3058.3510000000001</v>
      </c>
      <c r="H910" s="25">
        <f ca="1">IF(OR(F910="alpha",F910="beta",F910="sd",F910="mean"),"--",VLOOKUP(C910,Default!$B$5:$H$82,7,FALSE))</f>
        <v>31.28</v>
      </c>
      <c r="I910" s="9" t="str">
        <f ca="1">VLOOKUP(E910,Lookup!$C$5:$D$42,2, FALSE)</f>
        <v>Pollution values</v>
      </c>
      <c r="J910" s="9">
        <f ca="1">VLOOKUP(C910,Default!$B$4:$E$82,4, FALSE)</f>
        <v>0</v>
      </c>
      <c r="K910" s="29"/>
      <c r="L910" s="29"/>
      <c r="M910" s="29"/>
    </row>
    <row r="911" spans="1:13" x14ac:dyDescent="0.3">
      <c r="A911" s="10">
        <f t="shared" si="41"/>
        <v>15</v>
      </c>
      <c r="B911" s="10">
        <f t="shared" si="42"/>
        <v>69</v>
      </c>
      <c r="C911" s="10" t="str">
        <f t="shared" ca="1" si="43"/>
        <v>CO2_emission_inventories taxi</v>
      </c>
      <c r="D911" s="9" t="str" cm="1">
        <f t="array" aca="1" ref="D911" ca="1">INDIRECT(ADDRESS(1,A911,1,1,"all_city_parameter_inputs"))</f>
        <v>cali</v>
      </c>
      <c r="E911" s="11" t="str" cm="1">
        <f t="array" aca="1" ref="E911" ca="1">IF(AND(ISBLANK(INDIRECT(ADDRESS(B911,2,1,1,"all_city_parameter_inputs"))), ISBLANK(INDIRECT(ADDRESS(B911,1,1,1,"all_city_parameter_inputs")))), "", IF(ISBLANK(INDIRECT(ADDRESS(B911,1,1,1,"all_city_parameter_inputs"))), All_city_list!E910,INDIRECT(ADDRESS(B911,1,1,1,"all_city_parameter_inputs"))))</f>
        <v>CO2_emission_inventories</v>
      </c>
      <c r="F911" s="9" t="str" cm="1">
        <f t="array" aca="1" ref="F911" ca="1">IF(AND(ISBLANK(INDIRECT(ADDRESS(B911,3,1,1,"all_city_parameter_inputs"))),ISBLANK(INDIRECT(ADDRESS(B911,2,1,1,"all_city_parameter_inputs")))),"",IF(ISBLANK(INDIRECT(ADDRESS(B911,2,1,1,"all_city_parameter_inputs"))),"",INDIRECT(ADDRESS(B911,2,1,1,"all_city_parameter_inputs"))))</f>
        <v>taxi</v>
      </c>
      <c r="G911" s="25" t="str" cm="1">
        <f t="array" aca="1" ref="G911" ca="1">IF(ISBLANK(INDIRECT(ADDRESS(B911,A911,1,1,"all_city_parameter_inputs"))), "--",INDIRECT(ADDRESS(B911,A911,1,1,"all_city_parameter_inputs")))</f>
        <v>--</v>
      </c>
      <c r="H911" s="25" t="str">
        <f ca="1">IF(OR(F911="alpha",F911="beta",F911="sd",F911="mean"),"--",VLOOKUP(C911,Default!$B$5:$H$82,7,FALSE))</f>
        <v>NOT defined</v>
      </c>
      <c r="I911" s="9" t="str">
        <f ca="1">VLOOKUP(E911,Lookup!$C$5:$D$42,2, FALSE)</f>
        <v>Pollution values</v>
      </c>
      <c r="J911" s="9">
        <f ca="1">VLOOKUP(C911,Default!$B$4:$E$82,4, FALSE)</f>
        <v>0</v>
      </c>
      <c r="K911" s="29"/>
      <c r="L911" s="29"/>
      <c r="M911" s="29"/>
    </row>
    <row r="912" spans="1:13" x14ac:dyDescent="0.3">
      <c r="A912" s="10">
        <f t="shared" si="41"/>
        <v>15</v>
      </c>
      <c r="B912" s="10">
        <f t="shared" si="42"/>
        <v>70</v>
      </c>
      <c r="C912" s="10" t="str">
        <f t="shared" ca="1" si="43"/>
        <v>CO2_emission_inventories auto_rickshaw</v>
      </c>
      <c r="D912" s="9" t="str" cm="1">
        <f t="array" aca="1" ref="D912" ca="1">INDIRECT(ADDRESS(1,A912,1,1,"all_city_parameter_inputs"))</f>
        <v>cali</v>
      </c>
      <c r="E912" s="11" t="str" cm="1">
        <f t="array" aca="1" ref="E912" ca="1">IF(AND(ISBLANK(INDIRECT(ADDRESS(B912,2,1,1,"all_city_parameter_inputs"))), ISBLANK(INDIRECT(ADDRESS(B912,1,1,1,"all_city_parameter_inputs")))), "", IF(ISBLANK(INDIRECT(ADDRESS(B912,1,1,1,"all_city_parameter_inputs"))), All_city_list!E911,INDIRECT(ADDRESS(B912,1,1,1,"all_city_parameter_inputs"))))</f>
        <v>CO2_emission_inventories</v>
      </c>
      <c r="F912" s="9" t="str" cm="1">
        <f t="array" aca="1" ref="F912" ca="1">IF(AND(ISBLANK(INDIRECT(ADDRESS(B912,3,1,1,"all_city_parameter_inputs"))),ISBLANK(INDIRECT(ADDRESS(B912,2,1,1,"all_city_parameter_inputs")))),"",IF(ISBLANK(INDIRECT(ADDRESS(B912,2,1,1,"all_city_parameter_inputs"))),"",INDIRECT(ADDRESS(B912,2,1,1,"all_city_parameter_inputs"))))</f>
        <v>auto_rickshaw</v>
      </c>
      <c r="G912" s="25" t="str" cm="1">
        <f t="array" aca="1" ref="G912" ca="1">IF(ISBLANK(INDIRECT(ADDRESS(B912,A912,1,1,"all_city_parameter_inputs"))), "--",INDIRECT(ADDRESS(B912,A912,1,1,"all_city_parameter_inputs")))</f>
        <v>--</v>
      </c>
      <c r="H912" s="25" t="str">
        <f ca="1">IF(OR(F912="alpha",F912="beta",F912="sd",F912="mean"),"--",VLOOKUP(C912,Default!$B$5:$H$82,7,FALSE))</f>
        <v>NOT defined</v>
      </c>
      <c r="I912" s="9" t="str">
        <f ca="1">VLOOKUP(E912,Lookup!$C$5:$D$42,2, FALSE)</f>
        <v>Pollution values</v>
      </c>
      <c r="J912" s="9">
        <f ca="1">VLOOKUP(C912,Default!$B$4:$E$82,4, FALSE)</f>
        <v>0</v>
      </c>
      <c r="K912" s="29"/>
      <c r="L912" s="29"/>
      <c r="M912" s="29"/>
    </row>
    <row r="913" spans="1:13" x14ac:dyDescent="0.3">
      <c r="A913" s="10">
        <f t="shared" si="41"/>
        <v>15</v>
      </c>
      <c r="B913" s="10">
        <f t="shared" si="42"/>
        <v>71</v>
      </c>
      <c r="C913" s="10" t="str">
        <f t="shared" ca="1" si="43"/>
        <v xml:space="preserve">CO2_emission_confidence </v>
      </c>
      <c r="D913" s="9" t="str" cm="1">
        <f t="array" aca="1" ref="D913" ca="1">INDIRECT(ADDRESS(1,A913,1,1,"all_city_parameter_inputs"))</f>
        <v>cali</v>
      </c>
      <c r="E913" s="11" t="str" cm="1">
        <f t="array" aca="1" ref="E913" ca="1">IF(AND(ISBLANK(INDIRECT(ADDRESS(B913,2,1,1,"all_city_parameter_inputs"))), ISBLANK(INDIRECT(ADDRESS(B913,1,1,1,"all_city_parameter_inputs")))), "", IF(ISBLANK(INDIRECT(ADDRESS(B913,1,1,1,"all_city_parameter_inputs"))), All_city_list!E912,INDIRECT(ADDRESS(B913,1,1,1,"all_city_parameter_inputs"))))</f>
        <v>CO2_emission_confidence</v>
      </c>
      <c r="F913" s="9" t="str" cm="1">
        <f t="array" aca="1" ref="F913" ca="1">IF(AND(ISBLANK(INDIRECT(ADDRESS(B913,3,1,1,"all_city_parameter_inputs"))),ISBLANK(INDIRECT(ADDRESS(B913,2,1,1,"all_city_parameter_inputs")))),"",IF(ISBLANK(INDIRECT(ADDRESS(B913,2,1,1,"all_city_parameter_inputs"))),"",INDIRECT(ADDRESS(B913,2,1,1,"all_city_parameter_inputs"))))</f>
        <v/>
      </c>
      <c r="G913" s="25" cm="1">
        <f t="array" aca="1" ref="G913" ca="1">IF(ISBLANK(INDIRECT(ADDRESS(B913,A913,1,1,"all_city_parameter_inputs"))), "--",INDIRECT(ADDRESS(B913,A913,1,1,"all_city_parameter_inputs")))</f>
        <v>0.8</v>
      </c>
      <c r="H913" s="25" t="e">
        <f ca="1">IF(OR(F913="alpha",F913="beta",F913="sd",F913="mean"),"--",VLOOKUP(C913,Default!$B$5:$H$82,7,FALSE))</f>
        <v>#N/A</v>
      </c>
      <c r="I913" s="9" t="str">
        <f ca="1">VLOOKUP(E913,Lookup!$C$5:$D$42,2, FALSE)</f>
        <v>Pollution values</v>
      </c>
      <c r="J913" s="9" t="e">
        <f ca="1">VLOOKUP(C913,Default!$B$4:$E$82,4, FALSE)</f>
        <v>#N/A</v>
      </c>
      <c r="K913" s="29"/>
      <c r="L913" s="29"/>
      <c r="M913" s="29"/>
    </row>
    <row r="914" spans="1:13" x14ac:dyDescent="0.3">
      <c r="A914" s="10">
        <f t="shared" si="41"/>
        <v>16</v>
      </c>
      <c r="B914" s="10">
        <f t="shared" si="42"/>
        <v>2</v>
      </c>
      <c r="C914" s="10" t="str">
        <f t="shared" ca="1" si="43"/>
        <v>speeds subway</v>
      </c>
      <c r="D914" s="9" t="str" cm="1">
        <f t="array" aca="1" ref="D914" ca="1">INDIRECT(ADDRESS(1,A914,1,1,"all_city_parameter_inputs"))</f>
        <v>montevideo</v>
      </c>
      <c r="E914" s="11" t="str" cm="1">
        <f t="array" aca="1" ref="E914" ca="1">IF(AND(ISBLANK(INDIRECT(ADDRESS(B914,2,1,1,"all_city_parameter_inputs"))), ISBLANK(INDIRECT(ADDRESS(B914,1,1,1,"all_city_parameter_inputs")))), "", IF(ISBLANK(INDIRECT(ADDRESS(B914,1,1,1,"all_city_parameter_inputs"))), All_city_list!E913,INDIRECT(ADDRESS(B914,1,1,1,"all_city_parameter_inputs"))))</f>
        <v>speeds</v>
      </c>
      <c r="F914" s="9" t="str" cm="1">
        <f t="array" aca="1" ref="F914" ca="1">IF(AND(ISBLANK(INDIRECT(ADDRESS(B914,3,1,1,"all_city_parameter_inputs"))),ISBLANK(INDIRECT(ADDRESS(B914,2,1,1,"all_city_parameter_inputs")))),"",IF(ISBLANK(INDIRECT(ADDRESS(B914,2,1,1,"all_city_parameter_inputs"))),"",INDIRECT(ADDRESS(B914,2,1,1,"all_city_parameter_inputs"))))</f>
        <v>subway</v>
      </c>
      <c r="G914" s="25" t="str" cm="1">
        <f t="array" aca="1" ref="G914" ca="1">IF(ISBLANK(INDIRECT(ADDRESS(B914,A914,1,1,"all_city_parameter_inputs"))), "--",INDIRECT(ADDRESS(B914,A914,1,1,"all_city_parameter_inputs")))</f>
        <v>--</v>
      </c>
      <c r="H914" s="25">
        <f ca="1">IF(OR(F914="alpha",F914="beta",F914="sd",F914="mean"),"--",VLOOKUP(C914,Default!$B$5:$H$82,7,FALSE))</f>
        <v>16</v>
      </c>
      <c r="I914" s="9" t="str">
        <f ca="1">VLOOKUP(E914,Lookup!$C$5:$D$42,2, FALSE)</f>
        <v>Travel values</v>
      </c>
      <c r="J914" s="9">
        <f ca="1">VLOOKUP(C914,Default!$B$4:$E$82,4, FALSE)</f>
        <v>0</v>
      </c>
      <c r="K914" s="29"/>
      <c r="L914" s="29"/>
      <c r="M914" s="29"/>
    </row>
    <row r="915" spans="1:13" x14ac:dyDescent="0.3">
      <c r="A915" s="10">
        <f t="shared" si="41"/>
        <v>16</v>
      </c>
      <c r="B915" s="10">
        <f t="shared" si="42"/>
        <v>3</v>
      </c>
      <c r="C915" s="10" t="str">
        <f t="shared" ca="1" si="43"/>
        <v>speeds cycle</v>
      </c>
      <c r="D915" s="9" t="str" cm="1">
        <f t="array" aca="1" ref="D915" ca="1">INDIRECT(ADDRESS(1,A915,1,1,"all_city_parameter_inputs"))</f>
        <v>montevideo</v>
      </c>
      <c r="E915" s="11" t="str" cm="1">
        <f t="array" aca="1" ref="E915" ca="1">IF(AND(ISBLANK(INDIRECT(ADDRESS(B915,2,1,1,"all_city_parameter_inputs"))), ISBLANK(INDIRECT(ADDRESS(B915,1,1,1,"all_city_parameter_inputs")))), "", IF(ISBLANK(INDIRECT(ADDRESS(B915,1,1,1,"all_city_parameter_inputs"))), All_city_list!E914,INDIRECT(ADDRESS(B915,1,1,1,"all_city_parameter_inputs"))))</f>
        <v>speeds</v>
      </c>
      <c r="F915" s="9" t="str" cm="1">
        <f t="array" aca="1" ref="F915" ca="1">IF(AND(ISBLANK(INDIRECT(ADDRESS(B915,3,1,1,"all_city_parameter_inputs"))),ISBLANK(INDIRECT(ADDRESS(B915,2,1,1,"all_city_parameter_inputs")))),"",IF(ISBLANK(INDIRECT(ADDRESS(B915,2,1,1,"all_city_parameter_inputs"))),"",INDIRECT(ADDRESS(B915,2,1,1,"all_city_parameter_inputs"))))</f>
        <v>cycle</v>
      </c>
      <c r="G915" s="25" t="str" cm="1">
        <f t="array" aca="1" ref="G915" ca="1">IF(ISBLANK(INDIRECT(ADDRESS(B915,A915,1,1,"all_city_parameter_inputs"))), "--",INDIRECT(ADDRESS(B915,A915,1,1,"all_city_parameter_inputs")))</f>
        <v>--</v>
      </c>
      <c r="H915" s="25">
        <f ca="1">IF(OR(F915="alpha",F915="beta",F915="sd",F915="mean"),"--",VLOOKUP(C915,Default!$B$5:$H$82,7,FALSE))</f>
        <v>7</v>
      </c>
      <c r="I915" s="9" t="str">
        <f ca="1">VLOOKUP(E915,Lookup!$C$5:$D$42,2, FALSE)</f>
        <v>Travel values</v>
      </c>
      <c r="J915" s="9">
        <f ca="1">VLOOKUP(C915,Default!$B$4:$E$82,4, FALSE)</f>
        <v>0</v>
      </c>
      <c r="K915" s="29"/>
      <c r="L915" s="29"/>
      <c r="M915" s="29"/>
    </row>
    <row r="916" spans="1:13" x14ac:dyDescent="0.3">
      <c r="A916" s="10">
        <f t="shared" si="41"/>
        <v>16</v>
      </c>
      <c r="B916" s="10">
        <f t="shared" si="42"/>
        <v>4</v>
      </c>
      <c r="C916" s="10" t="str">
        <f t="shared" ca="1" si="43"/>
        <v>PM_emission_inventories motorcycle</v>
      </c>
      <c r="D916" s="9" t="str" cm="1">
        <f t="array" aca="1" ref="D916" ca="1">INDIRECT(ADDRESS(1,A916,1,1,"all_city_parameter_inputs"))</f>
        <v>montevideo</v>
      </c>
      <c r="E916" s="11" t="str" cm="1">
        <f t="array" aca="1" ref="E916" ca="1">IF(AND(ISBLANK(INDIRECT(ADDRESS(B916,2,1,1,"all_city_parameter_inputs"))), ISBLANK(INDIRECT(ADDRESS(B916,1,1,1,"all_city_parameter_inputs")))), "", IF(ISBLANK(INDIRECT(ADDRESS(B916,1,1,1,"all_city_parameter_inputs"))), All_city_list!E915,INDIRECT(ADDRESS(B916,1,1,1,"all_city_parameter_inputs"))))</f>
        <v>PM_emission_inventories</v>
      </c>
      <c r="F916" s="9" t="str" cm="1">
        <f t="array" aca="1" ref="F916" ca="1">IF(AND(ISBLANK(INDIRECT(ADDRESS(B916,3,1,1,"all_city_parameter_inputs"))),ISBLANK(INDIRECT(ADDRESS(B916,2,1,1,"all_city_parameter_inputs")))),"",IF(ISBLANK(INDIRECT(ADDRESS(B916,2,1,1,"all_city_parameter_inputs"))),"",INDIRECT(ADDRESS(B916,2,1,1,"all_city_parameter_inputs"))))</f>
        <v>motorcycle</v>
      </c>
      <c r="G916" s="25" cm="1">
        <f t="array" aca="1" ref="G916" ca="1">IF(ISBLANK(INDIRECT(ADDRESS(B916,A916,1,1,"all_city_parameter_inputs"))), "--",INDIRECT(ADDRESS(B916,A916,1,1,"all_city_parameter_inputs")))</f>
        <v>1.7045831000000001E-2</v>
      </c>
      <c r="H916" s="25">
        <f ca="1">IF(OR(F916="alpha",F916="beta",F916="sd",F916="mean"),"--",VLOOKUP(C916,Default!$B$5:$H$82,7,FALSE))</f>
        <v>1.0999999999999999E-2</v>
      </c>
      <c r="I916" s="9" t="str">
        <f ca="1">VLOOKUP(E916,Lookup!$C$5:$D$42,2, FALSE)</f>
        <v>Pollution values</v>
      </c>
      <c r="J916" s="9" t="str">
        <f ca="1">VLOOKUP(C916,Default!$B$4:$E$82,4, FALSE)</f>
        <v>- Used to estimate the PM for scenarios (function "scenario_pm_calculations").
- Iused as reference to compute confidence around it (function "ithim_setup_parameters").
- used to create VEHICLE_INVENTORY, with speeds, PM and CO2 emissions (function "set_vehicle_inventory").</v>
      </c>
      <c r="K916" s="29"/>
      <c r="L916" s="29"/>
      <c r="M916" s="29"/>
    </row>
    <row r="917" spans="1:13" x14ac:dyDescent="0.3">
      <c r="A917" s="10">
        <f t="shared" si="41"/>
        <v>16</v>
      </c>
      <c r="B917" s="10">
        <f t="shared" si="42"/>
        <v>5</v>
      </c>
      <c r="C917" s="10" t="str">
        <f t="shared" ca="1" si="43"/>
        <v>PM_emission_inventories car</v>
      </c>
      <c r="D917" s="9" t="str" cm="1">
        <f t="array" aca="1" ref="D917" ca="1">INDIRECT(ADDRESS(1,A917,1,1,"all_city_parameter_inputs"))</f>
        <v>montevideo</v>
      </c>
      <c r="E917" s="11" t="str" cm="1">
        <f t="array" aca="1" ref="E917" ca="1">IF(AND(ISBLANK(INDIRECT(ADDRESS(B917,2,1,1,"all_city_parameter_inputs"))), ISBLANK(INDIRECT(ADDRESS(B917,1,1,1,"all_city_parameter_inputs")))), "", IF(ISBLANK(INDIRECT(ADDRESS(B917,1,1,1,"all_city_parameter_inputs"))), All_city_list!E916,INDIRECT(ADDRESS(B917,1,1,1,"all_city_parameter_inputs"))))</f>
        <v>PM_emission_inventories</v>
      </c>
      <c r="F917" s="9" t="str" cm="1">
        <f t="array" aca="1" ref="F917" ca="1">IF(AND(ISBLANK(INDIRECT(ADDRESS(B917,3,1,1,"all_city_parameter_inputs"))),ISBLANK(INDIRECT(ADDRESS(B917,2,1,1,"all_city_parameter_inputs")))),"",IF(ISBLANK(INDIRECT(ADDRESS(B917,2,1,1,"all_city_parameter_inputs"))),"",INDIRECT(ADDRESS(B917,2,1,1,"all_city_parameter_inputs"))))</f>
        <v>car</v>
      </c>
      <c r="G917" s="25" cm="1">
        <f t="array" aca="1" ref="G917" ca="1">IF(ISBLANK(INDIRECT(ADDRESS(B917,A917,1,1,"all_city_parameter_inputs"))), "--",INDIRECT(ADDRESS(B917,A917,1,1,"all_city_parameter_inputs")))</f>
        <v>0.60815836999999995</v>
      </c>
      <c r="H917" s="25">
        <f ca="1">IF(OR(F917="alpha",F917="beta",F917="sd",F917="mean"),"--",VLOOKUP(C917,Default!$B$5:$H$82,7,FALSE))</f>
        <v>0.22800000000000001</v>
      </c>
      <c r="I917" s="9" t="str">
        <f ca="1">VLOOKUP(E917,Lookup!$C$5:$D$42,2, FALSE)</f>
        <v>Pollution values</v>
      </c>
      <c r="J917" s="9">
        <f ca="1">VLOOKUP(C917,Default!$B$4:$E$82,4, FALSE)</f>
        <v>0</v>
      </c>
      <c r="K917" s="29"/>
      <c r="L917" s="29"/>
      <c r="M917" s="29"/>
    </row>
    <row r="918" spans="1:13" x14ac:dyDescent="0.3">
      <c r="A918" s="10">
        <f t="shared" si="41"/>
        <v>16</v>
      </c>
      <c r="B918" s="10">
        <f t="shared" si="42"/>
        <v>6</v>
      </c>
      <c r="C918" s="10" t="str">
        <f t="shared" ca="1" si="43"/>
        <v>PM_emission_inventories bus_driver</v>
      </c>
      <c r="D918" s="9" t="str" cm="1">
        <f t="array" aca="1" ref="D918" ca="1">INDIRECT(ADDRESS(1,A918,1,1,"all_city_parameter_inputs"))</f>
        <v>montevideo</v>
      </c>
      <c r="E918" s="11" t="str" cm="1">
        <f t="array" aca="1" ref="E918" ca="1">IF(AND(ISBLANK(INDIRECT(ADDRESS(B918,2,1,1,"all_city_parameter_inputs"))), ISBLANK(INDIRECT(ADDRESS(B918,1,1,1,"all_city_parameter_inputs")))), "", IF(ISBLANK(INDIRECT(ADDRESS(B918,1,1,1,"all_city_parameter_inputs"))), All_city_list!E917,INDIRECT(ADDRESS(B918,1,1,1,"all_city_parameter_inputs"))))</f>
        <v>PM_emission_inventories</v>
      </c>
      <c r="F918" s="9" t="str" cm="1">
        <f t="array" aca="1" ref="F918" ca="1">IF(AND(ISBLANK(INDIRECT(ADDRESS(B918,3,1,1,"all_city_parameter_inputs"))),ISBLANK(INDIRECT(ADDRESS(B918,2,1,1,"all_city_parameter_inputs")))),"",IF(ISBLANK(INDIRECT(ADDRESS(B918,2,1,1,"all_city_parameter_inputs"))),"",INDIRECT(ADDRESS(B918,2,1,1,"all_city_parameter_inputs"))))</f>
        <v>bus_driver</v>
      </c>
      <c r="G918" s="25" cm="1">
        <f t="array" aca="1" ref="G918" ca="1">IF(ISBLANK(INDIRECT(ADDRESS(B918,A918,1,1,"all_city_parameter_inputs"))), "--",INDIRECT(ADDRESS(B918,A918,1,1,"all_city_parameter_inputs")))</f>
        <v>0.110237872</v>
      </c>
      <c r="H918" s="25">
        <f ca="1">IF(OR(F918="alpha",F918="beta",F918="sd",F918="mean"),"--",VLOOKUP(C918,Default!$B$5:$H$82,7,FALSE))</f>
        <v>0.82</v>
      </c>
      <c r="I918" s="9" t="str">
        <f ca="1">VLOOKUP(E918,Lookup!$C$5:$D$42,2, FALSE)</f>
        <v>Pollution values</v>
      </c>
      <c r="J918" s="9">
        <f ca="1">VLOOKUP(C918,Default!$B$4:$E$82,4, FALSE)</f>
        <v>0</v>
      </c>
      <c r="K918" s="29"/>
      <c r="L918" s="29"/>
      <c r="M918" s="29"/>
    </row>
    <row r="919" spans="1:13" x14ac:dyDescent="0.3">
      <c r="A919" s="10">
        <f t="shared" si="41"/>
        <v>16</v>
      </c>
      <c r="B919" s="10">
        <f t="shared" si="42"/>
        <v>7</v>
      </c>
      <c r="C919" s="10" t="str">
        <f t="shared" ca="1" si="43"/>
        <v>PM_emission_inventories big_truck</v>
      </c>
      <c r="D919" s="9" t="str" cm="1">
        <f t="array" aca="1" ref="D919" ca="1">INDIRECT(ADDRESS(1,A919,1,1,"all_city_parameter_inputs"))</f>
        <v>montevideo</v>
      </c>
      <c r="E919" s="11" t="str" cm="1">
        <f t="array" aca="1" ref="E919" ca="1">IF(AND(ISBLANK(INDIRECT(ADDRESS(B919,2,1,1,"all_city_parameter_inputs"))), ISBLANK(INDIRECT(ADDRESS(B919,1,1,1,"all_city_parameter_inputs")))), "", IF(ISBLANK(INDIRECT(ADDRESS(B919,1,1,1,"all_city_parameter_inputs"))), All_city_list!E918,INDIRECT(ADDRESS(B919,1,1,1,"all_city_parameter_inputs"))))</f>
        <v>PM_emission_inventories</v>
      </c>
      <c r="F919" s="9" t="str" cm="1">
        <f t="array" aca="1" ref="F919" ca="1">IF(AND(ISBLANK(INDIRECT(ADDRESS(B919,3,1,1,"all_city_parameter_inputs"))),ISBLANK(INDIRECT(ADDRESS(B919,2,1,1,"all_city_parameter_inputs")))),"",IF(ISBLANK(INDIRECT(ADDRESS(B919,2,1,1,"all_city_parameter_inputs"))),"",INDIRECT(ADDRESS(B919,2,1,1,"all_city_parameter_inputs"))))</f>
        <v>big_truck</v>
      </c>
      <c r="G919" s="25" cm="1">
        <f t="array" aca="1" ref="G919" ca="1">IF(ISBLANK(INDIRECT(ADDRESS(B919,A919,1,1,"all_city_parameter_inputs"))), "--",INDIRECT(ADDRESS(B919,A919,1,1,"all_city_parameter_inputs")))</f>
        <v>0.117148025</v>
      </c>
      <c r="H919" s="25">
        <f ca="1">IF(OR(F919="alpha",F919="beta",F919="sd",F919="mean"),"--",VLOOKUP(C919,Default!$B$5:$H$82,7,FALSE))</f>
        <v>0.71099999999999997</v>
      </c>
      <c r="I919" s="9" t="str">
        <f ca="1">VLOOKUP(E919,Lookup!$C$5:$D$42,2, FALSE)</f>
        <v>Pollution values</v>
      </c>
      <c r="J919" s="9">
        <f ca="1">VLOOKUP(C919,Default!$B$4:$E$82,4, FALSE)</f>
        <v>0</v>
      </c>
      <c r="K919" s="29"/>
      <c r="L919" s="29"/>
      <c r="M919" s="29"/>
    </row>
    <row r="920" spans="1:13" x14ac:dyDescent="0.3">
      <c r="A920" s="10">
        <f t="shared" si="41"/>
        <v>16</v>
      </c>
      <c r="B920" s="10">
        <f t="shared" si="42"/>
        <v>8</v>
      </c>
      <c r="C920" s="10" t="str">
        <f t="shared" ca="1" si="43"/>
        <v>PM_emission_inventories truck</v>
      </c>
      <c r="D920" s="9" t="str" cm="1">
        <f t="array" aca="1" ref="D920" ca="1">INDIRECT(ADDRESS(1,A920,1,1,"all_city_parameter_inputs"))</f>
        <v>montevideo</v>
      </c>
      <c r="E920" s="11" t="str" cm="1">
        <f t="array" aca="1" ref="E920" ca="1">IF(AND(ISBLANK(INDIRECT(ADDRESS(B920,2,1,1,"all_city_parameter_inputs"))), ISBLANK(INDIRECT(ADDRESS(B920,1,1,1,"all_city_parameter_inputs")))), "", IF(ISBLANK(INDIRECT(ADDRESS(B920,1,1,1,"all_city_parameter_inputs"))), All_city_list!E919,INDIRECT(ADDRESS(B920,1,1,1,"all_city_parameter_inputs"))))</f>
        <v>PM_emission_inventories</v>
      </c>
      <c r="F920" s="9" t="str" cm="1">
        <f t="array" aca="1" ref="F920" ca="1">IF(AND(ISBLANK(INDIRECT(ADDRESS(B920,3,1,1,"all_city_parameter_inputs"))),ISBLANK(INDIRECT(ADDRESS(B920,2,1,1,"all_city_parameter_inputs")))),"",IF(ISBLANK(INDIRECT(ADDRESS(B920,2,1,1,"all_city_parameter_inputs"))),"",INDIRECT(ADDRESS(B920,2,1,1,"all_city_parameter_inputs"))))</f>
        <v>truck</v>
      </c>
      <c r="G920" s="25" cm="1">
        <f t="array" aca="1" ref="G920" ca="1">IF(ISBLANK(INDIRECT(ADDRESS(B920,A920,1,1,"all_city_parameter_inputs"))), "--",INDIRECT(ADDRESS(B920,A920,1,1,"all_city_parameter_inputs")))</f>
        <v>0.14740990300000001</v>
      </c>
      <c r="H920" s="25">
        <f ca="1">IF(OR(F920="alpha",F920="beta",F920="sd",F920="mean"),"--",VLOOKUP(C920,Default!$B$5:$H$82,7,FALSE))</f>
        <v>0.85899999999999999</v>
      </c>
      <c r="I920" s="9" t="str">
        <f ca="1">VLOOKUP(E920,Lookup!$C$5:$D$42,2, FALSE)</f>
        <v>Pollution values</v>
      </c>
      <c r="J920" s="9">
        <f ca="1">VLOOKUP(C920,Default!$B$4:$E$82,4, FALSE)</f>
        <v>0</v>
      </c>
      <c r="K920" s="29"/>
      <c r="L920" s="29"/>
      <c r="M920" s="29"/>
    </row>
    <row r="921" spans="1:13" x14ac:dyDescent="0.3">
      <c r="A921" s="10">
        <f t="shared" si="41"/>
        <v>16</v>
      </c>
      <c r="B921" s="10">
        <f t="shared" si="42"/>
        <v>9</v>
      </c>
      <c r="C921" s="10" t="str">
        <f t="shared" ca="1" si="43"/>
        <v>PM_emission_inventories van</v>
      </c>
      <c r="D921" s="9" t="str" cm="1">
        <f t="array" aca="1" ref="D921" ca="1">INDIRECT(ADDRESS(1,A921,1,1,"all_city_parameter_inputs"))</f>
        <v>montevideo</v>
      </c>
      <c r="E921" s="11" t="str" cm="1">
        <f t="array" aca="1" ref="E921" ca="1">IF(AND(ISBLANK(INDIRECT(ADDRESS(B921,2,1,1,"all_city_parameter_inputs"))), ISBLANK(INDIRECT(ADDRESS(B921,1,1,1,"all_city_parameter_inputs")))), "", IF(ISBLANK(INDIRECT(ADDRESS(B921,1,1,1,"all_city_parameter_inputs"))), All_city_list!E920,INDIRECT(ADDRESS(B921,1,1,1,"all_city_parameter_inputs"))))</f>
        <v>PM_emission_inventories</v>
      </c>
      <c r="F921" s="9" t="str" cm="1">
        <f t="array" aca="1" ref="F921" ca="1">IF(AND(ISBLANK(INDIRECT(ADDRESS(B921,3,1,1,"all_city_parameter_inputs"))),ISBLANK(INDIRECT(ADDRESS(B921,2,1,1,"all_city_parameter_inputs")))),"",IF(ISBLANK(INDIRECT(ADDRESS(B921,2,1,1,"all_city_parameter_inputs"))),"",INDIRECT(ADDRESS(B921,2,1,1,"all_city_parameter_inputs"))))</f>
        <v>van</v>
      </c>
      <c r="G921" s="25" cm="1">
        <f t="array" aca="1" ref="G921" ca="1">IF(ISBLANK(INDIRECT(ADDRESS(B921,A921,1,1,"all_city_parameter_inputs"))), "--",INDIRECT(ADDRESS(B921,A921,1,1,"all_city_parameter_inputs")))</f>
        <v>0</v>
      </c>
      <c r="H921" s="25" t="str">
        <f ca="1">IF(OR(F921="alpha",F921="beta",F921="sd",F921="mean"),"--",VLOOKUP(C921,Default!$B$5:$H$82,7,FALSE))</f>
        <v>NOT defined</v>
      </c>
      <c r="I921" s="9" t="str">
        <f ca="1">VLOOKUP(E921,Lookup!$C$5:$D$42,2, FALSE)</f>
        <v>Pollution values</v>
      </c>
      <c r="J921" s="9">
        <f ca="1">VLOOKUP(C921,Default!$B$4:$E$82,4, FALSE)</f>
        <v>0</v>
      </c>
      <c r="K921" s="29"/>
      <c r="L921" s="29"/>
      <c r="M921" s="29"/>
    </row>
    <row r="922" spans="1:13" x14ac:dyDescent="0.3">
      <c r="A922" s="10">
        <f t="shared" si="41"/>
        <v>16</v>
      </c>
      <c r="B922" s="10">
        <f t="shared" si="42"/>
        <v>10</v>
      </c>
      <c r="C922" s="10" t="str">
        <f t="shared" ca="1" si="43"/>
        <v>PM_emission_inventories other</v>
      </c>
      <c r="D922" s="9" t="str" cm="1">
        <f t="array" aca="1" ref="D922" ca="1">INDIRECT(ADDRESS(1,A922,1,1,"all_city_parameter_inputs"))</f>
        <v>montevideo</v>
      </c>
      <c r="E922" s="11" t="str" cm="1">
        <f t="array" aca="1" ref="E922" ca="1">IF(AND(ISBLANK(INDIRECT(ADDRESS(B922,2,1,1,"all_city_parameter_inputs"))), ISBLANK(INDIRECT(ADDRESS(B922,1,1,1,"all_city_parameter_inputs")))), "", IF(ISBLANK(INDIRECT(ADDRESS(B922,1,1,1,"all_city_parameter_inputs"))), All_city_list!E921,INDIRECT(ADDRESS(B922,1,1,1,"all_city_parameter_inputs"))))</f>
        <v>PM_emission_inventories</v>
      </c>
      <c r="F922" s="9" t="str" cm="1">
        <f t="array" aca="1" ref="F922" ca="1">IF(AND(ISBLANK(INDIRECT(ADDRESS(B922,3,1,1,"all_city_parameter_inputs"))),ISBLANK(INDIRECT(ADDRESS(B922,2,1,1,"all_city_parameter_inputs")))),"",IF(ISBLANK(INDIRECT(ADDRESS(B922,2,1,1,"all_city_parameter_inputs"))),"",INDIRECT(ADDRESS(B922,2,1,1,"all_city_parameter_inputs"))))</f>
        <v>other</v>
      </c>
      <c r="G922" s="25" cm="1">
        <f t="array" aca="1" ref="G922" ca="1">IF(ISBLANK(INDIRECT(ADDRESS(B922,A922,1,1,"all_city_parameter_inputs"))), "--",INDIRECT(ADDRESS(B922,A922,1,1,"all_city_parameter_inputs")))</f>
        <v>0</v>
      </c>
      <c r="H922" s="25">
        <f ca="1">IF(OR(F922="alpha",F922="beta",F922="sd",F922="mean"),"--",VLOOKUP(C922,Default!$B$5:$H$82,7,FALSE))</f>
        <v>8.2000000000000003E-2</v>
      </c>
      <c r="I922" s="9" t="str">
        <f ca="1">VLOOKUP(E922,Lookup!$C$5:$D$42,2, FALSE)</f>
        <v>Pollution values</v>
      </c>
      <c r="J922" s="9">
        <f ca="1">VLOOKUP(C922,Default!$B$4:$E$82,4, FALSE)</f>
        <v>0</v>
      </c>
      <c r="K922" s="29"/>
      <c r="L922" s="29"/>
      <c r="M922" s="29"/>
    </row>
    <row r="923" spans="1:13" x14ac:dyDescent="0.3">
      <c r="A923" s="10">
        <f t="shared" si="41"/>
        <v>16</v>
      </c>
      <c r="B923" s="10">
        <f t="shared" si="42"/>
        <v>11</v>
      </c>
      <c r="C923" s="10" t="str">
        <f t="shared" ca="1" si="43"/>
        <v>PM_emission_inventories taxi</v>
      </c>
      <c r="D923" s="9" t="str" cm="1">
        <f t="array" aca="1" ref="D923" ca="1">INDIRECT(ADDRESS(1,A923,1,1,"all_city_parameter_inputs"))</f>
        <v>montevideo</v>
      </c>
      <c r="E923" s="11" t="str" cm="1">
        <f t="array" aca="1" ref="E923" ca="1">IF(AND(ISBLANK(INDIRECT(ADDRESS(B923,2,1,1,"all_city_parameter_inputs"))), ISBLANK(INDIRECT(ADDRESS(B923,1,1,1,"all_city_parameter_inputs")))), "", IF(ISBLANK(INDIRECT(ADDRESS(B923,1,1,1,"all_city_parameter_inputs"))), All_city_list!E922,INDIRECT(ADDRESS(B923,1,1,1,"all_city_parameter_inputs"))))</f>
        <v>PM_emission_inventories</v>
      </c>
      <c r="F923" s="9" t="str" cm="1">
        <f t="array" aca="1" ref="F923" ca="1">IF(AND(ISBLANK(INDIRECT(ADDRESS(B923,3,1,1,"all_city_parameter_inputs"))),ISBLANK(INDIRECT(ADDRESS(B923,2,1,1,"all_city_parameter_inputs")))),"",IF(ISBLANK(INDIRECT(ADDRESS(B923,2,1,1,"all_city_parameter_inputs"))),"",INDIRECT(ADDRESS(B923,2,1,1,"all_city_parameter_inputs"))))</f>
        <v>taxi</v>
      </c>
      <c r="G923" s="25" cm="1">
        <f t="array" aca="1" ref="G923" ca="1">IF(ISBLANK(INDIRECT(ADDRESS(B923,A923,1,1,"all_city_parameter_inputs"))), "--",INDIRECT(ADDRESS(B923,A923,1,1,"all_city_parameter_inputs")))</f>
        <v>0</v>
      </c>
      <c r="H923" s="25">
        <f ca="1">IF(OR(F923="alpha",F923="beta",F923="sd",F923="mean"),"--",VLOOKUP(C923,Default!$B$5:$H$82,7,FALSE))</f>
        <v>1.0999999999999999E-2</v>
      </c>
      <c r="I923" s="9" t="str">
        <f ca="1">VLOOKUP(E923,Lookup!$C$5:$D$42,2, FALSE)</f>
        <v>Pollution values</v>
      </c>
      <c r="J923" s="9">
        <f ca="1">VLOOKUP(C923,Default!$B$4:$E$82,4, FALSE)</f>
        <v>0</v>
      </c>
      <c r="K923" s="29"/>
      <c r="L923" s="29"/>
      <c r="M923" s="29"/>
    </row>
    <row r="924" spans="1:13" x14ac:dyDescent="0.3">
      <c r="A924" s="10">
        <f t="shared" si="41"/>
        <v>16</v>
      </c>
      <c r="B924" s="10">
        <f t="shared" si="42"/>
        <v>12</v>
      </c>
      <c r="C924" s="10" t="str">
        <f t="shared" ca="1" si="43"/>
        <v>PM_emission_inventories auto_rickshaw</v>
      </c>
      <c r="D924" s="9" t="str" cm="1">
        <f t="array" aca="1" ref="D924" ca="1">INDIRECT(ADDRESS(1,A924,1,1,"all_city_parameter_inputs"))</f>
        <v>montevideo</v>
      </c>
      <c r="E924" s="11" t="str" cm="1">
        <f t="array" aca="1" ref="E924" ca="1">IF(AND(ISBLANK(INDIRECT(ADDRESS(B924,2,1,1,"all_city_parameter_inputs"))), ISBLANK(INDIRECT(ADDRESS(B924,1,1,1,"all_city_parameter_inputs")))), "", IF(ISBLANK(INDIRECT(ADDRESS(B924,1,1,1,"all_city_parameter_inputs"))), All_city_list!E923,INDIRECT(ADDRESS(B924,1,1,1,"all_city_parameter_inputs"))))</f>
        <v>PM_emission_inventories</v>
      </c>
      <c r="F924" s="9" t="str" cm="1">
        <f t="array" aca="1" ref="F924" ca="1">IF(AND(ISBLANK(INDIRECT(ADDRESS(B924,3,1,1,"all_city_parameter_inputs"))),ISBLANK(INDIRECT(ADDRESS(B924,2,1,1,"all_city_parameter_inputs")))),"",IF(ISBLANK(INDIRECT(ADDRESS(B924,2,1,1,"all_city_parameter_inputs"))),"",INDIRECT(ADDRESS(B924,2,1,1,"all_city_parameter_inputs"))))</f>
        <v>auto_rickshaw</v>
      </c>
      <c r="G924" s="25" cm="1">
        <f t="array" aca="1" ref="G924" ca="1">IF(ISBLANK(INDIRECT(ADDRESS(B924,A924,1,1,"all_city_parameter_inputs"))), "--",INDIRECT(ADDRESS(B924,A924,1,1,"all_city_parameter_inputs")))</f>
        <v>0</v>
      </c>
      <c r="H924" s="25" t="str">
        <f ca="1">IF(OR(F924="alpha",F924="beta",F924="sd",F924="mean"),"--",VLOOKUP(C924,Default!$B$5:$H$82,7,FALSE))</f>
        <v>NOT defined</v>
      </c>
      <c r="I924" s="9" t="str">
        <f ca="1">VLOOKUP(E924,Lookup!$C$5:$D$42,2, FALSE)</f>
        <v>Pollution values</v>
      </c>
      <c r="J924" s="9">
        <f ca="1">VLOOKUP(C924,Default!$B$4:$E$82,4, FALSE)</f>
        <v>0</v>
      </c>
      <c r="K924" s="29"/>
      <c r="L924" s="29"/>
      <c r="M924" s="29"/>
    </row>
    <row r="925" spans="1:13" x14ac:dyDescent="0.3">
      <c r="A925" s="10">
        <f t="shared" si="41"/>
        <v>16</v>
      </c>
      <c r="B925" s="10">
        <f t="shared" si="42"/>
        <v>13</v>
      </c>
      <c r="C925" s="10" t="str">
        <f t="shared" ca="1" si="43"/>
        <v>injury_reporting_rate</v>
      </c>
      <c r="D925" s="9" t="str" cm="1">
        <f t="array" aca="1" ref="D925" ca="1">INDIRECT(ADDRESS(1,A925,1,1,"all_city_parameter_inputs"))</f>
        <v>montevideo</v>
      </c>
      <c r="E925" s="11" t="str" cm="1">
        <f t="array" aca="1" ref="E925" ca="1">IF(AND(ISBLANK(INDIRECT(ADDRESS(B925,2,1,1,"all_city_parameter_inputs"))), ISBLANK(INDIRECT(ADDRESS(B925,1,1,1,"all_city_parameter_inputs")))), "", IF(ISBLANK(INDIRECT(ADDRESS(B925,1,1,1,"all_city_parameter_inputs"))), All_city_list!E924,INDIRECT(ADDRESS(B925,1,1,1,"all_city_parameter_inputs"))))</f>
        <v>injury_reporting_rate</v>
      </c>
      <c r="F925" s="9" t="str" cm="1">
        <f t="array" aca="1" ref="F925" ca="1">IF(AND(ISBLANK(INDIRECT(ADDRESS(B925,3,1,1,"all_city_parameter_inputs"))),ISBLANK(INDIRECT(ADDRESS(B925,2,1,1,"all_city_parameter_inputs")))),"",IF(ISBLANK(INDIRECT(ADDRESS(B925,2,1,1,"all_city_parameter_inputs"))),"",INDIRECT(ADDRESS(B925,2,1,1,"all_city_parameter_inputs"))))</f>
        <v>constant</v>
      </c>
      <c r="G925" s="25" cm="1">
        <f t="array" aca="1" ref="G925" ca="1">IF(ISBLANK(INDIRECT(ADDRESS(B925,A925,1,1,"all_city_parameter_inputs"))), "--",INDIRECT(ADDRESS(B925,A925,1,1,"all_city_parameter_inputs")))</f>
        <v>1</v>
      </c>
      <c r="H925" s="25">
        <f ca="1">IF(OR(F925="alpha",F925="beta",F925="sd",F925="mean"),"--",VLOOKUP(C925,Default!$B$5:$H$82,7,FALSE))</f>
        <v>1</v>
      </c>
      <c r="I925" s="9" t="str">
        <f ca="1">VLOOKUP(E925,Lookup!$C$5:$D$42,2, FALSE)</f>
        <v>Injury values</v>
      </c>
      <c r="J925" s="9" t="str">
        <f ca="1">VLOOKUP(C925,Default!$B$4:$E$82,4, FALSE)</f>
        <v>rate at which injuries are reported</v>
      </c>
      <c r="K925" s="29"/>
      <c r="L925" s="29"/>
      <c r="M925" s="29"/>
    </row>
    <row r="926" spans="1:13" x14ac:dyDescent="0.3">
      <c r="A926" s="10">
        <f t="shared" si="41"/>
        <v>16</v>
      </c>
      <c r="B926" s="10">
        <f t="shared" si="42"/>
        <v>14</v>
      </c>
      <c r="C926" s="10" t="str">
        <f t="shared" ca="1" si="43"/>
        <v>injury_reporting_rate</v>
      </c>
      <c r="D926" s="9" t="str" cm="1">
        <f t="array" aca="1" ref="D926" ca="1">INDIRECT(ADDRESS(1,A926,1,1,"all_city_parameter_inputs"))</f>
        <v>montevideo</v>
      </c>
      <c r="E926" s="11" t="str" cm="1">
        <f t="array" aca="1" ref="E926" ca="1">IF(AND(ISBLANK(INDIRECT(ADDRESS(B926,2,1,1,"all_city_parameter_inputs"))), ISBLANK(INDIRECT(ADDRESS(B926,1,1,1,"all_city_parameter_inputs")))), "", IF(ISBLANK(INDIRECT(ADDRESS(B926,1,1,1,"all_city_parameter_inputs"))), All_city_list!E925,INDIRECT(ADDRESS(B926,1,1,1,"all_city_parameter_inputs"))))</f>
        <v>injury_reporting_rate</v>
      </c>
      <c r="F926" s="9" t="str" cm="1">
        <f t="array" aca="1" ref="F926" ca="1">IF(AND(ISBLANK(INDIRECT(ADDRESS(B926,3,1,1,"all_city_parameter_inputs"))),ISBLANK(INDIRECT(ADDRESS(B926,2,1,1,"all_city_parameter_inputs")))),"",IF(ISBLANK(INDIRECT(ADDRESS(B926,2,1,1,"all_city_parameter_inputs"))),"",INDIRECT(ADDRESS(B926,2,1,1,"all_city_parameter_inputs"))))</f>
        <v>alpha</v>
      </c>
      <c r="G926" s="25" cm="1">
        <f t="array" aca="1" ref="G926" ca="1">IF(ISBLANK(INDIRECT(ADDRESS(B926,A926,1,1,"all_city_parameter_inputs"))), "--",INDIRECT(ADDRESS(B926,A926,1,1,"all_city_parameter_inputs")))</f>
        <v>40</v>
      </c>
      <c r="H926" s="25" t="str">
        <f ca="1">IF(OR(F926="alpha",F926="beta",F926="sd",F926="mean"),"--",VLOOKUP(C926,Default!$B$5:$H$82,7,FALSE))</f>
        <v>--</v>
      </c>
      <c r="I926" s="9" t="str">
        <f ca="1">VLOOKUP(E926,Lookup!$C$5:$D$42,2, FALSE)</f>
        <v>Injury values</v>
      </c>
      <c r="J926" s="9" t="str">
        <f ca="1">VLOOKUP(C926,Default!$B$4:$E$82,4, FALSE)</f>
        <v>rate at which injuries are reported</v>
      </c>
      <c r="K926" s="29"/>
      <c r="L926" s="29"/>
      <c r="M926" s="29"/>
    </row>
    <row r="927" spans="1:13" x14ac:dyDescent="0.3">
      <c r="A927" s="10">
        <f t="shared" si="41"/>
        <v>16</v>
      </c>
      <c r="B927" s="10">
        <f t="shared" si="42"/>
        <v>15</v>
      </c>
      <c r="C927" s="10" t="str">
        <f t="shared" ca="1" si="43"/>
        <v>injury_reporting_rate</v>
      </c>
      <c r="D927" s="9" t="str" cm="1">
        <f t="array" aca="1" ref="D927" ca="1">INDIRECT(ADDRESS(1,A927,1,1,"all_city_parameter_inputs"))</f>
        <v>montevideo</v>
      </c>
      <c r="E927" s="11" t="str" cm="1">
        <f t="array" aca="1" ref="E927" ca="1">IF(AND(ISBLANK(INDIRECT(ADDRESS(B927,2,1,1,"all_city_parameter_inputs"))), ISBLANK(INDIRECT(ADDRESS(B927,1,1,1,"all_city_parameter_inputs")))), "", IF(ISBLANK(INDIRECT(ADDRESS(B927,1,1,1,"all_city_parameter_inputs"))), All_city_list!E926,INDIRECT(ADDRESS(B927,1,1,1,"all_city_parameter_inputs"))))</f>
        <v>injury_reporting_rate</v>
      </c>
      <c r="F927" s="9" t="str" cm="1">
        <f t="array" aca="1" ref="F927" ca="1">IF(AND(ISBLANK(INDIRECT(ADDRESS(B927,3,1,1,"all_city_parameter_inputs"))),ISBLANK(INDIRECT(ADDRESS(B927,2,1,1,"all_city_parameter_inputs")))),"",IF(ISBLANK(INDIRECT(ADDRESS(B927,2,1,1,"all_city_parameter_inputs"))),"",INDIRECT(ADDRESS(B927,2,1,1,"all_city_parameter_inputs"))))</f>
        <v>beta</v>
      </c>
      <c r="G927" s="25" cm="1">
        <f t="array" aca="1" ref="G927" ca="1">IF(ISBLANK(INDIRECT(ADDRESS(B927,A927,1,1,"all_city_parameter_inputs"))), "--",INDIRECT(ADDRESS(B927,A927,1,1,"all_city_parameter_inputs")))</f>
        <v>3</v>
      </c>
      <c r="H927" s="25" t="str">
        <f ca="1">IF(OR(F927="alpha",F927="beta",F927="sd",F927="mean"),"--",VLOOKUP(C927,Default!$B$5:$H$82,7,FALSE))</f>
        <v>--</v>
      </c>
      <c r="I927" s="9" t="str">
        <f ca="1">VLOOKUP(E927,Lookup!$C$5:$D$42,2, FALSE)</f>
        <v>Injury values</v>
      </c>
      <c r="J927" s="9" t="str">
        <f ca="1">VLOOKUP(C927,Default!$B$4:$E$82,4, FALSE)</f>
        <v>rate at which injuries are reported</v>
      </c>
      <c r="K927" s="29"/>
      <c r="L927" s="29"/>
      <c r="M927" s="29"/>
    </row>
    <row r="928" spans="1:13" x14ac:dyDescent="0.3">
      <c r="A928" s="10">
        <f t="shared" si="41"/>
        <v>16</v>
      </c>
      <c r="B928" s="10">
        <f t="shared" si="42"/>
        <v>16</v>
      </c>
      <c r="C928" s="10" t="str">
        <f t="shared" ca="1" si="43"/>
        <v>chronic_disease_scalar</v>
      </c>
      <c r="D928" s="9" t="str" cm="1">
        <f t="array" aca="1" ref="D928" ca="1">INDIRECT(ADDRESS(1,A928,1,1,"all_city_parameter_inputs"))</f>
        <v>montevideo</v>
      </c>
      <c r="E928" s="11" t="str" cm="1">
        <f t="array" aca="1" ref="E928" ca="1">IF(AND(ISBLANK(INDIRECT(ADDRESS(B928,2,1,1,"all_city_parameter_inputs"))), ISBLANK(INDIRECT(ADDRESS(B928,1,1,1,"all_city_parameter_inputs")))), "", IF(ISBLANK(INDIRECT(ADDRESS(B928,1,1,1,"all_city_parameter_inputs"))), All_city_list!E927,INDIRECT(ADDRESS(B928,1,1,1,"all_city_parameter_inputs"))))</f>
        <v>chronic_disease_scalar</v>
      </c>
      <c r="F928" s="9" t="str" cm="1">
        <f t="array" aca="1" ref="F928" ca="1">IF(AND(ISBLANK(INDIRECT(ADDRESS(B928,3,1,1,"all_city_parameter_inputs"))),ISBLANK(INDIRECT(ADDRESS(B928,2,1,1,"all_city_parameter_inputs")))),"",IF(ISBLANK(INDIRECT(ADDRESS(B928,2,1,1,"all_city_parameter_inputs"))),"",INDIRECT(ADDRESS(B928,2,1,1,"all_city_parameter_inputs"))))</f>
        <v>constant</v>
      </c>
      <c r="G928" s="25" cm="1">
        <f t="array" aca="1" ref="G928" ca="1">IF(ISBLANK(INDIRECT(ADDRESS(B928,A928,1,1,"all_city_parameter_inputs"))), "--",INDIRECT(ADDRESS(B928,A928,1,1,"all_city_parameter_inputs")))</f>
        <v>1</v>
      </c>
      <c r="H928" s="25">
        <f ca="1">IF(OR(F928="alpha",F928="beta",F928="sd",F928="mean"),"--",VLOOKUP(C928,Default!$B$5:$H$82,7,FALSE))</f>
        <v>1</v>
      </c>
      <c r="I928" s="9" t="str">
        <f ca="1">VLOOKUP(E928,Lookup!$C$5:$D$42,2, FALSE)</f>
        <v>Health values</v>
      </c>
      <c r="J928" s="9" t="str">
        <f ca="1">VLOOKUP(C928,Default!$B$4:$E$82,4, FALSE)</f>
        <v>scalar for GBD data</v>
      </c>
      <c r="K928" s="29"/>
      <c r="L928" s="29"/>
      <c r="M928" s="29"/>
    </row>
    <row r="929" spans="1:13" x14ac:dyDescent="0.3">
      <c r="A929" s="10">
        <f t="shared" si="41"/>
        <v>16</v>
      </c>
      <c r="B929" s="10">
        <f t="shared" si="42"/>
        <v>17</v>
      </c>
      <c r="C929" s="10" t="str">
        <f t="shared" ca="1" si="43"/>
        <v>chronic_disease_scalar</v>
      </c>
      <c r="D929" s="9" t="str" cm="1">
        <f t="array" aca="1" ref="D929" ca="1">INDIRECT(ADDRESS(1,A929,1,1,"all_city_parameter_inputs"))</f>
        <v>montevideo</v>
      </c>
      <c r="E929" s="11" t="str" cm="1">
        <f t="array" aca="1" ref="E929" ca="1">IF(AND(ISBLANK(INDIRECT(ADDRESS(B929,2,1,1,"all_city_parameter_inputs"))), ISBLANK(INDIRECT(ADDRESS(B929,1,1,1,"all_city_parameter_inputs")))), "", IF(ISBLANK(INDIRECT(ADDRESS(B929,1,1,1,"all_city_parameter_inputs"))), All_city_list!E928,INDIRECT(ADDRESS(B929,1,1,1,"all_city_parameter_inputs"))))</f>
        <v>chronic_disease_scalar</v>
      </c>
      <c r="F929" s="9" t="str" cm="1">
        <f t="array" aca="1" ref="F929" ca="1">IF(AND(ISBLANK(INDIRECT(ADDRESS(B929,3,1,1,"all_city_parameter_inputs"))),ISBLANK(INDIRECT(ADDRESS(B929,2,1,1,"all_city_parameter_inputs")))),"",IF(ISBLANK(INDIRECT(ADDRESS(B929,2,1,1,"all_city_parameter_inputs"))),"",INDIRECT(ADDRESS(B929,2,1,1,"all_city_parameter_inputs"))))</f>
        <v>mean</v>
      </c>
      <c r="G929" s="25" cm="1">
        <f t="array" aca="1" ref="G929" ca="1">IF(ISBLANK(INDIRECT(ADDRESS(B929,A929,1,1,"all_city_parameter_inputs"))), "--",INDIRECT(ADDRESS(B929,A929,1,1,"all_city_parameter_inputs")))</f>
        <v>1</v>
      </c>
      <c r="H929" s="25" t="str">
        <f ca="1">IF(OR(F929="alpha",F929="beta",F929="sd",F929="mean"),"--",VLOOKUP(C929,Default!$B$5:$H$82,7,FALSE))</f>
        <v>--</v>
      </c>
      <c r="I929" s="9" t="str">
        <f ca="1">VLOOKUP(E929,Lookup!$C$5:$D$42,2, FALSE)</f>
        <v>Health values</v>
      </c>
      <c r="J929" s="9" t="str">
        <f ca="1">VLOOKUP(C929,Default!$B$4:$E$82,4, FALSE)</f>
        <v>scalar for GBD data</v>
      </c>
      <c r="K929" s="29"/>
      <c r="L929" s="29"/>
      <c r="M929" s="29"/>
    </row>
    <row r="930" spans="1:13" x14ac:dyDescent="0.3">
      <c r="A930" s="10">
        <f t="shared" si="41"/>
        <v>16</v>
      </c>
      <c r="B930" s="10">
        <f t="shared" si="42"/>
        <v>18</v>
      </c>
      <c r="C930" s="10" t="str">
        <f t="shared" ca="1" si="43"/>
        <v>chronic_disease_scalar</v>
      </c>
      <c r="D930" s="9" t="str" cm="1">
        <f t="array" aca="1" ref="D930" ca="1">INDIRECT(ADDRESS(1,A930,1,1,"all_city_parameter_inputs"))</f>
        <v>montevideo</v>
      </c>
      <c r="E930" s="11" t="str" cm="1">
        <f t="array" aca="1" ref="E930" ca="1">IF(AND(ISBLANK(INDIRECT(ADDRESS(B930,2,1,1,"all_city_parameter_inputs"))), ISBLANK(INDIRECT(ADDRESS(B930,1,1,1,"all_city_parameter_inputs")))), "", IF(ISBLANK(INDIRECT(ADDRESS(B930,1,1,1,"all_city_parameter_inputs"))), All_city_list!E929,INDIRECT(ADDRESS(B930,1,1,1,"all_city_parameter_inputs"))))</f>
        <v>chronic_disease_scalar</v>
      </c>
      <c r="F930" s="9" t="str" cm="1">
        <f t="array" aca="1" ref="F930" ca="1">IF(AND(ISBLANK(INDIRECT(ADDRESS(B930,3,1,1,"all_city_parameter_inputs"))),ISBLANK(INDIRECT(ADDRESS(B930,2,1,1,"all_city_parameter_inputs")))),"",IF(ISBLANK(INDIRECT(ADDRESS(B930,2,1,1,"all_city_parameter_inputs"))),"",INDIRECT(ADDRESS(B930,2,1,1,"all_city_parameter_inputs"))))</f>
        <v>sd</v>
      </c>
      <c r="G930" s="25" cm="1">
        <f t="array" aca="1" ref="G930" ca="1">IF(ISBLANK(INDIRECT(ADDRESS(B930,A930,1,1,"all_city_parameter_inputs"))), "--",INDIRECT(ADDRESS(B930,A930,1,1,"all_city_parameter_inputs")))</f>
        <v>1.2</v>
      </c>
      <c r="H930" s="25" t="str">
        <f ca="1">IF(OR(F930="alpha",F930="beta",F930="sd",F930="mean"),"--",VLOOKUP(C930,Default!$B$5:$H$82,7,FALSE))</f>
        <v>--</v>
      </c>
      <c r="I930" s="9" t="str">
        <f ca="1">VLOOKUP(E930,Lookup!$C$5:$D$42,2, FALSE)</f>
        <v>Health values</v>
      </c>
      <c r="J930" s="9" t="str">
        <f ca="1">VLOOKUP(C930,Default!$B$4:$E$82,4, FALSE)</f>
        <v>scalar for GBD data</v>
      </c>
      <c r="K930" s="29"/>
      <c r="L930" s="29"/>
      <c r="M930" s="29"/>
    </row>
    <row r="931" spans="1:13" x14ac:dyDescent="0.3">
      <c r="A931" s="10">
        <f t="shared" si="41"/>
        <v>16</v>
      </c>
      <c r="B931" s="10">
        <f t="shared" si="42"/>
        <v>19</v>
      </c>
      <c r="C931" s="10" t="str">
        <f t="shared" ca="1" si="43"/>
        <v>pm_conc_base</v>
      </c>
      <c r="D931" s="9" t="str" cm="1">
        <f t="array" aca="1" ref="D931" ca="1">INDIRECT(ADDRESS(1,A931,1,1,"all_city_parameter_inputs"))</f>
        <v>montevideo</v>
      </c>
      <c r="E931" s="11" t="str" cm="1">
        <f t="array" aca="1" ref="E931" ca="1">IF(AND(ISBLANK(INDIRECT(ADDRESS(B931,2,1,1,"all_city_parameter_inputs"))), ISBLANK(INDIRECT(ADDRESS(B931,1,1,1,"all_city_parameter_inputs")))), "", IF(ISBLANK(INDIRECT(ADDRESS(B931,1,1,1,"all_city_parameter_inputs"))), All_city_list!E930,INDIRECT(ADDRESS(B931,1,1,1,"all_city_parameter_inputs"))))</f>
        <v>pm_conc_base</v>
      </c>
      <c r="F931" s="9" t="str" cm="1">
        <f t="array" aca="1" ref="F931" ca="1">IF(AND(ISBLANK(INDIRECT(ADDRESS(B931,3,1,1,"all_city_parameter_inputs"))),ISBLANK(INDIRECT(ADDRESS(B931,2,1,1,"all_city_parameter_inputs")))),"",IF(ISBLANK(INDIRECT(ADDRESS(B931,2,1,1,"all_city_parameter_inputs"))),"",INDIRECT(ADDRESS(B931,2,1,1,"all_city_parameter_inputs"))))</f>
        <v>constant</v>
      </c>
      <c r="G931" s="25" cm="1">
        <f t="array" aca="1" ref="G931" ca="1">IF(ISBLANK(INDIRECT(ADDRESS(B931,A931,1,1,"all_city_parameter_inputs"))), "--",INDIRECT(ADDRESS(B931,A931,1,1,"all_city_parameter_inputs")))</f>
        <v>15.574999999999999</v>
      </c>
      <c r="H931" s="25">
        <f ca="1">IF(OR(F931="alpha",F931="beta",F931="sd",F931="mean"),"--",VLOOKUP(C931,Default!$B$5:$H$82,7,FALSE))</f>
        <v>50</v>
      </c>
      <c r="I931" s="9" t="str">
        <f ca="1">VLOOKUP(E931,Lookup!$C$5:$D$42,2, FALSE)</f>
        <v>Pollution values</v>
      </c>
      <c r="J931" s="9" t="str">
        <f ca="1">VLOOKUP(C931,Default!$B$4:$E$82,4, FALSE)</f>
        <v>background PM2.5 concentration</v>
      </c>
      <c r="K931" s="29"/>
      <c r="L931" s="29"/>
      <c r="M931" s="29"/>
    </row>
    <row r="932" spans="1:13" x14ac:dyDescent="0.3">
      <c r="A932" s="10">
        <f t="shared" si="41"/>
        <v>16</v>
      </c>
      <c r="B932" s="10">
        <f t="shared" si="42"/>
        <v>20</v>
      </c>
      <c r="C932" s="10" t="str">
        <f t="shared" ca="1" si="43"/>
        <v>pm_conc_base</v>
      </c>
      <c r="D932" s="9" t="str" cm="1">
        <f t="array" aca="1" ref="D932" ca="1">INDIRECT(ADDRESS(1,A932,1,1,"all_city_parameter_inputs"))</f>
        <v>montevideo</v>
      </c>
      <c r="E932" s="11" t="str" cm="1">
        <f t="array" aca="1" ref="E932" ca="1">IF(AND(ISBLANK(INDIRECT(ADDRESS(B932,2,1,1,"all_city_parameter_inputs"))), ISBLANK(INDIRECT(ADDRESS(B932,1,1,1,"all_city_parameter_inputs")))), "", IF(ISBLANK(INDIRECT(ADDRESS(B932,1,1,1,"all_city_parameter_inputs"))), All_city_list!E931,INDIRECT(ADDRESS(B932,1,1,1,"all_city_parameter_inputs"))))</f>
        <v>pm_conc_base</v>
      </c>
      <c r="F932" s="9" t="str" cm="1">
        <f t="array" aca="1" ref="F932" ca="1">IF(AND(ISBLANK(INDIRECT(ADDRESS(B932,3,1,1,"all_city_parameter_inputs"))),ISBLANK(INDIRECT(ADDRESS(B932,2,1,1,"all_city_parameter_inputs")))),"",IF(ISBLANK(INDIRECT(ADDRESS(B932,2,1,1,"all_city_parameter_inputs"))),"",INDIRECT(ADDRESS(B932,2,1,1,"all_city_parameter_inputs"))))</f>
        <v>mean</v>
      </c>
      <c r="G932" s="25" cm="1">
        <f t="array" aca="1" ref="G932" ca="1">IF(ISBLANK(INDIRECT(ADDRESS(B932,A932,1,1,"all_city_parameter_inputs"))), "--",INDIRECT(ADDRESS(B932,A932,1,1,"all_city_parameter_inputs")))</f>
        <v>14</v>
      </c>
      <c r="H932" s="25" t="str">
        <f ca="1">IF(OR(F932="alpha",F932="beta",F932="sd",F932="mean"),"--",VLOOKUP(C932,Default!$B$5:$H$82,7,FALSE))</f>
        <v>--</v>
      </c>
      <c r="I932" s="9" t="str">
        <f ca="1">VLOOKUP(E932,Lookup!$C$5:$D$42,2, FALSE)</f>
        <v>Pollution values</v>
      </c>
      <c r="J932" s="9" t="str">
        <f ca="1">VLOOKUP(C932,Default!$B$4:$E$82,4, FALSE)</f>
        <v>background PM2.5 concentration</v>
      </c>
      <c r="K932" s="29"/>
      <c r="L932" s="29"/>
      <c r="M932" s="29"/>
    </row>
    <row r="933" spans="1:13" x14ac:dyDescent="0.3">
      <c r="A933" s="10">
        <f t="shared" si="41"/>
        <v>16</v>
      </c>
      <c r="B933" s="10">
        <f t="shared" si="42"/>
        <v>21</v>
      </c>
      <c r="C933" s="10" t="str">
        <f t="shared" ca="1" si="43"/>
        <v>pm_conc_base</v>
      </c>
      <c r="D933" s="9" t="str" cm="1">
        <f t="array" aca="1" ref="D933" ca="1">INDIRECT(ADDRESS(1,A933,1,1,"all_city_parameter_inputs"))</f>
        <v>montevideo</v>
      </c>
      <c r="E933" s="11" t="str" cm="1">
        <f t="array" aca="1" ref="E933" ca="1">IF(AND(ISBLANK(INDIRECT(ADDRESS(B933,2,1,1,"all_city_parameter_inputs"))), ISBLANK(INDIRECT(ADDRESS(B933,1,1,1,"all_city_parameter_inputs")))), "", IF(ISBLANK(INDIRECT(ADDRESS(B933,1,1,1,"all_city_parameter_inputs"))), All_city_list!E932,INDIRECT(ADDRESS(B933,1,1,1,"all_city_parameter_inputs"))))</f>
        <v>pm_conc_base</v>
      </c>
      <c r="F933" s="9" t="str" cm="1">
        <f t="array" aca="1" ref="F933" ca="1">IF(AND(ISBLANK(INDIRECT(ADDRESS(B933,3,1,1,"all_city_parameter_inputs"))),ISBLANK(INDIRECT(ADDRESS(B933,2,1,1,"all_city_parameter_inputs")))),"",IF(ISBLANK(INDIRECT(ADDRESS(B933,2,1,1,"all_city_parameter_inputs"))),"",INDIRECT(ADDRESS(B933,2,1,1,"all_city_parameter_inputs"))))</f>
        <v>sd</v>
      </c>
      <c r="G933" s="25" cm="1">
        <f t="array" aca="1" ref="G933" ca="1">IF(ISBLANK(INDIRECT(ADDRESS(B933,A933,1,1,"all_city_parameter_inputs"))), "--",INDIRECT(ADDRESS(B933,A933,1,1,"all_city_parameter_inputs")))</f>
        <v>1.3</v>
      </c>
      <c r="H933" s="25" t="str">
        <f ca="1">IF(OR(F933="alpha",F933="beta",F933="sd",F933="mean"),"--",VLOOKUP(C933,Default!$B$5:$H$82,7,FALSE))</f>
        <v>--</v>
      </c>
      <c r="I933" s="9" t="str">
        <f ca="1">VLOOKUP(E933,Lookup!$C$5:$D$42,2, FALSE)</f>
        <v>Pollution values</v>
      </c>
      <c r="J933" s="9" t="str">
        <f ca="1">VLOOKUP(C933,Default!$B$4:$E$82,4, FALSE)</f>
        <v>background PM2.5 concentration</v>
      </c>
      <c r="K933" s="29"/>
      <c r="L933" s="29"/>
      <c r="M933" s="29"/>
    </row>
    <row r="934" spans="1:13" x14ac:dyDescent="0.3">
      <c r="A934" s="10">
        <f t="shared" si="41"/>
        <v>16</v>
      </c>
      <c r="B934" s="10">
        <f t="shared" si="42"/>
        <v>22</v>
      </c>
      <c r="C934" s="10" t="str">
        <f t="shared" ca="1" si="43"/>
        <v>pm_trans_share</v>
      </c>
      <c r="D934" s="9" t="str" cm="1">
        <f t="array" aca="1" ref="D934" ca="1">INDIRECT(ADDRESS(1,A934,1,1,"all_city_parameter_inputs"))</f>
        <v>montevideo</v>
      </c>
      <c r="E934" s="11" t="str" cm="1">
        <f t="array" aca="1" ref="E934" ca="1">IF(AND(ISBLANK(INDIRECT(ADDRESS(B934,2,1,1,"all_city_parameter_inputs"))), ISBLANK(INDIRECT(ADDRESS(B934,1,1,1,"all_city_parameter_inputs")))), "", IF(ISBLANK(INDIRECT(ADDRESS(B934,1,1,1,"all_city_parameter_inputs"))), All_city_list!E933,INDIRECT(ADDRESS(B934,1,1,1,"all_city_parameter_inputs"))))</f>
        <v>pm_trans_share</v>
      </c>
      <c r="F934" s="9" t="str" cm="1">
        <f t="array" aca="1" ref="F934" ca="1">IF(AND(ISBLANK(INDIRECT(ADDRESS(B934,3,1,1,"all_city_parameter_inputs"))),ISBLANK(INDIRECT(ADDRESS(B934,2,1,1,"all_city_parameter_inputs")))),"",IF(ISBLANK(INDIRECT(ADDRESS(B934,2,1,1,"all_city_parameter_inputs"))),"",INDIRECT(ADDRESS(B934,2,1,1,"all_city_parameter_inputs"))))</f>
        <v>constant</v>
      </c>
      <c r="G934" s="25" cm="1">
        <f t="array" aca="1" ref="G934" ca="1">IF(ISBLANK(INDIRECT(ADDRESS(B934,A934,1,1,"all_city_parameter_inputs"))), "--",INDIRECT(ADDRESS(B934,A934,1,1,"all_city_parameter_inputs")))</f>
        <v>0.32</v>
      </c>
      <c r="H934" s="25">
        <f ca="1">IF(OR(F934="alpha",F934="beta",F934="sd",F934="mean"),"--",VLOOKUP(C934,Default!$B$5:$H$82,7,FALSE))</f>
        <v>0.22500000000000001</v>
      </c>
      <c r="I934" s="9" t="str">
        <f ca="1">VLOOKUP(E934,Lookup!$C$5:$D$42,2, FALSE)</f>
        <v>Pollution values</v>
      </c>
      <c r="J934" s="9" t="str">
        <f ca="1">VLOOKUP(C934,Default!$B$4:$E$82,4, FALSE)</f>
        <v>proportion of background PM2.5 attributable to transport</v>
      </c>
      <c r="K934" s="29"/>
      <c r="L934" s="29"/>
      <c r="M934" s="29"/>
    </row>
    <row r="935" spans="1:13" x14ac:dyDescent="0.3">
      <c r="A935" s="10">
        <f t="shared" si="41"/>
        <v>16</v>
      </c>
      <c r="B935" s="10">
        <f t="shared" si="42"/>
        <v>23</v>
      </c>
      <c r="C935" s="10" t="str">
        <f t="shared" ca="1" si="43"/>
        <v>pm_trans_share</v>
      </c>
      <c r="D935" s="9" t="str" cm="1">
        <f t="array" aca="1" ref="D935" ca="1">INDIRECT(ADDRESS(1,A935,1,1,"all_city_parameter_inputs"))</f>
        <v>montevideo</v>
      </c>
      <c r="E935" s="11" t="str" cm="1">
        <f t="array" aca="1" ref="E935" ca="1">IF(AND(ISBLANK(INDIRECT(ADDRESS(B935,2,1,1,"all_city_parameter_inputs"))), ISBLANK(INDIRECT(ADDRESS(B935,1,1,1,"all_city_parameter_inputs")))), "", IF(ISBLANK(INDIRECT(ADDRESS(B935,1,1,1,"all_city_parameter_inputs"))), All_city_list!E934,INDIRECT(ADDRESS(B935,1,1,1,"all_city_parameter_inputs"))))</f>
        <v>pm_trans_share</v>
      </c>
      <c r="F935" s="9" t="str" cm="1">
        <f t="array" aca="1" ref="F935" ca="1">IF(AND(ISBLANK(INDIRECT(ADDRESS(B935,3,1,1,"all_city_parameter_inputs"))),ISBLANK(INDIRECT(ADDRESS(B935,2,1,1,"all_city_parameter_inputs")))),"",IF(ISBLANK(INDIRECT(ADDRESS(B935,2,1,1,"all_city_parameter_inputs"))),"",INDIRECT(ADDRESS(B935,2,1,1,"all_city_parameter_inputs"))))</f>
        <v>alpha</v>
      </c>
      <c r="G935" s="25" cm="1">
        <f t="array" aca="1" ref="G935" ca="1">IF(ISBLANK(INDIRECT(ADDRESS(B935,A935,1,1,"all_city_parameter_inputs"))), "--",INDIRECT(ADDRESS(B935,A935,1,1,"all_city_parameter_inputs")))</f>
        <v>5</v>
      </c>
      <c r="H935" s="25" t="str">
        <f ca="1">IF(OR(F935="alpha",F935="beta",F935="sd",F935="mean"),"--",VLOOKUP(C935,Default!$B$5:$H$82,7,FALSE))</f>
        <v>--</v>
      </c>
      <c r="I935" s="9" t="str">
        <f ca="1">VLOOKUP(E935,Lookup!$C$5:$D$42,2, FALSE)</f>
        <v>Pollution values</v>
      </c>
      <c r="J935" s="9" t="str">
        <f ca="1">VLOOKUP(C935,Default!$B$4:$E$82,4, FALSE)</f>
        <v>proportion of background PM2.5 attributable to transport</v>
      </c>
      <c r="K935" s="29"/>
      <c r="L935" s="29"/>
      <c r="M935" s="29"/>
    </row>
    <row r="936" spans="1:13" x14ac:dyDescent="0.3">
      <c r="A936" s="10">
        <f t="shared" si="41"/>
        <v>16</v>
      </c>
      <c r="B936" s="10">
        <f t="shared" si="42"/>
        <v>24</v>
      </c>
      <c r="C936" s="10" t="str">
        <f t="shared" ca="1" si="43"/>
        <v>pm_trans_share</v>
      </c>
      <c r="D936" s="9" t="str" cm="1">
        <f t="array" aca="1" ref="D936" ca="1">INDIRECT(ADDRESS(1,A936,1,1,"all_city_parameter_inputs"))</f>
        <v>montevideo</v>
      </c>
      <c r="E936" s="11" t="str" cm="1">
        <f t="array" aca="1" ref="E936" ca="1">IF(AND(ISBLANK(INDIRECT(ADDRESS(B936,2,1,1,"all_city_parameter_inputs"))), ISBLANK(INDIRECT(ADDRESS(B936,1,1,1,"all_city_parameter_inputs")))), "", IF(ISBLANK(INDIRECT(ADDRESS(B936,1,1,1,"all_city_parameter_inputs"))), All_city_list!E935,INDIRECT(ADDRESS(B936,1,1,1,"all_city_parameter_inputs"))))</f>
        <v>pm_trans_share</v>
      </c>
      <c r="F936" s="9" t="str" cm="1">
        <f t="array" aca="1" ref="F936" ca="1">IF(AND(ISBLANK(INDIRECT(ADDRESS(B936,3,1,1,"all_city_parameter_inputs"))),ISBLANK(INDIRECT(ADDRESS(B936,2,1,1,"all_city_parameter_inputs")))),"",IF(ISBLANK(INDIRECT(ADDRESS(B936,2,1,1,"all_city_parameter_inputs"))),"",INDIRECT(ADDRESS(B936,2,1,1,"all_city_parameter_inputs"))))</f>
        <v>beta</v>
      </c>
      <c r="G936" s="25" cm="1">
        <f t="array" aca="1" ref="G936" ca="1">IF(ISBLANK(INDIRECT(ADDRESS(B936,A936,1,1,"all_city_parameter_inputs"))), "--",INDIRECT(ADDRESS(B936,A936,1,1,"all_city_parameter_inputs")))</f>
        <v>10</v>
      </c>
      <c r="H936" s="25" t="str">
        <f ca="1">IF(OR(F936="alpha",F936="beta",F936="sd",F936="mean"),"--",VLOOKUP(C936,Default!$B$5:$H$82,7,FALSE))</f>
        <v>--</v>
      </c>
      <c r="I936" s="9" t="str">
        <f ca="1">VLOOKUP(E936,Lookup!$C$5:$D$42,2, FALSE)</f>
        <v>Pollution values</v>
      </c>
      <c r="J936" s="9" t="str">
        <f ca="1">VLOOKUP(C936,Default!$B$4:$E$82,4, FALSE)</f>
        <v>proportion of background PM2.5 attributable to transport</v>
      </c>
      <c r="K936" s="29"/>
      <c r="L936" s="29"/>
      <c r="M936" s="29"/>
    </row>
    <row r="937" spans="1:13" x14ac:dyDescent="0.3">
      <c r="A937" s="10">
        <f t="shared" si="41"/>
        <v>16</v>
      </c>
      <c r="B937" s="10">
        <f t="shared" si="42"/>
        <v>25</v>
      </c>
      <c r="C937" s="10" t="str">
        <f t="shared" ca="1" si="43"/>
        <v>background_pa_scalar</v>
      </c>
      <c r="D937" s="9" t="str" cm="1">
        <f t="array" aca="1" ref="D937" ca="1">INDIRECT(ADDRESS(1,A937,1,1,"all_city_parameter_inputs"))</f>
        <v>montevideo</v>
      </c>
      <c r="E937" s="11" t="str" cm="1">
        <f t="array" aca="1" ref="E937" ca="1">IF(AND(ISBLANK(INDIRECT(ADDRESS(B937,2,1,1,"all_city_parameter_inputs"))), ISBLANK(INDIRECT(ADDRESS(B937,1,1,1,"all_city_parameter_inputs")))), "", IF(ISBLANK(INDIRECT(ADDRESS(B937,1,1,1,"all_city_parameter_inputs"))), All_city_list!E936,INDIRECT(ADDRESS(B937,1,1,1,"all_city_parameter_inputs"))))</f>
        <v>background_pa_scalar</v>
      </c>
      <c r="F937" s="9" t="str" cm="1">
        <f t="array" aca="1" ref="F937" ca="1">IF(AND(ISBLANK(INDIRECT(ADDRESS(B937,3,1,1,"all_city_parameter_inputs"))),ISBLANK(INDIRECT(ADDRESS(B937,2,1,1,"all_city_parameter_inputs")))),"",IF(ISBLANK(INDIRECT(ADDRESS(B937,2,1,1,"all_city_parameter_inputs"))),"",INDIRECT(ADDRESS(B937,2,1,1,"all_city_parameter_inputs"))))</f>
        <v>constant</v>
      </c>
      <c r="G937" s="25" cm="1">
        <f t="array" aca="1" ref="G937" ca="1">IF(ISBLANK(INDIRECT(ADDRESS(B937,A937,1,1,"all_city_parameter_inputs"))), "--",INDIRECT(ADDRESS(B937,A937,1,1,"all_city_parameter_inputs")))</f>
        <v>1</v>
      </c>
      <c r="H937" s="25">
        <f ca="1">IF(OR(F937="alpha",F937="beta",F937="sd",F937="mean"),"--",VLOOKUP(C937,Default!$B$5:$H$82,7,FALSE))</f>
        <v>1</v>
      </c>
      <c r="I937" s="9" t="str">
        <f ca="1">VLOOKUP(E937,Lookup!$C$5:$D$42,2, FALSE)</f>
        <v>PA values</v>
      </c>
      <c r="J937" s="9" t="str">
        <f ca="1">VLOOKUP(C937,Default!$B$4:$E$82,4, FALSE)</f>
        <v>scalar for physical activity</v>
      </c>
      <c r="K937" s="29"/>
      <c r="L937" s="29"/>
      <c r="M937" s="29"/>
    </row>
    <row r="938" spans="1:13" x14ac:dyDescent="0.3">
      <c r="A938" s="10">
        <f t="shared" si="41"/>
        <v>16</v>
      </c>
      <c r="B938" s="10">
        <f t="shared" si="42"/>
        <v>26</v>
      </c>
      <c r="C938" s="10" t="str">
        <f t="shared" ca="1" si="43"/>
        <v>background_pa_scalar</v>
      </c>
      <c r="D938" s="9" t="str" cm="1">
        <f t="array" aca="1" ref="D938" ca="1">INDIRECT(ADDRESS(1,A938,1,1,"all_city_parameter_inputs"))</f>
        <v>montevideo</v>
      </c>
      <c r="E938" s="11" t="str" cm="1">
        <f t="array" aca="1" ref="E938" ca="1">IF(AND(ISBLANK(INDIRECT(ADDRESS(B938,2,1,1,"all_city_parameter_inputs"))), ISBLANK(INDIRECT(ADDRESS(B938,1,1,1,"all_city_parameter_inputs")))), "", IF(ISBLANK(INDIRECT(ADDRESS(B938,1,1,1,"all_city_parameter_inputs"))), All_city_list!E937,INDIRECT(ADDRESS(B938,1,1,1,"all_city_parameter_inputs"))))</f>
        <v>background_pa_scalar</v>
      </c>
      <c r="F938" s="9" t="str" cm="1">
        <f t="array" aca="1" ref="F938" ca="1">IF(AND(ISBLANK(INDIRECT(ADDRESS(B938,3,1,1,"all_city_parameter_inputs"))),ISBLANK(INDIRECT(ADDRESS(B938,2,1,1,"all_city_parameter_inputs")))),"",IF(ISBLANK(INDIRECT(ADDRESS(B938,2,1,1,"all_city_parameter_inputs"))),"",INDIRECT(ADDRESS(B938,2,1,1,"all_city_parameter_inputs"))))</f>
        <v>mean</v>
      </c>
      <c r="G938" s="25" cm="1">
        <f t="array" aca="1" ref="G938" ca="1">IF(ISBLANK(INDIRECT(ADDRESS(B938,A938,1,1,"all_city_parameter_inputs"))), "--",INDIRECT(ADDRESS(B938,A938,1,1,"all_city_parameter_inputs")))</f>
        <v>1</v>
      </c>
      <c r="H938" s="25" t="str">
        <f ca="1">IF(OR(F938="alpha",F938="beta",F938="sd",F938="mean"),"--",VLOOKUP(C938,Default!$B$5:$H$82,7,FALSE))</f>
        <v>--</v>
      </c>
      <c r="I938" s="9" t="str">
        <f ca="1">VLOOKUP(E938,Lookup!$C$5:$D$42,2, FALSE)</f>
        <v>PA values</v>
      </c>
      <c r="J938" s="9" t="str">
        <f ca="1">VLOOKUP(C938,Default!$B$4:$E$82,4, FALSE)</f>
        <v>scalar for physical activity</v>
      </c>
      <c r="K938" s="29"/>
      <c r="L938" s="29"/>
      <c r="M938" s="29"/>
    </row>
    <row r="939" spans="1:13" x14ac:dyDescent="0.3">
      <c r="A939" s="10">
        <f t="shared" si="41"/>
        <v>16</v>
      </c>
      <c r="B939" s="10">
        <f t="shared" si="42"/>
        <v>27</v>
      </c>
      <c r="C939" s="10" t="str">
        <f t="shared" ca="1" si="43"/>
        <v>background_pa_scalar</v>
      </c>
      <c r="D939" s="9" t="str" cm="1">
        <f t="array" aca="1" ref="D939" ca="1">INDIRECT(ADDRESS(1,A939,1,1,"all_city_parameter_inputs"))</f>
        <v>montevideo</v>
      </c>
      <c r="E939" s="11" t="str" cm="1">
        <f t="array" aca="1" ref="E939" ca="1">IF(AND(ISBLANK(INDIRECT(ADDRESS(B939,2,1,1,"all_city_parameter_inputs"))), ISBLANK(INDIRECT(ADDRESS(B939,1,1,1,"all_city_parameter_inputs")))), "", IF(ISBLANK(INDIRECT(ADDRESS(B939,1,1,1,"all_city_parameter_inputs"))), All_city_list!E938,INDIRECT(ADDRESS(B939,1,1,1,"all_city_parameter_inputs"))))</f>
        <v>background_pa_scalar</v>
      </c>
      <c r="F939" s="9" t="str" cm="1">
        <f t="array" aca="1" ref="F939" ca="1">IF(AND(ISBLANK(INDIRECT(ADDRESS(B939,3,1,1,"all_city_parameter_inputs"))),ISBLANK(INDIRECT(ADDRESS(B939,2,1,1,"all_city_parameter_inputs")))),"",IF(ISBLANK(INDIRECT(ADDRESS(B939,2,1,1,"all_city_parameter_inputs"))),"",INDIRECT(ADDRESS(B939,2,1,1,"all_city_parameter_inputs"))))</f>
        <v>sd</v>
      </c>
      <c r="G939" s="25" cm="1">
        <f t="array" aca="1" ref="G939" ca="1">IF(ISBLANK(INDIRECT(ADDRESS(B939,A939,1,1,"all_city_parameter_inputs"))), "--",INDIRECT(ADDRESS(B939,A939,1,1,"all_city_parameter_inputs")))</f>
        <v>1.2</v>
      </c>
      <c r="H939" s="25" t="str">
        <f ca="1">IF(OR(F939="alpha",F939="beta",F939="sd",F939="mean"),"--",VLOOKUP(C939,Default!$B$5:$H$82,7,FALSE))</f>
        <v>--</v>
      </c>
      <c r="I939" s="9" t="str">
        <f ca="1">VLOOKUP(E939,Lookup!$C$5:$D$42,2, FALSE)</f>
        <v>PA values</v>
      </c>
      <c r="J939" s="9" t="str">
        <f ca="1">VLOOKUP(C939,Default!$B$4:$E$82,4, FALSE)</f>
        <v>scalar for physical activity</v>
      </c>
      <c r="K939" s="29"/>
      <c r="L939" s="29"/>
      <c r="M939" s="29"/>
    </row>
    <row r="940" spans="1:13" x14ac:dyDescent="0.3">
      <c r="A940" s="10">
        <f t="shared" si="41"/>
        <v>16</v>
      </c>
      <c r="B940" s="10">
        <f t="shared" si="42"/>
        <v>28</v>
      </c>
      <c r="C940" s="10" t="str">
        <f t="shared" ca="1" si="43"/>
        <v>bus_walk_time</v>
      </c>
      <c r="D940" s="9" t="str" cm="1">
        <f t="array" aca="1" ref="D940" ca="1">INDIRECT(ADDRESS(1,A940,1,1,"all_city_parameter_inputs"))</f>
        <v>montevideo</v>
      </c>
      <c r="E940" s="11" t="str" cm="1">
        <f t="array" aca="1" ref="E940" ca="1">IF(AND(ISBLANK(INDIRECT(ADDRESS(B940,2,1,1,"all_city_parameter_inputs"))), ISBLANK(INDIRECT(ADDRESS(B940,1,1,1,"all_city_parameter_inputs")))), "", IF(ISBLANK(INDIRECT(ADDRESS(B940,1,1,1,"all_city_parameter_inputs"))), All_city_list!E939,INDIRECT(ADDRESS(B940,1,1,1,"all_city_parameter_inputs"))))</f>
        <v>bus_walk_time</v>
      </c>
      <c r="F940" s="9" t="str" cm="1">
        <f t="array" aca="1" ref="F940" ca="1">IF(AND(ISBLANK(INDIRECT(ADDRESS(B940,3,1,1,"all_city_parameter_inputs"))),ISBLANK(INDIRECT(ADDRESS(B940,2,1,1,"all_city_parameter_inputs")))),"",IF(ISBLANK(INDIRECT(ADDRESS(B940,2,1,1,"all_city_parameter_inputs"))),"",INDIRECT(ADDRESS(B940,2,1,1,"all_city_parameter_inputs"))))</f>
        <v>constant</v>
      </c>
      <c r="G940" s="25" cm="1">
        <f t="array" aca="1" ref="G940" ca="1">IF(ISBLANK(INDIRECT(ADDRESS(B940,A940,1,1,"all_city_parameter_inputs"))), "--",INDIRECT(ADDRESS(B940,A940,1,1,"all_city_parameter_inputs")))</f>
        <v>10.55</v>
      </c>
      <c r="H940" s="25">
        <f ca="1">IF(OR(F940="alpha",F940="beta",F940="sd",F940="mean"),"--",VLOOKUP(C940,Default!$B$5:$H$82,7,FALSE))</f>
        <v>5</v>
      </c>
      <c r="I940" s="9" t="str">
        <f ca="1">VLOOKUP(E940,Lookup!$C$5:$D$42,2, FALSE)</f>
        <v>Travel values</v>
      </c>
      <c r="J940" s="9" t="str">
        <f ca="1">VLOOKUP(C940,Default!$B$4:$E$82,4, FALSE)</f>
        <v>time taken to walk to bus stop</v>
      </c>
      <c r="K940" s="29"/>
      <c r="L940" s="29"/>
      <c r="M940" s="29"/>
    </row>
    <row r="941" spans="1:13" x14ac:dyDescent="0.3">
      <c r="A941" s="10">
        <f t="shared" si="41"/>
        <v>16</v>
      </c>
      <c r="B941" s="10">
        <f t="shared" si="42"/>
        <v>29</v>
      </c>
      <c r="C941" s="10" t="str">
        <f t="shared" ca="1" si="43"/>
        <v>bus_walk_time</v>
      </c>
      <c r="D941" s="9" t="str" cm="1">
        <f t="array" aca="1" ref="D941" ca="1">INDIRECT(ADDRESS(1,A941,1,1,"all_city_parameter_inputs"))</f>
        <v>montevideo</v>
      </c>
      <c r="E941" s="11" t="str" cm="1">
        <f t="array" aca="1" ref="E941" ca="1">IF(AND(ISBLANK(INDIRECT(ADDRESS(B941,2,1,1,"all_city_parameter_inputs"))), ISBLANK(INDIRECT(ADDRESS(B941,1,1,1,"all_city_parameter_inputs")))), "", IF(ISBLANK(INDIRECT(ADDRESS(B941,1,1,1,"all_city_parameter_inputs"))), All_city_list!E940,INDIRECT(ADDRESS(B941,1,1,1,"all_city_parameter_inputs"))))</f>
        <v>bus_walk_time</v>
      </c>
      <c r="F941" s="9" t="str" cm="1">
        <f t="array" aca="1" ref="F941" ca="1">IF(AND(ISBLANK(INDIRECT(ADDRESS(B941,3,1,1,"all_city_parameter_inputs"))),ISBLANK(INDIRECT(ADDRESS(B941,2,1,1,"all_city_parameter_inputs")))),"",IF(ISBLANK(INDIRECT(ADDRESS(B941,2,1,1,"all_city_parameter_inputs"))),"",INDIRECT(ADDRESS(B941,2,1,1,"all_city_parameter_inputs"))))</f>
        <v>mean</v>
      </c>
      <c r="G941" s="25" t="str" cm="1">
        <f t="array" aca="1" ref="G941" ca="1">IF(ISBLANK(INDIRECT(ADDRESS(B941,A941,1,1,"all_city_parameter_inputs"))), "--",INDIRECT(ADDRESS(B941,A941,1,1,"all_city_parameter_inputs")))</f>
        <v>--</v>
      </c>
      <c r="H941" s="25" t="str">
        <f ca="1">IF(OR(F941="alpha",F941="beta",F941="sd",F941="mean"),"--",VLOOKUP(C941,Default!$B$5:$H$82,7,FALSE))</f>
        <v>--</v>
      </c>
      <c r="I941" s="9" t="str">
        <f ca="1">VLOOKUP(E941,Lookup!$C$5:$D$42,2, FALSE)</f>
        <v>Travel values</v>
      </c>
      <c r="J941" s="9" t="str">
        <f ca="1">VLOOKUP(C941,Default!$B$4:$E$82,4, FALSE)</f>
        <v>time taken to walk to bus stop</v>
      </c>
      <c r="K941" s="29"/>
      <c r="L941" s="29"/>
      <c r="M941" s="29"/>
    </row>
    <row r="942" spans="1:13" x14ac:dyDescent="0.3">
      <c r="A942" s="10">
        <f t="shared" si="41"/>
        <v>16</v>
      </c>
      <c r="B942" s="10">
        <f t="shared" si="42"/>
        <v>30</v>
      </c>
      <c r="C942" s="10" t="str">
        <f t="shared" ca="1" si="43"/>
        <v>bus_walk_time</v>
      </c>
      <c r="D942" s="9" t="str" cm="1">
        <f t="array" aca="1" ref="D942" ca="1">INDIRECT(ADDRESS(1,A942,1,1,"all_city_parameter_inputs"))</f>
        <v>montevideo</v>
      </c>
      <c r="E942" s="11" t="str" cm="1">
        <f t="array" aca="1" ref="E942" ca="1">IF(AND(ISBLANK(INDIRECT(ADDRESS(B942,2,1,1,"all_city_parameter_inputs"))), ISBLANK(INDIRECT(ADDRESS(B942,1,1,1,"all_city_parameter_inputs")))), "", IF(ISBLANK(INDIRECT(ADDRESS(B942,1,1,1,"all_city_parameter_inputs"))), All_city_list!E941,INDIRECT(ADDRESS(B942,1,1,1,"all_city_parameter_inputs"))))</f>
        <v>bus_walk_time</v>
      </c>
      <c r="F942" s="9" t="str" cm="1">
        <f t="array" aca="1" ref="F942" ca="1">IF(AND(ISBLANK(INDIRECT(ADDRESS(B942,3,1,1,"all_city_parameter_inputs"))),ISBLANK(INDIRECT(ADDRESS(B942,2,1,1,"all_city_parameter_inputs")))),"",IF(ISBLANK(INDIRECT(ADDRESS(B942,2,1,1,"all_city_parameter_inputs"))),"",INDIRECT(ADDRESS(B942,2,1,1,"all_city_parameter_inputs"))))</f>
        <v>sd</v>
      </c>
      <c r="G942" s="25" t="str" cm="1">
        <f t="array" aca="1" ref="G942" ca="1">IF(ISBLANK(INDIRECT(ADDRESS(B942,A942,1,1,"all_city_parameter_inputs"))), "--",INDIRECT(ADDRESS(B942,A942,1,1,"all_city_parameter_inputs")))</f>
        <v>--</v>
      </c>
      <c r="H942" s="25" t="str">
        <f ca="1">IF(OR(F942="alpha",F942="beta",F942="sd",F942="mean"),"--",VLOOKUP(C942,Default!$B$5:$H$82,7,FALSE))</f>
        <v>--</v>
      </c>
      <c r="I942" s="9" t="str">
        <f ca="1">VLOOKUP(E942,Lookup!$C$5:$D$42,2, FALSE)</f>
        <v>Travel values</v>
      </c>
      <c r="J942" s="9" t="str">
        <f ca="1">VLOOKUP(C942,Default!$B$4:$E$82,4, FALSE)</f>
        <v>time taken to walk to bus stop</v>
      </c>
      <c r="K942" s="29"/>
      <c r="L942" s="29"/>
      <c r="M942" s="29"/>
    </row>
    <row r="943" spans="1:13" x14ac:dyDescent="0.3">
      <c r="A943" s="10">
        <f t="shared" si="41"/>
        <v>16</v>
      </c>
      <c r="B943" s="10">
        <f t="shared" si="42"/>
        <v>31</v>
      </c>
      <c r="C943" s="10" t="str">
        <f t="shared" ca="1" si="43"/>
        <v>rail_walk_time</v>
      </c>
      <c r="D943" s="9" t="str" cm="1">
        <f t="array" aca="1" ref="D943" ca="1">INDIRECT(ADDRESS(1,A943,1,1,"all_city_parameter_inputs"))</f>
        <v>montevideo</v>
      </c>
      <c r="E943" s="11" t="str" cm="1">
        <f t="array" aca="1" ref="E943" ca="1">IF(AND(ISBLANK(INDIRECT(ADDRESS(B943,2,1,1,"all_city_parameter_inputs"))), ISBLANK(INDIRECT(ADDRESS(B943,1,1,1,"all_city_parameter_inputs")))), "", IF(ISBLANK(INDIRECT(ADDRESS(B943,1,1,1,"all_city_parameter_inputs"))), All_city_list!E942,INDIRECT(ADDRESS(B943,1,1,1,"all_city_parameter_inputs"))))</f>
        <v>rail_walk_time</v>
      </c>
      <c r="F943" s="9" t="str" cm="1">
        <f t="array" aca="1" ref="F943" ca="1">IF(AND(ISBLANK(INDIRECT(ADDRESS(B943,3,1,1,"all_city_parameter_inputs"))),ISBLANK(INDIRECT(ADDRESS(B943,2,1,1,"all_city_parameter_inputs")))),"",IF(ISBLANK(INDIRECT(ADDRESS(B943,2,1,1,"all_city_parameter_inputs"))),"",INDIRECT(ADDRESS(B943,2,1,1,"all_city_parameter_inputs"))))</f>
        <v>constant</v>
      </c>
      <c r="G943" s="25" cm="1">
        <f t="array" aca="1" ref="G943" ca="1">IF(ISBLANK(INDIRECT(ADDRESS(B943,A943,1,1,"all_city_parameter_inputs"))), "--",INDIRECT(ADDRESS(B943,A943,1,1,"all_city_parameter_inputs")))</f>
        <v>15</v>
      </c>
      <c r="H943" s="25">
        <f ca="1">IF(OR(F943="alpha",F943="beta",F943="sd",F943="mean"),"--",VLOOKUP(C943,Default!$B$5:$H$82,7,FALSE))</f>
        <v>15</v>
      </c>
      <c r="I943" s="9" t="str">
        <f ca="1">VLOOKUP(E943,Lookup!$C$5:$D$42,2, FALSE)</f>
        <v>Travel values</v>
      </c>
      <c r="J943" s="9" t="str">
        <f ca="1">VLOOKUP(C943,Default!$B$4:$E$82,4, FALSE)</f>
        <v>time taken to walk to train station</v>
      </c>
      <c r="K943" s="29"/>
      <c r="L943" s="29"/>
      <c r="M943" s="29"/>
    </row>
    <row r="944" spans="1:13" x14ac:dyDescent="0.3">
      <c r="A944" s="10">
        <f t="shared" si="41"/>
        <v>16</v>
      </c>
      <c r="B944" s="10">
        <f t="shared" si="42"/>
        <v>32</v>
      </c>
      <c r="C944" s="10" t="str">
        <f t="shared" ca="1" si="43"/>
        <v>rail_walk_time</v>
      </c>
      <c r="D944" s="9" t="str" cm="1">
        <f t="array" aca="1" ref="D944" ca="1">INDIRECT(ADDRESS(1,A944,1,1,"all_city_parameter_inputs"))</f>
        <v>montevideo</v>
      </c>
      <c r="E944" s="11" t="str" cm="1">
        <f t="array" aca="1" ref="E944" ca="1">IF(AND(ISBLANK(INDIRECT(ADDRESS(B944,2,1,1,"all_city_parameter_inputs"))), ISBLANK(INDIRECT(ADDRESS(B944,1,1,1,"all_city_parameter_inputs")))), "", IF(ISBLANK(INDIRECT(ADDRESS(B944,1,1,1,"all_city_parameter_inputs"))), All_city_list!E943,INDIRECT(ADDRESS(B944,1,1,1,"all_city_parameter_inputs"))))</f>
        <v>rail_walk_time</v>
      </c>
      <c r="F944" s="9" t="str" cm="1">
        <f t="array" aca="1" ref="F944" ca="1">IF(AND(ISBLANK(INDIRECT(ADDRESS(B944,3,1,1,"all_city_parameter_inputs"))),ISBLANK(INDIRECT(ADDRESS(B944,2,1,1,"all_city_parameter_inputs")))),"",IF(ISBLANK(INDIRECT(ADDRESS(B944,2,1,1,"all_city_parameter_inputs"))),"",INDIRECT(ADDRESS(B944,2,1,1,"all_city_parameter_inputs"))))</f>
        <v>mean</v>
      </c>
      <c r="G944" s="25" t="str" cm="1">
        <f t="array" aca="1" ref="G944" ca="1">IF(ISBLANK(INDIRECT(ADDRESS(B944,A944,1,1,"all_city_parameter_inputs"))), "--",INDIRECT(ADDRESS(B944,A944,1,1,"all_city_parameter_inputs")))</f>
        <v>--</v>
      </c>
      <c r="H944" s="25" t="str">
        <f ca="1">IF(OR(F944="alpha",F944="beta",F944="sd",F944="mean"),"--",VLOOKUP(C944,Default!$B$5:$H$82,7,FALSE))</f>
        <v>--</v>
      </c>
      <c r="I944" s="9" t="str">
        <f ca="1">VLOOKUP(E944,Lookup!$C$5:$D$42,2, FALSE)</f>
        <v>Travel values</v>
      </c>
      <c r="J944" s="9" t="str">
        <f ca="1">VLOOKUP(C944,Default!$B$4:$E$82,4, FALSE)</f>
        <v>time taken to walk to train station</v>
      </c>
      <c r="K944" s="29"/>
      <c r="L944" s="29"/>
      <c r="M944" s="29"/>
    </row>
    <row r="945" spans="1:13" x14ac:dyDescent="0.3">
      <c r="A945" s="10">
        <f t="shared" si="41"/>
        <v>16</v>
      </c>
      <c r="B945" s="10">
        <f t="shared" si="42"/>
        <v>33</v>
      </c>
      <c r="C945" s="10" t="str">
        <f t="shared" ca="1" si="43"/>
        <v>rail_walk_time</v>
      </c>
      <c r="D945" s="9" t="str" cm="1">
        <f t="array" aca="1" ref="D945" ca="1">INDIRECT(ADDRESS(1,A945,1,1,"all_city_parameter_inputs"))</f>
        <v>montevideo</v>
      </c>
      <c r="E945" s="11" t="str" cm="1">
        <f t="array" aca="1" ref="E945" ca="1">IF(AND(ISBLANK(INDIRECT(ADDRESS(B945,2,1,1,"all_city_parameter_inputs"))), ISBLANK(INDIRECT(ADDRESS(B945,1,1,1,"all_city_parameter_inputs")))), "", IF(ISBLANK(INDIRECT(ADDRESS(B945,1,1,1,"all_city_parameter_inputs"))), All_city_list!E944,INDIRECT(ADDRESS(B945,1,1,1,"all_city_parameter_inputs"))))</f>
        <v>rail_walk_time</v>
      </c>
      <c r="F945" s="9" t="str" cm="1">
        <f t="array" aca="1" ref="F945" ca="1">IF(AND(ISBLANK(INDIRECT(ADDRESS(B945,3,1,1,"all_city_parameter_inputs"))),ISBLANK(INDIRECT(ADDRESS(B945,2,1,1,"all_city_parameter_inputs")))),"",IF(ISBLANK(INDIRECT(ADDRESS(B945,2,1,1,"all_city_parameter_inputs"))),"",INDIRECT(ADDRESS(B945,2,1,1,"all_city_parameter_inputs"))))</f>
        <v>sd</v>
      </c>
      <c r="G945" s="25" t="str" cm="1">
        <f t="array" aca="1" ref="G945" ca="1">IF(ISBLANK(INDIRECT(ADDRESS(B945,A945,1,1,"all_city_parameter_inputs"))), "--",INDIRECT(ADDRESS(B945,A945,1,1,"all_city_parameter_inputs")))</f>
        <v>--</v>
      </c>
      <c r="H945" s="25" t="str">
        <f ca="1">IF(OR(F945="alpha",F945="beta",F945="sd",F945="mean"),"--",VLOOKUP(C945,Default!$B$5:$H$82,7,FALSE))</f>
        <v>--</v>
      </c>
      <c r="I945" s="9" t="str">
        <f ca="1">VLOOKUP(E945,Lookup!$C$5:$D$42,2, FALSE)</f>
        <v>Travel values</v>
      </c>
      <c r="J945" s="9" t="str">
        <f ca="1">VLOOKUP(C945,Default!$B$4:$E$82,4, FALSE)</f>
        <v>time taken to walk to train station</v>
      </c>
      <c r="K945" s="29"/>
      <c r="L945" s="29"/>
      <c r="M945" s="29"/>
    </row>
    <row r="946" spans="1:13" x14ac:dyDescent="0.3">
      <c r="A946" s="10">
        <f t="shared" si="41"/>
        <v>16</v>
      </c>
      <c r="B946" s="10">
        <f t="shared" si="42"/>
        <v>34</v>
      </c>
      <c r="C946" s="10" t="str">
        <f t="shared" ca="1" si="43"/>
        <v xml:space="preserve">add_motorcycle_fleet </v>
      </c>
      <c r="D946" s="9" t="str" cm="1">
        <f t="array" aca="1" ref="D946" ca="1">INDIRECT(ADDRESS(1,A946,1,1,"all_city_parameter_inputs"))</f>
        <v>montevideo</v>
      </c>
      <c r="E946" s="11" t="str" cm="1">
        <f t="array" aca="1" ref="E946" ca="1">IF(AND(ISBLANK(INDIRECT(ADDRESS(B946,2,1,1,"all_city_parameter_inputs"))), ISBLANK(INDIRECT(ADDRESS(B946,1,1,1,"all_city_parameter_inputs")))), "", IF(ISBLANK(INDIRECT(ADDRESS(B946,1,1,1,"all_city_parameter_inputs"))), All_city_list!E945,INDIRECT(ADDRESS(B946,1,1,1,"all_city_parameter_inputs"))))</f>
        <v>add_motorcycle_fleet</v>
      </c>
      <c r="F946" s="9" t="str" cm="1">
        <f t="array" aca="1" ref="F946" ca="1">IF(AND(ISBLANK(INDIRECT(ADDRESS(B946,3,1,1,"all_city_parameter_inputs"))),ISBLANK(INDIRECT(ADDRESS(B946,2,1,1,"all_city_parameter_inputs")))),"",IF(ISBLANK(INDIRECT(ADDRESS(B946,2,1,1,"all_city_parameter_inputs"))),"",INDIRECT(ADDRESS(B946,2,1,1,"all_city_parameter_inputs"))))</f>
        <v/>
      </c>
      <c r="G946" s="25" t="str" cm="1">
        <f t="array" aca="1" ref="G946" ca="1">IF(ISBLANK(INDIRECT(ADDRESS(B946,A946,1,1,"all_city_parameter_inputs"))), "--",INDIRECT(ADDRESS(B946,A946,1,1,"all_city_parameter_inputs")))</f>
        <v>F</v>
      </c>
      <c r="H946" s="25" t="str">
        <f ca="1">IF(OR(F946="alpha",F946="beta",F946="sd",F946="mean"),"--",VLOOKUP(C946,Default!$B$5:$H$82,7,FALSE))</f>
        <v>F</v>
      </c>
      <c r="I946" s="9" t="str">
        <f ca="1">VLOOKUP(E946,Lookup!$C$5:$D$42,2, FALSE)</f>
        <v>Travel values</v>
      </c>
      <c r="J946" s="9">
        <f ca="1">VLOOKUP(C946,Default!$B$4:$E$82,4, FALSE)</f>
        <v>0</v>
      </c>
      <c r="K946" s="29"/>
      <c r="L946" s="29"/>
      <c r="M946" s="29"/>
    </row>
    <row r="947" spans="1:13" x14ac:dyDescent="0.3">
      <c r="A947" s="10">
        <f t="shared" si="41"/>
        <v>16</v>
      </c>
      <c r="B947" s="10">
        <f t="shared" si="42"/>
        <v>35</v>
      </c>
      <c r="C947" s="10" t="str">
        <f t="shared" ca="1" si="43"/>
        <v>fleet_to_motorcycle_ratio</v>
      </c>
      <c r="D947" s="9" t="str" cm="1">
        <f t="array" aca="1" ref="D947" ca="1">INDIRECT(ADDRESS(1,A947,1,1,"all_city_parameter_inputs"))</f>
        <v>montevideo</v>
      </c>
      <c r="E947" s="11" t="str" cm="1">
        <f t="array" aca="1" ref="E947" ca="1">IF(AND(ISBLANK(INDIRECT(ADDRESS(B947,2,1,1,"all_city_parameter_inputs"))), ISBLANK(INDIRECT(ADDRESS(B947,1,1,1,"all_city_parameter_inputs")))), "", IF(ISBLANK(INDIRECT(ADDRESS(B947,1,1,1,"all_city_parameter_inputs"))), All_city_list!E946,INDIRECT(ADDRESS(B947,1,1,1,"all_city_parameter_inputs"))))</f>
        <v>fleet_to_motorcycle_ratio</v>
      </c>
      <c r="F947" s="9" t="str" cm="1">
        <f t="array" aca="1" ref="F947" ca="1">IF(AND(ISBLANK(INDIRECT(ADDRESS(B947,3,1,1,"all_city_parameter_inputs"))),ISBLANK(INDIRECT(ADDRESS(B947,2,1,1,"all_city_parameter_inputs")))),"",IF(ISBLANK(INDIRECT(ADDRESS(B947,2,1,1,"all_city_parameter_inputs"))),"",INDIRECT(ADDRESS(B947,2,1,1,"all_city_parameter_inputs"))))</f>
        <v>constant</v>
      </c>
      <c r="G947" s="25" cm="1">
        <f t="array" aca="1" ref="G947" ca="1">IF(ISBLANK(INDIRECT(ADDRESS(B947,A947,1,1,"all_city_parameter_inputs"))), "--",INDIRECT(ADDRESS(B947,A947,1,1,"all_city_parameter_inputs")))</f>
        <v>0.61971830999999999</v>
      </c>
      <c r="H947" s="25">
        <f ca="1">IF(OR(F947="alpha",F947="beta",F947="sd",F947="mean"),"--",VLOOKUP(C947,Default!$B$5:$H$82,7,FALSE))</f>
        <v>0.01</v>
      </c>
      <c r="I947" s="9" t="str">
        <f ca="1">VLOOKUP(E947,Lookup!$C$5:$D$42,2, FALSE)</f>
        <v>Travel values</v>
      </c>
      <c r="J947" s="9" t="str">
        <f ca="1">VLOOKUP(C947,Default!$B$4:$E$82,4, FALSE)</f>
        <v>ratio of fleet vehicles to motorcycles</v>
      </c>
      <c r="K947" s="29"/>
      <c r="L947" s="29"/>
      <c r="M947" s="29"/>
    </row>
    <row r="948" spans="1:13" x14ac:dyDescent="0.3">
      <c r="A948" s="10">
        <f t="shared" si="41"/>
        <v>16</v>
      </c>
      <c r="B948" s="10">
        <f t="shared" si="42"/>
        <v>36</v>
      </c>
      <c r="C948" s="10" t="str">
        <f t="shared" ca="1" si="43"/>
        <v>fleet_to_motorcycle_ratio</v>
      </c>
      <c r="D948" s="9" t="str" cm="1">
        <f t="array" aca="1" ref="D948" ca="1">INDIRECT(ADDRESS(1,A948,1,1,"all_city_parameter_inputs"))</f>
        <v>montevideo</v>
      </c>
      <c r="E948" s="11" t="str" cm="1">
        <f t="array" aca="1" ref="E948" ca="1">IF(AND(ISBLANK(INDIRECT(ADDRESS(B948,2,1,1,"all_city_parameter_inputs"))), ISBLANK(INDIRECT(ADDRESS(B948,1,1,1,"all_city_parameter_inputs")))), "", IF(ISBLANK(INDIRECT(ADDRESS(B948,1,1,1,"all_city_parameter_inputs"))), All_city_list!E947,INDIRECT(ADDRESS(B948,1,1,1,"all_city_parameter_inputs"))))</f>
        <v>fleet_to_motorcycle_ratio</v>
      </c>
      <c r="F948" s="9" t="str" cm="1">
        <f t="array" aca="1" ref="F948" ca="1">IF(AND(ISBLANK(INDIRECT(ADDRESS(B948,3,1,1,"all_city_parameter_inputs"))),ISBLANK(INDIRECT(ADDRESS(B948,2,1,1,"all_city_parameter_inputs")))),"",IF(ISBLANK(INDIRECT(ADDRESS(B948,2,1,1,"all_city_parameter_inputs"))),"",INDIRECT(ADDRESS(B948,2,1,1,"all_city_parameter_inputs"))))</f>
        <v>alpha</v>
      </c>
      <c r="G948" s="25" cm="1">
        <f t="array" aca="1" ref="G948" ca="1">IF(ISBLANK(INDIRECT(ADDRESS(B948,A948,1,1,"all_city_parameter_inputs"))), "--",INDIRECT(ADDRESS(B948,A948,1,1,"all_city_parameter_inputs")))</f>
        <v>182.72</v>
      </c>
      <c r="H948" s="25" t="str">
        <f ca="1">IF(OR(F948="alpha",F948="beta",F948="sd",F948="mean"),"--",VLOOKUP(C948,Default!$B$5:$H$82,7,FALSE))</f>
        <v>--</v>
      </c>
      <c r="I948" s="9" t="str">
        <f ca="1">VLOOKUP(E948,Lookup!$C$5:$D$42,2, FALSE)</f>
        <v>Travel values</v>
      </c>
      <c r="J948" s="9" t="str">
        <f ca="1">VLOOKUP(C948,Default!$B$4:$E$82,4, FALSE)</f>
        <v>ratio of fleet vehicles to motorcycles</v>
      </c>
      <c r="K948" s="29"/>
      <c r="L948" s="29"/>
      <c r="M948" s="29"/>
    </row>
    <row r="949" spans="1:13" x14ac:dyDescent="0.3">
      <c r="A949" s="10">
        <f t="shared" si="41"/>
        <v>16</v>
      </c>
      <c r="B949" s="10">
        <f t="shared" si="42"/>
        <v>37</v>
      </c>
      <c r="C949" s="10" t="str">
        <f t="shared" ca="1" si="43"/>
        <v>fleet_to_motorcycle_ratio</v>
      </c>
      <c r="D949" s="9" t="str" cm="1">
        <f t="array" aca="1" ref="D949" ca="1">INDIRECT(ADDRESS(1,A949,1,1,"all_city_parameter_inputs"))</f>
        <v>montevideo</v>
      </c>
      <c r="E949" s="11" t="str" cm="1">
        <f t="array" aca="1" ref="E949" ca="1">IF(AND(ISBLANK(INDIRECT(ADDRESS(B949,2,1,1,"all_city_parameter_inputs"))), ISBLANK(INDIRECT(ADDRESS(B949,1,1,1,"all_city_parameter_inputs")))), "", IF(ISBLANK(INDIRECT(ADDRESS(B949,1,1,1,"all_city_parameter_inputs"))), All_city_list!E948,INDIRECT(ADDRESS(B949,1,1,1,"all_city_parameter_inputs"))))</f>
        <v>fleet_to_motorcycle_ratio</v>
      </c>
      <c r="F949" s="9" t="str" cm="1">
        <f t="array" aca="1" ref="F949" ca="1">IF(AND(ISBLANK(INDIRECT(ADDRESS(B949,3,1,1,"all_city_parameter_inputs"))),ISBLANK(INDIRECT(ADDRESS(B949,2,1,1,"all_city_parameter_inputs")))),"",IF(ISBLANK(INDIRECT(ADDRESS(B949,2,1,1,"all_city_parameter_inputs"))),"",INDIRECT(ADDRESS(B949,2,1,1,"all_city_parameter_inputs"))))</f>
        <v>beta</v>
      </c>
      <c r="G949" s="25" cm="1">
        <f t="array" aca="1" ref="G949" ca="1">IF(ISBLANK(INDIRECT(ADDRESS(B949,A949,1,1,"all_city_parameter_inputs"))), "--",INDIRECT(ADDRESS(B949,A949,1,1,"all_city_parameter_inputs")))</f>
        <v>112.51</v>
      </c>
      <c r="H949" s="25" t="str">
        <f ca="1">IF(OR(F949="alpha",F949="beta",F949="sd",F949="mean"),"--",VLOOKUP(C949,Default!$B$5:$H$82,7,FALSE))</f>
        <v>--</v>
      </c>
      <c r="I949" s="9" t="str">
        <f ca="1">VLOOKUP(E949,Lookup!$C$5:$D$42,2, FALSE)</f>
        <v>Travel values</v>
      </c>
      <c r="J949" s="9" t="str">
        <f ca="1">VLOOKUP(C949,Default!$B$4:$E$82,4, FALSE)</f>
        <v>ratio of fleet vehicles to motorcycles</v>
      </c>
      <c r="K949" s="29"/>
      <c r="L949" s="29"/>
      <c r="M949" s="29"/>
    </row>
    <row r="950" spans="1:13" x14ac:dyDescent="0.3">
      <c r="A950" s="10">
        <f t="shared" si="41"/>
        <v>16</v>
      </c>
      <c r="B950" s="10">
        <f t="shared" si="42"/>
        <v>38</v>
      </c>
      <c r="C950" s="10" t="str">
        <f t="shared" ca="1" si="43"/>
        <v xml:space="preserve">background_pa_confidence </v>
      </c>
      <c r="D950" s="9" t="str" cm="1">
        <f t="array" aca="1" ref="D950" ca="1">INDIRECT(ADDRESS(1,A950,1,1,"all_city_parameter_inputs"))</f>
        <v>montevideo</v>
      </c>
      <c r="E950" s="11" t="str" cm="1">
        <f t="array" aca="1" ref="E950" ca="1">IF(AND(ISBLANK(INDIRECT(ADDRESS(B950,2,1,1,"all_city_parameter_inputs"))), ISBLANK(INDIRECT(ADDRESS(B950,1,1,1,"all_city_parameter_inputs")))), "", IF(ISBLANK(INDIRECT(ADDRESS(B950,1,1,1,"all_city_parameter_inputs"))), All_city_list!E949,INDIRECT(ADDRESS(B950,1,1,1,"all_city_parameter_inputs"))))</f>
        <v>background_pa_confidence</v>
      </c>
      <c r="F950" s="9" t="str" cm="1">
        <f t="array" aca="1" ref="F950" ca="1">IF(AND(ISBLANK(INDIRECT(ADDRESS(B950,3,1,1,"all_city_parameter_inputs"))),ISBLANK(INDIRECT(ADDRESS(B950,2,1,1,"all_city_parameter_inputs")))),"",IF(ISBLANK(INDIRECT(ADDRESS(B950,2,1,1,"all_city_parameter_inputs"))),"",INDIRECT(ADDRESS(B950,2,1,1,"all_city_parameter_inputs"))))</f>
        <v/>
      </c>
      <c r="G950" s="25" cm="1">
        <f t="array" aca="1" ref="G950" ca="1">IF(ISBLANK(INDIRECT(ADDRESS(B950,A950,1,1,"all_city_parameter_inputs"))), "--",INDIRECT(ADDRESS(B950,A950,1,1,"all_city_parameter_inputs")))</f>
        <v>0.3</v>
      </c>
      <c r="H950" s="25" t="e">
        <f ca="1">IF(OR(F950="alpha",F950="beta",F950="sd",F950="mean"),"--",VLOOKUP(C950,Default!$B$5:$H$82,7,FALSE))</f>
        <v>#N/A</v>
      </c>
      <c r="I950" s="9" t="str">
        <f ca="1">VLOOKUP(E950,Lookup!$C$5:$D$42,2, FALSE)</f>
        <v>PA values</v>
      </c>
      <c r="J950" s="9" t="e">
        <f ca="1">VLOOKUP(C950,Default!$B$4:$E$82,4, FALSE)</f>
        <v>#N/A</v>
      </c>
      <c r="K950" s="29"/>
      <c r="L950" s="29"/>
      <c r="M950" s="29"/>
    </row>
    <row r="951" spans="1:13" x14ac:dyDescent="0.3">
      <c r="A951" s="10">
        <f t="shared" si="41"/>
        <v>16</v>
      </c>
      <c r="B951" s="10">
        <f t="shared" si="42"/>
        <v>39</v>
      </c>
      <c r="C951" s="10" t="str">
        <f t="shared" ca="1" si="43"/>
        <v xml:space="preserve">add_walk_to_bus_trips </v>
      </c>
      <c r="D951" s="9" t="str" cm="1">
        <f t="array" aca="1" ref="D951" ca="1">INDIRECT(ADDRESS(1,A951,1,1,"all_city_parameter_inputs"))</f>
        <v>montevideo</v>
      </c>
      <c r="E951" s="11" t="str" cm="1">
        <f t="array" aca="1" ref="E951" ca="1">IF(AND(ISBLANK(INDIRECT(ADDRESS(B951,2,1,1,"all_city_parameter_inputs"))), ISBLANK(INDIRECT(ADDRESS(B951,1,1,1,"all_city_parameter_inputs")))), "", IF(ISBLANK(INDIRECT(ADDRESS(B951,1,1,1,"all_city_parameter_inputs"))), All_city_list!E950,INDIRECT(ADDRESS(B951,1,1,1,"all_city_parameter_inputs"))))</f>
        <v>add_walk_to_bus_trips</v>
      </c>
      <c r="F951" s="9" t="str" cm="1">
        <f t="array" aca="1" ref="F951" ca="1">IF(AND(ISBLANK(INDIRECT(ADDRESS(B951,3,1,1,"all_city_parameter_inputs"))),ISBLANK(INDIRECT(ADDRESS(B951,2,1,1,"all_city_parameter_inputs")))),"",IF(ISBLANK(INDIRECT(ADDRESS(B951,2,1,1,"all_city_parameter_inputs"))),"",INDIRECT(ADDRESS(B951,2,1,1,"all_city_parameter_inputs"))))</f>
        <v/>
      </c>
      <c r="G951" s="25" t="str" cm="1">
        <f t="array" aca="1" ref="G951" ca="1">IF(ISBLANK(INDIRECT(ADDRESS(B951,A951,1,1,"all_city_parameter_inputs"))), "--",INDIRECT(ADDRESS(B951,A951,1,1,"all_city_parameter_inputs")))</f>
        <v>T</v>
      </c>
      <c r="H951" s="25" t="str">
        <f ca="1">IF(OR(F951="alpha",F951="beta",F951="sd",F951="mean"),"--",VLOOKUP(C951,Default!$B$5:$H$82,7,FALSE))</f>
        <v>T</v>
      </c>
      <c r="I951" s="9" t="str">
        <f ca="1">VLOOKUP(E951,Lookup!$C$5:$D$42,2, FALSE)</f>
        <v>Travel values</v>
      </c>
      <c r="J951" s="9">
        <f ca="1">VLOOKUP(C951,Default!$B$4:$E$82,4, FALSE)</f>
        <v>0</v>
      </c>
      <c r="K951" s="29"/>
      <c r="L951" s="29"/>
      <c r="M951" s="29"/>
    </row>
    <row r="952" spans="1:13" x14ac:dyDescent="0.3">
      <c r="A952" s="10">
        <f t="shared" si="41"/>
        <v>16</v>
      </c>
      <c r="B952" s="10">
        <f t="shared" si="42"/>
        <v>40</v>
      </c>
      <c r="C952" s="10" t="str">
        <f t="shared" ca="1" si="43"/>
        <v>bus_to_passenger_ratio</v>
      </c>
      <c r="D952" s="9" t="str" cm="1">
        <f t="array" aca="1" ref="D952" ca="1">INDIRECT(ADDRESS(1,A952,1,1,"all_city_parameter_inputs"))</f>
        <v>montevideo</v>
      </c>
      <c r="E952" s="11" t="str" cm="1">
        <f t="array" aca="1" ref="E952" ca="1">IF(AND(ISBLANK(INDIRECT(ADDRESS(B952,2,1,1,"all_city_parameter_inputs"))), ISBLANK(INDIRECT(ADDRESS(B952,1,1,1,"all_city_parameter_inputs")))), "", IF(ISBLANK(INDIRECT(ADDRESS(B952,1,1,1,"all_city_parameter_inputs"))), All_city_list!E951,INDIRECT(ADDRESS(B952,1,1,1,"all_city_parameter_inputs"))))</f>
        <v>bus_to_passenger_ratio</v>
      </c>
      <c r="F952" s="9" t="str" cm="1">
        <f t="array" aca="1" ref="F952" ca="1">IF(AND(ISBLANK(INDIRECT(ADDRESS(B952,3,1,1,"all_city_parameter_inputs"))),ISBLANK(INDIRECT(ADDRESS(B952,2,1,1,"all_city_parameter_inputs")))),"",IF(ISBLANK(INDIRECT(ADDRESS(B952,2,1,1,"all_city_parameter_inputs"))),"",INDIRECT(ADDRESS(B952,2,1,1,"all_city_parameter_inputs"))))</f>
        <v>constant</v>
      </c>
      <c r="G952" s="25" cm="1">
        <f t="array" aca="1" ref="G952" ca="1">IF(ISBLANK(INDIRECT(ADDRESS(B952,A952,1,1,"all_city_parameter_inputs"))), "--",INDIRECT(ADDRESS(B952,A952,1,1,"all_city_parameter_inputs")))</f>
        <v>3.2258065000000002E-2</v>
      </c>
      <c r="H952" s="25">
        <f ca="1">IF(OR(F952="alpha",F952="beta",F952="sd",F952="mean"),"--",VLOOKUP(C952,Default!$B$5:$H$82,7,FALSE))</f>
        <v>2.1999999999999999E-2</v>
      </c>
      <c r="I952" s="9" t="str">
        <f ca="1">VLOOKUP(E952,Lookup!$C$5:$D$42,2, FALSE)</f>
        <v>Travel values</v>
      </c>
      <c r="J952" s="9" t="str">
        <f ca="1">VLOOKUP(C952,Default!$B$4:$E$82,4, FALSE)</f>
        <v>number of buses per passenger</v>
      </c>
      <c r="K952" s="29"/>
      <c r="L952" s="29"/>
      <c r="M952" s="29"/>
    </row>
    <row r="953" spans="1:13" x14ac:dyDescent="0.3">
      <c r="A953" s="10">
        <f t="shared" si="41"/>
        <v>16</v>
      </c>
      <c r="B953" s="10">
        <f t="shared" si="42"/>
        <v>41</v>
      </c>
      <c r="C953" s="10" t="str">
        <f t="shared" ca="1" si="43"/>
        <v>bus_to_passenger_ratio</v>
      </c>
      <c r="D953" s="9" t="str" cm="1">
        <f t="array" aca="1" ref="D953" ca="1">INDIRECT(ADDRESS(1,A953,1,1,"all_city_parameter_inputs"))</f>
        <v>montevideo</v>
      </c>
      <c r="E953" s="11" t="str" cm="1">
        <f t="array" aca="1" ref="E953" ca="1">IF(AND(ISBLANK(INDIRECT(ADDRESS(B953,2,1,1,"all_city_parameter_inputs"))), ISBLANK(INDIRECT(ADDRESS(B953,1,1,1,"all_city_parameter_inputs")))), "", IF(ISBLANK(INDIRECT(ADDRESS(B953,1,1,1,"all_city_parameter_inputs"))), All_city_list!E952,INDIRECT(ADDRESS(B953,1,1,1,"all_city_parameter_inputs"))))</f>
        <v>bus_to_passenger_ratio</v>
      </c>
      <c r="F953" s="9" t="str" cm="1">
        <f t="array" aca="1" ref="F953" ca="1">IF(AND(ISBLANK(INDIRECT(ADDRESS(B953,3,1,1,"all_city_parameter_inputs"))),ISBLANK(INDIRECT(ADDRESS(B953,2,1,1,"all_city_parameter_inputs")))),"",IF(ISBLANK(INDIRECT(ADDRESS(B953,2,1,1,"all_city_parameter_inputs"))),"",INDIRECT(ADDRESS(B953,2,1,1,"all_city_parameter_inputs"))))</f>
        <v>alpha</v>
      </c>
      <c r="G953" s="25" cm="1">
        <f t="array" aca="1" ref="G953" ca="1">IF(ISBLANK(INDIRECT(ADDRESS(B953,A953,1,1,"all_city_parameter_inputs"))), "--",INDIRECT(ADDRESS(B953,A953,1,1,"all_city_parameter_inputs")))</f>
        <v>20</v>
      </c>
      <c r="H953" s="25" t="str">
        <f ca="1">IF(OR(F953="alpha",F953="beta",F953="sd",F953="mean"),"--",VLOOKUP(C953,Default!$B$5:$H$82,7,FALSE))</f>
        <v>--</v>
      </c>
      <c r="I953" s="9" t="str">
        <f ca="1">VLOOKUP(E953,Lookup!$C$5:$D$42,2, FALSE)</f>
        <v>Travel values</v>
      </c>
      <c r="J953" s="9" t="str">
        <f ca="1">VLOOKUP(C953,Default!$B$4:$E$82,4, FALSE)</f>
        <v>number of buses per passenger</v>
      </c>
      <c r="K953" s="29"/>
      <c r="L953" s="29"/>
      <c r="M953" s="29"/>
    </row>
    <row r="954" spans="1:13" x14ac:dyDescent="0.3">
      <c r="A954" s="10">
        <f t="shared" si="41"/>
        <v>16</v>
      </c>
      <c r="B954" s="10">
        <f t="shared" si="42"/>
        <v>42</v>
      </c>
      <c r="C954" s="10" t="str">
        <f t="shared" ca="1" si="43"/>
        <v>bus_to_passenger_ratio</v>
      </c>
      <c r="D954" s="9" t="str" cm="1">
        <f t="array" aca="1" ref="D954" ca="1">INDIRECT(ADDRESS(1,A954,1,1,"all_city_parameter_inputs"))</f>
        <v>montevideo</v>
      </c>
      <c r="E954" s="11" t="str" cm="1">
        <f t="array" aca="1" ref="E954" ca="1">IF(AND(ISBLANK(INDIRECT(ADDRESS(B954,2,1,1,"all_city_parameter_inputs"))), ISBLANK(INDIRECT(ADDRESS(B954,1,1,1,"all_city_parameter_inputs")))), "", IF(ISBLANK(INDIRECT(ADDRESS(B954,1,1,1,"all_city_parameter_inputs"))), All_city_list!E953,INDIRECT(ADDRESS(B954,1,1,1,"all_city_parameter_inputs"))))</f>
        <v>bus_to_passenger_ratio</v>
      </c>
      <c r="F954" s="9" t="str" cm="1">
        <f t="array" aca="1" ref="F954" ca="1">IF(AND(ISBLANK(INDIRECT(ADDRESS(B954,3,1,1,"all_city_parameter_inputs"))),ISBLANK(INDIRECT(ADDRESS(B954,2,1,1,"all_city_parameter_inputs")))),"",IF(ISBLANK(INDIRECT(ADDRESS(B954,2,1,1,"all_city_parameter_inputs"))),"",INDIRECT(ADDRESS(B954,2,1,1,"all_city_parameter_inputs"))))</f>
        <v>beta</v>
      </c>
      <c r="G954" s="25" cm="1">
        <f t="array" aca="1" ref="G954" ca="1">IF(ISBLANK(INDIRECT(ADDRESS(B954,A954,1,1,"all_city_parameter_inputs"))), "--",INDIRECT(ADDRESS(B954,A954,1,1,"all_city_parameter_inputs")))</f>
        <v>600</v>
      </c>
      <c r="H954" s="25" t="str">
        <f ca="1">IF(OR(F954="alpha",F954="beta",F954="sd",F954="mean"),"--",VLOOKUP(C954,Default!$B$5:$H$82,7,FALSE))</f>
        <v>--</v>
      </c>
      <c r="I954" s="9" t="str">
        <f ca="1">VLOOKUP(E954,Lookup!$C$5:$D$42,2, FALSE)</f>
        <v>Travel values</v>
      </c>
      <c r="J954" s="9" t="str">
        <f ca="1">VLOOKUP(C954,Default!$B$4:$E$82,4, FALSE)</f>
        <v>number of buses per passenger</v>
      </c>
      <c r="K954" s="29"/>
      <c r="L954" s="29"/>
      <c r="M954" s="29"/>
    </row>
    <row r="955" spans="1:13" x14ac:dyDescent="0.3">
      <c r="A955" s="10">
        <f t="shared" si="41"/>
        <v>16</v>
      </c>
      <c r="B955" s="10">
        <f t="shared" si="42"/>
        <v>43</v>
      </c>
      <c r="C955" s="10" t="str">
        <f t="shared" ca="1" si="43"/>
        <v>truck_to_car_ratio</v>
      </c>
      <c r="D955" s="9" t="str" cm="1">
        <f t="array" aca="1" ref="D955" ca="1">INDIRECT(ADDRESS(1,A955,1,1,"all_city_parameter_inputs"))</f>
        <v>montevideo</v>
      </c>
      <c r="E955" s="11" t="str" cm="1">
        <f t="array" aca="1" ref="E955" ca="1">IF(AND(ISBLANK(INDIRECT(ADDRESS(B955,2,1,1,"all_city_parameter_inputs"))), ISBLANK(INDIRECT(ADDRESS(B955,1,1,1,"all_city_parameter_inputs")))), "", IF(ISBLANK(INDIRECT(ADDRESS(B955,1,1,1,"all_city_parameter_inputs"))), All_city_list!E954,INDIRECT(ADDRESS(B955,1,1,1,"all_city_parameter_inputs"))))</f>
        <v>truck_to_car_ratio</v>
      </c>
      <c r="F955" s="9" t="str" cm="1">
        <f t="array" aca="1" ref="F955" ca="1">IF(AND(ISBLANK(INDIRECT(ADDRESS(B955,3,1,1,"all_city_parameter_inputs"))),ISBLANK(INDIRECT(ADDRESS(B955,2,1,1,"all_city_parameter_inputs")))),"",IF(ISBLANK(INDIRECT(ADDRESS(B955,2,1,1,"all_city_parameter_inputs"))),"",INDIRECT(ADDRESS(B955,2,1,1,"all_city_parameter_inputs"))))</f>
        <v>constant</v>
      </c>
      <c r="G955" s="25" cm="1">
        <f t="array" aca="1" ref="G955" ca="1">IF(ISBLANK(INDIRECT(ADDRESS(B955,A955,1,1,"all_city_parameter_inputs"))), "--",INDIRECT(ADDRESS(B955,A955,1,1,"all_city_parameter_inputs")))</f>
        <v>0.23076923099999999</v>
      </c>
      <c r="H955" s="25">
        <f ca="1">IF(OR(F955="alpha",F955="beta",F955="sd",F955="mean"),"--",VLOOKUP(C955,Default!$B$5:$H$82,7,FALSE))</f>
        <v>0.21</v>
      </c>
      <c r="I955" s="9" t="str">
        <f ca="1">VLOOKUP(E955,Lookup!$C$5:$D$42,2, FALSE)</f>
        <v>Travel values</v>
      </c>
      <c r="J955" s="9" t="str">
        <f ca="1">VLOOKUP(C955,Default!$B$4:$E$82,4, FALSE)</f>
        <v>number of trucks per car</v>
      </c>
      <c r="K955" s="29"/>
      <c r="L955" s="29"/>
      <c r="M955" s="29"/>
    </row>
    <row r="956" spans="1:13" x14ac:dyDescent="0.3">
      <c r="A956" s="10">
        <f t="shared" si="41"/>
        <v>16</v>
      </c>
      <c r="B956" s="10">
        <f t="shared" si="42"/>
        <v>44</v>
      </c>
      <c r="C956" s="10" t="str">
        <f t="shared" ca="1" si="43"/>
        <v>truck_to_car_ratio</v>
      </c>
      <c r="D956" s="9" t="str" cm="1">
        <f t="array" aca="1" ref="D956" ca="1">INDIRECT(ADDRESS(1,A956,1,1,"all_city_parameter_inputs"))</f>
        <v>montevideo</v>
      </c>
      <c r="E956" s="11" t="str" cm="1">
        <f t="array" aca="1" ref="E956" ca="1">IF(AND(ISBLANK(INDIRECT(ADDRESS(B956,2,1,1,"all_city_parameter_inputs"))), ISBLANK(INDIRECT(ADDRESS(B956,1,1,1,"all_city_parameter_inputs")))), "", IF(ISBLANK(INDIRECT(ADDRESS(B956,1,1,1,"all_city_parameter_inputs"))), All_city_list!E955,INDIRECT(ADDRESS(B956,1,1,1,"all_city_parameter_inputs"))))</f>
        <v>truck_to_car_ratio</v>
      </c>
      <c r="F956" s="9" t="str" cm="1">
        <f t="array" aca="1" ref="F956" ca="1">IF(AND(ISBLANK(INDIRECT(ADDRESS(B956,3,1,1,"all_city_parameter_inputs"))),ISBLANK(INDIRECT(ADDRESS(B956,2,1,1,"all_city_parameter_inputs")))),"",IF(ISBLANK(INDIRECT(ADDRESS(B956,2,1,1,"all_city_parameter_inputs"))),"",INDIRECT(ADDRESS(B956,2,1,1,"all_city_parameter_inputs"))))</f>
        <v>alpha</v>
      </c>
      <c r="G956" s="25" cm="1">
        <f t="array" aca="1" ref="G956" ca="1">IF(ISBLANK(INDIRECT(ADDRESS(B956,A956,1,1,"all_city_parameter_inputs"))), "--",INDIRECT(ADDRESS(B956,A956,1,1,"all_city_parameter_inputs")))</f>
        <v>3</v>
      </c>
      <c r="H956" s="25" t="str">
        <f ca="1">IF(OR(F956="alpha",F956="beta",F956="sd",F956="mean"),"--",VLOOKUP(C956,Default!$B$5:$H$82,7,FALSE))</f>
        <v>--</v>
      </c>
      <c r="I956" s="9" t="str">
        <f ca="1">VLOOKUP(E956,Lookup!$C$5:$D$42,2, FALSE)</f>
        <v>Travel values</v>
      </c>
      <c r="J956" s="9" t="str">
        <f ca="1">VLOOKUP(C956,Default!$B$4:$E$82,4, FALSE)</f>
        <v>number of trucks per car</v>
      </c>
      <c r="K956" s="29"/>
      <c r="L956" s="29"/>
      <c r="M956" s="29"/>
    </row>
    <row r="957" spans="1:13" x14ac:dyDescent="0.3">
      <c r="A957" s="10">
        <f t="shared" si="41"/>
        <v>16</v>
      </c>
      <c r="B957" s="10">
        <f t="shared" si="42"/>
        <v>45</v>
      </c>
      <c r="C957" s="10" t="str">
        <f t="shared" ca="1" si="43"/>
        <v>truck_to_car_ratio</v>
      </c>
      <c r="D957" s="9" t="str" cm="1">
        <f t="array" aca="1" ref="D957" ca="1">INDIRECT(ADDRESS(1,A957,1,1,"all_city_parameter_inputs"))</f>
        <v>montevideo</v>
      </c>
      <c r="E957" s="11" t="str" cm="1">
        <f t="array" aca="1" ref="E957" ca="1">IF(AND(ISBLANK(INDIRECT(ADDRESS(B957,2,1,1,"all_city_parameter_inputs"))), ISBLANK(INDIRECT(ADDRESS(B957,1,1,1,"all_city_parameter_inputs")))), "", IF(ISBLANK(INDIRECT(ADDRESS(B957,1,1,1,"all_city_parameter_inputs"))), All_city_list!E956,INDIRECT(ADDRESS(B957,1,1,1,"all_city_parameter_inputs"))))</f>
        <v>truck_to_car_ratio</v>
      </c>
      <c r="F957" s="9" t="str" cm="1">
        <f t="array" aca="1" ref="F957" ca="1">IF(AND(ISBLANK(INDIRECT(ADDRESS(B957,3,1,1,"all_city_parameter_inputs"))),ISBLANK(INDIRECT(ADDRESS(B957,2,1,1,"all_city_parameter_inputs")))),"",IF(ISBLANK(INDIRECT(ADDRESS(B957,2,1,1,"all_city_parameter_inputs"))),"",INDIRECT(ADDRESS(B957,2,1,1,"all_city_parameter_inputs"))))</f>
        <v>beta</v>
      </c>
      <c r="G957" s="25" cm="1">
        <f t="array" aca="1" ref="G957" ca="1">IF(ISBLANK(INDIRECT(ADDRESS(B957,A957,1,1,"all_city_parameter_inputs"))), "--",INDIRECT(ADDRESS(B957,A957,1,1,"all_city_parameter_inputs")))</f>
        <v>10</v>
      </c>
      <c r="H957" s="25" t="str">
        <f ca="1">IF(OR(F957="alpha",F957="beta",F957="sd",F957="mean"),"--",VLOOKUP(C957,Default!$B$5:$H$82,7,FALSE))</f>
        <v>--</v>
      </c>
      <c r="I957" s="9" t="str">
        <f ca="1">VLOOKUP(E957,Lookup!$C$5:$D$42,2, FALSE)</f>
        <v>Travel values</v>
      </c>
      <c r="J957" s="9" t="str">
        <f ca="1">VLOOKUP(C957,Default!$B$4:$E$82,4, FALSE)</f>
        <v>number of trucks per car</v>
      </c>
      <c r="K957" s="29"/>
      <c r="L957" s="29"/>
      <c r="M957" s="29"/>
    </row>
    <row r="958" spans="1:13" x14ac:dyDescent="0.3">
      <c r="A958" s="10">
        <f t="shared" si="41"/>
        <v>16</v>
      </c>
      <c r="B958" s="10">
        <f t="shared" si="42"/>
        <v>46</v>
      </c>
      <c r="C958" s="10" t="str">
        <f t="shared" ca="1" si="43"/>
        <v xml:space="preserve">PM_emission_confidence </v>
      </c>
      <c r="D958" s="9" t="str" cm="1">
        <f t="array" aca="1" ref="D958" ca="1">INDIRECT(ADDRESS(1,A958,1,1,"all_city_parameter_inputs"))</f>
        <v>montevideo</v>
      </c>
      <c r="E958" s="11" t="str" cm="1">
        <f t="array" aca="1" ref="E958" ca="1">IF(AND(ISBLANK(INDIRECT(ADDRESS(B958,2,1,1,"all_city_parameter_inputs"))), ISBLANK(INDIRECT(ADDRESS(B958,1,1,1,"all_city_parameter_inputs")))), "", IF(ISBLANK(INDIRECT(ADDRESS(B958,1,1,1,"all_city_parameter_inputs"))), All_city_list!E957,INDIRECT(ADDRESS(B958,1,1,1,"all_city_parameter_inputs"))))</f>
        <v>PM_emission_confidence</v>
      </c>
      <c r="F958" s="9" t="str" cm="1">
        <f t="array" aca="1" ref="F958" ca="1">IF(AND(ISBLANK(INDIRECT(ADDRESS(B958,3,1,1,"all_city_parameter_inputs"))),ISBLANK(INDIRECT(ADDRESS(B958,2,1,1,"all_city_parameter_inputs")))),"",IF(ISBLANK(INDIRECT(ADDRESS(B958,2,1,1,"all_city_parameter_inputs"))),"",INDIRECT(ADDRESS(B958,2,1,1,"all_city_parameter_inputs"))))</f>
        <v/>
      </c>
      <c r="G958" s="25" cm="1">
        <f t="array" aca="1" ref="G958" ca="1">IF(ISBLANK(INDIRECT(ADDRESS(B958,A958,1,1,"all_city_parameter_inputs"))), "--",INDIRECT(ADDRESS(B958,A958,1,1,"all_city_parameter_inputs")))</f>
        <v>0.8</v>
      </c>
      <c r="H958" s="25" t="e">
        <f ca="1">IF(OR(F958="alpha",F958="beta",F958="sd",F958="mean"),"--",VLOOKUP(C958,Default!$B$5:$H$82,7,FALSE))</f>
        <v>#N/A</v>
      </c>
      <c r="I958" s="9" t="str">
        <f ca="1">VLOOKUP(E958,Lookup!$C$5:$D$42,2, FALSE)</f>
        <v>Pollution values</v>
      </c>
      <c r="J958" s="9" t="e">
        <f ca="1">VLOOKUP(C958,Default!$B$4:$E$82,4, FALSE)</f>
        <v>#N/A</v>
      </c>
      <c r="K958" s="29"/>
      <c r="L958" s="29"/>
      <c r="M958" s="29"/>
    </row>
    <row r="959" spans="1:13" x14ac:dyDescent="0.3">
      <c r="A959" s="10">
        <f t="shared" si="41"/>
        <v>16</v>
      </c>
      <c r="B959" s="10">
        <f t="shared" si="42"/>
        <v>47</v>
      </c>
      <c r="C959" s="10" t="str">
        <f t="shared" ca="1" si="43"/>
        <v>distance_scalar_car_taxi</v>
      </c>
      <c r="D959" s="9" t="str" cm="1">
        <f t="array" aca="1" ref="D959" ca="1">INDIRECT(ADDRESS(1,A959,1,1,"all_city_parameter_inputs"))</f>
        <v>montevideo</v>
      </c>
      <c r="E959" s="11" t="str" cm="1">
        <f t="array" aca="1" ref="E959" ca="1">IF(AND(ISBLANK(INDIRECT(ADDRESS(B959,2,1,1,"all_city_parameter_inputs"))), ISBLANK(INDIRECT(ADDRESS(B959,1,1,1,"all_city_parameter_inputs")))), "", IF(ISBLANK(INDIRECT(ADDRESS(B959,1,1,1,"all_city_parameter_inputs"))), All_city_list!E958,INDIRECT(ADDRESS(B959,1,1,1,"all_city_parameter_inputs"))))</f>
        <v>distance_scalar_car_taxi</v>
      </c>
      <c r="F959" s="9" t="str" cm="1">
        <f t="array" aca="1" ref="F959" ca="1">IF(AND(ISBLANK(INDIRECT(ADDRESS(B959,3,1,1,"all_city_parameter_inputs"))),ISBLANK(INDIRECT(ADDRESS(B959,2,1,1,"all_city_parameter_inputs")))),"",IF(ISBLANK(INDIRECT(ADDRESS(B959,2,1,1,"all_city_parameter_inputs"))),"",INDIRECT(ADDRESS(B959,2,1,1,"all_city_parameter_inputs"))))</f>
        <v>constant</v>
      </c>
      <c r="G959" s="25" cm="1">
        <f t="array" aca="1" ref="G959" ca="1">IF(ISBLANK(INDIRECT(ADDRESS(B959,A959,1,1,"all_city_parameter_inputs"))), "--",INDIRECT(ADDRESS(B959,A959,1,1,"all_city_parameter_inputs")))</f>
        <v>1</v>
      </c>
      <c r="H959" s="25">
        <f ca="1">IF(OR(F959="alpha",F959="beta",F959="sd",F959="mean"),"--",VLOOKUP(C959,Default!$B$5:$H$82,7,FALSE))</f>
        <v>1</v>
      </c>
      <c r="I959" s="9" t="str">
        <f ca="1">VLOOKUP(E959,Lookup!$C$5:$D$42,2, FALSE)</f>
        <v>Travel values</v>
      </c>
      <c r="J959" s="9" t="str">
        <f ca="1">VLOOKUP(C959,Default!$B$4:$E$82,4, FALSE)</f>
        <v>scalar for car/taxi distance</v>
      </c>
      <c r="K959" s="29"/>
      <c r="L959" s="29"/>
      <c r="M959" s="29"/>
    </row>
    <row r="960" spans="1:13" x14ac:dyDescent="0.3">
      <c r="A960" s="10">
        <f t="shared" si="41"/>
        <v>16</v>
      </c>
      <c r="B960" s="10">
        <f t="shared" si="42"/>
        <v>48</v>
      </c>
      <c r="C960" s="10" t="str">
        <f t="shared" ca="1" si="43"/>
        <v>distance_scalar_car_taxi</v>
      </c>
      <c r="D960" s="9" t="str" cm="1">
        <f t="array" aca="1" ref="D960" ca="1">INDIRECT(ADDRESS(1,A960,1,1,"all_city_parameter_inputs"))</f>
        <v>montevideo</v>
      </c>
      <c r="E960" s="11" t="str" cm="1">
        <f t="array" aca="1" ref="E960" ca="1">IF(AND(ISBLANK(INDIRECT(ADDRESS(B960,2,1,1,"all_city_parameter_inputs"))), ISBLANK(INDIRECT(ADDRESS(B960,1,1,1,"all_city_parameter_inputs")))), "", IF(ISBLANK(INDIRECT(ADDRESS(B960,1,1,1,"all_city_parameter_inputs"))), All_city_list!E959,INDIRECT(ADDRESS(B960,1,1,1,"all_city_parameter_inputs"))))</f>
        <v>distance_scalar_car_taxi</v>
      </c>
      <c r="F960" s="9" t="str" cm="1">
        <f t="array" aca="1" ref="F960" ca="1">IF(AND(ISBLANK(INDIRECT(ADDRESS(B960,3,1,1,"all_city_parameter_inputs"))),ISBLANK(INDIRECT(ADDRESS(B960,2,1,1,"all_city_parameter_inputs")))),"",IF(ISBLANK(INDIRECT(ADDRESS(B960,2,1,1,"all_city_parameter_inputs"))),"",INDIRECT(ADDRESS(B960,2,1,1,"all_city_parameter_inputs"))))</f>
        <v>mean</v>
      </c>
      <c r="G960" s="25" cm="1">
        <f t="array" aca="1" ref="G960" ca="1">IF(ISBLANK(INDIRECT(ADDRESS(B960,A960,1,1,"all_city_parameter_inputs"))), "--",INDIRECT(ADDRESS(B960,A960,1,1,"all_city_parameter_inputs")))</f>
        <v>1</v>
      </c>
      <c r="H960" s="25" t="str">
        <f ca="1">IF(OR(F960="alpha",F960="beta",F960="sd",F960="mean"),"--",VLOOKUP(C960,Default!$B$5:$H$82,7,FALSE))</f>
        <v>--</v>
      </c>
      <c r="I960" s="9" t="str">
        <f ca="1">VLOOKUP(E960,Lookup!$C$5:$D$42,2, FALSE)</f>
        <v>Travel values</v>
      </c>
      <c r="J960" s="9" t="str">
        <f ca="1">VLOOKUP(C960,Default!$B$4:$E$82,4, FALSE)</f>
        <v>scalar for car/taxi distance</v>
      </c>
      <c r="K960" s="29"/>
      <c r="L960" s="29"/>
      <c r="M960" s="29"/>
    </row>
    <row r="961" spans="1:13" x14ac:dyDescent="0.3">
      <c r="A961" s="10">
        <f t="shared" si="41"/>
        <v>16</v>
      </c>
      <c r="B961" s="10">
        <f t="shared" si="42"/>
        <v>49</v>
      </c>
      <c r="C961" s="10" t="str">
        <f t="shared" ca="1" si="43"/>
        <v>distance_scalar_car_taxi</v>
      </c>
      <c r="D961" s="9" t="str" cm="1">
        <f t="array" aca="1" ref="D961" ca="1">INDIRECT(ADDRESS(1,A961,1,1,"all_city_parameter_inputs"))</f>
        <v>montevideo</v>
      </c>
      <c r="E961" s="11" t="str" cm="1">
        <f t="array" aca="1" ref="E961" ca="1">IF(AND(ISBLANK(INDIRECT(ADDRESS(B961,2,1,1,"all_city_parameter_inputs"))), ISBLANK(INDIRECT(ADDRESS(B961,1,1,1,"all_city_parameter_inputs")))), "", IF(ISBLANK(INDIRECT(ADDRESS(B961,1,1,1,"all_city_parameter_inputs"))), All_city_list!E960,INDIRECT(ADDRESS(B961,1,1,1,"all_city_parameter_inputs"))))</f>
        <v>distance_scalar_car_taxi</v>
      </c>
      <c r="F961" s="9" t="str" cm="1">
        <f t="array" aca="1" ref="F961" ca="1">IF(AND(ISBLANK(INDIRECT(ADDRESS(B961,3,1,1,"all_city_parameter_inputs"))),ISBLANK(INDIRECT(ADDRESS(B961,2,1,1,"all_city_parameter_inputs")))),"",IF(ISBLANK(INDIRECT(ADDRESS(B961,2,1,1,"all_city_parameter_inputs"))),"",INDIRECT(ADDRESS(B961,2,1,1,"all_city_parameter_inputs"))))</f>
        <v>sd</v>
      </c>
      <c r="G961" s="25" cm="1">
        <f t="array" aca="1" ref="G961" ca="1">IF(ISBLANK(INDIRECT(ADDRESS(B961,A961,1,1,"all_city_parameter_inputs"))), "--",INDIRECT(ADDRESS(B961,A961,1,1,"all_city_parameter_inputs")))</f>
        <v>1.2</v>
      </c>
      <c r="H961" s="25" t="str">
        <f ca="1">IF(OR(F961="alpha",F961="beta",F961="sd",F961="mean"),"--",VLOOKUP(C961,Default!$B$5:$H$82,7,FALSE))</f>
        <v>--</v>
      </c>
      <c r="I961" s="9" t="str">
        <f ca="1">VLOOKUP(E961,Lookup!$C$5:$D$42,2, FALSE)</f>
        <v>Travel values</v>
      </c>
      <c r="J961" s="9" t="str">
        <f ca="1">VLOOKUP(C961,Default!$B$4:$E$82,4, FALSE)</f>
        <v>scalar for car/taxi distance</v>
      </c>
      <c r="K961" s="29"/>
      <c r="L961" s="29"/>
      <c r="M961" s="29"/>
    </row>
    <row r="962" spans="1:13" x14ac:dyDescent="0.3">
      <c r="A962" s="10">
        <f t="shared" si="41"/>
        <v>16</v>
      </c>
      <c r="B962" s="10">
        <f t="shared" si="42"/>
        <v>50</v>
      </c>
      <c r="C962" s="10" t="str">
        <f t="shared" ca="1" si="43"/>
        <v>distance_scalar_motorcycle</v>
      </c>
      <c r="D962" s="9" t="str" cm="1">
        <f t="array" aca="1" ref="D962" ca="1">INDIRECT(ADDRESS(1,A962,1,1,"all_city_parameter_inputs"))</f>
        <v>montevideo</v>
      </c>
      <c r="E962" s="11" t="str" cm="1">
        <f t="array" aca="1" ref="E962" ca="1">IF(AND(ISBLANK(INDIRECT(ADDRESS(B962,2,1,1,"all_city_parameter_inputs"))), ISBLANK(INDIRECT(ADDRESS(B962,1,1,1,"all_city_parameter_inputs")))), "", IF(ISBLANK(INDIRECT(ADDRESS(B962,1,1,1,"all_city_parameter_inputs"))), All_city_list!E961,INDIRECT(ADDRESS(B962,1,1,1,"all_city_parameter_inputs"))))</f>
        <v>distance_scalar_motorcycle</v>
      </c>
      <c r="F962" s="9" t="str" cm="1">
        <f t="array" aca="1" ref="F962" ca="1">IF(AND(ISBLANK(INDIRECT(ADDRESS(B962,3,1,1,"all_city_parameter_inputs"))),ISBLANK(INDIRECT(ADDRESS(B962,2,1,1,"all_city_parameter_inputs")))),"",IF(ISBLANK(INDIRECT(ADDRESS(B962,2,1,1,"all_city_parameter_inputs"))),"",INDIRECT(ADDRESS(B962,2,1,1,"all_city_parameter_inputs"))))</f>
        <v>constant</v>
      </c>
      <c r="G962" s="25" cm="1">
        <f t="array" aca="1" ref="G962" ca="1">IF(ISBLANK(INDIRECT(ADDRESS(B962,A962,1,1,"all_city_parameter_inputs"))), "--",INDIRECT(ADDRESS(B962,A962,1,1,"all_city_parameter_inputs")))</f>
        <v>1</v>
      </c>
      <c r="H962" s="25">
        <f ca="1">IF(OR(F962="alpha",F962="beta",F962="sd",F962="mean"),"--",VLOOKUP(C962,Default!$B$5:$H$82,7,FALSE))</f>
        <v>1</v>
      </c>
      <c r="I962" s="9" t="str">
        <f ca="1">VLOOKUP(E962,Lookup!$C$5:$D$42,2, FALSE)</f>
        <v>Travel values</v>
      </c>
      <c r="J962" s="9" t="str">
        <f ca="1">VLOOKUP(C962,Default!$B$4:$E$82,4, FALSE)</f>
        <v>scalar for motorcycle distance</v>
      </c>
      <c r="K962" s="29"/>
      <c r="L962" s="29"/>
      <c r="M962" s="29"/>
    </row>
    <row r="963" spans="1:13" x14ac:dyDescent="0.3">
      <c r="A963" s="10">
        <f t="shared" si="41"/>
        <v>16</v>
      </c>
      <c r="B963" s="10">
        <f t="shared" si="42"/>
        <v>51</v>
      </c>
      <c r="C963" s="10" t="str">
        <f t="shared" ca="1" si="43"/>
        <v>distance_scalar_motorcycle</v>
      </c>
      <c r="D963" s="9" t="str" cm="1">
        <f t="array" aca="1" ref="D963" ca="1">INDIRECT(ADDRESS(1,A963,1,1,"all_city_parameter_inputs"))</f>
        <v>montevideo</v>
      </c>
      <c r="E963" s="11" t="str" cm="1">
        <f t="array" aca="1" ref="E963" ca="1">IF(AND(ISBLANK(INDIRECT(ADDRESS(B963,2,1,1,"all_city_parameter_inputs"))), ISBLANK(INDIRECT(ADDRESS(B963,1,1,1,"all_city_parameter_inputs")))), "", IF(ISBLANK(INDIRECT(ADDRESS(B963,1,1,1,"all_city_parameter_inputs"))), All_city_list!E962,INDIRECT(ADDRESS(B963,1,1,1,"all_city_parameter_inputs"))))</f>
        <v>distance_scalar_motorcycle</v>
      </c>
      <c r="F963" s="9" t="str" cm="1">
        <f t="array" aca="1" ref="F963" ca="1">IF(AND(ISBLANK(INDIRECT(ADDRESS(B963,3,1,1,"all_city_parameter_inputs"))),ISBLANK(INDIRECT(ADDRESS(B963,2,1,1,"all_city_parameter_inputs")))),"",IF(ISBLANK(INDIRECT(ADDRESS(B963,2,1,1,"all_city_parameter_inputs"))),"",INDIRECT(ADDRESS(B963,2,1,1,"all_city_parameter_inputs"))))</f>
        <v>mean</v>
      </c>
      <c r="G963" s="25" cm="1">
        <f t="array" aca="1" ref="G963" ca="1">IF(ISBLANK(INDIRECT(ADDRESS(B963,A963,1,1,"all_city_parameter_inputs"))), "--",INDIRECT(ADDRESS(B963,A963,1,1,"all_city_parameter_inputs")))</f>
        <v>1</v>
      </c>
      <c r="H963" s="25" t="str">
        <f ca="1">IF(OR(F963="alpha",F963="beta",F963="sd",F963="mean"),"--",VLOOKUP(C963,Default!$B$5:$H$82,7,FALSE))</f>
        <v>--</v>
      </c>
      <c r="I963" s="9" t="str">
        <f ca="1">VLOOKUP(E963,Lookup!$C$5:$D$42,2, FALSE)</f>
        <v>Travel values</v>
      </c>
      <c r="J963" s="9" t="str">
        <f ca="1">VLOOKUP(C963,Default!$B$4:$E$82,4, FALSE)</f>
        <v>scalar for motorcycle distance</v>
      </c>
      <c r="K963" s="29"/>
      <c r="L963" s="29"/>
      <c r="M963" s="29"/>
    </row>
    <row r="964" spans="1:13" x14ac:dyDescent="0.3">
      <c r="A964" s="10">
        <f t="shared" si="41"/>
        <v>16</v>
      </c>
      <c r="B964" s="10">
        <f t="shared" si="42"/>
        <v>52</v>
      </c>
      <c r="C964" s="10" t="str">
        <f t="shared" ca="1" si="43"/>
        <v>distance_scalar_motorcycle</v>
      </c>
      <c r="D964" s="9" t="str" cm="1">
        <f t="array" aca="1" ref="D964" ca="1">INDIRECT(ADDRESS(1,A964,1,1,"all_city_parameter_inputs"))</f>
        <v>montevideo</v>
      </c>
      <c r="E964" s="11" t="str" cm="1">
        <f t="array" aca="1" ref="E964" ca="1">IF(AND(ISBLANK(INDIRECT(ADDRESS(B964,2,1,1,"all_city_parameter_inputs"))), ISBLANK(INDIRECT(ADDRESS(B964,1,1,1,"all_city_parameter_inputs")))), "", IF(ISBLANK(INDIRECT(ADDRESS(B964,1,1,1,"all_city_parameter_inputs"))), All_city_list!E963,INDIRECT(ADDRESS(B964,1,1,1,"all_city_parameter_inputs"))))</f>
        <v>distance_scalar_motorcycle</v>
      </c>
      <c r="F964" s="9" t="str" cm="1">
        <f t="array" aca="1" ref="F964" ca="1">IF(AND(ISBLANK(INDIRECT(ADDRESS(B964,3,1,1,"all_city_parameter_inputs"))),ISBLANK(INDIRECT(ADDRESS(B964,2,1,1,"all_city_parameter_inputs")))),"",IF(ISBLANK(INDIRECT(ADDRESS(B964,2,1,1,"all_city_parameter_inputs"))),"",INDIRECT(ADDRESS(B964,2,1,1,"all_city_parameter_inputs"))))</f>
        <v>sd</v>
      </c>
      <c r="G964" s="25" cm="1">
        <f t="array" aca="1" ref="G964" ca="1">IF(ISBLANK(INDIRECT(ADDRESS(B964,A964,1,1,"all_city_parameter_inputs"))), "--",INDIRECT(ADDRESS(B964,A964,1,1,"all_city_parameter_inputs")))</f>
        <v>1.2</v>
      </c>
      <c r="H964" s="25" t="str">
        <f ca="1">IF(OR(F964="alpha",F964="beta",F964="sd",F964="mean"),"--",VLOOKUP(C964,Default!$B$5:$H$82,7,FALSE))</f>
        <v>--</v>
      </c>
      <c r="I964" s="9" t="str">
        <f ca="1">VLOOKUP(E964,Lookup!$C$5:$D$42,2, FALSE)</f>
        <v>Travel values</v>
      </c>
      <c r="J964" s="9" t="str">
        <f ca="1">VLOOKUP(C964,Default!$B$4:$E$82,4, FALSE)</f>
        <v>scalar for motorcycle distance</v>
      </c>
      <c r="K964" s="29"/>
      <c r="L964" s="29"/>
      <c r="M964" s="29"/>
    </row>
    <row r="965" spans="1:13" x14ac:dyDescent="0.3">
      <c r="A965" s="10">
        <f t="shared" si="41"/>
        <v>16</v>
      </c>
      <c r="B965" s="10">
        <f t="shared" si="42"/>
        <v>53</v>
      </c>
      <c r="C965" s="10" t="str">
        <f t="shared" ca="1" si="43"/>
        <v>distance_scalar_pt</v>
      </c>
      <c r="D965" s="9" t="str" cm="1">
        <f t="array" aca="1" ref="D965" ca="1">INDIRECT(ADDRESS(1,A965,1,1,"all_city_parameter_inputs"))</f>
        <v>montevideo</v>
      </c>
      <c r="E965" s="11" t="str" cm="1">
        <f t="array" aca="1" ref="E965" ca="1">IF(AND(ISBLANK(INDIRECT(ADDRESS(B965,2,1,1,"all_city_parameter_inputs"))), ISBLANK(INDIRECT(ADDRESS(B965,1,1,1,"all_city_parameter_inputs")))), "", IF(ISBLANK(INDIRECT(ADDRESS(B965,1,1,1,"all_city_parameter_inputs"))), All_city_list!E964,INDIRECT(ADDRESS(B965,1,1,1,"all_city_parameter_inputs"))))</f>
        <v>distance_scalar_pt</v>
      </c>
      <c r="F965" s="9" t="str" cm="1">
        <f t="array" aca="1" ref="F965" ca="1">IF(AND(ISBLANK(INDIRECT(ADDRESS(B965,3,1,1,"all_city_parameter_inputs"))),ISBLANK(INDIRECT(ADDRESS(B965,2,1,1,"all_city_parameter_inputs")))),"",IF(ISBLANK(INDIRECT(ADDRESS(B965,2,1,1,"all_city_parameter_inputs"))),"",INDIRECT(ADDRESS(B965,2,1,1,"all_city_parameter_inputs"))))</f>
        <v>constant</v>
      </c>
      <c r="G965" s="25" cm="1">
        <f t="array" aca="1" ref="G965" ca="1">IF(ISBLANK(INDIRECT(ADDRESS(B965,A965,1,1,"all_city_parameter_inputs"))), "--",INDIRECT(ADDRESS(B965,A965,1,1,"all_city_parameter_inputs")))</f>
        <v>1</v>
      </c>
      <c r="H965" s="25">
        <f ca="1">IF(OR(F965="alpha",F965="beta",F965="sd",F965="mean"),"--",VLOOKUP(C965,Default!$B$5:$H$82,7,FALSE))</f>
        <v>1</v>
      </c>
      <c r="I965" s="9" t="str">
        <f ca="1">VLOOKUP(E965,Lookup!$C$5:$D$42,2, FALSE)</f>
        <v>Travel values</v>
      </c>
      <c r="J965" s="9" t="str">
        <f ca="1">VLOOKUP(C965,Default!$B$4:$E$82,4, FALSE)</f>
        <v>scalar for PT distance</v>
      </c>
      <c r="K965" s="29"/>
      <c r="L965" s="29"/>
      <c r="M965" s="29"/>
    </row>
    <row r="966" spans="1:13" x14ac:dyDescent="0.3">
      <c r="A966" s="10">
        <f t="shared" si="41"/>
        <v>16</v>
      </c>
      <c r="B966" s="10">
        <f t="shared" si="42"/>
        <v>54</v>
      </c>
      <c r="C966" s="10" t="str">
        <f t="shared" ca="1" si="43"/>
        <v>distance_scalar_pt</v>
      </c>
      <c r="D966" s="9" t="str" cm="1">
        <f t="array" aca="1" ref="D966" ca="1">INDIRECT(ADDRESS(1,A966,1,1,"all_city_parameter_inputs"))</f>
        <v>montevideo</v>
      </c>
      <c r="E966" s="11" t="str" cm="1">
        <f t="array" aca="1" ref="E966" ca="1">IF(AND(ISBLANK(INDIRECT(ADDRESS(B966,2,1,1,"all_city_parameter_inputs"))), ISBLANK(INDIRECT(ADDRESS(B966,1,1,1,"all_city_parameter_inputs")))), "", IF(ISBLANK(INDIRECT(ADDRESS(B966,1,1,1,"all_city_parameter_inputs"))), All_city_list!E965,INDIRECT(ADDRESS(B966,1,1,1,"all_city_parameter_inputs"))))</f>
        <v>distance_scalar_pt</v>
      </c>
      <c r="F966" s="9" t="str" cm="1">
        <f t="array" aca="1" ref="F966" ca="1">IF(AND(ISBLANK(INDIRECT(ADDRESS(B966,3,1,1,"all_city_parameter_inputs"))),ISBLANK(INDIRECT(ADDRESS(B966,2,1,1,"all_city_parameter_inputs")))),"",IF(ISBLANK(INDIRECT(ADDRESS(B966,2,1,1,"all_city_parameter_inputs"))),"",INDIRECT(ADDRESS(B966,2,1,1,"all_city_parameter_inputs"))))</f>
        <v>mean</v>
      </c>
      <c r="G966" s="25" cm="1">
        <f t="array" aca="1" ref="G966" ca="1">IF(ISBLANK(INDIRECT(ADDRESS(B966,A966,1,1,"all_city_parameter_inputs"))), "--",INDIRECT(ADDRESS(B966,A966,1,1,"all_city_parameter_inputs")))</f>
        <v>1</v>
      </c>
      <c r="H966" s="25" t="str">
        <f ca="1">IF(OR(F966="alpha",F966="beta",F966="sd",F966="mean"),"--",VLOOKUP(C966,Default!$B$5:$H$82,7,FALSE))</f>
        <v>--</v>
      </c>
      <c r="I966" s="9" t="str">
        <f ca="1">VLOOKUP(E966,Lookup!$C$5:$D$42,2, FALSE)</f>
        <v>Travel values</v>
      </c>
      <c r="J966" s="9" t="str">
        <f ca="1">VLOOKUP(C966,Default!$B$4:$E$82,4, FALSE)</f>
        <v>scalar for PT distance</v>
      </c>
      <c r="K966" s="29"/>
      <c r="L966" s="29"/>
      <c r="M966" s="29"/>
    </row>
    <row r="967" spans="1:13" x14ac:dyDescent="0.3">
      <c r="A967" s="10">
        <f t="shared" si="41"/>
        <v>16</v>
      </c>
      <c r="B967" s="10">
        <f t="shared" si="42"/>
        <v>55</v>
      </c>
      <c r="C967" s="10" t="str">
        <f t="shared" ca="1" si="43"/>
        <v>distance_scalar_pt</v>
      </c>
      <c r="D967" s="9" t="str" cm="1">
        <f t="array" aca="1" ref="D967" ca="1">INDIRECT(ADDRESS(1,A967,1,1,"all_city_parameter_inputs"))</f>
        <v>montevideo</v>
      </c>
      <c r="E967" s="11" t="str" cm="1">
        <f t="array" aca="1" ref="E967" ca="1">IF(AND(ISBLANK(INDIRECT(ADDRESS(B967,2,1,1,"all_city_parameter_inputs"))), ISBLANK(INDIRECT(ADDRESS(B967,1,1,1,"all_city_parameter_inputs")))), "", IF(ISBLANK(INDIRECT(ADDRESS(B967,1,1,1,"all_city_parameter_inputs"))), All_city_list!E966,INDIRECT(ADDRESS(B967,1,1,1,"all_city_parameter_inputs"))))</f>
        <v>distance_scalar_pt</v>
      </c>
      <c r="F967" s="9" t="str" cm="1">
        <f t="array" aca="1" ref="F967" ca="1">IF(AND(ISBLANK(INDIRECT(ADDRESS(B967,3,1,1,"all_city_parameter_inputs"))),ISBLANK(INDIRECT(ADDRESS(B967,2,1,1,"all_city_parameter_inputs")))),"",IF(ISBLANK(INDIRECT(ADDRESS(B967,2,1,1,"all_city_parameter_inputs"))),"",INDIRECT(ADDRESS(B967,2,1,1,"all_city_parameter_inputs"))))</f>
        <v>sd</v>
      </c>
      <c r="G967" s="25" cm="1">
        <f t="array" aca="1" ref="G967" ca="1">IF(ISBLANK(INDIRECT(ADDRESS(B967,A967,1,1,"all_city_parameter_inputs"))), "--",INDIRECT(ADDRESS(B967,A967,1,1,"all_city_parameter_inputs")))</f>
        <v>1.2</v>
      </c>
      <c r="H967" s="25" t="str">
        <f ca="1">IF(OR(F967="alpha",F967="beta",F967="sd",F967="mean"),"--",VLOOKUP(C967,Default!$B$5:$H$82,7,FALSE))</f>
        <v>--</v>
      </c>
      <c r="I967" s="9" t="str">
        <f ca="1">VLOOKUP(E967,Lookup!$C$5:$D$42,2, FALSE)</f>
        <v>Travel values</v>
      </c>
      <c r="J967" s="9" t="str">
        <f ca="1">VLOOKUP(C967,Default!$B$4:$E$82,4, FALSE)</f>
        <v>scalar for PT distance</v>
      </c>
      <c r="K967" s="29"/>
      <c r="L967" s="29"/>
      <c r="M967" s="29"/>
    </row>
    <row r="968" spans="1:13" x14ac:dyDescent="0.3">
      <c r="A968" s="10">
        <f t="shared" si="41"/>
        <v>16</v>
      </c>
      <c r="B968" s="10">
        <f t="shared" si="42"/>
        <v>56</v>
      </c>
      <c r="C968" s="10" t="str">
        <f t="shared" ca="1" si="43"/>
        <v>distance_scalar_walking</v>
      </c>
      <c r="D968" s="9" t="str" cm="1">
        <f t="array" aca="1" ref="D968" ca="1">INDIRECT(ADDRESS(1,A968,1,1,"all_city_parameter_inputs"))</f>
        <v>montevideo</v>
      </c>
      <c r="E968" s="11" t="str" cm="1">
        <f t="array" aca="1" ref="E968" ca="1">IF(AND(ISBLANK(INDIRECT(ADDRESS(B968,2,1,1,"all_city_parameter_inputs"))), ISBLANK(INDIRECT(ADDRESS(B968,1,1,1,"all_city_parameter_inputs")))), "", IF(ISBLANK(INDIRECT(ADDRESS(B968,1,1,1,"all_city_parameter_inputs"))), All_city_list!E967,INDIRECT(ADDRESS(B968,1,1,1,"all_city_parameter_inputs"))))</f>
        <v>distance_scalar_walking</v>
      </c>
      <c r="F968" s="9" t="str" cm="1">
        <f t="array" aca="1" ref="F968" ca="1">IF(AND(ISBLANK(INDIRECT(ADDRESS(B968,3,1,1,"all_city_parameter_inputs"))),ISBLANK(INDIRECT(ADDRESS(B968,2,1,1,"all_city_parameter_inputs")))),"",IF(ISBLANK(INDIRECT(ADDRESS(B968,2,1,1,"all_city_parameter_inputs"))),"",INDIRECT(ADDRESS(B968,2,1,1,"all_city_parameter_inputs"))))</f>
        <v>constant</v>
      </c>
      <c r="G968" s="25" cm="1">
        <f t="array" aca="1" ref="G968" ca="1">IF(ISBLANK(INDIRECT(ADDRESS(B968,A968,1,1,"all_city_parameter_inputs"))), "--",INDIRECT(ADDRESS(B968,A968,1,1,"all_city_parameter_inputs")))</f>
        <v>1</v>
      </c>
      <c r="H968" s="25">
        <f ca="1">IF(OR(F968="alpha",F968="beta",F968="sd",F968="mean"),"--",VLOOKUP(C968,Default!$B$5:$H$82,7,FALSE))</f>
        <v>1</v>
      </c>
      <c r="I968" s="9" t="str">
        <f ca="1">VLOOKUP(E968,Lookup!$C$5:$D$42,2, FALSE)</f>
        <v>Travel values</v>
      </c>
      <c r="J968" s="9" t="str">
        <f ca="1">VLOOKUP(C968,Default!$B$4:$E$82,4, FALSE)</f>
        <v>scalar for walking distance</v>
      </c>
      <c r="K968" s="29"/>
      <c r="L968" s="29"/>
      <c r="M968" s="29"/>
    </row>
    <row r="969" spans="1:13" x14ac:dyDescent="0.3">
      <c r="A969" s="10">
        <f t="shared" si="41"/>
        <v>16</v>
      </c>
      <c r="B969" s="10">
        <f t="shared" si="42"/>
        <v>57</v>
      </c>
      <c r="C969" s="10" t="str">
        <f t="shared" ca="1" si="43"/>
        <v>distance_scalar_walking</v>
      </c>
      <c r="D969" s="9" t="str" cm="1">
        <f t="array" aca="1" ref="D969" ca="1">INDIRECT(ADDRESS(1,A969,1,1,"all_city_parameter_inputs"))</f>
        <v>montevideo</v>
      </c>
      <c r="E969" s="11" t="str" cm="1">
        <f t="array" aca="1" ref="E969" ca="1">IF(AND(ISBLANK(INDIRECT(ADDRESS(B969,2,1,1,"all_city_parameter_inputs"))), ISBLANK(INDIRECT(ADDRESS(B969,1,1,1,"all_city_parameter_inputs")))), "", IF(ISBLANK(INDIRECT(ADDRESS(B969,1,1,1,"all_city_parameter_inputs"))), All_city_list!E968,INDIRECT(ADDRESS(B969,1,1,1,"all_city_parameter_inputs"))))</f>
        <v>distance_scalar_walking</v>
      </c>
      <c r="F969" s="9" t="str" cm="1">
        <f t="array" aca="1" ref="F969" ca="1">IF(AND(ISBLANK(INDIRECT(ADDRESS(B969,3,1,1,"all_city_parameter_inputs"))),ISBLANK(INDIRECT(ADDRESS(B969,2,1,1,"all_city_parameter_inputs")))),"",IF(ISBLANK(INDIRECT(ADDRESS(B969,2,1,1,"all_city_parameter_inputs"))),"",INDIRECT(ADDRESS(B969,2,1,1,"all_city_parameter_inputs"))))</f>
        <v>mean</v>
      </c>
      <c r="G969" s="25" cm="1">
        <f t="array" aca="1" ref="G969" ca="1">IF(ISBLANK(INDIRECT(ADDRESS(B969,A969,1,1,"all_city_parameter_inputs"))), "--",INDIRECT(ADDRESS(B969,A969,1,1,"all_city_parameter_inputs")))</f>
        <v>1</v>
      </c>
      <c r="H969" s="25" t="str">
        <f ca="1">IF(OR(F969="alpha",F969="beta",F969="sd",F969="mean"),"--",VLOOKUP(C969,Default!$B$5:$H$82,7,FALSE))</f>
        <v>--</v>
      </c>
      <c r="I969" s="9" t="str">
        <f ca="1">VLOOKUP(E969,Lookup!$C$5:$D$42,2, FALSE)</f>
        <v>Travel values</v>
      </c>
      <c r="J969" s="9" t="str">
        <f ca="1">VLOOKUP(C969,Default!$B$4:$E$82,4, FALSE)</f>
        <v>scalar for walking distance</v>
      </c>
      <c r="K969" s="29"/>
      <c r="L969" s="29"/>
      <c r="M969" s="29"/>
    </row>
    <row r="970" spans="1:13" x14ac:dyDescent="0.3">
      <c r="A970" s="10">
        <f t="shared" si="41"/>
        <v>16</v>
      </c>
      <c r="B970" s="10">
        <f t="shared" si="42"/>
        <v>58</v>
      </c>
      <c r="C970" s="10" t="str">
        <f t="shared" ca="1" si="43"/>
        <v>distance_scalar_walking</v>
      </c>
      <c r="D970" s="9" t="str" cm="1">
        <f t="array" aca="1" ref="D970" ca="1">INDIRECT(ADDRESS(1,A970,1,1,"all_city_parameter_inputs"))</f>
        <v>montevideo</v>
      </c>
      <c r="E970" s="11" t="str" cm="1">
        <f t="array" aca="1" ref="E970" ca="1">IF(AND(ISBLANK(INDIRECT(ADDRESS(B970,2,1,1,"all_city_parameter_inputs"))), ISBLANK(INDIRECT(ADDRESS(B970,1,1,1,"all_city_parameter_inputs")))), "", IF(ISBLANK(INDIRECT(ADDRESS(B970,1,1,1,"all_city_parameter_inputs"))), All_city_list!E969,INDIRECT(ADDRESS(B970,1,1,1,"all_city_parameter_inputs"))))</f>
        <v>distance_scalar_walking</v>
      </c>
      <c r="F970" s="9" t="str" cm="1">
        <f t="array" aca="1" ref="F970" ca="1">IF(AND(ISBLANK(INDIRECT(ADDRESS(B970,3,1,1,"all_city_parameter_inputs"))),ISBLANK(INDIRECT(ADDRESS(B970,2,1,1,"all_city_parameter_inputs")))),"",IF(ISBLANK(INDIRECT(ADDRESS(B970,2,1,1,"all_city_parameter_inputs"))),"",INDIRECT(ADDRESS(B970,2,1,1,"all_city_parameter_inputs"))))</f>
        <v>sd</v>
      </c>
      <c r="G970" s="25" cm="1">
        <f t="array" aca="1" ref="G970" ca="1">IF(ISBLANK(INDIRECT(ADDRESS(B970,A970,1,1,"all_city_parameter_inputs"))), "--",INDIRECT(ADDRESS(B970,A970,1,1,"all_city_parameter_inputs")))</f>
        <v>1.2</v>
      </c>
      <c r="H970" s="25" t="str">
        <f ca="1">IF(OR(F970="alpha",F970="beta",F970="sd",F970="mean"),"--",VLOOKUP(C970,Default!$B$5:$H$82,7,FALSE))</f>
        <v>--</v>
      </c>
      <c r="I970" s="9" t="str">
        <f ca="1">VLOOKUP(E970,Lookup!$C$5:$D$42,2, FALSE)</f>
        <v>Travel values</v>
      </c>
      <c r="J970" s="9" t="str">
        <f ca="1">VLOOKUP(C970,Default!$B$4:$E$82,4, FALSE)</f>
        <v>scalar for walking distance</v>
      </c>
      <c r="K970" s="29"/>
      <c r="L970" s="29"/>
      <c r="M970" s="29"/>
    </row>
    <row r="971" spans="1:13" x14ac:dyDescent="0.3">
      <c r="A971" s="10">
        <f t="shared" si="41"/>
        <v>16</v>
      </c>
      <c r="B971" s="10">
        <f t="shared" si="42"/>
        <v>59</v>
      </c>
      <c r="C971" s="10" t="str">
        <f t="shared" ca="1" si="43"/>
        <v>distance_scalar_cycling</v>
      </c>
      <c r="D971" s="9" t="str" cm="1">
        <f t="array" aca="1" ref="D971" ca="1">INDIRECT(ADDRESS(1,A971,1,1,"all_city_parameter_inputs"))</f>
        <v>montevideo</v>
      </c>
      <c r="E971" s="11" t="str" cm="1">
        <f t="array" aca="1" ref="E971" ca="1">IF(AND(ISBLANK(INDIRECT(ADDRESS(B971,2,1,1,"all_city_parameter_inputs"))), ISBLANK(INDIRECT(ADDRESS(B971,1,1,1,"all_city_parameter_inputs")))), "", IF(ISBLANK(INDIRECT(ADDRESS(B971,1,1,1,"all_city_parameter_inputs"))), All_city_list!E970,INDIRECT(ADDRESS(B971,1,1,1,"all_city_parameter_inputs"))))</f>
        <v>distance_scalar_cycling</v>
      </c>
      <c r="F971" s="9" t="str" cm="1">
        <f t="array" aca="1" ref="F971" ca="1">IF(AND(ISBLANK(INDIRECT(ADDRESS(B971,3,1,1,"all_city_parameter_inputs"))),ISBLANK(INDIRECT(ADDRESS(B971,2,1,1,"all_city_parameter_inputs")))),"",IF(ISBLANK(INDIRECT(ADDRESS(B971,2,1,1,"all_city_parameter_inputs"))),"",INDIRECT(ADDRESS(B971,2,1,1,"all_city_parameter_inputs"))))</f>
        <v>constant</v>
      </c>
      <c r="G971" s="25" cm="1">
        <f t="array" aca="1" ref="G971" ca="1">IF(ISBLANK(INDIRECT(ADDRESS(B971,A971,1,1,"all_city_parameter_inputs"))), "--",INDIRECT(ADDRESS(B971,A971,1,1,"all_city_parameter_inputs")))</f>
        <v>1</v>
      </c>
      <c r="H971" s="25">
        <f ca="1">IF(OR(F971="alpha",F971="beta",F971="sd",F971="mean"),"--",VLOOKUP(C971,Default!$B$5:$H$82,7,FALSE))</f>
        <v>1</v>
      </c>
      <c r="I971" s="9" t="str">
        <f ca="1">VLOOKUP(E971,Lookup!$C$5:$D$42,2, FALSE)</f>
        <v>Travel values</v>
      </c>
      <c r="J971" s="9" t="str">
        <f ca="1">VLOOKUP(C971,Default!$B$4:$E$82,4, FALSE)</f>
        <v>scalar for cycling distance</v>
      </c>
      <c r="K971" s="29"/>
      <c r="L971" s="29"/>
      <c r="M971" s="29"/>
    </row>
    <row r="972" spans="1:13" x14ac:dyDescent="0.3">
      <c r="A972" s="10">
        <f t="shared" si="41"/>
        <v>16</v>
      </c>
      <c r="B972" s="10">
        <f t="shared" si="42"/>
        <v>60</v>
      </c>
      <c r="C972" s="10" t="str">
        <f t="shared" ca="1" si="43"/>
        <v>distance_scalar_cycling</v>
      </c>
      <c r="D972" s="9" t="str" cm="1">
        <f t="array" aca="1" ref="D972" ca="1">INDIRECT(ADDRESS(1,A972,1,1,"all_city_parameter_inputs"))</f>
        <v>montevideo</v>
      </c>
      <c r="E972" s="11" t="str" cm="1">
        <f t="array" aca="1" ref="E972" ca="1">IF(AND(ISBLANK(INDIRECT(ADDRESS(B972,2,1,1,"all_city_parameter_inputs"))), ISBLANK(INDIRECT(ADDRESS(B972,1,1,1,"all_city_parameter_inputs")))), "", IF(ISBLANK(INDIRECT(ADDRESS(B972,1,1,1,"all_city_parameter_inputs"))), All_city_list!E971,INDIRECT(ADDRESS(B972,1,1,1,"all_city_parameter_inputs"))))</f>
        <v>distance_scalar_cycling</v>
      </c>
      <c r="F972" s="9" t="str" cm="1">
        <f t="array" aca="1" ref="F972" ca="1">IF(AND(ISBLANK(INDIRECT(ADDRESS(B972,3,1,1,"all_city_parameter_inputs"))),ISBLANK(INDIRECT(ADDRESS(B972,2,1,1,"all_city_parameter_inputs")))),"",IF(ISBLANK(INDIRECT(ADDRESS(B972,2,1,1,"all_city_parameter_inputs"))),"",INDIRECT(ADDRESS(B972,2,1,1,"all_city_parameter_inputs"))))</f>
        <v>mean</v>
      </c>
      <c r="G972" s="25" cm="1">
        <f t="array" aca="1" ref="G972" ca="1">IF(ISBLANK(INDIRECT(ADDRESS(B972,A972,1,1,"all_city_parameter_inputs"))), "--",INDIRECT(ADDRESS(B972,A972,1,1,"all_city_parameter_inputs")))</f>
        <v>1</v>
      </c>
      <c r="H972" s="25" t="str">
        <f ca="1">IF(OR(F972="alpha",F972="beta",F972="sd",F972="mean"),"--",VLOOKUP(C972,Default!$B$5:$H$82,7,FALSE))</f>
        <v>--</v>
      </c>
      <c r="I972" s="9" t="str">
        <f ca="1">VLOOKUP(E972,Lookup!$C$5:$D$42,2, FALSE)</f>
        <v>Travel values</v>
      </c>
      <c r="J972" s="9" t="str">
        <f ca="1">VLOOKUP(C972,Default!$B$4:$E$82,4, FALSE)</f>
        <v>scalar for cycling distance</v>
      </c>
      <c r="K972" s="29"/>
      <c r="L972" s="29"/>
      <c r="M972" s="29"/>
    </row>
    <row r="973" spans="1:13" x14ac:dyDescent="0.3">
      <c r="A973" s="10">
        <f t="shared" ref="A973:A1036" si="44">A903+1</f>
        <v>16</v>
      </c>
      <c r="B973" s="10">
        <f t="shared" ref="B973:B1036" si="45">B903</f>
        <v>61</v>
      </c>
      <c r="C973" s="10" t="str">
        <f t="shared" ref="C973:C1036" ca="1" si="46">IF(OR(F973="alpha",F973="beta",F973="constant",F973="sd",F973="mean"),E973,E973&amp;" "&amp;F973)</f>
        <v>distance_scalar_cycling</v>
      </c>
      <c r="D973" s="9" t="str" cm="1">
        <f t="array" aca="1" ref="D973" ca="1">INDIRECT(ADDRESS(1,A973,1,1,"all_city_parameter_inputs"))</f>
        <v>montevideo</v>
      </c>
      <c r="E973" s="11" t="str" cm="1">
        <f t="array" aca="1" ref="E973" ca="1">IF(AND(ISBLANK(INDIRECT(ADDRESS(B973,2,1,1,"all_city_parameter_inputs"))), ISBLANK(INDIRECT(ADDRESS(B973,1,1,1,"all_city_parameter_inputs")))), "", IF(ISBLANK(INDIRECT(ADDRESS(B973,1,1,1,"all_city_parameter_inputs"))), All_city_list!E972,INDIRECT(ADDRESS(B973,1,1,1,"all_city_parameter_inputs"))))</f>
        <v>distance_scalar_cycling</v>
      </c>
      <c r="F973" s="9" t="str" cm="1">
        <f t="array" aca="1" ref="F973" ca="1">IF(AND(ISBLANK(INDIRECT(ADDRESS(B973,3,1,1,"all_city_parameter_inputs"))),ISBLANK(INDIRECT(ADDRESS(B973,2,1,1,"all_city_parameter_inputs")))),"",IF(ISBLANK(INDIRECT(ADDRESS(B973,2,1,1,"all_city_parameter_inputs"))),"",INDIRECT(ADDRESS(B973,2,1,1,"all_city_parameter_inputs"))))</f>
        <v>sd</v>
      </c>
      <c r="G973" s="25" cm="1">
        <f t="array" aca="1" ref="G973" ca="1">IF(ISBLANK(INDIRECT(ADDRESS(B973,A973,1,1,"all_city_parameter_inputs"))), "--",INDIRECT(ADDRESS(B973,A973,1,1,"all_city_parameter_inputs")))</f>
        <v>1.2</v>
      </c>
      <c r="H973" s="25" t="str">
        <f ca="1">IF(OR(F973="alpha",F973="beta",F973="sd",F973="mean"),"--",VLOOKUP(C973,Default!$B$5:$H$82,7,FALSE))</f>
        <v>--</v>
      </c>
      <c r="I973" s="9" t="str">
        <f ca="1">VLOOKUP(E973,Lookup!$C$5:$D$42,2, FALSE)</f>
        <v>Travel values</v>
      </c>
      <c r="J973" s="9" t="str">
        <f ca="1">VLOOKUP(C973,Default!$B$4:$E$82,4, FALSE)</f>
        <v>scalar for cycling distance</v>
      </c>
      <c r="K973" s="29"/>
      <c r="L973" s="29"/>
      <c r="M973" s="29"/>
    </row>
    <row r="974" spans="1:13" x14ac:dyDescent="0.3">
      <c r="A974" s="10">
        <f t="shared" si="44"/>
        <v>16</v>
      </c>
      <c r="B974" s="10">
        <f t="shared" si="45"/>
        <v>62</v>
      </c>
      <c r="C974" s="10" t="str">
        <f t="shared" ca="1" si="46"/>
        <v>CO2_emission_inventories motorcycle</v>
      </c>
      <c r="D974" s="9" t="str" cm="1">
        <f t="array" aca="1" ref="D974" ca="1">INDIRECT(ADDRESS(1,A974,1,1,"all_city_parameter_inputs"))</f>
        <v>montevideo</v>
      </c>
      <c r="E974" s="11" t="str" cm="1">
        <f t="array" aca="1" ref="E974" ca="1">IF(AND(ISBLANK(INDIRECT(ADDRESS(B974,2,1,1,"all_city_parameter_inputs"))), ISBLANK(INDIRECT(ADDRESS(B974,1,1,1,"all_city_parameter_inputs")))), "", IF(ISBLANK(INDIRECT(ADDRESS(B974,1,1,1,"all_city_parameter_inputs"))), All_city_list!E973,INDIRECT(ADDRESS(B974,1,1,1,"all_city_parameter_inputs"))))</f>
        <v>CO2_emission_inventories</v>
      </c>
      <c r="F974" s="9" t="str" cm="1">
        <f t="array" aca="1" ref="F974" ca="1">IF(AND(ISBLANK(INDIRECT(ADDRESS(B974,3,1,1,"all_city_parameter_inputs"))),ISBLANK(INDIRECT(ADDRESS(B974,2,1,1,"all_city_parameter_inputs")))),"",IF(ISBLANK(INDIRECT(ADDRESS(B974,2,1,1,"all_city_parameter_inputs"))),"",INDIRECT(ADDRESS(B974,2,1,1,"all_city_parameter_inputs"))))</f>
        <v>motorcycle</v>
      </c>
      <c r="G974" s="25" cm="1">
        <f t="array" aca="1" ref="G974" ca="1">IF(ISBLANK(INDIRECT(ADDRESS(B974,A974,1,1,"all_city_parameter_inputs"))), "--",INDIRECT(ADDRESS(B974,A974,1,1,"all_city_parameter_inputs")))</f>
        <v>6814.98</v>
      </c>
      <c r="H974" s="25">
        <f ca="1">IF(OR(F974="alpha",F974="beta",F974="sd",F974="mean"),"--",VLOOKUP(C974,Default!$B$5:$H$82,7,FALSE))</f>
        <v>15.95</v>
      </c>
      <c r="I974" s="9" t="str">
        <f ca="1">VLOOKUP(E974,Lookup!$C$5:$D$42,2, FALSE)</f>
        <v>Pollution values</v>
      </c>
      <c r="J974" s="9" t="str">
        <f ca="1">VLOOKUP(C974,Default!$B$4:$E$82,4, FALSE)</f>
        <v>- used to estimate the CO2 for scenarios (function "scenario_co2_calculations").
- used to create the VEHICLE_INVENTORY, with speeds, PM and CO2 emissions (function "set_vehicle_inventory").</v>
      </c>
      <c r="K974" s="29"/>
      <c r="L974" s="29"/>
      <c r="M974" s="29"/>
    </row>
    <row r="975" spans="1:13" x14ac:dyDescent="0.3">
      <c r="A975" s="10">
        <f t="shared" si="44"/>
        <v>16</v>
      </c>
      <c r="B975" s="10">
        <f t="shared" si="45"/>
        <v>63</v>
      </c>
      <c r="C975" s="10" t="str">
        <f t="shared" ca="1" si="46"/>
        <v>CO2_emission_inventories car</v>
      </c>
      <c r="D975" s="9" t="str" cm="1">
        <f t="array" aca="1" ref="D975" ca="1">INDIRECT(ADDRESS(1,A975,1,1,"all_city_parameter_inputs"))</f>
        <v>montevideo</v>
      </c>
      <c r="E975" s="11" t="str" cm="1">
        <f t="array" aca="1" ref="E975" ca="1">IF(AND(ISBLANK(INDIRECT(ADDRESS(B975,2,1,1,"all_city_parameter_inputs"))), ISBLANK(INDIRECT(ADDRESS(B975,1,1,1,"all_city_parameter_inputs")))), "", IF(ISBLANK(INDIRECT(ADDRESS(B975,1,1,1,"all_city_parameter_inputs"))), All_city_list!E974,INDIRECT(ADDRESS(B975,1,1,1,"all_city_parameter_inputs"))))</f>
        <v>CO2_emission_inventories</v>
      </c>
      <c r="F975" s="9" t="str" cm="1">
        <f t="array" aca="1" ref="F975" ca="1">IF(AND(ISBLANK(INDIRECT(ADDRESS(B975,3,1,1,"all_city_parameter_inputs"))),ISBLANK(INDIRECT(ADDRESS(B975,2,1,1,"all_city_parameter_inputs")))),"",IF(ISBLANK(INDIRECT(ADDRESS(B975,2,1,1,"all_city_parameter_inputs"))),"",INDIRECT(ADDRESS(B975,2,1,1,"all_city_parameter_inputs"))))</f>
        <v>car</v>
      </c>
      <c r="G975" s="25" cm="1">
        <f t="array" aca="1" ref="G975" ca="1">IF(ISBLANK(INDIRECT(ADDRESS(B975,A975,1,1,"all_city_parameter_inputs"))), "--",INDIRECT(ADDRESS(B975,A975,1,1,"all_city_parameter_inputs")))</f>
        <v>218233.8</v>
      </c>
      <c r="H975" s="25">
        <f ca="1">IF(OR(F975="alpha",F975="beta",F975="sd",F975="mean"),"--",VLOOKUP(C975,Default!$B$5:$H$82,7,FALSE))</f>
        <v>33.130000000000003</v>
      </c>
      <c r="I975" s="9" t="str">
        <f ca="1">VLOOKUP(E975,Lookup!$C$5:$D$42,2, FALSE)</f>
        <v>Pollution values</v>
      </c>
      <c r="J975" s="9">
        <f ca="1">VLOOKUP(C975,Default!$B$4:$E$82,4, FALSE)</f>
        <v>0</v>
      </c>
      <c r="K975" s="29"/>
      <c r="L975" s="29"/>
      <c r="M975" s="29"/>
    </row>
    <row r="976" spans="1:13" x14ac:dyDescent="0.3">
      <c r="A976" s="10">
        <f t="shared" si="44"/>
        <v>16</v>
      </c>
      <c r="B976" s="10">
        <f t="shared" si="45"/>
        <v>64</v>
      </c>
      <c r="C976" s="10" t="str">
        <f t="shared" ca="1" si="46"/>
        <v>CO2_emission_inventories bus_driver</v>
      </c>
      <c r="D976" s="9" t="str" cm="1">
        <f t="array" aca="1" ref="D976" ca="1">INDIRECT(ADDRESS(1,A976,1,1,"all_city_parameter_inputs"))</f>
        <v>montevideo</v>
      </c>
      <c r="E976" s="11" t="str" cm="1">
        <f t="array" aca="1" ref="E976" ca="1">IF(AND(ISBLANK(INDIRECT(ADDRESS(B976,2,1,1,"all_city_parameter_inputs"))), ISBLANK(INDIRECT(ADDRESS(B976,1,1,1,"all_city_parameter_inputs")))), "", IF(ISBLANK(INDIRECT(ADDRESS(B976,1,1,1,"all_city_parameter_inputs"))), All_city_list!E975,INDIRECT(ADDRESS(B976,1,1,1,"all_city_parameter_inputs"))))</f>
        <v>CO2_emission_inventories</v>
      </c>
      <c r="F976" s="9" t="str" cm="1">
        <f t="array" aca="1" ref="F976" ca="1">IF(AND(ISBLANK(INDIRECT(ADDRESS(B976,3,1,1,"all_city_parameter_inputs"))),ISBLANK(INDIRECT(ADDRESS(B976,2,1,1,"all_city_parameter_inputs")))),"",IF(ISBLANK(INDIRECT(ADDRESS(B976,2,1,1,"all_city_parameter_inputs"))),"",INDIRECT(ADDRESS(B976,2,1,1,"all_city_parameter_inputs"))))</f>
        <v>bus_driver</v>
      </c>
      <c r="G976" s="25" cm="1">
        <f t="array" aca="1" ref="G976" ca="1">IF(ISBLANK(INDIRECT(ADDRESS(B976,A976,1,1,"all_city_parameter_inputs"))), "--",INDIRECT(ADDRESS(B976,A976,1,1,"all_city_parameter_inputs")))</f>
        <v>15013.01</v>
      </c>
      <c r="H976" s="25">
        <f ca="1">IF(OR(F976="alpha",F976="beta",F976="sd",F976="mean"),"--",VLOOKUP(C976,Default!$B$5:$H$82,7,FALSE))</f>
        <v>9.76</v>
      </c>
      <c r="I976" s="9" t="str">
        <f ca="1">VLOOKUP(E976,Lookup!$C$5:$D$42,2, FALSE)</f>
        <v>Pollution values</v>
      </c>
      <c r="J976" s="9">
        <f ca="1">VLOOKUP(C976,Default!$B$4:$E$82,4, FALSE)</f>
        <v>0</v>
      </c>
      <c r="K976" s="29"/>
      <c r="L976" s="29"/>
      <c r="M976" s="29"/>
    </row>
    <row r="977" spans="1:13" x14ac:dyDescent="0.3">
      <c r="A977" s="10">
        <f t="shared" si="44"/>
        <v>16</v>
      </c>
      <c r="B977" s="10">
        <f t="shared" si="45"/>
        <v>65</v>
      </c>
      <c r="C977" s="10" t="str">
        <f t="shared" ca="1" si="46"/>
        <v>CO2_emission_inventories big_truck</v>
      </c>
      <c r="D977" s="9" t="str" cm="1">
        <f t="array" aca="1" ref="D977" ca="1">INDIRECT(ADDRESS(1,A977,1,1,"all_city_parameter_inputs"))</f>
        <v>montevideo</v>
      </c>
      <c r="E977" s="11" t="str" cm="1">
        <f t="array" aca="1" ref="E977" ca="1">IF(AND(ISBLANK(INDIRECT(ADDRESS(B977,2,1,1,"all_city_parameter_inputs"))), ISBLANK(INDIRECT(ADDRESS(B977,1,1,1,"all_city_parameter_inputs")))), "", IF(ISBLANK(INDIRECT(ADDRESS(B977,1,1,1,"all_city_parameter_inputs"))), All_city_list!E976,INDIRECT(ADDRESS(B977,1,1,1,"all_city_parameter_inputs"))))</f>
        <v>CO2_emission_inventories</v>
      </c>
      <c r="F977" s="9" t="str" cm="1">
        <f t="array" aca="1" ref="F977" ca="1">IF(AND(ISBLANK(INDIRECT(ADDRESS(B977,3,1,1,"all_city_parameter_inputs"))),ISBLANK(INDIRECT(ADDRESS(B977,2,1,1,"all_city_parameter_inputs")))),"",IF(ISBLANK(INDIRECT(ADDRESS(B977,2,1,1,"all_city_parameter_inputs"))),"",INDIRECT(ADDRESS(B977,2,1,1,"all_city_parameter_inputs"))))</f>
        <v>big_truck</v>
      </c>
      <c r="G977" s="25" cm="1">
        <f t="array" aca="1" ref="G977" ca="1">IF(ISBLANK(INDIRECT(ADDRESS(B977,A977,1,1,"all_city_parameter_inputs"))), "--",INDIRECT(ADDRESS(B977,A977,1,1,"all_city_parameter_inputs")))</f>
        <v>42834.66</v>
      </c>
      <c r="H977" s="25">
        <f ca="1">IF(OR(F977="alpha",F977="beta",F977="sd",F977="mean"),"--",VLOOKUP(C977,Default!$B$5:$H$82,7,FALSE))</f>
        <v>3.68</v>
      </c>
      <c r="I977" s="9" t="str">
        <f ca="1">VLOOKUP(E977,Lookup!$C$5:$D$42,2, FALSE)</f>
        <v>Pollution values</v>
      </c>
      <c r="J977" s="9">
        <f ca="1">VLOOKUP(C977,Default!$B$4:$E$82,4, FALSE)</f>
        <v>0</v>
      </c>
      <c r="K977" s="29"/>
      <c r="L977" s="29"/>
      <c r="M977" s="29"/>
    </row>
    <row r="978" spans="1:13" x14ac:dyDescent="0.3">
      <c r="A978" s="10">
        <f t="shared" si="44"/>
        <v>16</v>
      </c>
      <c r="B978" s="10">
        <f t="shared" si="45"/>
        <v>66</v>
      </c>
      <c r="C978" s="10" t="str">
        <f t="shared" ca="1" si="46"/>
        <v>CO2_emission_inventories truck</v>
      </c>
      <c r="D978" s="9" t="str" cm="1">
        <f t="array" aca="1" ref="D978" ca="1">INDIRECT(ADDRESS(1,A978,1,1,"all_city_parameter_inputs"))</f>
        <v>montevideo</v>
      </c>
      <c r="E978" s="11" t="str" cm="1">
        <f t="array" aca="1" ref="E978" ca="1">IF(AND(ISBLANK(INDIRECT(ADDRESS(B978,2,1,1,"all_city_parameter_inputs"))), ISBLANK(INDIRECT(ADDRESS(B978,1,1,1,"all_city_parameter_inputs")))), "", IF(ISBLANK(INDIRECT(ADDRESS(B978,1,1,1,"all_city_parameter_inputs"))), All_city_list!E977,INDIRECT(ADDRESS(B978,1,1,1,"all_city_parameter_inputs"))))</f>
        <v>CO2_emission_inventories</v>
      </c>
      <c r="F978" s="9" t="str" cm="1">
        <f t="array" aca="1" ref="F978" ca="1">IF(AND(ISBLANK(INDIRECT(ADDRESS(B978,3,1,1,"all_city_parameter_inputs"))),ISBLANK(INDIRECT(ADDRESS(B978,2,1,1,"all_city_parameter_inputs")))),"",IF(ISBLANK(INDIRECT(ADDRESS(B978,2,1,1,"all_city_parameter_inputs"))),"",INDIRECT(ADDRESS(B978,2,1,1,"all_city_parameter_inputs"))))</f>
        <v>truck</v>
      </c>
      <c r="G978" s="25" cm="1">
        <f t="array" aca="1" ref="G978" ca="1">IF(ISBLANK(INDIRECT(ADDRESS(B978,A978,1,1,"all_city_parameter_inputs"))), "--",INDIRECT(ADDRESS(B978,A978,1,1,"all_city_parameter_inputs")))</f>
        <v>20428.919999999998</v>
      </c>
      <c r="H978" s="25">
        <f ca="1">IF(OR(F978="alpha",F978="beta",F978="sd",F978="mean"),"--",VLOOKUP(C978,Default!$B$5:$H$82,7,FALSE))</f>
        <v>6.19</v>
      </c>
      <c r="I978" s="9" t="str">
        <f ca="1">VLOOKUP(E978,Lookup!$C$5:$D$42,2, FALSE)</f>
        <v>Pollution values</v>
      </c>
      <c r="J978" s="9">
        <f ca="1">VLOOKUP(C978,Default!$B$4:$E$82,4, FALSE)</f>
        <v>0</v>
      </c>
      <c r="K978" s="29"/>
      <c r="L978" s="29"/>
      <c r="M978" s="29"/>
    </row>
    <row r="979" spans="1:13" x14ac:dyDescent="0.3">
      <c r="A979" s="10">
        <f t="shared" si="44"/>
        <v>16</v>
      </c>
      <c r="B979" s="10">
        <f t="shared" si="45"/>
        <v>67</v>
      </c>
      <c r="C979" s="10" t="str">
        <f t="shared" ca="1" si="46"/>
        <v>CO2_emission_inventories van</v>
      </c>
      <c r="D979" s="9" t="str" cm="1">
        <f t="array" aca="1" ref="D979" ca="1">INDIRECT(ADDRESS(1,A979,1,1,"all_city_parameter_inputs"))</f>
        <v>montevideo</v>
      </c>
      <c r="E979" s="11" t="str" cm="1">
        <f t="array" aca="1" ref="E979" ca="1">IF(AND(ISBLANK(INDIRECT(ADDRESS(B979,2,1,1,"all_city_parameter_inputs"))), ISBLANK(INDIRECT(ADDRESS(B979,1,1,1,"all_city_parameter_inputs")))), "", IF(ISBLANK(INDIRECT(ADDRESS(B979,1,1,1,"all_city_parameter_inputs"))), All_city_list!E978,INDIRECT(ADDRESS(B979,1,1,1,"all_city_parameter_inputs"))))</f>
        <v>CO2_emission_inventories</v>
      </c>
      <c r="F979" s="9" t="str" cm="1">
        <f t="array" aca="1" ref="F979" ca="1">IF(AND(ISBLANK(INDIRECT(ADDRESS(B979,3,1,1,"all_city_parameter_inputs"))),ISBLANK(INDIRECT(ADDRESS(B979,2,1,1,"all_city_parameter_inputs")))),"",IF(ISBLANK(INDIRECT(ADDRESS(B979,2,1,1,"all_city_parameter_inputs"))),"",INDIRECT(ADDRESS(B979,2,1,1,"all_city_parameter_inputs"))))</f>
        <v>van</v>
      </c>
      <c r="G979" s="25" t="str" cm="1">
        <f t="array" aca="1" ref="G979" ca="1">IF(ISBLANK(INDIRECT(ADDRESS(B979,A979,1,1,"all_city_parameter_inputs"))), "--",INDIRECT(ADDRESS(B979,A979,1,1,"all_city_parameter_inputs")))</f>
        <v>--</v>
      </c>
      <c r="H979" s="25" t="str">
        <f ca="1">IF(OR(F979="alpha",F979="beta",F979="sd",F979="mean"),"--",VLOOKUP(C979,Default!$B$5:$H$82,7,FALSE))</f>
        <v>NOT defined</v>
      </c>
      <c r="I979" s="9" t="str">
        <f ca="1">VLOOKUP(E979,Lookup!$C$5:$D$42,2, FALSE)</f>
        <v>Pollution values</v>
      </c>
      <c r="J979" s="9">
        <f ca="1">VLOOKUP(C979,Default!$B$4:$E$82,4, FALSE)</f>
        <v>0</v>
      </c>
      <c r="K979" s="29"/>
      <c r="L979" s="29"/>
      <c r="M979" s="29"/>
    </row>
    <row r="980" spans="1:13" x14ac:dyDescent="0.3">
      <c r="A980" s="10">
        <f t="shared" si="44"/>
        <v>16</v>
      </c>
      <c r="B980" s="10">
        <f t="shared" si="45"/>
        <v>68</v>
      </c>
      <c r="C980" s="10" t="str">
        <f t="shared" ca="1" si="46"/>
        <v>CO2_emission_inventories other</v>
      </c>
      <c r="D980" s="9" t="str" cm="1">
        <f t="array" aca="1" ref="D980" ca="1">INDIRECT(ADDRESS(1,A980,1,1,"all_city_parameter_inputs"))</f>
        <v>montevideo</v>
      </c>
      <c r="E980" s="11" t="str" cm="1">
        <f t="array" aca="1" ref="E980" ca="1">IF(AND(ISBLANK(INDIRECT(ADDRESS(B980,2,1,1,"all_city_parameter_inputs"))), ISBLANK(INDIRECT(ADDRESS(B980,1,1,1,"all_city_parameter_inputs")))), "", IF(ISBLANK(INDIRECT(ADDRESS(B980,1,1,1,"all_city_parameter_inputs"))), All_city_list!E979,INDIRECT(ADDRESS(B980,1,1,1,"all_city_parameter_inputs"))))</f>
        <v>CO2_emission_inventories</v>
      </c>
      <c r="F980" s="9" t="str" cm="1">
        <f t="array" aca="1" ref="F980" ca="1">IF(AND(ISBLANK(INDIRECT(ADDRESS(B980,3,1,1,"all_city_parameter_inputs"))),ISBLANK(INDIRECT(ADDRESS(B980,2,1,1,"all_city_parameter_inputs")))),"",IF(ISBLANK(INDIRECT(ADDRESS(B980,2,1,1,"all_city_parameter_inputs"))),"",INDIRECT(ADDRESS(B980,2,1,1,"all_city_parameter_inputs"))))</f>
        <v>other</v>
      </c>
      <c r="G980" s="25" cm="1">
        <f t="array" aca="1" ref="G980" ca="1">IF(ISBLANK(INDIRECT(ADDRESS(B980,A980,1,1,"all_city_parameter_inputs"))), "--",INDIRECT(ADDRESS(B980,A980,1,1,"all_city_parameter_inputs")))</f>
        <v>0</v>
      </c>
      <c r="H980" s="25">
        <f ca="1">IF(OR(F980="alpha",F980="beta",F980="sd",F980="mean"),"--",VLOOKUP(C980,Default!$B$5:$H$82,7,FALSE))</f>
        <v>31.28</v>
      </c>
      <c r="I980" s="9" t="str">
        <f ca="1">VLOOKUP(E980,Lookup!$C$5:$D$42,2, FALSE)</f>
        <v>Pollution values</v>
      </c>
      <c r="J980" s="9">
        <f ca="1">VLOOKUP(C980,Default!$B$4:$E$82,4, FALSE)</f>
        <v>0</v>
      </c>
      <c r="K980" s="29"/>
      <c r="L980" s="29"/>
      <c r="M980" s="29"/>
    </row>
    <row r="981" spans="1:13" x14ac:dyDescent="0.3">
      <c r="A981" s="10">
        <f t="shared" si="44"/>
        <v>16</v>
      </c>
      <c r="B981" s="10">
        <f t="shared" si="45"/>
        <v>69</v>
      </c>
      <c r="C981" s="10" t="str">
        <f t="shared" ca="1" si="46"/>
        <v>CO2_emission_inventories taxi</v>
      </c>
      <c r="D981" s="9" t="str" cm="1">
        <f t="array" aca="1" ref="D981" ca="1">INDIRECT(ADDRESS(1,A981,1,1,"all_city_parameter_inputs"))</f>
        <v>montevideo</v>
      </c>
      <c r="E981" s="11" t="str" cm="1">
        <f t="array" aca="1" ref="E981" ca="1">IF(AND(ISBLANK(INDIRECT(ADDRESS(B981,2,1,1,"all_city_parameter_inputs"))), ISBLANK(INDIRECT(ADDRESS(B981,1,1,1,"all_city_parameter_inputs")))), "", IF(ISBLANK(INDIRECT(ADDRESS(B981,1,1,1,"all_city_parameter_inputs"))), All_city_list!E980,INDIRECT(ADDRESS(B981,1,1,1,"all_city_parameter_inputs"))))</f>
        <v>CO2_emission_inventories</v>
      </c>
      <c r="F981" s="9" t="str" cm="1">
        <f t="array" aca="1" ref="F981" ca="1">IF(AND(ISBLANK(INDIRECT(ADDRESS(B981,3,1,1,"all_city_parameter_inputs"))),ISBLANK(INDIRECT(ADDRESS(B981,2,1,1,"all_city_parameter_inputs")))),"",IF(ISBLANK(INDIRECT(ADDRESS(B981,2,1,1,"all_city_parameter_inputs"))),"",INDIRECT(ADDRESS(B981,2,1,1,"all_city_parameter_inputs"))))</f>
        <v>taxi</v>
      </c>
      <c r="G981" s="25" t="str" cm="1">
        <f t="array" aca="1" ref="G981" ca="1">IF(ISBLANK(INDIRECT(ADDRESS(B981,A981,1,1,"all_city_parameter_inputs"))), "--",INDIRECT(ADDRESS(B981,A981,1,1,"all_city_parameter_inputs")))</f>
        <v>--</v>
      </c>
      <c r="H981" s="25" t="str">
        <f ca="1">IF(OR(F981="alpha",F981="beta",F981="sd",F981="mean"),"--",VLOOKUP(C981,Default!$B$5:$H$82,7,FALSE))</f>
        <v>NOT defined</v>
      </c>
      <c r="I981" s="9" t="str">
        <f ca="1">VLOOKUP(E981,Lookup!$C$5:$D$42,2, FALSE)</f>
        <v>Pollution values</v>
      </c>
      <c r="J981" s="9">
        <f ca="1">VLOOKUP(C981,Default!$B$4:$E$82,4, FALSE)</f>
        <v>0</v>
      </c>
      <c r="K981" s="29"/>
      <c r="L981" s="29"/>
      <c r="M981" s="29"/>
    </row>
    <row r="982" spans="1:13" x14ac:dyDescent="0.3">
      <c r="A982" s="10">
        <f t="shared" si="44"/>
        <v>16</v>
      </c>
      <c r="B982" s="10">
        <f t="shared" si="45"/>
        <v>70</v>
      </c>
      <c r="C982" s="10" t="str">
        <f t="shared" ca="1" si="46"/>
        <v>CO2_emission_inventories auto_rickshaw</v>
      </c>
      <c r="D982" s="9" t="str" cm="1">
        <f t="array" aca="1" ref="D982" ca="1">INDIRECT(ADDRESS(1,A982,1,1,"all_city_parameter_inputs"))</f>
        <v>montevideo</v>
      </c>
      <c r="E982" s="11" t="str" cm="1">
        <f t="array" aca="1" ref="E982" ca="1">IF(AND(ISBLANK(INDIRECT(ADDRESS(B982,2,1,1,"all_city_parameter_inputs"))), ISBLANK(INDIRECT(ADDRESS(B982,1,1,1,"all_city_parameter_inputs")))), "", IF(ISBLANK(INDIRECT(ADDRESS(B982,1,1,1,"all_city_parameter_inputs"))), All_city_list!E981,INDIRECT(ADDRESS(B982,1,1,1,"all_city_parameter_inputs"))))</f>
        <v>CO2_emission_inventories</v>
      </c>
      <c r="F982" s="9" t="str" cm="1">
        <f t="array" aca="1" ref="F982" ca="1">IF(AND(ISBLANK(INDIRECT(ADDRESS(B982,3,1,1,"all_city_parameter_inputs"))),ISBLANK(INDIRECT(ADDRESS(B982,2,1,1,"all_city_parameter_inputs")))),"",IF(ISBLANK(INDIRECT(ADDRESS(B982,2,1,1,"all_city_parameter_inputs"))),"",INDIRECT(ADDRESS(B982,2,1,1,"all_city_parameter_inputs"))))</f>
        <v>auto_rickshaw</v>
      </c>
      <c r="G982" s="25" t="str" cm="1">
        <f t="array" aca="1" ref="G982" ca="1">IF(ISBLANK(INDIRECT(ADDRESS(B982,A982,1,1,"all_city_parameter_inputs"))), "--",INDIRECT(ADDRESS(B982,A982,1,1,"all_city_parameter_inputs")))</f>
        <v>--</v>
      </c>
      <c r="H982" s="25" t="str">
        <f ca="1">IF(OR(F982="alpha",F982="beta",F982="sd",F982="mean"),"--",VLOOKUP(C982,Default!$B$5:$H$82,7,FALSE))</f>
        <v>NOT defined</v>
      </c>
      <c r="I982" s="9" t="str">
        <f ca="1">VLOOKUP(E982,Lookup!$C$5:$D$42,2, FALSE)</f>
        <v>Pollution values</v>
      </c>
      <c r="J982" s="9">
        <f ca="1">VLOOKUP(C982,Default!$B$4:$E$82,4, FALSE)</f>
        <v>0</v>
      </c>
      <c r="K982" s="29"/>
      <c r="L982" s="29"/>
      <c r="M982" s="29"/>
    </row>
    <row r="983" spans="1:13" x14ac:dyDescent="0.3">
      <c r="A983" s="10">
        <f t="shared" si="44"/>
        <v>16</v>
      </c>
      <c r="B983" s="10">
        <f t="shared" si="45"/>
        <v>71</v>
      </c>
      <c r="C983" s="10" t="str">
        <f t="shared" ca="1" si="46"/>
        <v xml:space="preserve">CO2_emission_confidence </v>
      </c>
      <c r="D983" s="9" t="str" cm="1">
        <f t="array" aca="1" ref="D983" ca="1">INDIRECT(ADDRESS(1,A983,1,1,"all_city_parameter_inputs"))</f>
        <v>montevideo</v>
      </c>
      <c r="E983" s="11" t="str" cm="1">
        <f t="array" aca="1" ref="E983" ca="1">IF(AND(ISBLANK(INDIRECT(ADDRESS(B983,2,1,1,"all_city_parameter_inputs"))), ISBLANK(INDIRECT(ADDRESS(B983,1,1,1,"all_city_parameter_inputs")))), "", IF(ISBLANK(INDIRECT(ADDRESS(B983,1,1,1,"all_city_parameter_inputs"))), All_city_list!E982,INDIRECT(ADDRESS(B983,1,1,1,"all_city_parameter_inputs"))))</f>
        <v>CO2_emission_confidence</v>
      </c>
      <c r="F983" s="9" t="str" cm="1">
        <f t="array" aca="1" ref="F983" ca="1">IF(AND(ISBLANK(INDIRECT(ADDRESS(B983,3,1,1,"all_city_parameter_inputs"))),ISBLANK(INDIRECT(ADDRESS(B983,2,1,1,"all_city_parameter_inputs")))),"",IF(ISBLANK(INDIRECT(ADDRESS(B983,2,1,1,"all_city_parameter_inputs"))),"",INDIRECT(ADDRESS(B983,2,1,1,"all_city_parameter_inputs"))))</f>
        <v/>
      </c>
      <c r="G983" s="25" cm="1">
        <f t="array" aca="1" ref="G983" ca="1">IF(ISBLANK(INDIRECT(ADDRESS(B983,A983,1,1,"all_city_parameter_inputs"))), "--",INDIRECT(ADDRESS(B983,A983,1,1,"all_city_parameter_inputs")))</f>
        <v>0.8</v>
      </c>
      <c r="H983" s="25" t="e">
        <f ca="1">IF(OR(F983="alpha",F983="beta",F983="sd",F983="mean"),"--",VLOOKUP(C983,Default!$B$5:$H$82,7,FALSE))</f>
        <v>#N/A</v>
      </c>
      <c r="I983" s="9" t="str">
        <f ca="1">VLOOKUP(E983,Lookup!$C$5:$D$42,2, FALSE)</f>
        <v>Pollution values</v>
      </c>
      <c r="J983" s="9" t="e">
        <f ca="1">VLOOKUP(C983,Default!$B$4:$E$82,4, FALSE)</f>
        <v>#N/A</v>
      </c>
      <c r="K983" s="29"/>
      <c r="L983" s="29"/>
      <c r="M983" s="29"/>
    </row>
    <row r="984" spans="1:13" x14ac:dyDescent="0.3">
      <c r="A984" s="10">
        <f t="shared" si="44"/>
        <v>17</v>
      </c>
      <c r="B984" s="10">
        <f t="shared" si="45"/>
        <v>2</v>
      </c>
      <c r="C984" s="10" t="str">
        <f t="shared" ca="1" si="46"/>
        <v>speeds subway</v>
      </c>
      <c r="D984" s="9" t="str" cm="1">
        <f t="array" aca="1" ref="D984" ca="1">INDIRECT(ADDRESS(1,A984,1,1,"all_city_parameter_inputs"))</f>
        <v>antofagasta</v>
      </c>
      <c r="E984" s="11" t="str" cm="1">
        <f t="array" aca="1" ref="E984" ca="1">IF(AND(ISBLANK(INDIRECT(ADDRESS(B984,2,1,1,"all_city_parameter_inputs"))), ISBLANK(INDIRECT(ADDRESS(B984,1,1,1,"all_city_parameter_inputs")))), "", IF(ISBLANK(INDIRECT(ADDRESS(B984,1,1,1,"all_city_parameter_inputs"))), All_city_list!E983,INDIRECT(ADDRESS(B984,1,1,1,"all_city_parameter_inputs"))))</f>
        <v>speeds</v>
      </c>
      <c r="F984" s="9" t="str" cm="1">
        <f t="array" aca="1" ref="F984" ca="1">IF(AND(ISBLANK(INDIRECT(ADDRESS(B984,3,1,1,"all_city_parameter_inputs"))),ISBLANK(INDIRECT(ADDRESS(B984,2,1,1,"all_city_parameter_inputs")))),"",IF(ISBLANK(INDIRECT(ADDRESS(B984,2,1,1,"all_city_parameter_inputs"))),"",INDIRECT(ADDRESS(B984,2,1,1,"all_city_parameter_inputs"))))</f>
        <v>subway</v>
      </c>
      <c r="G984" s="25" t="str" cm="1">
        <f t="array" aca="1" ref="G984" ca="1">IF(ISBLANK(INDIRECT(ADDRESS(B984,A984,1,1,"all_city_parameter_inputs"))), "--",INDIRECT(ADDRESS(B984,A984,1,1,"all_city_parameter_inputs")))</f>
        <v>--</v>
      </c>
      <c r="H984" s="25">
        <f ca="1">IF(OR(F984="alpha",F984="beta",F984="sd",F984="mean"),"--",VLOOKUP(C984,Default!$B$5:$H$82,7,FALSE))</f>
        <v>16</v>
      </c>
      <c r="I984" s="9" t="str">
        <f ca="1">VLOOKUP(E984,Lookup!$C$5:$D$42,2, FALSE)</f>
        <v>Travel values</v>
      </c>
      <c r="J984" s="9">
        <f ca="1">VLOOKUP(C984,Default!$B$4:$E$82,4, FALSE)</f>
        <v>0</v>
      </c>
      <c r="K984" s="29"/>
      <c r="L984" s="29"/>
      <c r="M984" s="29"/>
    </row>
    <row r="985" spans="1:13" x14ac:dyDescent="0.3">
      <c r="A985" s="10">
        <f t="shared" si="44"/>
        <v>17</v>
      </c>
      <c r="B985" s="10">
        <f t="shared" si="45"/>
        <v>3</v>
      </c>
      <c r="C985" s="10" t="str">
        <f t="shared" ca="1" si="46"/>
        <v>speeds cycle</v>
      </c>
      <c r="D985" s="9" t="str" cm="1">
        <f t="array" aca="1" ref="D985" ca="1">INDIRECT(ADDRESS(1,A985,1,1,"all_city_parameter_inputs"))</f>
        <v>antofagasta</v>
      </c>
      <c r="E985" s="11" t="str" cm="1">
        <f t="array" aca="1" ref="E985" ca="1">IF(AND(ISBLANK(INDIRECT(ADDRESS(B985,2,1,1,"all_city_parameter_inputs"))), ISBLANK(INDIRECT(ADDRESS(B985,1,1,1,"all_city_parameter_inputs")))), "", IF(ISBLANK(INDIRECT(ADDRESS(B985,1,1,1,"all_city_parameter_inputs"))), All_city_list!E984,INDIRECT(ADDRESS(B985,1,1,1,"all_city_parameter_inputs"))))</f>
        <v>speeds</v>
      </c>
      <c r="F985" s="9" t="str" cm="1">
        <f t="array" aca="1" ref="F985" ca="1">IF(AND(ISBLANK(INDIRECT(ADDRESS(B985,3,1,1,"all_city_parameter_inputs"))),ISBLANK(INDIRECT(ADDRESS(B985,2,1,1,"all_city_parameter_inputs")))),"",IF(ISBLANK(INDIRECT(ADDRESS(B985,2,1,1,"all_city_parameter_inputs"))),"",INDIRECT(ADDRESS(B985,2,1,1,"all_city_parameter_inputs"))))</f>
        <v>cycle</v>
      </c>
      <c r="G985" s="25" t="str" cm="1">
        <f t="array" aca="1" ref="G985" ca="1">IF(ISBLANK(INDIRECT(ADDRESS(B985,A985,1,1,"all_city_parameter_inputs"))), "--",INDIRECT(ADDRESS(B985,A985,1,1,"all_city_parameter_inputs")))</f>
        <v>--</v>
      </c>
      <c r="H985" s="25">
        <f ca="1">IF(OR(F985="alpha",F985="beta",F985="sd",F985="mean"),"--",VLOOKUP(C985,Default!$B$5:$H$82,7,FALSE))</f>
        <v>7</v>
      </c>
      <c r="I985" s="9" t="str">
        <f ca="1">VLOOKUP(E985,Lookup!$C$5:$D$42,2, FALSE)</f>
        <v>Travel values</v>
      </c>
      <c r="J985" s="9">
        <f ca="1">VLOOKUP(C985,Default!$B$4:$E$82,4, FALSE)</f>
        <v>0</v>
      </c>
      <c r="K985" s="29"/>
      <c r="L985" s="29"/>
      <c r="M985" s="29"/>
    </row>
    <row r="986" spans="1:13" x14ac:dyDescent="0.3">
      <c r="A986" s="10">
        <f t="shared" si="44"/>
        <v>17</v>
      </c>
      <c r="B986" s="10">
        <f t="shared" si="45"/>
        <v>4</v>
      </c>
      <c r="C986" s="10" t="str">
        <f t="shared" ca="1" si="46"/>
        <v>PM_emission_inventories motorcycle</v>
      </c>
      <c r="D986" s="9" t="str" cm="1">
        <f t="array" aca="1" ref="D986" ca="1">INDIRECT(ADDRESS(1,A986,1,1,"all_city_parameter_inputs"))</f>
        <v>antofagasta</v>
      </c>
      <c r="E986" s="11" t="str" cm="1">
        <f t="array" aca="1" ref="E986" ca="1">IF(AND(ISBLANK(INDIRECT(ADDRESS(B986,2,1,1,"all_city_parameter_inputs"))), ISBLANK(INDIRECT(ADDRESS(B986,1,1,1,"all_city_parameter_inputs")))), "", IF(ISBLANK(INDIRECT(ADDRESS(B986,1,1,1,"all_city_parameter_inputs"))), All_city_list!E985,INDIRECT(ADDRESS(B986,1,1,1,"all_city_parameter_inputs"))))</f>
        <v>PM_emission_inventories</v>
      </c>
      <c r="F986" s="9" t="str" cm="1">
        <f t="array" aca="1" ref="F986" ca="1">IF(AND(ISBLANK(INDIRECT(ADDRESS(B986,3,1,1,"all_city_parameter_inputs"))),ISBLANK(INDIRECT(ADDRESS(B986,2,1,1,"all_city_parameter_inputs")))),"",IF(ISBLANK(INDIRECT(ADDRESS(B986,2,1,1,"all_city_parameter_inputs"))),"",INDIRECT(ADDRESS(B986,2,1,1,"all_city_parameter_inputs"))))</f>
        <v>motorcycle</v>
      </c>
      <c r="G986" s="25" cm="1">
        <f t="array" aca="1" ref="G986" ca="1">IF(ISBLANK(INDIRECT(ADDRESS(B986,A986,1,1,"all_city_parameter_inputs"))), "--",INDIRECT(ADDRESS(B986,A986,1,1,"all_city_parameter_inputs")))</f>
        <v>2.7143022999999999E-2</v>
      </c>
      <c r="H986" s="25">
        <f ca="1">IF(OR(F986="alpha",F986="beta",F986="sd",F986="mean"),"--",VLOOKUP(C986,Default!$B$5:$H$82,7,FALSE))</f>
        <v>1.0999999999999999E-2</v>
      </c>
      <c r="I986" s="9" t="str">
        <f ca="1">VLOOKUP(E986,Lookup!$C$5:$D$42,2, FALSE)</f>
        <v>Pollution values</v>
      </c>
      <c r="J986" s="9" t="str">
        <f ca="1">VLOOKUP(C986,Default!$B$4:$E$82,4, FALSE)</f>
        <v>- Used to estimate the PM for scenarios (function "scenario_pm_calculations").
- Iused as reference to compute confidence around it (function "ithim_setup_parameters").
- used to create VEHICLE_INVENTORY, with speeds, PM and CO2 emissions (function "set_vehicle_inventory").</v>
      </c>
      <c r="K986" s="29"/>
      <c r="L986" s="29"/>
      <c r="M986" s="29"/>
    </row>
    <row r="987" spans="1:13" x14ac:dyDescent="0.3">
      <c r="A987" s="10">
        <f t="shared" si="44"/>
        <v>17</v>
      </c>
      <c r="B987" s="10">
        <f t="shared" si="45"/>
        <v>5</v>
      </c>
      <c r="C987" s="10" t="str">
        <f t="shared" ca="1" si="46"/>
        <v>PM_emission_inventories car</v>
      </c>
      <c r="D987" s="9" t="str" cm="1">
        <f t="array" aca="1" ref="D987" ca="1">INDIRECT(ADDRESS(1,A987,1,1,"all_city_parameter_inputs"))</f>
        <v>antofagasta</v>
      </c>
      <c r="E987" s="11" t="str" cm="1">
        <f t="array" aca="1" ref="E987" ca="1">IF(AND(ISBLANK(INDIRECT(ADDRESS(B987,2,1,1,"all_city_parameter_inputs"))), ISBLANK(INDIRECT(ADDRESS(B987,1,1,1,"all_city_parameter_inputs")))), "", IF(ISBLANK(INDIRECT(ADDRESS(B987,1,1,1,"all_city_parameter_inputs"))), All_city_list!E986,INDIRECT(ADDRESS(B987,1,1,1,"all_city_parameter_inputs"))))</f>
        <v>PM_emission_inventories</v>
      </c>
      <c r="F987" s="9" t="str" cm="1">
        <f t="array" aca="1" ref="F987" ca="1">IF(AND(ISBLANK(INDIRECT(ADDRESS(B987,3,1,1,"all_city_parameter_inputs"))),ISBLANK(INDIRECT(ADDRESS(B987,2,1,1,"all_city_parameter_inputs")))),"",IF(ISBLANK(INDIRECT(ADDRESS(B987,2,1,1,"all_city_parameter_inputs"))),"",INDIRECT(ADDRESS(B987,2,1,1,"all_city_parameter_inputs"))))</f>
        <v>car</v>
      </c>
      <c r="G987" s="25" cm="1">
        <f t="array" aca="1" ref="G987" ca="1">IF(ISBLANK(INDIRECT(ADDRESS(B987,A987,1,1,"all_city_parameter_inputs"))), "--",INDIRECT(ADDRESS(B987,A987,1,1,"all_city_parameter_inputs")))</f>
        <v>3.5952381999999998E-2</v>
      </c>
      <c r="H987" s="25">
        <f ca="1">IF(OR(F987="alpha",F987="beta",F987="sd",F987="mean"),"--",VLOOKUP(C987,Default!$B$5:$H$82,7,FALSE))</f>
        <v>0.22800000000000001</v>
      </c>
      <c r="I987" s="9" t="str">
        <f ca="1">VLOOKUP(E987,Lookup!$C$5:$D$42,2, FALSE)</f>
        <v>Pollution values</v>
      </c>
      <c r="J987" s="9">
        <f ca="1">VLOOKUP(C987,Default!$B$4:$E$82,4, FALSE)</f>
        <v>0</v>
      </c>
      <c r="K987" s="29"/>
      <c r="L987" s="29"/>
      <c r="M987" s="29"/>
    </row>
    <row r="988" spans="1:13" x14ac:dyDescent="0.3">
      <c r="A988" s="10">
        <f t="shared" si="44"/>
        <v>17</v>
      </c>
      <c r="B988" s="10">
        <f t="shared" si="45"/>
        <v>6</v>
      </c>
      <c r="C988" s="10" t="str">
        <f t="shared" ca="1" si="46"/>
        <v>PM_emission_inventories bus_driver</v>
      </c>
      <c r="D988" s="9" t="str" cm="1">
        <f t="array" aca="1" ref="D988" ca="1">INDIRECT(ADDRESS(1,A988,1,1,"all_city_parameter_inputs"))</f>
        <v>antofagasta</v>
      </c>
      <c r="E988" s="11" t="str" cm="1">
        <f t="array" aca="1" ref="E988" ca="1">IF(AND(ISBLANK(INDIRECT(ADDRESS(B988,2,1,1,"all_city_parameter_inputs"))), ISBLANK(INDIRECT(ADDRESS(B988,1,1,1,"all_city_parameter_inputs")))), "", IF(ISBLANK(INDIRECT(ADDRESS(B988,1,1,1,"all_city_parameter_inputs"))), All_city_list!E987,INDIRECT(ADDRESS(B988,1,1,1,"all_city_parameter_inputs"))))</f>
        <v>PM_emission_inventories</v>
      </c>
      <c r="F988" s="9" t="str" cm="1">
        <f t="array" aca="1" ref="F988" ca="1">IF(AND(ISBLANK(INDIRECT(ADDRESS(B988,3,1,1,"all_city_parameter_inputs"))),ISBLANK(INDIRECT(ADDRESS(B988,2,1,1,"all_city_parameter_inputs")))),"",IF(ISBLANK(INDIRECT(ADDRESS(B988,2,1,1,"all_city_parameter_inputs"))),"",INDIRECT(ADDRESS(B988,2,1,1,"all_city_parameter_inputs"))))</f>
        <v>bus_driver</v>
      </c>
      <c r="G988" s="25" cm="1">
        <f t="array" aca="1" ref="G988" ca="1">IF(ISBLANK(INDIRECT(ADDRESS(B988,A988,1,1,"all_city_parameter_inputs"))), "--",INDIRECT(ADDRESS(B988,A988,1,1,"all_city_parameter_inputs")))</f>
        <v>3.3506800000000003E-2</v>
      </c>
      <c r="H988" s="25">
        <f ca="1">IF(OR(F988="alpha",F988="beta",F988="sd",F988="mean"),"--",VLOOKUP(C988,Default!$B$5:$H$82,7,FALSE))</f>
        <v>0.82</v>
      </c>
      <c r="I988" s="9" t="str">
        <f ca="1">VLOOKUP(E988,Lookup!$C$5:$D$42,2, FALSE)</f>
        <v>Pollution values</v>
      </c>
      <c r="J988" s="9">
        <f ca="1">VLOOKUP(C988,Default!$B$4:$E$82,4, FALSE)</f>
        <v>0</v>
      </c>
      <c r="K988" s="29"/>
      <c r="L988" s="29"/>
      <c r="M988" s="29"/>
    </row>
    <row r="989" spans="1:13" x14ac:dyDescent="0.3">
      <c r="A989" s="10">
        <f t="shared" si="44"/>
        <v>17</v>
      </c>
      <c r="B989" s="10">
        <f t="shared" si="45"/>
        <v>7</v>
      </c>
      <c r="C989" s="10" t="str">
        <f t="shared" ca="1" si="46"/>
        <v>PM_emission_inventories big_truck</v>
      </c>
      <c r="D989" s="9" t="str" cm="1">
        <f t="array" aca="1" ref="D989" ca="1">INDIRECT(ADDRESS(1,A989,1,1,"all_city_parameter_inputs"))</f>
        <v>antofagasta</v>
      </c>
      <c r="E989" s="11" t="str" cm="1">
        <f t="array" aca="1" ref="E989" ca="1">IF(AND(ISBLANK(INDIRECT(ADDRESS(B989,2,1,1,"all_city_parameter_inputs"))), ISBLANK(INDIRECT(ADDRESS(B989,1,1,1,"all_city_parameter_inputs")))), "", IF(ISBLANK(INDIRECT(ADDRESS(B989,1,1,1,"all_city_parameter_inputs"))), All_city_list!E988,INDIRECT(ADDRESS(B989,1,1,1,"all_city_parameter_inputs"))))</f>
        <v>PM_emission_inventories</v>
      </c>
      <c r="F989" s="9" t="str" cm="1">
        <f t="array" aca="1" ref="F989" ca="1">IF(AND(ISBLANK(INDIRECT(ADDRESS(B989,3,1,1,"all_city_parameter_inputs"))),ISBLANK(INDIRECT(ADDRESS(B989,2,1,1,"all_city_parameter_inputs")))),"",IF(ISBLANK(INDIRECT(ADDRESS(B989,2,1,1,"all_city_parameter_inputs"))),"",INDIRECT(ADDRESS(B989,2,1,1,"all_city_parameter_inputs"))))</f>
        <v>big_truck</v>
      </c>
      <c r="G989" s="25" cm="1">
        <f t="array" aca="1" ref="G989" ca="1">IF(ISBLANK(INDIRECT(ADDRESS(B989,A989,1,1,"all_city_parameter_inputs"))), "--",INDIRECT(ADDRESS(B989,A989,1,1,"all_city_parameter_inputs")))</f>
        <v>0.122475549</v>
      </c>
      <c r="H989" s="25">
        <f ca="1">IF(OR(F989="alpha",F989="beta",F989="sd",F989="mean"),"--",VLOOKUP(C989,Default!$B$5:$H$82,7,FALSE))</f>
        <v>0.71099999999999997</v>
      </c>
      <c r="I989" s="9" t="str">
        <f ca="1">VLOOKUP(E989,Lookup!$C$5:$D$42,2, FALSE)</f>
        <v>Pollution values</v>
      </c>
      <c r="J989" s="9">
        <f ca="1">VLOOKUP(C989,Default!$B$4:$E$82,4, FALSE)</f>
        <v>0</v>
      </c>
      <c r="K989" s="29"/>
      <c r="L989" s="29"/>
      <c r="M989" s="29"/>
    </row>
    <row r="990" spans="1:13" x14ac:dyDescent="0.3">
      <c r="A990" s="10">
        <f t="shared" si="44"/>
        <v>17</v>
      </c>
      <c r="B990" s="10">
        <f t="shared" si="45"/>
        <v>8</v>
      </c>
      <c r="C990" s="10" t="str">
        <f t="shared" ca="1" si="46"/>
        <v>PM_emission_inventories truck</v>
      </c>
      <c r="D990" s="9" t="str" cm="1">
        <f t="array" aca="1" ref="D990" ca="1">INDIRECT(ADDRESS(1,A990,1,1,"all_city_parameter_inputs"))</f>
        <v>antofagasta</v>
      </c>
      <c r="E990" s="11" t="str" cm="1">
        <f t="array" aca="1" ref="E990" ca="1">IF(AND(ISBLANK(INDIRECT(ADDRESS(B990,2,1,1,"all_city_parameter_inputs"))), ISBLANK(INDIRECT(ADDRESS(B990,1,1,1,"all_city_parameter_inputs")))), "", IF(ISBLANK(INDIRECT(ADDRESS(B990,1,1,1,"all_city_parameter_inputs"))), All_city_list!E989,INDIRECT(ADDRESS(B990,1,1,1,"all_city_parameter_inputs"))))</f>
        <v>PM_emission_inventories</v>
      </c>
      <c r="F990" s="9" t="str" cm="1">
        <f t="array" aca="1" ref="F990" ca="1">IF(AND(ISBLANK(INDIRECT(ADDRESS(B990,3,1,1,"all_city_parameter_inputs"))),ISBLANK(INDIRECT(ADDRESS(B990,2,1,1,"all_city_parameter_inputs")))),"",IF(ISBLANK(INDIRECT(ADDRESS(B990,2,1,1,"all_city_parameter_inputs"))),"",INDIRECT(ADDRESS(B990,2,1,1,"all_city_parameter_inputs"))))</f>
        <v>truck</v>
      </c>
      <c r="G990" s="25" cm="1">
        <f t="array" aca="1" ref="G990" ca="1">IF(ISBLANK(INDIRECT(ADDRESS(B990,A990,1,1,"all_city_parameter_inputs"))), "--",INDIRECT(ADDRESS(B990,A990,1,1,"all_city_parameter_inputs")))</f>
        <v>0.78092224600000004</v>
      </c>
      <c r="H990" s="25">
        <f ca="1">IF(OR(F990="alpha",F990="beta",F990="sd",F990="mean"),"--",VLOOKUP(C990,Default!$B$5:$H$82,7,FALSE))</f>
        <v>0.85899999999999999</v>
      </c>
      <c r="I990" s="9" t="str">
        <f ca="1">VLOOKUP(E990,Lookup!$C$5:$D$42,2, FALSE)</f>
        <v>Pollution values</v>
      </c>
      <c r="J990" s="9">
        <f ca="1">VLOOKUP(C990,Default!$B$4:$E$82,4, FALSE)</f>
        <v>0</v>
      </c>
      <c r="K990" s="29"/>
      <c r="L990" s="29"/>
      <c r="M990" s="29"/>
    </row>
    <row r="991" spans="1:13" x14ac:dyDescent="0.3">
      <c r="A991" s="10">
        <f t="shared" si="44"/>
        <v>17</v>
      </c>
      <c r="B991" s="10">
        <f t="shared" si="45"/>
        <v>9</v>
      </c>
      <c r="C991" s="10" t="str">
        <f t="shared" ca="1" si="46"/>
        <v>PM_emission_inventories van</v>
      </c>
      <c r="D991" s="9" t="str" cm="1">
        <f t="array" aca="1" ref="D991" ca="1">INDIRECT(ADDRESS(1,A991,1,1,"all_city_parameter_inputs"))</f>
        <v>antofagasta</v>
      </c>
      <c r="E991" s="11" t="str" cm="1">
        <f t="array" aca="1" ref="E991" ca="1">IF(AND(ISBLANK(INDIRECT(ADDRESS(B991,2,1,1,"all_city_parameter_inputs"))), ISBLANK(INDIRECT(ADDRESS(B991,1,1,1,"all_city_parameter_inputs")))), "", IF(ISBLANK(INDIRECT(ADDRESS(B991,1,1,1,"all_city_parameter_inputs"))), All_city_list!E990,INDIRECT(ADDRESS(B991,1,1,1,"all_city_parameter_inputs"))))</f>
        <v>PM_emission_inventories</v>
      </c>
      <c r="F991" s="9" t="str" cm="1">
        <f t="array" aca="1" ref="F991" ca="1">IF(AND(ISBLANK(INDIRECT(ADDRESS(B991,3,1,1,"all_city_parameter_inputs"))),ISBLANK(INDIRECT(ADDRESS(B991,2,1,1,"all_city_parameter_inputs")))),"",IF(ISBLANK(INDIRECT(ADDRESS(B991,2,1,1,"all_city_parameter_inputs"))),"",INDIRECT(ADDRESS(B991,2,1,1,"all_city_parameter_inputs"))))</f>
        <v>van</v>
      </c>
      <c r="G991" s="25" cm="1">
        <f t="array" aca="1" ref="G991" ca="1">IF(ISBLANK(INDIRECT(ADDRESS(B991,A991,1,1,"all_city_parameter_inputs"))), "--",INDIRECT(ADDRESS(B991,A991,1,1,"all_city_parameter_inputs")))</f>
        <v>0</v>
      </c>
      <c r="H991" s="25" t="str">
        <f ca="1">IF(OR(F991="alpha",F991="beta",F991="sd",F991="mean"),"--",VLOOKUP(C991,Default!$B$5:$H$82,7,FALSE))</f>
        <v>NOT defined</v>
      </c>
      <c r="I991" s="9" t="str">
        <f ca="1">VLOOKUP(E991,Lookup!$C$5:$D$42,2, FALSE)</f>
        <v>Pollution values</v>
      </c>
      <c r="J991" s="9">
        <f ca="1">VLOOKUP(C991,Default!$B$4:$E$82,4, FALSE)</f>
        <v>0</v>
      </c>
      <c r="K991" s="29"/>
      <c r="L991" s="29"/>
      <c r="M991" s="29"/>
    </row>
    <row r="992" spans="1:13" x14ac:dyDescent="0.3">
      <c r="A992" s="10">
        <f t="shared" si="44"/>
        <v>17</v>
      </c>
      <c r="B992" s="10">
        <f t="shared" si="45"/>
        <v>10</v>
      </c>
      <c r="C992" s="10" t="str">
        <f t="shared" ca="1" si="46"/>
        <v>PM_emission_inventories other</v>
      </c>
      <c r="D992" s="9" t="str" cm="1">
        <f t="array" aca="1" ref="D992" ca="1">INDIRECT(ADDRESS(1,A992,1,1,"all_city_parameter_inputs"))</f>
        <v>antofagasta</v>
      </c>
      <c r="E992" s="11" t="str" cm="1">
        <f t="array" aca="1" ref="E992" ca="1">IF(AND(ISBLANK(INDIRECT(ADDRESS(B992,2,1,1,"all_city_parameter_inputs"))), ISBLANK(INDIRECT(ADDRESS(B992,1,1,1,"all_city_parameter_inputs")))), "", IF(ISBLANK(INDIRECT(ADDRESS(B992,1,1,1,"all_city_parameter_inputs"))), All_city_list!E991,INDIRECT(ADDRESS(B992,1,1,1,"all_city_parameter_inputs"))))</f>
        <v>PM_emission_inventories</v>
      </c>
      <c r="F992" s="9" t="str" cm="1">
        <f t="array" aca="1" ref="F992" ca="1">IF(AND(ISBLANK(INDIRECT(ADDRESS(B992,3,1,1,"all_city_parameter_inputs"))),ISBLANK(INDIRECT(ADDRESS(B992,2,1,1,"all_city_parameter_inputs")))),"",IF(ISBLANK(INDIRECT(ADDRESS(B992,2,1,1,"all_city_parameter_inputs"))),"",INDIRECT(ADDRESS(B992,2,1,1,"all_city_parameter_inputs"))))</f>
        <v>other</v>
      </c>
      <c r="G992" s="25" cm="1">
        <f t="array" aca="1" ref="G992" ca="1">IF(ISBLANK(INDIRECT(ADDRESS(B992,A992,1,1,"all_city_parameter_inputs"))), "--",INDIRECT(ADDRESS(B992,A992,1,1,"all_city_parameter_inputs")))</f>
        <v>0</v>
      </c>
      <c r="H992" s="25">
        <f ca="1">IF(OR(F992="alpha",F992="beta",F992="sd",F992="mean"),"--",VLOOKUP(C992,Default!$B$5:$H$82,7,FALSE))</f>
        <v>8.2000000000000003E-2</v>
      </c>
      <c r="I992" s="9" t="str">
        <f ca="1">VLOOKUP(E992,Lookup!$C$5:$D$42,2, FALSE)</f>
        <v>Pollution values</v>
      </c>
      <c r="J992" s="9">
        <f ca="1">VLOOKUP(C992,Default!$B$4:$E$82,4, FALSE)</f>
        <v>0</v>
      </c>
      <c r="K992" s="29"/>
      <c r="L992" s="29"/>
      <c r="M992" s="29"/>
    </row>
    <row r="993" spans="1:13" x14ac:dyDescent="0.3">
      <c r="A993" s="10">
        <f t="shared" si="44"/>
        <v>17</v>
      </c>
      <c r="B993" s="10">
        <f t="shared" si="45"/>
        <v>11</v>
      </c>
      <c r="C993" s="10" t="str">
        <f t="shared" ca="1" si="46"/>
        <v>PM_emission_inventories taxi</v>
      </c>
      <c r="D993" s="9" t="str" cm="1">
        <f t="array" aca="1" ref="D993" ca="1">INDIRECT(ADDRESS(1,A993,1,1,"all_city_parameter_inputs"))</f>
        <v>antofagasta</v>
      </c>
      <c r="E993" s="11" t="str" cm="1">
        <f t="array" aca="1" ref="E993" ca="1">IF(AND(ISBLANK(INDIRECT(ADDRESS(B993,2,1,1,"all_city_parameter_inputs"))), ISBLANK(INDIRECT(ADDRESS(B993,1,1,1,"all_city_parameter_inputs")))), "", IF(ISBLANK(INDIRECT(ADDRESS(B993,1,1,1,"all_city_parameter_inputs"))), All_city_list!E992,INDIRECT(ADDRESS(B993,1,1,1,"all_city_parameter_inputs"))))</f>
        <v>PM_emission_inventories</v>
      </c>
      <c r="F993" s="9" t="str" cm="1">
        <f t="array" aca="1" ref="F993" ca="1">IF(AND(ISBLANK(INDIRECT(ADDRESS(B993,3,1,1,"all_city_parameter_inputs"))),ISBLANK(INDIRECT(ADDRESS(B993,2,1,1,"all_city_parameter_inputs")))),"",IF(ISBLANK(INDIRECT(ADDRESS(B993,2,1,1,"all_city_parameter_inputs"))),"",INDIRECT(ADDRESS(B993,2,1,1,"all_city_parameter_inputs"))))</f>
        <v>taxi</v>
      </c>
      <c r="G993" s="25" cm="1">
        <f t="array" aca="1" ref="G993" ca="1">IF(ISBLANK(INDIRECT(ADDRESS(B993,A993,1,1,"all_city_parameter_inputs"))), "--",INDIRECT(ADDRESS(B993,A993,1,1,"all_city_parameter_inputs")))</f>
        <v>0</v>
      </c>
      <c r="H993" s="25">
        <f ca="1">IF(OR(F993="alpha",F993="beta",F993="sd",F993="mean"),"--",VLOOKUP(C993,Default!$B$5:$H$82,7,FALSE))</f>
        <v>1.0999999999999999E-2</v>
      </c>
      <c r="I993" s="9" t="str">
        <f ca="1">VLOOKUP(E993,Lookup!$C$5:$D$42,2, FALSE)</f>
        <v>Pollution values</v>
      </c>
      <c r="J993" s="9">
        <f ca="1">VLOOKUP(C993,Default!$B$4:$E$82,4, FALSE)</f>
        <v>0</v>
      </c>
      <c r="K993" s="29"/>
      <c r="L993" s="29"/>
      <c r="M993" s="29"/>
    </row>
    <row r="994" spans="1:13" x14ac:dyDescent="0.3">
      <c r="A994" s="10">
        <f t="shared" si="44"/>
        <v>17</v>
      </c>
      <c r="B994" s="10">
        <f t="shared" si="45"/>
        <v>12</v>
      </c>
      <c r="C994" s="10" t="str">
        <f t="shared" ca="1" si="46"/>
        <v>PM_emission_inventories auto_rickshaw</v>
      </c>
      <c r="D994" s="9" t="str" cm="1">
        <f t="array" aca="1" ref="D994" ca="1">INDIRECT(ADDRESS(1,A994,1,1,"all_city_parameter_inputs"))</f>
        <v>antofagasta</v>
      </c>
      <c r="E994" s="11" t="str" cm="1">
        <f t="array" aca="1" ref="E994" ca="1">IF(AND(ISBLANK(INDIRECT(ADDRESS(B994,2,1,1,"all_city_parameter_inputs"))), ISBLANK(INDIRECT(ADDRESS(B994,1,1,1,"all_city_parameter_inputs")))), "", IF(ISBLANK(INDIRECT(ADDRESS(B994,1,1,1,"all_city_parameter_inputs"))), All_city_list!E993,INDIRECT(ADDRESS(B994,1,1,1,"all_city_parameter_inputs"))))</f>
        <v>PM_emission_inventories</v>
      </c>
      <c r="F994" s="9" t="str" cm="1">
        <f t="array" aca="1" ref="F994" ca="1">IF(AND(ISBLANK(INDIRECT(ADDRESS(B994,3,1,1,"all_city_parameter_inputs"))),ISBLANK(INDIRECT(ADDRESS(B994,2,1,1,"all_city_parameter_inputs")))),"",IF(ISBLANK(INDIRECT(ADDRESS(B994,2,1,1,"all_city_parameter_inputs"))),"",INDIRECT(ADDRESS(B994,2,1,1,"all_city_parameter_inputs"))))</f>
        <v>auto_rickshaw</v>
      </c>
      <c r="G994" s="25" cm="1">
        <f t="array" aca="1" ref="G994" ca="1">IF(ISBLANK(INDIRECT(ADDRESS(B994,A994,1,1,"all_city_parameter_inputs"))), "--",INDIRECT(ADDRESS(B994,A994,1,1,"all_city_parameter_inputs")))</f>
        <v>0</v>
      </c>
      <c r="H994" s="25" t="str">
        <f ca="1">IF(OR(F994="alpha",F994="beta",F994="sd",F994="mean"),"--",VLOOKUP(C994,Default!$B$5:$H$82,7,FALSE))</f>
        <v>NOT defined</v>
      </c>
      <c r="I994" s="9" t="str">
        <f ca="1">VLOOKUP(E994,Lookup!$C$5:$D$42,2, FALSE)</f>
        <v>Pollution values</v>
      </c>
      <c r="J994" s="9">
        <f ca="1">VLOOKUP(C994,Default!$B$4:$E$82,4, FALSE)</f>
        <v>0</v>
      </c>
      <c r="K994" s="29"/>
      <c r="L994" s="29"/>
      <c r="M994" s="29"/>
    </row>
    <row r="995" spans="1:13" x14ac:dyDescent="0.3">
      <c r="A995" s="10">
        <f t="shared" si="44"/>
        <v>17</v>
      </c>
      <c r="B995" s="10">
        <f t="shared" si="45"/>
        <v>13</v>
      </c>
      <c r="C995" s="10" t="str">
        <f t="shared" ca="1" si="46"/>
        <v>injury_reporting_rate</v>
      </c>
      <c r="D995" s="9" t="str" cm="1">
        <f t="array" aca="1" ref="D995" ca="1">INDIRECT(ADDRESS(1,A995,1,1,"all_city_parameter_inputs"))</f>
        <v>antofagasta</v>
      </c>
      <c r="E995" s="11" t="str" cm="1">
        <f t="array" aca="1" ref="E995" ca="1">IF(AND(ISBLANK(INDIRECT(ADDRESS(B995,2,1,1,"all_city_parameter_inputs"))), ISBLANK(INDIRECT(ADDRESS(B995,1,1,1,"all_city_parameter_inputs")))), "", IF(ISBLANK(INDIRECT(ADDRESS(B995,1,1,1,"all_city_parameter_inputs"))), All_city_list!E994,INDIRECT(ADDRESS(B995,1,1,1,"all_city_parameter_inputs"))))</f>
        <v>injury_reporting_rate</v>
      </c>
      <c r="F995" s="9" t="str" cm="1">
        <f t="array" aca="1" ref="F995" ca="1">IF(AND(ISBLANK(INDIRECT(ADDRESS(B995,3,1,1,"all_city_parameter_inputs"))),ISBLANK(INDIRECT(ADDRESS(B995,2,1,1,"all_city_parameter_inputs")))),"",IF(ISBLANK(INDIRECT(ADDRESS(B995,2,1,1,"all_city_parameter_inputs"))),"",INDIRECT(ADDRESS(B995,2,1,1,"all_city_parameter_inputs"))))</f>
        <v>constant</v>
      </c>
      <c r="G995" s="25" cm="1">
        <f t="array" aca="1" ref="G995" ca="1">IF(ISBLANK(INDIRECT(ADDRESS(B995,A995,1,1,"all_city_parameter_inputs"))), "--",INDIRECT(ADDRESS(B995,A995,1,1,"all_city_parameter_inputs")))</f>
        <v>1</v>
      </c>
      <c r="H995" s="25">
        <f ca="1">IF(OR(F995="alpha",F995="beta",F995="sd",F995="mean"),"--",VLOOKUP(C995,Default!$B$5:$H$82,7,FALSE))</f>
        <v>1</v>
      </c>
      <c r="I995" s="9" t="str">
        <f ca="1">VLOOKUP(E995,Lookup!$C$5:$D$42,2, FALSE)</f>
        <v>Injury values</v>
      </c>
      <c r="J995" s="9" t="str">
        <f ca="1">VLOOKUP(C995,Default!$B$4:$E$82,4, FALSE)</f>
        <v>rate at which injuries are reported</v>
      </c>
      <c r="K995" s="29"/>
      <c r="L995" s="29"/>
      <c r="M995" s="29"/>
    </row>
    <row r="996" spans="1:13" x14ac:dyDescent="0.3">
      <c r="A996" s="10">
        <f t="shared" si="44"/>
        <v>17</v>
      </c>
      <c r="B996" s="10">
        <f t="shared" si="45"/>
        <v>14</v>
      </c>
      <c r="C996" s="10" t="str">
        <f t="shared" ca="1" si="46"/>
        <v>injury_reporting_rate</v>
      </c>
      <c r="D996" s="9" t="str" cm="1">
        <f t="array" aca="1" ref="D996" ca="1">INDIRECT(ADDRESS(1,A996,1,1,"all_city_parameter_inputs"))</f>
        <v>antofagasta</v>
      </c>
      <c r="E996" s="11" t="str" cm="1">
        <f t="array" aca="1" ref="E996" ca="1">IF(AND(ISBLANK(INDIRECT(ADDRESS(B996,2,1,1,"all_city_parameter_inputs"))), ISBLANK(INDIRECT(ADDRESS(B996,1,1,1,"all_city_parameter_inputs")))), "", IF(ISBLANK(INDIRECT(ADDRESS(B996,1,1,1,"all_city_parameter_inputs"))), All_city_list!E995,INDIRECT(ADDRESS(B996,1,1,1,"all_city_parameter_inputs"))))</f>
        <v>injury_reporting_rate</v>
      </c>
      <c r="F996" s="9" t="str" cm="1">
        <f t="array" aca="1" ref="F996" ca="1">IF(AND(ISBLANK(INDIRECT(ADDRESS(B996,3,1,1,"all_city_parameter_inputs"))),ISBLANK(INDIRECT(ADDRESS(B996,2,1,1,"all_city_parameter_inputs")))),"",IF(ISBLANK(INDIRECT(ADDRESS(B996,2,1,1,"all_city_parameter_inputs"))),"",INDIRECT(ADDRESS(B996,2,1,1,"all_city_parameter_inputs"))))</f>
        <v>alpha</v>
      </c>
      <c r="G996" s="25" cm="1">
        <f t="array" aca="1" ref="G996" ca="1">IF(ISBLANK(INDIRECT(ADDRESS(B996,A996,1,1,"all_city_parameter_inputs"))), "--",INDIRECT(ADDRESS(B996,A996,1,1,"all_city_parameter_inputs")))</f>
        <v>40</v>
      </c>
      <c r="H996" s="25" t="str">
        <f ca="1">IF(OR(F996="alpha",F996="beta",F996="sd",F996="mean"),"--",VLOOKUP(C996,Default!$B$5:$H$82,7,FALSE))</f>
        <v>--</v>
      </c>
      <c r="I996" s="9" t="str">
        <f ca="1">VLOOKUP(E996,Lookup!$C$5:$D$42,2, FALSE)</f>
        <v>Injury values</v>
      </c>
      <c r="J996" s="9" t="str">
        <f ca="1">VLOOKUP(C996,Default!$B$4:$E$82,4, FALSE)</f>
        <v>rate at which injuries are reported</v>
      </c>
      <c r="K996" s="29"/>
      <c r="L996" s="29"/>
      <c r="M996" s="29"/>
    </row>
    <row r="997" spans="1:13" x14ac:dyDescent="0.3">
      <c r="A997" s="10">
        <f t="shared" si="44"/>
        <v>17</v>
      </c>
      <c r="B997" s="10">
        <f t="shared" si="45"/>
        <v>15</v>
      </c>
      <c r="C997" s="10" t="str">
        <f t="shared" ca="1" si="46"/>
        <v>injury_reporting_rate</v>
      </c>
      <c r="D997" s="9" t="str" cm="1">
        <f t="array" aca="1" ref="D997" ca="1">INDIRECT(ADDRESS(1,A997,1,1,"all_city_parameter_inputs"))</f>
        <v>antofagasta</v>
      </c>
      <c r="E997" s="11" t="str" cm="1">
        <f t="array" aca="1" ref="E997" ca="1">IF(AND(ISBLANK(INDIRECT(ADDRESS(B997,2,1,1,"all_city_parameter_inputs"))), ISBLANK(INDIRECT(ADDRESS(B997,1,1,1,"all_city_parameter_inputs")))), "", IF(ISBLANK(INDIRECT(ADDRESS(B997,1,1,1,"all_city_parameter_inputs"))), All_city_list!E996,INDIRECT(ADDRESS(B997,1,1,1,"all_city_parameter_inputs"))))</f>
        <v>injury_reporting_rate</v>
      </c>
      <c r="F997" s="9" t="str" cm="1">
        <f t="array" aca="1" ref="F997" ca="1">IF(AND(ISBLANK(INDIRECT(ADDRESS(B997,3,1,1,"all_city_parameter_inputs"))),ISBLANK(INDIRECT(ADDRESS(B997,2,1,1,"all_city_parameter_inputs")))),"",IF(ISBLANK(INDIRECT(ADDRESS(B997,2,1,1,"all_city_parameter_inputs"))),"",INDIRECT(ADDRESS(B997,2,1,1,"all_city_parameter_inputs"))))</f>
        <v>beta</v>
      </c>
      <c r="G997" s="25" cm="1">
        <f t="array" aca="1" ref="G997" ca="1">IF(ISBLANK(INDIRECT(ADDRESS(B997,A997,1,1,"all_city_parameter_inputs"))), "--",INDIRECT(ADDRESS(B997,A997,1,1,"all_city_parameter_inputs")))</f>
        <v>3</v>
      </c>
      <c r="H997" s="25" t="str">
        <f ca="1">IF(OR(F997="alpha",F997="beta",F997="sd",F997="mean"),"--",VLOOKUP(C997,Default!$B$5:$H$82,7,FALSE))</f>
        <v>--</v>
      </c>
      <c r="I997" s="9" t="str">
        <f ca="1">VLOOKUP(E997,Lookup!$C$5:$D$42,2, FALSE)</f>
        <v>Injury values</v>
      </c>
      <c r="J997" s="9" t="str">
        <f ca="1">VLOOKUP(C997,Default!$B$4:$E$82,4, FALSE)</f>
        <v>rate at which injuries are reported</v>
      </c>
      <c r="K997" s="29"/>
      <c r="L997" s="29"/>
      <c r="M997" s="29"/>
    </row>
    <row r="998" spans="1:13" x14ac:dyDescent="0.3">
      <c r="A998" s="10">
        <f t="shared" si="44"/>
        <v>17</v>
      </c>
      <c r="B998" s="10">
        <f t="shared" si="45"/>
        <v>16</v>
      </c>
      <c r="C998" s="10" t="str">
        <f t="shared" ca="1" si="46"/>
        <v>chronic_disease_scalar</v>
      </c>
      <c r="D998" s="9" t="str" cm="1">
        <f t="array" aca="1" ref="D998" ca="1">INDIRECT(ADDRESS(1,A998,1,1,"all_city_parameter_inputs"))</f>
        <v>antofagasta</v>
      </c>
      <c r="E998" s="11" t="str" cm="1">
        <f t="array" aca="1" ref="E998" ca="1">IF(AND(ISBLANK(INDIRECT(ADDRESS(B998,2,1,1,"all_city_parameter_inputs"))), ISBLANK(INDIRECT(ADDRESS(B998,1,1,1,"all_city_parameter_inputs")))), "", IF(ISBLANK(INDIRECT(ADDRESS(B998,1,1,1,"all_city_parameter_inputs"))), All_city_list!E997,INDIRECT(ADDRESS(B998,1,1,1,"all_city_parameter_inputs"))))</f>
        <v>chronic_disease_scalar</v>
      </c>
      <c r="F998" s="9" t="str" cm="1">
        <f t="array" aca="1" ref="F998" ca="1">IF(AND(ISBLANK(INDIRECT(ADDRESS(B998,3,1,1,"all_city_parameter_inputs"))),ISBLANK(INDIRECT(ADDRESS(B998,2,1,1,"all_city_parameter_inputs")))),"",IF(ISBLANK(INDIRECT(ADDRESS(B998,2,1,1,"all_city_parameter_inputs"))),"",INDIRECT(ADDRESS(B998,2,1,1,"all_city_parameter_inputs"))))</f>
        <v>constant</v>
      </c>
      <c r="G998" s="25" cm="1">
        <f t="array" aca="1" ref="G998" ca="1">IF(ISBLANK(INDIRECT(ADDRESS(B998,A998,1,1,"all_city_parameter_inputs"))), "--",INDIRECT(ADDRESS(B998,A998,1,1,"all_city_parameter_inputs")))</f>
        <v>1</v>
      </c>
      <c r="H998" s="25">
        <f ca="1">IF(OR(F998="alpha",F998="beta",F998="sd",F998="mean"),"--",VLOOKUP(C998,Default!$B$5:$H$82,7,FALSE))</f>
        <v>1</v>
      </c>
      <c r="I998" s="9" t="str">
        <f ca="1">VLOOKUP(E998,Lookup!$C$5:$D$42,2, FALSE)</f>
        <v>Health values</v>
      </c>
      <c r="J998" s="9" t="str">
        <f ca="1">VLOOKUP(C998,Default!$B$4:$E$82,4, FALSE)</f>
        <v>scalar for GBD data</v>
      </c>
      <c r="K998" s="29"/>
      <c r="L998" s="29"/>
      <c r="M998" s="29"/>
    </row>
    <row r="999" spans="1:13" x14ac:dyDescent="0.3">
      <c r="A999" s="10">
        <f t="shared" si="44"/>
        <v>17</v>
      </c>
      <c r="B999" s="10">
        <f t="shared" si="45"/>
        <v>17</v>
      </c>
      <c r="C999" s="10" t="str">
        <f t="shared" ca="1" si="46"/>
        <v>chronic_disease_scalar</v>
      </c>
      <c r="D999" s="9" t="str" cm="1">
        <f t="array" aca="1" ref="D999" ca="1">INDIRECT(ADDRESS(1,A999,1,1,"all_city_parameter_inputs"))</f>
        <v>antofagasta</v>
      </c>
      <c r="E999" s="11" t="str" cm="1">
        <f t="array" aca="1" ref="E999" ca="1">IF(AND(ISBLANK(INDIRECT(ADDRESS(B999,2,1,1,"all_city_parameter_inputs"))), ISBLANK(INDIRECT(ADDRESS(B999,1,1,1,"all_city_parameter_inputs")))), "", IF(ISBLANK(INDIRECT(ADDRESS(B999,1,1,1,"all_city_parameter_inputs"))), All_city_list!E998,INDIRECT(ADDRESS(B999,1,1,1,"all_city_parameter_inputs"))))</f>
        <v>chronic_disease_scalar</v>
      </c>
      <c r="F999" s="9" t="str" cm="1">
        <f t="array" aca="1" ref="F999" ca="1">IF(AND(ISBLANK(INDIRECT(ADDRESS(B999,3,1,1,"all_city_parameter_inputs"))),ISBLANK(INDIRECT(ADDRESS(B999,2,1,1,"all_city_parameter_inputs")))),"",IF(ISBLANK(INDIRECT(ADDRESS(B999,2,1,1,"all_city_parameter_inputs"))),"",INDIRECT(ADDRESS(B999,2,1,1,"all_city_parameter_inputs"))))</f>
        <v>mean</v>
      </c>
      <c r="G999" s="25" cm="1">
        <f t="array" aca="1" ref="G999" ca="1">IF(ISBLANK(INDIRECT(ADDRESS(B999,A999,1,1,"all_city_parameter_inputs"))), "--",INDIRECT(ADDRESS(B999,A999,1,1,"all_city_parameter_inputs")))</f>
        <v>1</v>
      </c>
      <c r="H999" s="25" t="str">
        <f ca="1">IF(OR(F999="alpha",F999="beta",F999="sd",F999="mean"),"--",VLOOKUP(C999,Default!$B$5:$H$82,7,FALSE))</f>
        <v>--</v>
      </c>
      <c r="I999" s="9" t="str">
        <f ca="1">VLOOKUP(E999,Lookup!$C$5:$D$42,2, FALSE)</f>
        <v>Health values</v>
      </c>
      <c r="J999" s="9" t="str">
        <f ca="1">VLOOKUP(C999,Default!$B$4:$E$82,4, FALSE)</f>
        <v>scalar for GBD data</v>
      </c>
      <c r="K999" s="29"/>
      <c r="L999" s="29"/>
      <c r="M999" s="29"/>
    </row>
    <row r="1000" spans="1:13" x14ac:dyDescent="0.3">
      <c r="A1000" s="10">
        <f t="shared" si="44"/>
        <v>17</v>
      </c>
      <c r="B1000" s="10">
        <f t="shared" si="45"/>
        <v>18</v>
      </c>
      <c r="C1000" s="10" t="str">
        <f t="shared" ca="1" si="46"/>
        <v>chronic_disease_scalar</v>
      </c>
      <c r="D1000" s="9" t="str" cm="1">
        <f t="array" aca="1" ref="D1000" ca="1">INDIRECT(ADDRESS(1,A1000,1,1,"all_city_parameter_inputs"))</f>
        <v>antofagasta</v>
      </c>
      <c r="E1000" s="11" t="str" cm="1">
        <f t="array" aca="1" ref="E1000" ca="1">IF(AND(ISBLANK(INDIRECT(ADDRESS(B1000,2,1,1,"all_city_parameter_inputs"))), ISBLANK(INDIRECT(ADDRESS(B1000,1,1,1,"all_city_parameter_inputs")))), "", IF(ISBLANK(INDIRECT(ADDRESS(B1000,1,1,1,"all_city_parameter_inputs"))), All_city_list!E999,INDIRECT(ADDRESS(B1000,1,1,1,"all_city_parameter_inputs"))))</f>
        <v>chronic_disease_scalar</v>
      </c>
      <c r="F1000" s="9" t="str" cm="1">
        <f t="array" aca="1" ref="F1000" ca="1">IF(AND(ISBLANK(INDIRECT(ADDRESS(B1000,3,1,1,"all_city_parameter_inputs"))),ISBLANK(INDIRECT(ADDRESS(B1000,2,1,1,"all_city_parameter_inputs")))),"",IF(ISBLANK(INDIRECT(ADDRESS(B1000,2,1,1,"all_city_parameter_inputs"))),"",INDIRECT(ADDRESS(B1000,2,1,1,"all_city_parameter_inputs"))))</f>
        <v>sd</v>
      </c>
      <c r="G1000" s="25" cm="1">
        <f t="array" aca="1" ref="G1000" ca="1">IF(ISBLANK(INDIRECT(ADDRESS(B1000,A1000,1,1,"all_city_parameter_inputs"))), "--",INDIRECT(ADDRESS(B1000,A1000,1,1,"all_city_parameter_inputs")))</f>
        <v>1.2</v>
      </c>
      <c r="H1000" s="25" t="str">
        <f ca="1">IF(OR(F1000="alpha",F1000="beta",F1000="sd",F1000="mean"),"--",VLOOKUP(C1000,Default!$B$5:$H$82,7,FALSE))</f>
        <v>--</v>
      </c>
      <c r="I1000" s="9" t="str">
        <f ca="1">VLOOKUP(E1000,Lookup!$C$5:$D$42,2, FALSE)</f>
        <v>Health values</v>
      </c>
      <c r="J1000" s="9" t="str">
        <f ca="1">VLOOKUP(C1000,Default!$B$4:$E$82,4, FALSE)</f>
        <v>scalar for GBD data</v>
      </c>
      <c r="K1000" s="29"/>
      <c r="L1000" s="29"/>
      <c r="M1000" s="29"/>
    </row>
    <row r="1001" spans="1:13" x14ac:dyDescent="0.3">
      <c r="A1001" s="10">
        <f t="shared" si="44"/>
        <v>17</v>
      </c>
      <c r="B1001" s="10">
        <f t="shared" si="45"/>
        <v>19</v>
      </c>
      <c r="C1001" s="10" t="str">
        <f t="shared" ca="1" si="46"/>
        <v>pm_conc_base</v>
      </c>
      <c r="D1001" s="9" t="str" cm="1">
        <f t="array" aca="1" ref="D1001" ca="1">INDIRECT(ADDRESS(1,A1001,1,1,"all_city_parameter_inputs"))</f>
        <v>antofagasta</v>
      </c>
      <c r="E1001" s="11" t="str" cm="1">
        <f t="array" aca="1" ref="E1001" ca="1">IF(AND(ISBLANK(INDIRECT(ADDRESS(B1001,2,1,1,"all_city_parameter_inputs"))), ISBLANK(INDIRECT(ADDRESS(B1001,1,1,1,"all_city_parameter_inputs")))), "", IF(ISBLANK(INDIRECT(ADDRESS(B1001,1,1,1,"all_city_parameter_inputs"))), All_city_list!E1000,INDIRECT(ADDRESS(B1001,1,1,1,"all_city_parameter_inputs"))))</f>
        <v>pm_conc_base</v>
      </c>
      <c r="F1001" s="9" t="str" cm="1">
        <f t="array" aca="1" ref="F1001" ca="1">IF(AND(ISBLANK(INDIRECT(ADDRESS(B1001,3,1,1,"all_city_parameter_inputs"))),ISBLANK(INDIRECT(ADDRESS(B1001,2,1,1,"all_city_parameter_inputs")))),"",IF(ISBLANK(INDIRECT(ADDRESS(B1001,2,1,1,"all_city_parameter_inputs"))),"",INDIRECT(ADDRESS(B1001,2,1,1,"all_city_parameter_inputs"))))</f>
        <v>constant</v>
      </c>
      <c r="G1001" s="25" cm="1">
        <f t="array" aca="1" ref="G1001" ca="1">IF(ISBLANK(INDIRECT(ADDRESS(B1001,A1001,1,1,"all_city_parameter_inputs"))), "--",INDIRECT(ADDRESS(B1001,A1001,1,1,"all_city_parameter_inputs")))</f>
        <v>10.492216669999999</v>
      </c>
      <c r="H1001" s="25">
        <f ca="1">IF(OR(F1001="alpha",F1001="beta",F1001="sd",F1001="mean"),"--",VLOOKUP(C1001,Default!$B$5:$H$82,7,FALSE))</f>
        <v>50</v>
      </c>
      <c r="I1001" s="9" t="str">
        <f ca="1">VLOOKUP(E1001,Lookup!$C$5:$D$42,2, FALSE)</f>
        <v>Pollution values</v>
      </c>
      <c r="J1001" s="9" t="str">
        <f ca="1">VLOOKUP(C1001,Default!$B$4:$E$82,4, FALSE)</f>
        <v>background PM2.5 concentration</v>
      </c>
      <c r="K1001" s="29"/>
      <c r="L1001" s="29"/>
      <c r="M1001" s="29"/>
    </row>
    <row r="1002" spans="1:13" x14ac:dyDescent="0.3">
      <c r="A1002" s="10">
        <f t="shared" si="44"/>
        <v>17</v>
      </c>
      <c r="B1002" s="10">
        <f t="shared" si="45"/>
        <v>20</v>
      </c>
      <c r="C1002" s="10" t="str">
        <f t="shared" ca="1" si="46"/>
        <v>pm_conc_base</v>
      </c>
      <c r="D1002" s="9" t="str" cm="1">
        <f t="array" aca="1" ref="D1002" ca="1">INDIRECT(ADDRESS(1,A1002,1,1,"all_city_parameter_inputs"))</f>
        <v>antofagasta</v>
      </c>
      <c r="E1002" s="11" t="str" cm="1">
        <f t="array" aca="1" ref="E1002" ca="1">IF(AND(ISBLANK(INDIRECT(ADDRESS(B1002,2,1,1,"all_city_parameter_inputs"))), ISBLANK(INDIRECT(ADDRESS(B1002,1,1,1,"all_city_parameter_inputs")))), "", IF(ISBLANK(INDIRECT(ADDRESS(B1002,1,1,1,"all_city_parameter_inputs"))), All_city_list!E1001,INDIRECT(ADDRESS(B1002,1,1,1,"all_city_parameter_inputs"))))</f>
        <v>pm_conc_base</v>
      </c>
      <c r="F1002" s="9" t="str" cm="1">
        <f t="array" aca="1" ref="F1002" ca="1">IF(AND(ISBLANK(INDIRECT(ADDRESS(B1002,3,1,1,"all_city_parameter_inputs"))),ISBLANK(INDIRECT(ADDRESS(B1002,2,1,1,"all_city_parameter_inputs")))),"",IF(ISBLANK(INDIRECT(ADDRESS(B1002,2,1,1,"all_city_parameter_inputs"))),"",INDIRECT(ADDRESS(B1002,2,1,1,"all_city_parameter_inputs"))))</f>
        <v>mean</v>
      </c>
      <c r="G1002" s="25" cm="1">
        <f t="array" aca="1" ref="G1002" ca="1">IF(ISBLANK(INDIRECT(ADDRESS(B1002,A1002,1,1,"all_city_parameter_inputs"))), "--",INDIRECT(ADDRESS(B1002,A1002,1,1,"all_city_parameter_inputs")))</f>
        <v>24</v>
      </c>
      <c r="H1002" s="25" t="str">
        <f ca="1">IF(OR(F1002="alpha",F1002="beta",F1002="sd",F1002="mean"),"--",VLOOKUP(C1002,Default!$B$5:$H$82,7,FALSE))</f>
        <v>--</v>
      </c>
      <c r="I1002" s="9" t="str">
        <f ca="1">VLOOKUP(E1002,Lookup!$C$5:$D$42,2, FALSE)</f>
        <v>Pollution values</v>
      </c>
      <c r="J1002" s="9" t="str">
        <f ca="1">VLOOKUP(C1002,Default!$B$4:$E$82,4, FALSE)</f>
        <v>background PM2.5 concentration</v>
      </c>
      <c r="K1002" s="29"/>
      <c r="L1002" s="29"/>
      <c r="M1002" s="29"/>
    </row>
    <row r="1003" spans="1:13" x14ac:dyDescent="0.3">
      <c r="A1003" s="10">
        <f t="shared" si="44"/>
        <v>17</v>
      </c>
      <c r="B1003" s="10">
        <f t="shared" si="45"/>
        <v>21</v>
      </c>
      <c r="C1003" s="10" t="str">
        <f t="shared" ca="1" si="46"/>
        <v>pm_conc_base</v>
      </c>
      <c r="D1003" s="9" t="str" cm="1">
        <f t="array" aca="1" ref="D1003" ca="1">INDIRECT(ADDRESS(1,A1003,1,1,"all_city_parameter_inputs"))</f>
        <v>antofagasta</v>
      </c>
      <c r="E1003" s="11" t="str" cm="1">
        <f t="array" aca="1" ref="E1003" ca="1">IF(AND(ISBLANK(INDIRECT(ADDRESS(B1003,2,1,1,"all_city_parameter_inputs"))), ISBLANK(INDIRECT(ADDRESS(B1003,1,1,1,"all_city_parameter_inputs")))), "", IF(ISBLANK(INDIRECT(ADDRESS(B1003,1,1,1,"all_city_parameter_inputs"))), All_city_list!E1002,INDIRECT(ADDRESS(B1003,1,1,1,"all_city_parameter_inputs"))))</f>
        <v>pm_conc_base</v>
      </c>
      <c r="F1003" s="9" t="str" cm="1">
        <f t="array" aca="1" ref="F1003" ca="1">IF(AND(ISBLANK(INDIRECT(ADDRESS(B1003,3,1,1,"all_city_parameter_inputs"))),ISBLANK(INDIRECT(ADDRESS(B1003,2,1,1,"all_city_parameter_inputs")))),"",IF(ISBLANK(INDIRECT(ADDRESS(B1003,2,1,1,"all_city_parameter_inputs"))),"",INDIRECT(ADDRESS(B1003,2,1,1,"all_city_parameter_inputs"))))</f>
        <v>sd</v>
      </c>
      <c r="G1003" s="25" cm="1">
        <f t="array" aca="1" ref="G1003" ca="1">IF(ISBLANK(INDIRECT(ADDRESS(B1003,A1003,1,1,"all_city_parameter_inputs"))), "--",INDIRECT(ADDRESS(B1003,A1003,1,1,"all_city_parameter_inputs")))</f>
        <v>1.0449999999999999</v>
      </c>
      <c r="H1003" s="25" t="str">
        <f ca="1">IF(OR(F1003="alpha",F1003="beta",F1003="sd",F1003="mean"),"--",VLOOKUP(C1003,Default!$B$5:$H$82,7,FALSE))</f>
        <v>--</v>
      </c>
      <c r="I1003" s="9" t="str">
        <f ca="1">VLOOKUP(E1003,Lookup!$C$5:$D$42,2, FALSE)</f>
        <v>Pollution values</v>
      </c>
      <c r="J1003" s="9" t="str">
        <f ca="1">VLOOKUP(C1003,Default!$B$4:$E$82,4, FALSE)</f>
        <v>background PM2.5 concentration</v>
      </c>
      <c r="K1003" s="29"/>
      <c r="L1003" s="29"/>
      <c r="M1003" s="29"/>
    </row>
    <row r="1004" spans="1:13" x14ac:dyDescent="0.3">
      <c r="A1004" s="10">
        <f t="shared" si="44"/>
        <v>17</v>
      </c>
      <c r="B1004" s="10">
        <f t="shared" si="45"/>
        <v>22</v>
      </c>
      <c r="C1004" s="10" t="str">
        <f t="shared" ca="1" si="46"/>
        <v>pm_trans_share</v>
      </c>
      <c r="D1004" s="9" t="str" cm="1">
        <f t="array" aca="1" ref="D1004" ca="1">INDIRECT(ADDRESS(1,A1004,1,1,"all_city_parameter_inputs"))</f>
        <v>antofagasta</v>
      </c>
      <c r="E1004" s="11" t="str" cm="1">
        <f t="array" aca="1" ref="E1004" ca="1">IF(AND(ISBLANK(INDIRECT(ADDRESS(B1004,2,1,1,"all_city_parameter_inputs"))), ISBLANK(INDIRECT(ADDRESS(B1004,1,1,1,"all_city_parameter_inputs")))), "", IF(ISBLANK(INDIRECT(ADDRESS(B1004,1,1,1,"all_city_parameter_inputs"))), All_city_list!E1003,INDIRECT(ADDRESS(B1004,1,1,1,"all_city_parameter_inputs"))))</f>
        <v>pm_trans_share</v>
      </c>
      <c r="F1004" s="9" t="str" cm="1">
        <f t="array" aca="1" ref="F1004" ca="1">IF(AND(ISBLANK(INDIRECT(ADDRESS(B1004,3,1,1,"all_city_parameter_inputs"))),ISBLANK(INDIRECT(ADDRESS(B1004,2,1,1,"all_city_parameter_inputs")))),"",IF(ISBLANK(INDIRECT(ADDRESS(B1004,2,1,1,"all_city_parameter_inputs"))),"",INDIRECT(ADDRESS(B1004,2,1,1,"all_city_parameter_inputs"))))</f>
        <v>constant</v>
      </c>
      <c r="G1004" s="25" cm="1">
        <f t="array" aca="1" ref="G1004" ca="1">IF(ISBLANK(INDIRECT(ADDRESS(B1004,A1004,1,1,"all_city_parameter_inputs"))), "--",INDIRECT(ADDRESS(B1004,A1004,1,1,"all_city_parameter_inputs")))</f>
        <v>0.31</v>
      </c>
      <c r="H1004" s="25">
        <f ca="1">IF(OR(F1004="alpha",F1004="beta",F1004="sd",F1004="mean"),"--",VLOOKUP(C1004,Default!$B$5:$H$82,7,FALSE))</f>
        <v>0.22500000000000001</v>
      </c>
      <c r="I1004" s="9" t="str">
        <f ca="1">VLOOKUP(E1004,Lookup!$C$5:$D$42,2, FALSE)</f>
        <v>Pollution values</v>
      </c>
      <c r="J1004" s="9" t="str">
        <f ca="1">VLOOKUP(C1004,Default!$B$4:$E$82,4, FALSE)</f>
        <v>proportion of background PM2.5 attributable to transport</v>
      </c>
      <c r="K1004" s="29"/>
      <c r="L1004" s="29"/>
      <c r="M1004" s="29"/>
    </row>
    <row r="1005" spans="1:13" x14ac:dyDescent="0.3">
      <c r="A1005" s="10">
        <f t="shared" si="44"/>
        <v>17</v>
      </c>
      <c r="B1005" s="10">
        <f t="shared" si="45"/>
        <v>23</v>
      </c>
      <c r="C1005" s="10" t="str">
        <f t="shared" ca="1" si="46"/>
        <v>pm_trans_share</v>
      </c>
      <c r="D1005" s="9" t="str" cm="1">
        <f t="array" aca="1" ref="D1005" ca="1">INDIRECT(ADDRESS(1,A1005,1,1,"all_city_parameter_inputs"))</f>
        <v>antofagasta</v>
      </c>
      <c r="E1005" s="11" t="str" cm="1">
        <f t="array" aca="1" ref="E1005" ca="1">IF(AND(ISBLANK(INDIRECT(ADDRESS(B1005,2,1,1,"all_city_parameter_inputs"))), ISBLANK(INDIRECT(ADDRESS(B1005,1,1,1,"all_city_parameter_inputs")))), "", IF(ISBLANK(INDIRECT(ADDRESS(B1005,1,1,1,"all_city_parameter_inputs"))), All_city_list!E1004,INDIRECT(ADDRESS(B1005,1,1,1,"all_city_parameter_inputs"))))</f>
        <v>pm_trans_share</v>
      </c>
      <c r="F1005" s="9" t="str" cm="1">
        <f t="array" aca="1" ref="F1005" ca="1">IF(AND(ISBLANK(INDIRECT(ADDRESS(B1005,3,1,1,"all_city_parameter_inputs"))),ISBLANK(INDIRECT(ADDRESS(B1005,2,1,1,"all_city_parameter_inputs")))),"",IF(ISBLANK(INDIRECT(ADDRESS(B1005,2,1,1,"all_city_parameter_inputs"))),"",INDIRECT(ADDRESS(B1005,2,1,1,"all_city_parameter_inputs"))))</f>
        <v>alpha</v>
      </c>
      <c r="G1005" s="25" cm="1">
        <f t="array" aca="1" ref="G1005" ca="1">IF(ISBLANK(INDIRECT(ADDRESS(B1005,A1005,1,1,"all_city_parameter_inputs"))), "--",INDIRECT(ADDRESS(B1005,A1005,1,1,"all_city_parameter_inputs")))</f>
        <v>11.5</v>
      </c>
      <c r="H1005" s="25" t="str">
        <f ca="1">IF(OR(F1005="alpha",F1005="beta",F1005="sd",F1005="mean"),"--",VLOOKUP(C1005,Default!$B$5:$H$82,7,FALSE))</f>
        <v>--</v>
      </c>
      <c r="I1005" s="9" t="str">
        <f ca="1">VLOOKUP(E1005,Lookup!$C$5:$D$42,2, FALSE)</f>
        <v>Pollution values</v>
      </c>
      <c r="J1005" s="9" t="str">
        <f ca="1">VLOOKUP(C1005,Default!$B$4:$E$82,4, FALSE)</f>
        <v>proportion of background PM2.5 attributable to transport</v>
      </c>
      <c r="K1005" s="29"/>
      <c r="L1005" s="29"/>
      <c r="M1005" s="29"/>
    </row>
    <row r="1006" spans="1:13" x14ac:dyDescent="0.3">
      <c r="A1006" s="10">
        <f t="shared" si="44"/>
        <v>17</v>
      </c>
      <c r="B1006" s="10">
        <f t="shared" si="45"/>
        <v>24</v>
      </c>
      <c r="C1006" s="10" t="str">
        <f t="shared" ca="1" si="46"/>
        <v>pm_trans_share</v>
      </c>
      <c r="D1006" s="9" t="str" cm="1">
        <f t="array" aca="1" ref="D1006" ca="1">INDIRECT(ADDRESS(1,A1006,1,1,"all_city_parameter_inputs"))</f>
        <v>antofagasta</v>
      </c>
      <c r="E1006" s="11" t="str" cm="1">
        <f t="array" aca="1" ref="E1006" ca="1">IF(AND(ISBLANK(INDIRECT(ADDRESS(B1006,2,1,1,"all_city_parameter_inputs"))), ISBLANK(INDIRECT(ADDRESS(B1006,1,1,1,"all_city_parameter_inputs")))), "", IF(ISBLANK(INDIRECT(ADDRESS(B1006,1,1,1,"all_city_parameter_inputs"))), All_city_list!E1005,INDIRECT(ADDRESS(B1006,1,1,1,"all_city_parameter_inputs"))))</f>
        <v>pm_trans_share</v>
      </c>
      <c r="F1006" s="9" t="str" cm="1">
        <f t="array" aca="1" ref="F1006" ca="1">IF(AND(ISBLANK(INDIRECT(ADDRESS(B1006,3,1,1,"all_city_parameter_inputs"))),ISBLANK(INDIRECT(ADDRESS(B1006,2,1,1,"all_city_parameter_inputs")))),"",IF(ISBLANK(INDIRECT(ADDRESS(B1006,2,1,1,"all_city_parameter_inputs"))),"",INDIRECT(ADDRESS(B1006,2,1,1,"all_city_parameter_inputs"))))</f>
        <v>beta</v>
      </c>
      <c r="G1006" s="25" cm="1">
        <f t="array" aca="1" ref="G1006" ca="1">IF(ISBLANK(INDIRECT(ADDRESS(B1006,A1006,1,1,"all_city_parameter_inputs"))), "--",INDIRECT(ADDRESS(B1006,A1006,1,1,"all_city_parameter_inputs")))</f>
        <v>15.75</v>
      </c>
      <c r="H1006" s="25" t="str">
        <f ca="1">IF(OR(F1006="alpha",F1006="beta",F1006="sd",F1006="mean"),"--",VLOOKUP(C1006,Default!$B$5:$H$82,7,FALSE))</f>
        <v>--</v>
      </c>
      <c r="I1006" s="9" t="str">
        <f ca="1">VLOOKUP(E1006,Lookup!$C$5:$D$42,2, FALSE)</f>
        <v>Pollution values</v>
      </c>
      <c r="J1006" s="9" t="str">
        <f ca="1">VLOOKUP(C1006,Default!$B$4:$E$82,4, FALSE)</f>
        <v>proportion of background PM2.5 attributable to transport</v>
      </c>
      <c r="K1006" s="29"/>
      <c r="L1006" s="29"/>
      <c r="M1006" s="29"/>
    </row>
    <row r="1007" spans="1:13" x14ac:dyDescent="0.3">
      <c r="A1007" s="10">
        <f t="shared" si="44"/>
        <v>17</v>
      </c>
      <c r="B1007" s="10">
        <f t="shared" si="45"/>
        <v>25</v>
      </c>
      <c r="C1007" s="10" t="str">
        <f t="shared" ca="1" si="46"/>
        <v>background_pa_scalar</v>
      </c>
      <c r="D1007" s="9" t="str" cm="1">
        <f t="array" aca="1" ref="D1007" ca="1">INDIRECT(ADDRESS(1,A1007,1,1,"all_city_parameter_inputs"))</f>
        <v>antofagasta</v>
      </c>
      <c r="E1007" s="11" t="str" cm="1">
        <f t="array" aca="1" ref="E1007" ca="1">IF(AND(ISBLANK(INDIRECT(ADDRESS(B1007,2,1,1,"all_city_parameter_inputs"))), ISBLANK(INDIRECT(ADDRESS(B1007,1,1,1,"all_city_parameter_inputs")))), "", IF(ISBLANK(INDIRECT(ADDRESS(B1007,1,1,1,"all_city_parameter_inputs"))), All_city_list!E1006,INDIRECT(ADDRESS(B1007,1,1,1,"all_city_parameter_inputs"))))</f>
        <v>background_pa_scalar</v>
      </c>
      <c r="F1007" s="9" t="str" cm="1">
        <f t="array" aca="1" ref="F1007" ca="1">IF(AND(ISBLANK(INDIRECT(ADDRESS(B1007,3,1,1,"all_city_parameter_inputs"))),ISBLANK(INDIRECT(ADDRESS(B1007,2,1,1,"all_city_parameter_inputs")))),"",IF(ISBLANK(INDIRECT(ADDRESS(B1007,2,1,1,"all_city_parameter_inputs"))),"",INDIRECT(ADDRESS(B1007,2,1,1,"all_city_parameter_inputs"))))</f>
        <v>constant</v>
      </c>
      <c r="G1007" s="25" cm="1">
        <f t="array" aca="1" ref="G1007" ca="1">IF(ISBLANK(INDIRECT(ADDRESS(B1007,A1007,1,1,"all_city_parameter_inputs"))), "--",INDIRECT(ADDRESS(B1007,A1007,1,1,"all_city_parameter_inputs")))</f>
        <v>1</v>
      </c>
      <c r="H1007" s="25">
        <f ca="1">IF(OR(F1007="alpha",F1007="beta",F1007="sd",F1007="mean"),"--",VLOOKUP(C1007,Default!$B$5:$H$82,7,FALSE))</f>
        <v>1</v>
      </c>
      <c r="I1007" s="9" t="str">
        <f ca="1">VLOOKUP(E1007,Lookup!$C$5:$D$42,2, FALSE)</f>
        <v>PA values</v>
      </c>
      <c r="J1007" s="9" t="str">
        <f ca="1">VLOOKUP(C1007,Default!$B$4:$E$82,4, FALSE)</f>
        <v>scalar for physical activity</v>
      </c>
      <c r="K1007" s="29"/>
      <c r="L1007" s="29"/>
      <c r="M1007" s="29"/>
    </row>
    <row r="1008" spans="1:13" x14ac:dyDescent="0.3">
      <c r="A1008" s="10">
        <f t="shared" si="44"/>
        <v>17</v>
      </c>
      <c r="B1008" s="10">
        <f t="shared" si="45"/>
        <v>26</v>
      </c>
      <c r="C1008" s="10" t="str">
        <f t="shared" ca="1" si="46"/>
        <v>background_pa_scalar</v>
      </c>
      <c r="D1008" s="9" t="str" cm="1">
        <f t="array" aca="1" ref="D1008" ca="1">INDIRECT(ADDRESS(1,A1008,1,1,"all_city_parameter_inputs"))</f>
        <v>antofagasta</v>
      </c>
      <c r="E1008" s="11" t="str" cm="1">
        <f t="array" aca="1" ref="E1008" ca="1">IF(AND(ISBLANK(INDIRECT(ADDRESS(B1008,2,1,1,"all_city_parameter_inputs"))), ISBLANK(INDIRECT(ADDRESS(B1008,1,1,1,"all_city_parameter_inputs")))), "", IF(ISBLANK(INDIRECT(ADDRESS(B1008,1,1,1,"all_city_parameter_inputs"))), All_city_list!E1007,INDIRECT(ADDRESS(B1008,1,1,1,"all_city_parameter_inputs"))))</f>
        <v>background_pa_scalar</v>
      </c>
      <c r="F1008" s="9" t="str" cm="1">
        <f t="array" aca="1" ref="F1008" ca="1">IF(AND(ISBLANK(INDIRECT(ADDRESS(B1008,3,1,1,"all_city_parameter_inputs"))),ISBLANK(INDIRECT(ADDRESS(B1008,2,1,1,"all_city_parameter_inputs")))),"",IF(ISBLANK(INDIRECT(ADDRESS(B1008,2,1,1,"all_city_parameter_inputs"))),"",INDIRECT(ADDRESS(B1008,2,1,1,"all_city_parameter_inputs"))))</f>
        <v>mean</v>
      </c>
      <c r="G1008" s="25" cm="1">
        <f t="array" aca="1" ref="G1008" ca="1">IF(ISBLANK(INDIRECT(ADDRESS(B1008,A1008,1,1,"all_city_parameter_inputs"))), "--",INDIRECT(ADDRESS(B1008,A1008,1,1,"all_city_parameter_inputs")))</f>
        <v>1</v>
      </c>
      <c r="H1008" s="25" t="str">
        <f ca="1">IF(OR(F1008="alpha",F1008="beta",F1008="sd",F1008="mean"),"--",VLOOKUP(C1008,Default!$B$5:$H$82,7,FALSE))</f>
        <v>--</v>
      </c>
      <c r="I1008" s="9" t="str">
        <f ca="1">VLOOKUP(E1008,Lookup!$C$5:$D$42,2, FALSE)</f>
        <v>PA values</v>
      </c>
      <c r="J1008" s="9" t="str">
        <f ca="1">VLOOKUP(C1008,Default!$B$4:$E$82,4, FALSE)</f>
        <v>scalar for physical activity</v>
      </c>
      <c r="K1008" s="29"/>
      <c r="L1008" s="29"/>
      <c r="M1008" s="29"/>
    </row>
    <row r="1009" spans="1:13" x14ac:dyDescent="0.3">
      <c r="A1009" s="10">
        <f t="shared" si="44"/>
        <v>17</v>
      </c>
      <c r="B1009" s="10">
        <f t="shared" si="45"/>
        <v>27</v>
      </c>
      <c r="C1009" s="10" t="str">
        <f t="shared" ca="1" si="46"/>
        <v>background_pa_scalar</v>
      </c>
      <c r="D1009" s="9" t="str" cm="1">
        <f t="array" aca="1" ref="D1009" ca="1">INDIRECT(ADDRESS(1,A1009,1,1,"all_city_parameter_inputs"))</f>
        <v>antofagasta</v>
      </c>
      <c r="E1009" s="11" t="str" cm="1">
        <f t="array" aca="1" ref="E1009" ca="1">IF(AND(ISBLANK(INDIRECT(ADDRESS(B1009,2,1,1,"all_city_parameter_inputs"))), ISBLANK(INDIRECT(ADDRESS(B1009,1,1,1,"all_city_parameter_inputs")))), "", IF(ISBLANK(INDIRECT(ADDRESS(B1009,1,1,1,"all_city_parameter_inputs"))), All_city_list!E1008,INDIRECT(ADDRESS(B1009,1,1,1,"all_city_parameter_inputs"))))</f>
        <v>background_pa_scalar</v>
      </c>
      <c r="F1009" s="9" t="str" cm="1">
        <f t="array" aca="1" ref="F1009" ca="1">IF(AND(ISBLANK(INDIRECT(ADDRESS(B1009,3,1,1,"all_city_parameter_inputs"))),ISBLANK(INDIRECT(ADDRESS(B1009,2,1,1,"all_city_parameter_inputs")))),"",IF(ISBLANK(INDIRECT(ADDRESS(B1009,2,1,1,"all_city_parameter_inputs"))),"",INDIRECT(ADDRESS(B1009,2,1,1,"all_city_parameter_inputs"))))</f>
        <v>sd</v>
      </c>
      <c r="G1009" s="25" cm="1">
        <f t="array" aca="1" ref="G1009" ca="1">IF(ISBLANK(INDIRECT(ADDRESS(B1009,A1009,1,1,"all_city_parameter_inputs"))), "--",INDIRECT(ADDRESS(B1009,A1009,1,1,"all_city_parameter_inputs")))</f>
        <v>1.2</v>
      </c>
      <c r="H1009" s="25" t="str">
        <f ca="1">IF(OR(F1009="alpha",F1009="beta",F1009="sd",F1009="mean"),"--",VLOOKUP(C1009,Default!$B$5:$H$82,7,FALSE))</f>
        <v>--</v>
      </c>
      <c r="I1009" s="9" t="str">
        <f ca="1">VLOOKUP(E1009,Lookup!$C$5:$D$42,2, FALSE)</f>
        <v>PA values</v>
      </c>
      <c r="J1009" s="9" t="str">
        <f ca="1">VLOOKUP(C1009,Default!$B$4:$E$82,4, FALSE)</f>
        <v>scalar for physical activity</v>
      </c>
      <c r="K1009" s="29"/>
      <c r="L1009" s="29"/>
      <c r="M1009" s="29"/>
    </row>
    <row r="1010" spans="1:13" x14ac:dyDescent="0.3">
      <c r="A1010" s="10">
        <f t="shared" si="44"/>
        <v>17</v>
      </c>
      <c r="B1010" s="10">
        <f t="shared" si="45"/>
        <v>28</v>
      </c>
      <c r="C1010" s="10" t="str">
        <f t="shared" ca="1" si="46"/>
        <v>bus_walk_time</v>
      </c>
      <c r="D1010" s="9" t="str" cm="1">
        <f t="array" aca="1" ref="D1010" ca="1">INDIRECT(ADDRESS(1,A1010,1,1,"all_city_parameter_inputs"))</f>
        <v>antofagasta</v>
      </c>
      <c r="E1010" s="11" t="str" cm="1">
        <f t="array" aca="1" ref="E1010" ca="1">IF(AND(ISBLANK(INDIRECT(ADDRESS(B1010,2,1,1,"all_city_parameter_inputs"))), ISBLANK(INDIRECT(ADDRESS(B1010,1,1,1,"all_city_parameter_inputs")))), "", IF(ISBLANK(INDIRECT(ADDRESS(B1010,1,1,1,"all_city_parameter_inputs"))), All_city_list!E1009,INDIRECT(ADDRESS(B1010,1,1,1,"all_city_parameter_inputs"))))</f>
        <v>bus_walk_time</v>
      </c>
      <c r="F1010" s="9" t="str" cm="1">
        <f t="array" aca="1" ref="F1010" ca="1">IF(AND(ISBLANK(INDIRECT(ADDRESS(B1010,3,1,1,"all_city_parameter_inputs"))),ISBLANK(INDIRECT(ADDRESS(B1010,2,1,1,"all_city_parameter_inputs")))),"",IF(ISBLANK(INDIRECT(ADDRESS(B1010,2,1,1,"all_city_parameter_inputs"))),"",INDIRECT(ADDRESS(B1010,2,1,1,"all_city_parameter_inputs"))))</f>
        <v>constant</v>
      </c>
      <c r="G1010" s="25" cm="1">
        <f t="array" aca="1" ref="G1010" ca="1">IF(ISBLANK(INDIRECT(ADDRESS(B1010,A1010,1,1,"all_city_parameter_inputs"))), "--",INDIRECT(ADDRESS(B1010,A1010,1,1,"all_city_parameter_inputs")))</f>
        <v>10.55</v>
      </c>
      <c r="H1010" s="25">
        <f ca="1">IF(OR(F1010="alpha",F1010="beta",F1010="sd",F1010="mean"),"--",VLOOKUP(C1010,Default!$B$5:$H$82,7,FALSE))</f>
        <v>5</v>
      </c>
      <c r="I1010" s="9" t="str">
        <f ca="1">VLOOKUP(E1010,Lookup!$C$5:$D$42,2, FALSE)</f>
        <v>Travel values</v>
      </c>
      <c r="J1010" s="9" t="str">
        <f ca="1">VLOOKUP(C1010,Default!$B$4:$E$82,4, FALSE)</f>
        <v>time taken to walk to bus stop</v>
      </c>
      <c r="K1010" s="29"/>
      <c r="L1010" s="29"/>
      <c r="M1010" s="29"/>
    </row>
    <row r="1011" spans="1:13" x14ac:dyDescent="0.3">
      <c r="A1011" s="10">
        <f t="shared" si="44"/>
        <v>17</v>
      </c>
      <c r="B1011" s="10">
        <f t="shared" si="45"/>
        <v>29</v>
      </c>
      <c r="C1011" s="10" t="str">
        <f t="shared" ca="1" si="46"/>
        <v>bus_walk_time</v>
      </c>
      <c r="D1011" s="9" t="str" cm="1">
        <f t="array" aca="1" ref="D1011" ca="1">INDIRECT(ADDRESS(1,A1011,1,1,"all_city_parameter_inputs"))</f>
        <v>antofagasta</v>
      </c>
      <c r="E1011" s="11" t="str" cm="1">
        <f t="array" aca="1" ref="E1011" ca="1">IF(AND(ISBLANK(INDIRECT(ADDRESS(B1011,2,1,1,"all_city_parameter_inputs"))), ISBLANK(INDIRECT(ADDRESS(B1011,1,1,1,"all_city_parameter_inputs")))), "", IF(ISBLANK(INDIRECT(ADDRESS(B1011,1,1,1,"all_city_parameter_inputs"))), All_city_list!E1010,INDIRECT(ADDRESS(B1011,1,1,1,"all_city_parameter_inputs"))))</f>
        <v>bus_walk_time</v>
      </c>
      <c r="F1011" s="9" t="str" cm="1">
        <f t="array" aca="1" ref="F1011" ca="1">IF(AND(ISBLANK(INDIRECT(ADDRESS(B1011,3,1,1,"all_city_parameter_inputs"))),ISBLANK(INDIRECT(ADDRESS(B1011,2,1,1,"all_city_parameter_inputs")))),"",IF(ISBLANK(INDIRECT(ADDRESS(B1011,2,1,1,"all_city_parameter_inputs"))),"",INDIRECT(ADDRESS(B1011,2,1,1,"all_city_parameter_inputs"))))</f>
        <v>mean</v>
      </c>
      <c r="G1011" s="25" t="str" cm="1">
        <f t="array" aca="1" ref="G1011" ca="1">IF(ISBLANK(INDIRECT(ADDRESS(B1011,A1011,1,1,"all_city_parameter_inputs"))), "--",INDIRECT(ADDRESS(B1011,A1011,1,1,"all_city_parameter_inputs")))</f>
        <v>--</v>
      </c>
      <c r="H1011" s="25" t="str">
        <f ca="1">IF(OR(F1011="alpha",F1011="beta",F1011="sd",F1011="mean"),"--",VLOOKUP(C1011,Default!$B$5:$H$82,7,FALSE))</f>
        <v>--</v>
      </c>
      <c r="I1011" s="9" t="str">
        <f ca="1">VLOOKUP(E1011,Lookup!$C$5:$D$42,2, FALSE)</f>
        <v>Travel values</v>
      </c>
      <c r="J1011" s="9" t="str">
        <f ca="1">VLOOKUP(C1011,Default!$B$4:$E$82,4, FALSE)</f>
        <v>time taken to walk to bus stop</v>
      </c>
      <c r="K1011" s="29"/>
      <c r="L1011" s="29"/>
      <c r="M1011" s="29"/>
    </row>
    <row r="1012" spans="1:13" x14ac:dyDescent="0.3">
      <c r="A1012" s="10">
        <f t="shared" si="44"/>
        <v>17</v>
      </c>
      <c r="B1012" s="10">
        <f t="shared" si="45"/>
        <v>30</v>
      </c>
      <c r="C1012" s="10" t="str">
        <f t="shared" ca="1" si="46"/>
        <v>bus_walk_time</v>
      </c>
      <c r="D1012" s="9" t="str" cm="1">
        <f t="array" aca="1" ref="D1012" ca="1">INDIRECT(ADDRESS(1,A1012,1,1,"all_city_parameter_inputs"))</f>
        <v>antofagasta</v>
      </c>
      <c r="E1012" s="11" t="str" cm="1">
        <f t="array" aca="1" ref="E1012" ca="1">IF(AND(ISBLANK(INDIRECT(ADDRESS(B1012,2,1,1,"all_city_parameter_inputs"))), ISBLANK(INDIRECT(ADDRESS(B1012,1,1,1,"all_city_parameter_inputs")))), "", IF(ISBLANK(INDIRECT(ADDRESS(B1012,1,1,1,"all_city_parameter_inputs"))), All_city_list!E1011,INDIRECT(ADDRESS(B1012,1,1,1,"all_city_parameter_inputs"))))</f>
        <v>bus_walk_time</v>
      </c>
      <c r="F1012" s="9" t="str" cm="1">
        <f t="array" aca="1" ref="F1012" ca="1">IF(AND(ISBLANK(INDIRECT(ADDRESS(B1012,3,1,1,"all_city_parameter_inputs"))),ISBLANK(INDIRECT(ADDRESS(B1012,2,1,1,"all_city_parameter_inputs")))),"",IF(ISBLANK(INDIRECT(ADDRESS(B1012,2,1,1,"all_city_parameter_inputs"))),"",INDIRECT(ADDRESS(B1012,2,1,1,"all_city_parameter_inputs"))))</f>
        <v>sd</v>
      </c>
      <c r="G1012" s="25" t="str" cm="1">
        <f t="array" aca="1" ref="G1012" ca="1">IF(ISBLANK(INDIRECT(ADDRESS(B1012,A1012,1,1,"all_city_parameter_inputs"))), "--",INDIRECT(ADDRESS(B1012,A1012,1,1,"all_city_parameter_inputs")))</f>
        <v>--</v>
      </c>
      <c r="H1012" s="25" t="str">
        <f ca="1">IF(OR(F1012="alpha",F1012="beta",F1012="sd",F1012="mean"),"--",VLOOKUP(C1012,Default!$B$5:$H$82,7,FALSE))</f>
        <v>--</v>
      </c>
      <c r="I1012" s="9" t="str">
        <f ca="1">VLOOKUP(E1012,Lookup!$C$5:$D$42,2, FALSE)</f>
        <v>Travel values</v>
      </c>
      <c r="J1012" s="9" t="str">
        <f ca="1">VLOOKUP(C1012,Default!$B$4:$E$82,4, FALSE)</f>
        <v>time taken to walk to bus stop</v>
      </c>
      <c r="K1012" s="29"/>
      <c r="L1012" s="29"/>
      <c r="M1012" s="29"/>
    </row>
    <row r="1013" spans="1:13" x14ac:dyDescent="0.3">
      <c r="A1013" s="10">
        <f t="shared" si="44"/>
        <v>17</v>
      </c>
      <c r="B1013" s="10">
        <f t="shared" si="45"/>
        <v>31</v>
      </c>
      <c r="C1013" s="10" t="str">
        <f t="shared" ca="1" si="46"/>
        <v>rail_walk_time</v>
      </c>
      <c r="D1013" s="9" t="str" cm="1">
        <f t="array" aca="1" ref="D1013" ca="1">INDIRECT(ADDRESS(1,A1013,1,1,"all_city_parameter_inputs"))</f>
        <v>antofagasta</v>
      </c>
      <c r="E1013" s="11" t="str" cm="1">
        <f t="array" aca="1" ref="E1013" ca="1">IF(AND(ISBLANK(INDIRECT(ADDRESS(B1013,2,1,1,"all_city_parameter_inputs"))), ISBLANK(INDIRECT(ADDRESS(B1013,1,1,1,"all_city_parameter_inputs")))), "", IF(ISBLANK(INDIRECT(ADDRESS(B1013,1,1,1,"all_city_parameter_inputs"))), All_city_list!E1012,INDIRECT(ADDRESS(B1013,1,1,1,"all_city_parameter_inputs"))))</f>
        <v>rail_walk_time</v>
      </c>
      <c r="F1013" s="9" t="str" cm="1">
        <f t="array" aca="1" ref="F1013" ca="1">IF(AND(ISBLANK(INDIRECT(ADDRESS(B1013,3,1,1,"all_city_parameter_inputs"))),ISBLANK(INDIRECT(ADDRESS(B1013,2,1,1,"all_city_parameter_inputs")))),"",IF(ISBLANK(INDIRECT(ADDRESS(B1013,2,1,1,"all_city_parameter_inputs"))),"",INDIRECT(ADDRESS(B1013,2,1,1,"all_city_parameter_inputs"))))</f>
        <v>constant</v>
      </c>
      <c r="G1013" s="25" cm="1">
        <f t="array" aca="1" ref="G1013" ca="1">IF(ISBLANK(INDIRECT(ADDRESS(B1013,A1013,1,1,"all_city_parameter_inputs"))), "--",INDIRECT(ADDRESS(B1013,A1013,1,1,"all_city_parameter_inputs")))</f>
        <v>15</v>
      </c>
      <c r="H1013" s="25">
        <f ca="1">IF(OR(F1013="alpha",F1013="beta",F1013="sd",F1013="mean"),"--",VLOOKUP(C1013,Default!$B$5:$H$82,7,FALSE))</f>
        <v>15</v>
      </c>
      <c r="I1013" s="9" t="str">
        <f ca="1">VLOOKUP(E1013,Lookup!$C$5:$D$42,2, FALSE)</f>
        <v>Travel values</v>
      </c>
      <c r="J1013" s="9" t="str">
        <f ca="1">VLOOKUP(C1013,Default!$B$4:$E$82,4, FALSE)</f>
        <v>time taken to walk to train station</v>
      </c>
      <c r="K1013" s="29"/>
      <c r="L1013" s="29"/>
      <c r="M1013" s="29"/>
    </row>
    <row r="1014" spans="1:13" x14ac:dyDescent="0.3">
      <c r="A1014" s="10">
        <f t="shared" si="44"/>
        <v>17</v>
      </c>
      <c r="B1014" s="10">
        <f t="shared" si="45"/>
        <v>32</v>
      </c>
      <c r="C1014" s="10" t="str">
        <f t="shared" ca="1" si="46"/>
        <v>rail_walk_time</v>
      </c>
      <c r="D1014" s="9" t="str" cm="1">
        <f t="array" aca="1" ref="D1014" ca="1">INDIRECT(ADDRESS(1,A1014,1,1,"all_city_parameter_inputs"))</f>
        <v>antofagasta</v>
      </c>
      <c r="E1014" s="11" t="str" cm="1">
        <f t="array" aca="1" ref="E1014" ca="1">IF(AND(ISBLANK(INDIRECT(ADDRESS(B1014,2,1,1,"all_city_parameter_inputs"))), ISBLANK(INDIRECT(ADDRESS(B1014,1,1,1,"all_city_parameter_inputs")))), "", IF(ISBLANK(INDIRECT(ADDRESS(B1014,1,1,1,"all_city_parameter_inputs"))), All_city_list!E1013,INDIRECT(ADDRESS(B1014,1,1,1,"all_city_parameter_inputs"))))</f>
        <v>rail_walk_time</v>
      </c>
      <c r="F1014" s="9" t="str" cm="1">
        <f t="array" aca="1" ref="F1014" ca="1">IF(AND(ISBLANK(INDIRECT(ADDRESS(B1014,3,1,1,"all_city_parameter_inputs"))),ISBLANK(INDIRECT(ADDRESS(B1014,2,1,1,"all_city_parameter_inputs")))),"",IF(ISBLANK(INDIRECT(ADDRESS(B1014,2,1,1,"all_city_parameter_inputs"))),"",INDIRECT(ADDRESS(B1014,2,1,1,"all_city_parameter_inputs"))))</f>
        <v>mean</v>
      </c>
      <c r="G1014" s="25" t="str" cm="1">
        <f t="array" aca="1" ref="G1014" ca="1">IF(ISBLANK(INDIRECT(ADDRESS(B1014,A1014,1,1,"all_city_parameter_inputs"))), "--",INDIRECT(ADDRESS(B1014,A1014,1,1,"all_city_parameter_inputs")))</f>
        <v>--</v>
      </c>
      <c r="H1014" s="25" t="str">
        <f ca="1">IF(OR(F1014="alpha",F1014="beta",F1014="sd",F1014="mean"),"--",VLOOKUP(C1014,Default!$B$5:$H$82,7,FALSE))</f>
        <v>--</v>
      </c>
      <c r="I1014" s="9" t="str">
        <f ca="1">VLOOKUP(E1014,Lookup!$C$5:$D$42,2, FALSE)</f>
        <v>Travel values</v>
      </c>
      <c r="J1014" s="9" t="str">
        <f ca="1">VLOOKUP(C1014,Default!$B$4:$E$82,4, FALSE)</f>
        <v>time taken to walk to train station</v>
      </c>
      <c r="K1014" s="29"/>
      <c r="L1014" s="29"/>
      <c r="M1014" s="29"/>
    </row>
    <row r="1015" spans="1:13" x14ac:dyDescent="0.3">
      <c r="A1015" s="10">
        <f t="shared" si="44"/>
        <v>17</v>
      </c>
      <c r="B1015" s="10">
        <f t="shared" si="45"/>
        <v>33</v>
      </c>
      <c r="C1015" s="10" t="str">
        <f t="shared" ca="1" si="46"/>
        <v>rail_walk_time</v>
      </c>
      <c r="D1015" s="9" t="str" cm="1">
        <f t="array" aca="1" ref="D1015" ca="1">INDIRECT(ADDRESS(1,A1015,1,1,"all_city_parameter_inputs"))</f>
        <v>antofagasta</v>
      </c>
      <c r="E1015" s="11" t="str" cm="1">
        <f t="array" aca="1" ref="E1015" ca="1">IF(AND(ISBLANK(INDIRECT(ADDRESS(B1015,2,1,1,"all_city_parameter_inputs"))), ISBLANK(INDIRECT(ADDRESS(B1015,1,1,1,"all_city_parameter_inputs")))), "", IF(ISBLANK(INDIRECT(ADDRESS(B1015,1,1,1,"all_city_parameter_inputs"))), All_city_list!E1014,INDIRECT(ADDRESS(B1015,1,1,1,"all_city_parameter_inputs"))))</f>
        <v>rail_walk_time</v>
      </c>
      <c r="F1015" s="9" t="str" cm="1">
        <f t="array" aca="1" ref="F1015" ca="1">IF(AND(ISBLANK(INDIRECT(ADDRESS(B1015,3,1,1,"all_city_parameter_inputs"))),ISBLANK(INDIRECT(ADDRESS(B1015,2,1,1,"all_city_parameter_inputs")))),"",IF(ISBLANK(INDIRECT(ADDRESS(B1015,2,1,1,"all_city_parameter_inputs"))),"",INDIRECT(ADDRESS(B1015,2,1,1,"all_city_parameter_inputs"))))</f>
        <v>sd</v>
      </c>
      <c r="G1015" s="25" t="str" cm="1">
        <f t="array" aca="1" ref="G1015" ca="1">IF(ISBLANK(INDIRECT(ADDRESS(B1015,A1015,1,1,"all_city_parameter_inputs"))), "--",INDIRECT(ADDRESS(B1015,A1015,1,1,"all_city_parameter_inputs")))</f>
        <v>--</v>
      </c>
      <c r="H1015" s="25" t="str">
        <f ca="1">IF(OR(F1015="alpha",F1015="beta",F1015="sd",F1015="mean"),"--",VLOOKUP(C1015,Default!$B$5:$H$82,7,FALSE))</f>
        <v>--</v>
      </c>
      <c r="I1015" s="9" t="str">
        <f ca="1">VLOOKUP(E1015,Lookup!$C$5:$D$42,2, FALSE)</f>
        <v>Travel values</v>
      </c>
      <c r="J1015" s="9" t="str">
        <f ca="1">VLOOKUP(C1015,Default!$B$4:$E$82,4, FALSE)</f>
        <v>time taken to walk to train station</v>
      </c>
      <c r="K1015" s="29"/>
      <c r="L1015" s="29"/>
      <c r="M1015" s="29"/>
    </row>
    <row r="1016" spans="1:13" x14ac:dyDescent="0.3">
      <c r="A1016" s="10">
        <f t="shared" si="44"/>
        <v>17</v>
      </c>
      <c r="B1016" s="10">
        <f t="shared" si="45"/>
        <v>34</v>
      </c>
      <c r="C1016" s="10" t="str">
        <f t="shared" ca="1" si="46"/>
        <v xml:space="preserve">add_motorcycle_fleet </v>
      </c>
      <c r="D1016" s="9" t="str" cm="1">
        <f t="array" aca="1" ref="D1016" ca="1">INDIRECT(ADDRESS(1,A1016,1,1,"all_city_parameter_inputs"))</f>
        <v>antofagasta</v>
      </c>
      <c r="E1016" s="11" t="str" cm="1">
        <f t="array" aca="1" ref="E1016" ca="1">IF(AND(ISBLANK(INDIRECT(ADDRESS(B1016,2,1,1,"all_city_parameter_inputs"))), ISBLANK(INDIRECT(ADDRESS(B1016,1,1,1,"all_city_parameter_inputs")))), "", IF(ISBLANK(INDIRECT(ADDRESS(B1016,1,1,1,"all_city_parameter_inputs"))), All_city_list!E1015,INDIRECT(ADDRESS(B1016,1,1,1,"all_city_parameter_inputs"))))</f>
        <v>add_motorcycle_fleet</v>
      </c>
      <c r="F1016" s="9" t="str" cm="1">
        <f t="array" aca="1" ref="F1016" ca="1">IF(AND(ISBLANK(INDIRECT(ADDRESS(B1016,3,1,1,"all_city_parameter_inputs"))),ISBLANK(INDIRECT(ADDRESS(B1016,2,1,1,"all_city_parameter_inputs")))),"",IF(ISBLANK(INDIRECT(ADDRESS(B1016,2,1,1,"all_city_parameter_inputs"))),"",INDIRECT(ADDRESS(B1016,2,1,1,"all_city_parameter_inputs"))))</f>
        <v/>
      </c>
      <c r="G1016" s="25" t="str" cm="1">
        <f t="array" aca="1" ref="G1016" ca="1">IF(ISBLANK(INDIRECT(ADDRESS(B1016,A1016,1,1,"all_city_parameter_inputs"))), "--",INDIRECT(ADDRESS(B1016,A1016,1,1,"all_city_parameter_inputs")))</f>
        <v>F</v>
      </c>
      <c r="H1016" s="25" t="str">
        <f ca="1">IF(OR(F1016="alpha",F1016="beta",F1016="sd",F1016="mean"),"--",VLOOKUP(C1016,Default!$B$5:$H$82,7,FALSE))</f>
        <v>F</v>
      </c>
      <c r="I1016" s="9" t="str">
        <f ca="1">VLOOKUP(E1016,Lookup!$C$5:$D$42,2, FALSE)</f>
        <v>Travel values</v>
      </c>
      <c r="J1016" s="9">
        <f ca="1">VLOOKUP(C1016,Default!$B$4:$E$82,4, FALSE)</f>
        <v>0</v>
      </c>
      <c r="K1016" s="29"/>
      <c r="L1016" s="29"/>
      <c r="M1016" s="29"/>
    </row>
    <row r="1017" spans="1:13" x14ac:dyDescent="0.3">
      <c r="A1017" s="10">
        <f t="shared" si="44"/>
        <v>17</v>
      </c>
      <c r="B1017" s="10">
        <f t="shared" si="45"/>
        <v>35</v>
      </c>
      <c r="C1017" s="10" t="str">
        <f t="shared" ca="1" si="46"/>
        <v>fleet_to_motorcycle_ratio</v>
      </c>
      <c r="D1017" s="9" t="str" cm="1">
        <f t="array" aca="1" ref="D1017" ca="1">INDIRECT(ADDRESS(1,A1017,1,1,"all_city_parameter_inputs"))</f>
        <v>antofagasta</v>
      </c>
      <c r="E1017" s="11" t="str" cm="1">
        <f t="array" aca="1" ref="E1017" ca="1">IF(AND(ISBLANK(INDIRECT(ADDRESS(B1017,2,1,1,"all_city_parameter_inputs"))), ISBLANK(INDIRECT(ADDRESS(B1017,1,1,1,"all_city_parameter_inputs")))), "", IF(ISBLANK(INDIRECT(ADDRESS(B1017,1,1,1,"all_city_parameter_inputs"))), All_city_list!E1016,INDIRECT(ADDRESS(B1017,1,1,1,"all_city_parameter_inputs"))))</f>
        <v>fleet_to_motorcycle_ratio</v>
      </c>
      <c r="F1017" s="9" t="str" cm="1">
        <f t="array" aca="1" ref="F1017" ca="1">IF(AND(ISBLANK(INDIRECT(ADDRESS(B1017,3,1,1,"all_city_parameter_inputs"))),ISBLANK(INDIRECT(ADDRESS(B1017,2,1,1,"all_city_parameter_inputs")))),"",IF(ISBLANK(INDIRECT(ADDRESS(B1017,2,1,1,"all_city_parameter_inputs"))),"",INDIRECT(ADDRESS(B1017,2,1,1,"all_city_parameter_inputs"))))</f>
        <v>constant</v>
      </c>
      <c r="G1017" s="25" cm="1">
        <f t="array" aca="1" ref="G1017" ca="1">IF(ISBLANK(INDIRECT(ADDRESS(B1017,A1017,1,1,"all_city_parameter_inputs"))), "--",INDIRECT(ADDRESS(B1017,A1017,1,1,"all_city_parameter_inputs")))</f>
        <v>0.53274903299999998</v>
      </c>
      <c r="H1017" s="25">
        <f ca="1">IF(OR(F1017="alpha",F1017="beta",F1017="sd",F1017="mean"),"--",VLOOKUP(C1017,Default!$B$5:$H$82,7,FALSE))</f>
        <v>0.01</v>
      </c>
      <c r="I1017" s="9" t="str">
        <f ca="1">VLOOKUP(E1017,Lookup!$C$5:$D$42,2, FALSE)</f>
        <v>Travel values</v>
      </c>
      <c r="J1017" s="9" t="str">
        <f ca="1">VLOOKUP(C1017,Default!$B$4:$E$82,4, FALSE)</f>
        <v>ratio of fleet vehicles to motorcycles</v>
      </c>
      <c r="K1017" s="29"/>
      <c r="L1017" s="29"/>
      <c r="M1017" s="29"/>
    </row>
    <row r="1018" spans="1:13" x14ac:dyDescent="0.3">
      <c r="A1018" s="10">
        <f t="shared" si="44"/>
        <v>17</v>
      </c>
      <c r="B1018" s="10">
        <f t="shared" si="45"/>
        <v>36</v>
      </c>
      <c r="C1018" s="10" t="str">
        <f t="shared" ca="1" si="46"/>
        <v>fleet_to_motorcycle_ratio</v>
      </c>
      <c r="D1018" s="9" t="str" cm="1">
        <f t="array" aca="1" ref="D1018" ca="1">INDIRECT(ADDRESS(1,A1018,1,1,"all_city_parameter_inputs"))</f>
        <v>antofagasta</v>
      </c>
      <c r="E1018" s="11" t="str" cm="1">
        <f t="array" aca="1" ref="E1018" ca="1">IF(AND(ISBLANK(INDIRECT(ADDRESS(B1018,2,1,1,"all_city_parameter_inputs"))), ISBLANK(INDIRECT(ADDRESS(B1018,1,1,1,"all_city_parameter_inputs")))), "", IF(ISBLANK(INDIRECT(ADDRESS(B1018,1,1,1,"all_city_parameter_inputs"))), All_city_list!E1017,INDIRECT(ADDRESS(B1018,1,1,1,"all_city_parameter_inputs"))))</f>
        <v>fleet_to_motorcycle_ratio</v>
      </c>
      <c r="F1018" s="9" t="str" cm="1">
        <f t="array" aca="1" ref="F1018" ca="1">IF(AND(ISBLANK(INDIRECT(ADDRESS(B1018,3,1,1,"all_city_parameter_inputs"))),ISBLANK(INDIRECT(ADDRESS(B1018,2,1,1,"all_city_parameter_inputs")))),"",IF(ISBLANK(INDIRECT(ADDRESS(B1018,2,1,1,"all_city_parameter_inputs"))),"",INDIRECT(ADDRESS(B1018,2,1,1,"all_city_parameter_inputs"))))</f>
        <v>alpha</v>
      </c>
      <c r="G1018" s="25" cm="1">
        <f t="array" aca="1" ref="G1018" ca="1">IF(ISBLANK(INDIRECT(ADDRESS(B1018,A1018,1,1,"all_city_parameter_inputs"))), "--",INDIRECT(ADDRESS(B1018,A1018,1,1,"all_city_parameter_inputs")))</f>
        <v>245.8</v>
      </c>
      <c r="H1018" s="25" t="str">
        <f ca="1">IF(OR(F1018="alpha",F1018="beta",F1018="sd",F1018="mean"),"--",VLOOKUP(C1018,Default!$B$5:$H$82,7,FALSE))</f>
        <v>--</v>
      </c>
      <c r="I1018" s="9" t="str">
        <f ca="1">VLOOKUP(E1018,Lookup!$C$5:$D$42,2, FALSE)</f>
        <v>Travel values</v>
      </c>
      <c r="J1018" s="9" t="str">
        <f ca="1">VLOOKUP(C1018,Default!$B$4:$E$82,4, FALSE)</f>
        <v>ratio of fleet vehicles to motorcycles</v>
      </c>
      <c r="K1018" s="29"/>
      <c r="L1018" s="29"/>
      <c r="M1018" s="29"/>
    </row>
    <row r="1019" spans="1:13" x14ac:dyDescent="0.3">
      <c r="A1019" s="10">
        <f t="shared" si="44"/>
        <v>17</v>
      </c>
      <c r="B1019" s="10">
        <f t="shared" si="45"/>
        <v>37</v>
      </c>
      <c r="C1019" s="10" t="str">
        <f t="shared" ca="1" si="46"/>
        <v>fleet_to_motorcycle_ratio</v>
      </c>
      <c r="D1019" s="9" t="str" cm="1">
        <f t="array" aca="1" ref="D1019" ca="1">INDIRECT(ADDRESS(1,A1019,1,1,"all_city_parameter_inputs"))</f>
        <v>antofagasta</v>
      </c>
      <c r="E1019" s="11" t="str" cm="1">
        <f t="array" aca="1" ref="E1019" ca="1">IF(AND(ISBLANK(INDIRECT(ADDRESS(B1019,2,1,1,"all_city_parameter_inputs"))), ISBLANK(INDIRECT(ADDRESS(B1019,1,1,1,"all_city_parameter_inputs")))), "", IF(ISBLANK(INDIRECT(ADDRESS(B1019,1,1,1,"all_city_parameter_inputs"))), All_city_list!E1018,INDIRECT(ADDRESS(B1019,1,1,1,"all_city_parameter_inputs"))))</f>
        <v>fleet_to_motorcycle_ratio</v>
      </c>
      <c r="F1019" s="9" t="str" cm="1">
        <f t="array" aca="1" ref="F1019" ca="1">IF(AND(ISBLANK(INDIRECT(ADDRESS(B1019,3,1,1,"all_city_parameter_inputs"))),ISBLANK(INDIRECT(ADDRESS(B1019,2,1,1,"all_city_parameter_inputs")))),"",IF(ISBLANK(INDIRECT(ADDRESS(B1019,2,1,1,"all_city_parameter_inputs"))),"",INDIRECT(ADDRESS(B1019,2,1,1,"all_city_parameter_inputs"))))</f>
        <v>beta</v>
      </c>
      <c r="G1019" s="25" cm="1">
        <f t="array" aca="1" ref="G1019" ca="1">IF(ISBLANK(INDIRECT(ADDRESS(B1019,A1019,1,1,"all_city_parameter_inputs"))), "--",INDIRECT(ADDRESS(B1019,A1019,1,1,"all_city_parameter_inputs")))</f>
        <v>311.08</v>
      </c>
      <c r="H1019" s="25" t="str">
        <f ca="1">IF(OR(F1019="alpha",F1019="beta",F1019="sd",F1019="mean"),"--",VLOOKUP(C1019,Default!$B$5:$H$82,7,FALSE))</f>
        <v>--</v>
      </c>
      <c r="I1019" s="9" t="str">
        <f ca="1">VLOOKUP(E1019,Lookup!$C$5:$D$42,2, FALSE)</f>
        <v>Travel values</v>
      </c>
      <c r="J1019" s="9" t="str">
        <f ca="1">VLOOKUP(C1019,Default!$B$4:$E$82,4, FALSE)</f>
        <v>ratio of fleet vehicles to motorcycles</v>
      </c>
      <c r="K1019" s="29"/>
      <c r="L1019" s="29"/>
      <c r="M1019" s="29"/>
    </row>
    <row r="1020" spans="1:13" x14ac:dyDescent="0.3">
      <c r="A1020" s="10">
        <f t="shared" si="44"/>
        <v>17</v>
      </c>
      <c r="B1020" s="10">
        <f t="shared" si="45"/>
        <v>38</v>
      </c>
      <c r="C1020" s="10" t="str">
        <f t="shared" ca="1" si="46"/>
        <v xml:space="preserve">background_pa_confidence </v>
      </c>
      <c r="D1020" s="9" t="str" cm="1">
        <f t="array" aca="1" ref="D1020" ca="1">INDIRECT(ADDRESS(1,A1020,1,1,"all_city_parameter_inputs"))</f>
        <v>antofagasta</v>
      </c>
      <c r="E1020" s="11" t="str" cm="1">
        <f t="array" aca="1" ref="E1020" ca="1">IF(AND(ISBLANK(INDIRECT(ADDRESS(B1020,2,1,1,"all_city_parameter_inputs"))), ISBLANK(INDIRECT(ADDRESS(B1020,1,1,1,"all_city_parameter_inputs")))), "", IF(ISBLANK(INDIRECT(ADDRESS(B1020,1,1,1,"all_city_parameter_inputs"))), All_city_list!E1019,INDIRECT(ADDRESS(B1020,1,1,1,"all_city_parameter_inputs"))))</f>
        <v>background_pa_confidence</v>
      </c>
      <c r="F1020" s="9" t="str" cm="1">
        <f t="array" aca="1" ref="F1020" ca="1">IF(AND(ISBLANK(INDIRECT(ADDRESS(B1020,3,1,1,"all_city_parameter_inputs"))),ISBLANK(INDIRECT(ADDRESS(B1020,2,1,1,"all_city_parameter_inputs")))),"",IF(ISBLANK(INDIRECT(ADDRESS(B1020,2,1,1,"all_city_parameter_inputs"))),"",INDIRECT(ADDRESS(B1020,2,1,1,"all_city_parameter_inputs"))))</f>
        <v/>
      </c>
      <c r="G1020" s="25" cm="1">
        <f t="array" aca="1" ref="G1020" ca="1">IF(ISBLANK(INDIRECT(ADDRESS(B1020,A1020,1,1,"all_city_parameter_inputs"))), "--",INDIRECT(ADDRESS(B1020,A1020,1,1,"all_city_parameter_inputs")))</f>
        <v>0.3</v>
      </c>
      <c r="H1020" s="25" t="e">
        <f ca="1">IF(OR(F1020="alpha",F1020="beta",F1020="sd",F1020="mean"),"--",VLOOKUP(C1020,Default!$B$5:$H$82,7,FALSE))</f>
        <v>#N/A</v>
      </c>
      <c r="I1020" s="9" t="str">
        <f ca="1">VLOOKUP(E1020,Lookup!$C$5:$D$42,2, FALSE)</f>
        <v>PA values</v>
      </c>
      <c r="J1020" s="9" t="e">
        <f ca="1">VLOOKUP(C1020,Default!$B$4:$E$82,4, FALSE)</f>
        <v>#N/A</v>
      </c>
      <c r="K1020" s="29"/>
      <c r="L1020" s="29"/>
      <c r="M1020" s="29"/>
    </row>
    <row r="1021" spans="1:13" x14ac:dyDescent="0.3">
      <c r="A1021" s="10">
        <f t="shared" si="44"/>
        <v>17</v>
      </c>
      <c r="B1021" s="10">
        <f t="shared" si="45"/>
        <v>39</v>
      </c>
      <c r="C1021" s="10" t="str">
        <f t="shared" ca="1" si="46"/>
        <v xml:space="preserve">add_walk_to_bus_trips </v>
      </c>
      <c r="D1021" s="9" t="str" cm="1">
        <f t="array" aca="1" ref="D1021" ca="1">INDIRECT(ADDRESS(1,A1021,1,1,"all_city_parameter_inputs"))</f>
        <v>antofagasta</v>
      </c>
      <c r="E1021" s="11" t="str" cm="1">
        <f t="array" aca="1" ref="E1021" ca="1">IF(AND(ISBLANK(INDIRECT(ADDRESS(B1021,2,1,1,"all_city_parameter_inputs"))), ISBLANK(INDIRECT(ADDRESS(B1021,1,1,1,"all_city_parameter_inputs")))), "", IF(ISBLANK(INDIRECT(ADDRESS(B1021,1,1,1,"all_city_parameter_inputs"))), All_city_list!E1020,INDIRECT(ADDRESS(B1021,1,1,1,"all_city_parameter_inputs"))))</f>
        <v>add_walk_to_bus_trips</v>
      </c>
      <c r="F1021" s="9" t="str" cm="1">
        <f t="array" aca="1" ref="F1021" ca="1">IF(AND(ISBLANK(INDIRECT(ADDRESS(B1021,3,1,1,"all_city_parameter_inputs"))),ISBLANK(INDIRECT(ADDRESS(B1021,2,1,1,"all_city_parameter_inputs")))),"",IF(ISBLANK(INDIRECT(ADDRESS(B1021,2,1,1,"all_city_parameter_inputs"))),"",INDIRECT(ADDRESS(B1021,2,1,1,"all_city_parameter_inputs"))))</f>
        <v/>
      </c>
      <c r="G1021" s="25" t="str" cm="1">
        <f t="array" aca="1" ref="G1021" ca="1">IF(ISBLANK(INDIRECT(ADDRESS(B1021,A1021,1,1,"all_city_parameter_inputs"))), "--",INDIRECT(ADDRESS(B1021,A1021,1,1,"all_city_parameter_inputs")))</f>
        <v>T</v>
      </c>
      <c r="H1021" s="25" t="str">
        <f ca="1">IF(OR(F1021="alpha",F1021="beta",F1021="sd",F1021="mean"),"--",VLOOKUP(C1021,Default!$B$5:$H$82,7,FALSE))</f>
        <v>T</v>
      </c>
      <c r="I1021" s="9" t="str">
        <f ca="1">VLOOKUP(E1021,Lookup!$C$5:$D$42,2, FALSE)</f>
        <v>Travel values</v>
      </c>
      <c r="J1021" s="9">
        <f ca="1">VLOOKUP(C1021,Default!$B$4:$E$82,4, FALSE)</f>
        <v>0</v>
      </c>
      <c r="K1021" s="29"/>
      <c r="L1021" s="29"/>
      <c r="M1021" s="29"/>
    </row>
    <row r="1022" spans="1:13" x14ac:dyDescent="0.3">
      <c r="A1022" s="10">
        <f t="shared" si="44"/>
        <v>17</v>
      </c>
      <c r="B1022" s="10">
        <f t="shared" si="45"/>
        <v>40</v>
      </c>
      <c r="C1022" s="10" t="str">
        <f t="shared" ca="1" si="46"/>
        <v>bus_to_passenger_ratio</v>
      </c>
      <c r="D1022" s="9" t="str" cm="1">
        <f t="array" aca="1" ref="D1022" ca="1">INDIRECT(ADDRESS(1,A1022,1,1,"all_city_parameter_inputs"))</f>
        <v>antofagasta</v>
      </c>
      <c r="E1022" s="11" t="str" cm="1">
        <f t="array" aca="1" ref="E1022" ca="1">IF(AND(ISBLANK(INDIRECT(ADDRESS(B1022,2,1,1,"all_city_parameter_inputs"))), ISBLANK(INDIRECT(ADDRESS(B1022,1,1,1,"all_city_parameter_inputs")))), "", IF(ISBLANK(INDIRECT(ADDRESS(B1022,1,1,1,"all_city_parameter_inputs"))), All_city_list!E1021,INDIRECT(ADDRESS(B1022,1,1,1,"all_city_parameter_inputs"))))</f>
        <v>bus_to_passenger_ratio</v>
      </c>
      <c r="F1022" s="9" t="str" cm="1">
        <f t="array" aca="1" ref="F1022" ca="1">IF(AND(ISBLANK(INDIRECT(ADDRESS(B1022,3,1,1,"all_city_parameter_inputs"))),ISBLANK(INDIRECT(ADDRESS(B1022,2,1,1,"all_city_parameter_inputs")))),"",IF(ISBLANK(INDIRECT(ADDRESS(B1022,2,1,1,"all_city_parameter_inputs"))),"",INDIRECT(ADDRESS(B1022,2,1,1,"all_city_parameter_inputs"))))</f>
        <v>constant</v>
      </c>
      <c r="G1022" s="25" cm="1">
        <f t="array" aca="1" ref="G1022" ca="1">IF(ISBLANK(INDIRECT(ADDRESS(B1022,A1022,1,1,"all_city_parameter_inputs"))), "--",INDIRECT(ADDRESS(B1022,A1022,1,1,"all_city_parameter_inputs")))</f>
        <v>3.2258065000000002E-2</v>
      </c>
      <c r="H1022" s="25">
        <f ca="1">IF(OR(F1022="alpha",F1022="beta",F1022="sd",F1022="mean"),"--",VLOOKUP(C1022,Default!$B$5:$H$82,7,FALSE))</f>
        <v>2.1999999999999999E-2</v>
      </c>
      <c r="I1022" s="9" t="str">
        <f ca="1">VLOOKUP(E1022,Lookup!$C$5:$D$42,2, FALSE)</f>
        <v>Travel values</v>
      </c>
      <c r="J1022" s="9" t="str">
        <f ca="1">VLOOKUP(C1022,Default!$B$4:$E$82,4, FALSE)</f>
        <v>number of buses per passenger</v>
      </c>
      <c r="K1022" s="29"/>
      <c r="L1022" s="29"/>
      <c r="M1022" s="29"/>
    </row>
    <row r="1023" spans="1:13" x14ac:dyDescent="0.3">
      <c r="A1023" s="10">
        <f t="shared" si="44"/>
        <v>17</v>
      </c>
      <c r="B1023" s="10">
        <f t="shared" si="45"/>
        <v>41</v>
      </c>
      <c r="C1023" s="10" t="str">
        <f t="shared" ca="1" si="46"/>
        <v>bus_to_passenger_ratio</v>
      </c>
      <c r="D1023" s="9" t="str" cm="1">
        <f t="array" aca="1" ref="D1023" ca="1">INDIRECT(ADDRESS(1,A1023,1,1,"all_city_parameter_inputs"))</f>
        <v>antofagasta</v>
      </c>
      <c r="E1023" s="11" t="str" cm="1">
        <f t="array" aca="1" ref="E1023" ca="1">IF(AND(ISBLANK(INDIRECT(ADDRESS(B1023,2,1,1,"all_city_parameter_inputs"))), ISBLANK(INDIRECT(ADDRESS(B1023,1,1,1,"all_city_parameter_inputs")))), "", IF(ISBLANK(INDIRECT(ADDRESS(B1023,1,1,1,"all_city_parameter_inputs"))), All_city_list!E1022,INDIRECT(ADDRESS(B1023,1,1,1,"all_city_parameter_inputs"))))</f>
        <v>bus_to_passenger_ratio</v>
      </c>
      <c r="F1023" s="9" t="str" cm="1">
        <f t="array" aca="1" ref="F1023" ca="1">IF(AND(ISBLANK(INDIRECT(ADDRESS(B1023,3,1,1,"all_city_parameter_inputs"))),ISBLANK(INDIRECT(ADDRESS(B1023,2,1,1,"all_city_parameter_inputs")))),"",IF(ISBLANK(INDIRECT(ADDRESS(B1023,2,1,1,"all_city_parameter_inputs"))),"",INDIRECT(ADDRESS(B1023,2,1,1,"all_city_parameter_inputs"))))</f>
        <v>alpha</v>
      </c>
      <c r="G1023" s="25" cm="1">
        <f t="array" aca="1" ref="G1023" ca="1">IF(ISBLANK(INDIRECT(ADDRESS(B1023,A1023,1,1,"all_city_parameter_inputs"))), "--",INDIRECT(ADDRESS(B1023,A1023,1,1,"all_city_parameter_inputs")))</f>
        <v>20</v>
      </c>
      <c r="H1023" s="25" t="str">
        <f ca="1">IF(OR(F1023="alpha",F1023="beta",F1023="sd",F1023="mean"),"--",VLOOKUP(C1023,Default!$B$5:$H$82,7,FALSE))</f>
        <v>--</v>
      </c>
      <c r="I1023" s="9" t="str">
        <f ca="1">VLOOKUP(E1023,Lookup!$C$5:$D$42,2, FALSE)</f>
        <v>Travel values</v>
      </c>
      <c r="J1023" s="9" t="str">
        <f ca="1">VLOOKUP(C1023,Default!$B$4:$E$82,4, FALSE)</f>
        <v>number of buses per passenger</v>
      </c>
      <c r="K1023" s="29"/>
      <c r="L1023" s="29"/>
      <c r="M1023" s="29"/>
    </row>
    <row r="1024" spans="1:13" x14ac:dyDescent="0.3">
      <c r="A1024" s="10">
        <f t="shared" si="44"/>
        <v>17</v>
      </c>
      <c r="B1024" s="10">
        <f t="shared" si="45"/>
        <v>42</v>
      </c>
      <c r="C1024" s="10" t="str">
        <f t="shared" ca="1" si="46"/>
        <v>bus_to_passenger_ratio</v>
      </c>
      <c r="D1024" s="9" t="str" cm="1">
        <f t="array" aca="1" ref="D1024" ca="1">INDIRECT(ADDRESS(1,A1024,1,1,"all_city_parameter_inputs"))</f>
        <v>antofagasta</v>
      </c>
      <c r="E1024" s="11" t="str" cm="1">
        <f t="array" aca="1" ref="E1024" ca="1">IF(AND(ISBLANK(INDIRECT(ADDRESS(B1024,2,1,1,"all_city_parameter_inputs"))), ISBLANK(INDIRECT(ADDRESS(B1024,1,1,1,"all_city_parameter_inputs")))), "", IF(ISBLANK(INDIRECT(ADDRESS(B1024,1,1,1,"all_city_parameter_inputs"))), All_city_list!E1023,INDIRECT(ADDRESS(B1024,1,1,1,"all_city_parameter_inputs"))))</f>
        <v>bus_to_passenger_ratio</v>
      </c>
      <c r="F1024" s="9" t="str" cm="1">
        <f t="array" aca="1" ref="F1024" ca="1">IF(AND(ISBLANK(INDIRECT(ADDRESS(B1024,3,1,1,"all_city_parameter_inputs"))),ISBLANK(INDIRECT(ADDRESS(B1024,2,1,1,"all_city_parameter_inputs")))),"",IF(ISBLANK(INDIRECT(ADDRESS(B1024,2,1,1,"all_city_parameter_inputs"))),"",INDIRECT(ADDRESS(B1024,2,1,1,"all_city_parameter_inputs"))))</f>
        <v>beta</v>
      </c>
      <c r="G1024" s="25" cm="1">
        <f t="array" aca="1" ref="G1024" ca="1">IF(ISBLANK(INDIRECT(ADDRESS(B1024,A1024,1,1,"all_city_parameter_inputs"))), "--",INDIRECT(ADDRESS(B1024,A1024,1,1,"all_city_parameter_inputs")))</f>
        <v>600</v>
      </c>
      <c r="H1024" s="25" t="str">
        <f ca="1">IF(OR(F1024="alpha",F1024="beta",F1024="sd",F1024="mean"),"--",VLOOKUP(C1024,Default!$B$5:$H$82,7,FALSE))</f>
        <v>--</v>
      </c>
      <c r="I1024" s="9" t="str">
        <f ca="1">VLOOKUP(E1024,Lookup!$C$5:$D$42,2, FALSE)</f>
        <v>Travel values</v>
      </c>
      <c r="J1024" s="9" t="str">
        <f ca="1">VLOOKUP(C1024,Default!$B$4:$E$82,4, FALSE)</f>
        <v>number of buses per passenger</v>
      </c>
      <c r="K1024" s="29"/>
      <c r="L1024" s="29"/>
      <c r="M1024" s="29"/>
    </row>
    <row r="1025" spans="1:13" x14ac:dyDescent="0.3">
      <c r="A1025" s="10">
        <f t="shared" si="44"/>
        <v>17</v>
      </c>
      <c r="B1025" s="10">
        <f t="shared" si="45"/>
        <v>43</v>
      </c>
      <c r="C1025" s="10" t="str">
        <f t="shared" ca="1" si="46"/>
        <v>truck_to_car_ratio</v>
      </c>
      <c r="D1025" s="9" t="str" cm="1">
        <f t="array" aca="1" ref="D1025" ca="1">INDIRECT(ADDRESS(1,A1025,1,1,"all_city_parameter_inputs"))</f>
        <v>antofagasta</v>
      </c>
      <c r="E1025" s="11" t="str" cm="1">
        <f t="array" aca="1" ref="E1025" ca="1">IF(AND(ISBLANK(INDIRECT(ADDRESS(B1025,2,1,1,"all_city_parameter_inputs"))), ISBLANK(INDIRECT(ADDRESS(B1025,1,1,1,"all_city_parameter_inputs")))), "", IF(ISBLANK(INDIRECT(ADDRESS(B1025,1,1,1,"all_city_parameter_inputs"))), All_city_list!E1024,INDIRECT(ADDRESS(B1025,1,1,1,"all_city_parameter_inputs"))))</f>
        <v>truck_to_car_ratio</v>
      </c>
      <c r="F1025" s="9" t="str" cm="1">
        <f t="array" aca="1" ref="F1025" ca="1">IF(AND(ISBLANK(INDIRECT(ADDRESS(B1025,3,1,1,"all_city_parameter_inputs"))),ISBLANK(INDIRECT(ADDRESS(B1025,2,1,1,"all_city_parameter_inputs")))),"",IF(ISBLANK(INDIRECT(ADDRESS(B1025,2,1,1,"all_city_parameter_inputs"))),"",INDIRECT(ADDRESS(B1025,2,1,1,"all_city_parameter_inputs"))))</f>
        <v>constant</v>
      </c>
      <c r="G1025" s="25" cm="1">
        <f t="array" aca="1" ref="G1025" ca="1">IF(ISBLANK(INDIRECT(ADDRESS(B1025,A1025,1,1,"all_city_parameter_inputs"))), "--",INDIRECT(ADDRESS(B1025,A1025,1,1,"all_city_parameter_inputs")))</f>
        <v>0.23076923099999999</v>
      </c>
      <c r="H1025" s="25">
        <f ca="1">IF(OR(F1025="alpha",F1025="beta",F1025="sd",F1025="mean"),"--",VLOOKUP(C1025,Default!$B$5:$H$82,7,FALSE))</f>
        <v>0.21</v>
      </c>
      <c r="I1025" s="9" t="str">
        <f ca="1">VLOOKUP(E1025,Lookup!$C$5:$D$42,2, FALSE)</f>
        <v>Travel values</v>
      </c>
      <c r="J1025" s="9" t="str">
        <f ca="1">VLOOKUP(C1025,Default!$B$4:$E$82,4, FALSE)</f>
        <v>number of trucks per car</v>
      </c>
      <c r="K1025" s="29"/>
      <c r="L1025" s="29"/>
      <c r="M1025" s="29"/>
    </row>
    <row r="1026" spans="1:13" x14ac:dyDescent="0.3">
      <c r="A1026" s="10">
        <f t="shared" si="44"/>
        <v>17</v>
      </c>
      <c r="B1026" s="10">
        <f t="shared" si="45"/>
        <v>44</v>
      </c>
      <c r="C1026" s="10" t="str">
        <f t="shared" ca="1" si="46"/>
        <v>truck_to_car_ratio</v>
      </c>
      <c r="D1026" s="9" t="str" cm="1">
        <f t="array" aca="1" ref="D1026" ca="1">INDIRECT(ADDRESS(1,A1026,1,1,"all_city_parameter_inputs"))</f>
        <v>antofagasta</v>
      </c>
      <c r="E1026" s="11" t="str" cm="1">
        <f t="array" aca="1" ref="E1026" ca="1">IF(AND(ISBLANK(INDIRECT(ADDRESS(B1026,2,1,1,"all_city_parameter_inputs"))), ISBLANK(INDIRECT(ADDRESS(B1026,1,1,1,"all_city_parameter_inputs")))), "", IF(ISBLANK(INDIRECT(ADDRESS(B1026,1,1,1,"all_city_parameter_inputs"))), All_city_list!E1025,INDIRECT(ADDRESS(B1026,1,1,1,"all_city_parameter_inputs"))))</f>
        <v>truck_to_car_ratio</v>
      </c>
      <c r="F1026" s="9" t="str" cm="1">
        <f t="array" aca="1" ref="F1026" ca="1">IF(AND(ISBLANK(INDIRECT(ADDRESS(B1026,3,1,1,"all_city_parameter_inputs"))),ISBLANK(INDIRECT(ADDRESS(B1026,2,1,1,"all_city_parameter_inputs")))),"",IF(ISBLANK(INDIRECT(ADDRESS(B1026,2,1,1,"all_city_parameter_inputs"))),"",INDIRECT(ADDRESS(B1026,2,1,1,"all_city_parameter_inputs"))))</f>
        <v>alpha</v>
      </c>
      <c r="G1026" s="25" cm="1">
        <f t="array" aca="1" ref="G1026" ca="1">IF(ISBLANK(INDIRECT(ADDRESS(B1026,A1026,1,1,"all_city_parameter_inputs"))), "--",INDIRECT(ADDRESS(B1026,A1026,1,1,"all_city_parameter_inputs")))</f>
        <v>3</v>
      </c>
      <c r="H1026" s="25" t="str">
        <f ca="1">IF(OR(F1026="alpha",F1026="beta",F1026="sd",F1026="mean"),"--",VLOOKUP(C1026,Default!$B$5:$H$82,7,FALSE))</f>
        <v>--</v>
      </c>
      <c r="I1026" s="9" t="str">
        <f ca="1">VLOOKUP(E1026,Lookup!$C$5:$D$42,2, FALSE)</f>
        <v>Travel values</v>
      </c>
      <c r="J1026" s="9" t="str">
        <f ca="1">VLOOKUP(C1026,Default!$B$4:$E$82,4, FALSE)</f>
        <v>number of trucks per car</v>
      </c>
      <c r="K1026" s="29"/>
      <c r="L1026" s="29"/>
      <c r="M1026" s="29"/>
    </row>
    <row r="1027" spans="1:13" x14ac:dyDescent="0.3">
      <c r="A1027" s="10">
        <f t="shared" si="44"/>
        <v>17</v>
      </c>
      <c r="B1027" s="10">
        <f t="shared" si="45"/>
        <v>45</v>
      </c>
      <c r="C1027" s="10" t="str">
        <f t="shared" ca="1" si="46"/>
        <v>truck_to_car_ratio</v>
      </c>
      <c r="D1027" s="9" t="str" cm="1">
        <f t="array" aca="1" ref="D1027" ca="1">INDIRECT(ADDRESS(1,A1027,1,1,"all_city_parameter_inputs"))</f>
        <v>antofagasta</v>
      </c>
      <c r="E1027" s="11" t="str" cm="1">
        <f t="array" aca="1" ref="E1027" ca="1">IF(AND(ISBLANK(INDIRECT(ADDRESS(B1027,2,1,1,"all_city_parameter_inputs"))), ISBLANK(INDIRECT(ADDRESS(B1027,1,1,1,"all_city_parameter_inputs")))), "", IF(ISBLANK(INDIRECT(ADDRESS(B1027,1,1,1,"all_city_parameter_inputs"))), All_city_list!E1026,INDIRECT(ADDRESS(B1027,1,1,1,"all_city_parameter_inputs"))))</f>
        <v>truck_to_car_ratio</v>
      </c>
      <c r="F1027" s="9" t="str" cm="1">
        <f t="array" aca="1" ref="F1027" ca="1">IF(AND(ISBLANK(INDIRECT(ADDRESS(B1027,3,1,1,"all_city_parameter_inputs"))),ISBLANK(INDIRECT(ADDRESS(B1027,2,1,1,"all_city_parameter_inputs")))),"",IF(ISBLANK(INDIRECT(ADDRESS(B1027,2,1,1,"all_city_parameter_inputs"))),"",INDIRECT(ADDRESS(B1027,2,1,1,"all_city_parameter_inputs"))))</f>
        <v>beta</v>
      </c>
      <c r="G1027" s="25" cm="1">
        <f t="array" aca="1" ref="G1027" ca="1">IF(ISBLANK(INDIRECT(ADDRESS(B1027,A1027,1,1,"all_city_parameter_inputs"))), "--",INDIRECT(ADDRESS(B1027,A1027,1,1,"all_city_parameter_inputs")))</f>
        <v>10</v>
      </c>
      <c r="H1027" s="25" t="str">
        <f ca="1">IF(OR(F1027="alpha",F1027="beta",F1027="sd",F1027="mean"),"--",VLOOKUP(C1027,Default!$B$5:$H$82,7,FALSE))</f>
        <v>--</v>
      </c>
      <c r="I1027" s="9" t="str">
        <f ca="1">VLOOKUP(E1027,Lookup!$C$5:$D$42,2, FALSE)</f>
        <v>Travel values</v>
      </c>
      <c r="J1027" s="9" t="str">
        <f ca="1">VLOOKUP(C1027,Default!$B$4:$E$82,4, FALSE)</f>
        <v>number of trucks per car</v>
      </c>
      <c r="K1027" s="29"/>
      <c r="L1027" s="29"/>
      <c r="M1027" s="29"/>
    </row>
    <row r="1028" spans="1:13" x14ac:dyDescent="0.3">
      <c r="A1028" s="10">
        <f t="shared" si="44"/>
        <v>17</v>
      </c>
      <c r="B1028" s="10">
        <f t="shared" si="45"/>
        <v>46</v>
      </c>
      <c r="C1028" s="10" t="str">
        <f t="shared" ca="1" si="46"/>
        <v xml:space="preserve">PM_emission_confidence </v>
      </c>
      <c r="D1028" s="9" t="str" cm="1">
        <f t="array" aca="1" ref="D1028" ca="1">INDIRECT(ADDRESS(1,A1028,1,1,"all_city_parameter_inputs"))</f>
        <v>antofagasta</v>
      </c>
      <c r="E1028" s="11" t="str" cm="1">
        <f t="array" aca="1" ref="E1028" ca="1">IF(AND(ISBLANK(INDIRECT(ADDRESS(B1028,2,1,1,"all_city_parameter_inputs"))), ISBLANK(INDIRECT(ADDRESS(B1028,1,1,1,"all_city_parameter_inputs")))), "", IF(ISBLANK(INDIRECT(ADDRESS(B1028,1,1,1,"all_city_parameter_inputs"))), All_city_list!E1027,INDIRECT(ADDRESS(B1028,1,1,1,"all_city_parameter_inputs"))))</f>
        <v>PM_emission_confidence</v>
      </c>
      <c r="F1028" s="9" t="str" cm="1">
        <f t="array" aca="1" ref="F1028" ca="1">IF(AND(ISBLANK(INDIRECT(ADDRESS(B1028,3,1,1,"all_city_parameter_inputs"))),ISBLANK(INDIRECT(ADDRESS(B1028,2,1,1,"all_city_parameter_inputs")))),"",IF(ISBLANK(INDIRECT(ADDRESS(B1028,2,1,1,"all_city_parameter_inputs"))),"",INDIRECT(ADDRESS(B1028,2,1,1,"all_city_parameter_inputs"))))</f>
        <v/>
      </c>
      <c r="G1028" s="25" cm="1">
        <f t="array" aca="1" ref="G1028" ca="1">IF(ISBLANK(INDIRECT(ADDRESS(B1028,A1028,1,1,"all_city_parameter_inputs"))), "--",INDIRECT(ADDRESS(B1028,A1028,1,1,"all_city_parameter_inputs")))</f>
        <v>0.8</v>
      </c>
      <c r="H1028" s="25" t="e">
        <f ca="1">IF(OR(F1028="alpha",F1028="beta",F1028="sd",F1028="mean"),"--",VLOOKUP(C1028,Default!$B$5:$H$82,7,FALSE))</f>
        <v>#N/A</v>
      </c>
      <c r="I1028" s="9" t="str">
        <f ca="1">VLOOKUP(E1028,Lookup!$C$5:$D$42,2, FALSE)</f>
        <v>Pollution values</v>
      </c>
      <c r="J1028" s="9" t="e">
        <f ca="1">VLOOKUP(C1028,Default!$B$4:$E$82,4, FALSE)</f>
        <v>#N/A</v>
      </c>
      <c r="K1028" s="29"/>
      <c r="L1028" s="29"/>
      <c r="M1028" s="29"/>
    </row>
    <row r="1029" spans="1:13" x14ac:dyDescent="0.3">
      <c r="A1029" s="10">
        <f t="shared" si="44"/>
        <v>17</v>
      </c>
      <c r="B1029" s="10">
        <f t="shared" si="45"/>
        <v>47</v>
      </c>
      <c r="C1029" s="10" t="str">
        <f t="shared" ca="1" si="46"/>
        <v>distance_scalar_car_taxi</v>
      </c>
      <c r="D1029" s="9" t="str" cm="1">
        <f t="array" aca="1" ref="D1029" ca="1">INDIRECT(ADDRESS(1,A1029,1,1,"all_city_parameter_inputs"))</f>
        <v>antofagasta</v>
      </c>
      <c r="E1029" s="11" t="str" cm="1">
        <f t="array" aca="1" ref="E1029" ca="1">IF(AND(ISBLANK(INDIRECT(ADDRESS(B1029,2,1,1,"all_city_parameter_inputs"))), ISBLANK(INDIRECT(ADDRESS(B1029,1,1,1,"all_city_parameter_inputs")))), "", IF(ISBLANK(INDIRECT(ADDRESS(B1029,1,1,1,"all_city_parameter_inputs"))), All_city_list!E1028,INDIRECT(ADDRESS(B1029,1,1,1,"all_city_parameter_inputs"))))</f>
        <v>distance_scalar_car_taxi</v>
      </c>
      <c r="F1029" s="9" t="str" cm="1">
        <f t="array" aca="1" ref="F1029" ca="1">IF(AND(ISBLANK(INDIRECT(ADDRESS(B1029,3,1,1,"all_city_parameter_inputs"))),ISBLANK(INDIRECT(ADDRESS(B1029,2,1,1,"all_city_parameter_inputs")))),"",IF(ISBLANK(INDIRECT(ADDRESS(B1029,2,1,1,"all_city_parameter_inputs"))),"",INDIRECT(ADDRESS(B1029,2,1,1,"all_city_parameter_inputs"))))</f>
        <v>constant</v>
      </c>
      <c r="G1029" s="25" cm="1">
        <f t="array" aca="1" ref="G1029" ca="1">IF(ISBLANK(INDIRECT(ADDRESS(B1029,A1029,1,1,"all_city_parameter_inputs"))), "--",INDIRECT(ADDRESS(B1029,A1029,1,1,"all_city_parameter_inputs")))</f>
        <v>1</v>
      </c>
      <c r="H1029" s="25">
        <f ca="1">IF(OR(F1029="alpha",F1029="beta",F1029="sd",F1029="mean"),"--",VLOOKUP(C1029,Default!$B$5:$H$82,7,FALSE))</f>
        <v>1</v>
      </c>
      <c r="I1029" s="9" t="str">
        <f ca="1">VLOOKUP(E1029,Lookup!$C$5:$D$42,2, FALSE)</f>
        <v>Travel values</v>
      </c>
      <c r="J1029" s="9" t="str">
        <f ca="1">VLOOKUP(C1029,Default!$B$4:$E$82,4, FALSE)</f>
        <v>scalar for car/taxi distance</v>
      </c>
      <c r="K1029" s="29"/>
      <c r="L1029" s="29"/>
      <c r="M1029" s="29"/>
    </row>
    <row r="1030" spans="1:13" x14ac:dyDescent="0.3">
      <c r="A1030" s="10">
        <f t="shared" si="44"/>
        <v>17</v>
      </c>
      <c r="B1030" s="10">
        <f t="shared" si="45"/>
        <v>48</v>
      </c>
      <c r="C1030" s="10" t="str">
        <f t="shared" ca="1" si="46"/>
        <v>distance_scalar_car_taxi</v>
      </c>
      <c r="D1030" s="9" t="str" cm="1">
        <f t="array" aca="1" ref="D1030" ca="1">INDIRECT(ADDRESS(1,A1030,1,1,"all_city_parameter_inputs"))</f>
        <v>antofagasta</v>
      </c>
      <c r="E1030" s="11" t="str" cm="1">
        <f t="array" aca="1" ref="E1030" ca="1">IF(AND(ISBLANK(INDIRECT(ADDRESS(B1030,2,1,1,"all_city_parameter_inputs"))), ISBLANK(INDIRECT(ADDRESS(B1030,1,1,1,"all_city_parameter_inputs")))), "", IF(ISBLANK(INDIRECT(ADDRESS(B1030,1,1,1,"all_city_parameter_inputs"))), All_city_list!E1029,INDIRECT(ADDRESS(B1030,1,1,1,"all_city_parameter_inputs"))))</f>
        <v>distance_scalar_car_taxi</v>
      </c>
      <c r="F1030" s="9" t="str" cm="1">
        <f t="array" aca="1" ref="F1030" ca="1">IF(AND(ISBLANK(INDIRECT(ADDRESS(B1030,3,1,1,"all_city_parameter_inputs"))),ISBLANK(INDIRECT(ADDRESS(B1030,2,1,1,"all_city_parameter_inputs")))),"",IF(ISBLANK(INDIRECT(ADDRESS(B1030,2,1,1,"all_city_parameter_inputs"))),"",INDIRECT(ADDRESS(B1030,2,1,1,"all_city_parameter_inputs"))))</f>
        <v>mean</v>
      </c>
      <c r="G1030" s="25" cm="1">
        <f t="array" aca="1" ref="G1030" ca="1">IF(ISBLANK(INDIRECT(ADDRESS(B1030,A1030,1,1,"all_city_parameter_inputs"))), "--",INDIRECT(ADDRESS(B1030,A1030,1,1,"all_city_parameter_inputs")))</f>
        <v>1</v>
      </c>
      <c r="H1030" s="25" t="str">
        <f ca="1">IF(OR(F1030="alpha",F1030="beta",F1030="sd",F1030="mean"),"--",VLOOKUP(C1030,Default!$B$5:$H$82,7,FALSE))</f>
        <v>--</v>
      </c>
      <c r="I1030" s="9" t="str">
        <f ca="1">VLOOKUP(E1030,Lookup!$C$5:$D$42,2, FALSE)</f>
        <v>Travel values</v>
      </c>
      <c r="J1030" s="9" t="str">
        <f ca="1">VLOOKUP(C1030,Default!$B$4:$E$82,4, FALSE)</f>
        <v>scalar for car/taxi distance</v>
      </c>
      <c r="K1030" s="29"/>
      <c r="L1030" s="29"/>
      <c r="M1030" s="29"/>
    </row>
    <row r="1031" spans="1:13" x14ac:dyDescent="0.3">
      <c r="A1031" s="10">
        <f t="shared" si="44"/>
        <v>17</v>
      </c>
      <c r="B1031" s="10">
        <f t="shared" si="45"/>
        <v>49</v>
      </c>
      <c r="C1031" s="10" t="str">
        <f t="shared" ca="1" si="46"/>
        <v>distance_scalar_car_taxi</v>
      </c>
      <c r="D1031" s="9" t="str" cm="1">
        <f t="array" aca="1" ref="D1031" ca="1">INDIRECT(ADDRESS(1,A1031,1,1,"all_city_parameter_inputs"))</f>
        <v>antofagasta</v>
      </c>
      <c r="E1031" s="11" t="str" cm="1">
        <f t="array" aca="1" ref="E1031" ca="1">IF(AND(ISBLANK(INDIRECT(ADDRESS(B1031,2,1,1,"all_city_parameter_inputs"))), ISBLANK(INDIRECT(ADDRESS(B1031,1,1,1,"all_city_parameter_inputs")))), "", IF(ISBLANK(INDIRECT(ADDRESS(B1031,1,1,1,"all_city_parameter_inputs"))), All_city_list!E1030,INDIRECT(ADDRESS(B1031,1,1,1,"all_city_parameter_inputs"))))</f>
        <v>distance_scalar_car_taxi</v>
      </c>
      <c r="F1031" s="9" t="str" cm="1">
        <f t="array" aca="1" ref="F1031" ca="1">IF(AND(ISBLANK(INDIRECT(ADDRESS(B1031,3,1,1,"all_city_parameter_inputs"))),ISBLANK(INDIRECT(ADDRESS(B1031,2,1,1,"all_city_parameter_inputs")))),"",IF(ISBLANK(INDIRECT(ADDRESS(B1031,2,1,1,"all_city_parameter_inputs"))),"",INDIRECT(ADDRESS(B1031,2,1,1,"all_city_parameter_inputs"))))</f>
        <v>sd</v>
      </c>
      <c r="G1031" s="25" cm="1">
        <f t="array" aca="1" ref="G1031" ca="1">IF(ISBLANK(INDIRECT(ADDRESS(B1031,A1031,1,1,"all_city_parameter_inputs"))), "--",INDIRECT(ADDRESS(B1031,A1031,1,1,"all_city_parameter_inputs")))</f>
        <v>1.2</v>
      </c>
      <c r="H1031" s="25" t="str">
        <f ca="1">IF(OR(F1031="alpha",F1031="beta",F1031="sd",F1031="mean"),"--",VLOOKUP(C1031,Default!$B$5:$H$82,7,FALSE))</f>
        <v>--</v>
      </c>
      <c r="I1031" s="9" t="str">
        <f ca="1">VLOOKUP(E1031,Lookup!$C$5:$D$42,2, FALSE)</f>
        <v>Travel values</v>
      </c>
      <c r="J1031" s="9" t="str">
        <f ca="1">VLOOKUP(C1031,Default!$B$4:$E$82,4, FALSE)</f>
        <v>scalar for car/taxi distance</v>
      </c>
      <c r="K1031" s="29"/>
      <c r="L1031" s="29"/>
      <c r="M1031" s="29"/>
    </row>
    <row r="1032" spans="1:13" x14ac:dyDescent="0.3">
      <c r="A1032" s="10">
        <f t="shared" si="44"/>
        <v>17</v>
      </c>
      <c r="B1032" s="10">
        <f t="shared" si="45"/>
        <v>50</v>
      </c>
      <c r="C1032" s="10" t="str">
        <f t="shared" ca="1" si="46"/>
        <v>distance_scalar_motorcycle</v>
      </c>
      <c r="D1032" s="9" t="str" cm="1">
        <f t="array" aca="1" ref="D1032" ca="1">INDIRECT(ADDRESS(1,A1032,1,1,"all_city_parameter_inputs"))</f>
        <v>antofagasta</v>
      </c>
      <c r="E1032" s="11" t="str" cm="1">
        <f t="array" aca="1" ref="E1032" ca="1">IF(AND(ISBLANK(INDIRECT(ADDRESS(B1032,2,1,1,"all_city_parameter_inputs"))), ISBLANK(INDIRECT(ADDRESS(B1032,1,1,1,"all_city_parameter_inputs")))), "", IF(ISBLANK(INDIRECT(ADDRESS(B1032,1,1,1,"all_city_parameter_inputs"))), All_city_list!E1031,INDIRECT(ADDRESS(B1032,1,1,1,"all_city_parameter_inputs"))))</f>
        <v>distance_scalar_motorcycle</v>
      </c>
      <c r="F1032" s="9" t="str" cm="1">
        <f t="array" aca="1" ref="F1032" ca="1">IF(AND(ISBLANK(INDIRECT(ADDRESS(B1032,3,1,1,"all_city_parameter_inputs"))),ISBLANK(INDIRECT(ADDRESS(B1032,2,1,1,"all_city_parameter_inputs")))),"",IF(ISBLANK(INDIRECT(ADDRESS(B1032,2,1,1,"all_city_parameter_inputs"))),"",INDIRECT(ADDRESS(B1032,2,1,1,"all_city_parameter_inputs"))))</f>
        <v>constant</v>
      </c>
      <c r="G1032" s="25" cm="1">
        <f t="array" aca="1" ref="G1032" ca="1">IF(ISBLANK(INDIRECT(ADDRESS(B1032,A1032,1,1,"all_city_parameter_inputs"))), "--",INDIRECT(ADDRESS(B1032,A1032,1,1,"all_city_parameter_inputs")))</f>
        <v>1</v>
      </c>
      <c r="H1032" s="25">
        <f ca="1">IF(OR(F1032="alpha",F1032="beta",F1032="sd",F1032="mean"),"--",VLOOKUP(C1032,Default!$B$5:$H$82,7,FALSE))</f>
        <v>1</v>
      </c>
      <c r="I1032" s="9" t="str">
        <f ca="1">VLOOKUP(E1032,Lookup!$C$5:$D$42,2, FALSE)</f>
        <v>Travel values</v>
      </c>
      <c r="J1032" s="9" t="str">
        <f ca="1">VLOOKUP(C1032,Default!$B$4:$E$82,4, FALSE)</f>
        <v>scalar for motorcycle distance</v>
      </c>
      <c r="K1032" s="29"/>
      <c r="L1032" s="29"/>
      <c r="M1032" s="29"/>
    </row>
    <row r="1033" spans="1:13" x14ac:dyDescent="0.3">
      <c r="A1033" s="10">
        <f t="shared" si="44"/>
        <v>17</v>
      </c>
      <c r="B1033" s="10">
        <f t="shared" si="45"/>
        <v>51</v>
      </c>
      <c r="C1033" s="10" t="str">
        <f t="shared" ca="1" si="46"/>
        <v>distance_scalar_motorcycle</v>
      </c>
      <c r="D1033" s="9" t="str" cm="1">
        <f t="array" aca="1" ref="D1033" ca="1">INDIRECT(ADDRESS(1,A1033,1,1,"all_city_parameter_inputs"))</f>
        <v>antofagasta</v>
      </c>
      <c r="E1033" s="11" t="str" cm="1">
        <f t="array" aca="1" ref="E1033" ca="1">IF(AND(ISBLANK(INDIRECT(ADDRESS(B1033,2,1,1,"all_city_parameter_inputs"))), ISBLANK(INDIRECT(ADDRESS(B1033,1,1,1,"all_city_parameter_inputs")))), "", IF(ISBLANK(INDIRECT(ADDRESS(B1033,1,1,1,"all_city_parameter_inputs"))), All_city_list!E1032,INDIRECT(ADDRESS(B1033,1,1,1,"all_city_parameter_inputs"))))</f>
        <v>distance_scalar_motorcycle</v>
      </c>
      <c r="F1033" s="9" t="str" cm="1">
        <f t="array" aca="1" ref="F1033" ca="1">IF(AND(ISBLANK(INDIRECT(ADDRESS(B1033,3,1,1,"all_city_parameter_inputs"))),ISBLANK(INDIRECT(ADDRESS(B1033,2,1,1,"all_city_parameter_inputs")))),"",IF(ISBLANK(INDIRECT(ADDRESS(B1033,2,1,1,"all_city_parameter_inputs"))),"",INDIRECT(ADDRESS(B1033,2,1,1,"all_city_parameter_inputs"))))</f>
        <v>mean</v>
      </c>
      <c r="G1033" s="25" cm="1">
        <f t="array" aca="1" ref="G1033" ca="1">IF(ISBLANK(INDIRECT(ADDRESS(B1033,A1033,1,1,"all_city_parameter_inputs"))), "--",INDIRECT(ADDRESS(B1033,A1033,1,1,"all_city_parameter_inputs")))</f>
        <v>1</v>
      </c>
      <c r="H1033" s="25" t="str">
        <f ca="1">IF(OR(F1033="alpha",F1033="beta",F1033="sd",F1033="mean"),"--",VLOOKUP(C1033,Default!$B$5:$H$82,7,FALSE))</f>
        <v>--</v>
      </c>
      <c r="I1033" s="9" t="str">
        <f ca="1">VLOOKUP(E1033,Lookup!$C$5:$D$42,2, FALSE)</f>
        <v>Travel values</v>
      </c>
      <c r="J1033" s="9" t="str">
        <f ca="1">VLOOKUP(C1033,Default!$B$4:$E$82,4, FALSE)</f>
        <v>scalar for motorcycle distance</v>
      </c>
      <c r="K1033" s="29"/>
      <c r="L1033" s="29"/>
      <c r="M1033" s="29"/>
    </row>
    <row r="1034" spans="1:13" x14ac:dyDescent="0.3">
      <c r="A1034" s="10">
        <f t="shared" si="44"/>
        <v>17</v>
      </c>
      <c r="B1034" s="10">
        <f t="shared" si="45"/>
        <v>52</v>
      </c>
      <c r="C1034" s="10" t="str">
        <f t="shared" ca="1" si="46"/>
        <v>distance_scalar_motorcycle</v>
      </c>
      <c r="D1034" s="9" t="str" cm="1">
        <f t="array" aca="1" ref="D1034" ca="1">INDIRECT(ADDRESS(1,A1034,1,1,"all_city_parameter_inputs"))</f>
        <v>antofagasta</v>
      </c>
      <c r="E1034" s="11" t="str" cm="1">
        <f t="array" aca="1" ref="E1034" ca="1">IF(AND(ISBLANK(INDIRECT(ADDRESS(B1034,2,1,1,"all_city_parameter_inputs"))), ISBLANK(INDIRECT(ADDRESS(B1034,1,1,1,"all_city_parameter_inputs")))), "", IF(ISBLANK(INDIRECT(ADDRESS(B1034,1,1,1,"all_city_parameter_inputs"))), All_city_list!E1033,INDIRECT(ADDRESS(B1034,1,1,1,"all_city_parameter_inputs"))))</f>
        <v>distance_scalar_motorcycle</v>
      </c>
      <c r="F1034" s="9" t="str" cm="1">
        <f t="array" aca="1" ref="F1034" ca="1">IF(AND(ISBLANK(INDIRECT(ADDRESS(B1034,3,1,1,"all_city_parameter_inputs"))),ISBLANK(INDIRECT(ADDRESS(B1034,2,1,1,"all_city_parameter_inputs")))),"",IF(ISBLANK(INDIRECT(ADDRESS(B1034,2,1,1,"all_city_parameter_inputs"))),"",INDIRECT(ADDRESS(B1034,2,1,1,"all_city_parameter_inputs"))))</f>
        <v>sd</v>
      </c>
      <c r="G1034" s="25" cm="1">
        <f t="array" aca="1" ref="G1034" ca="1">IF(ISBLANK(INDIRECT(ADDRESS(B1034,A1034,1,1,"all_city_parameter_inputs"))), "--",INDIRECT(ADDRESS(B1034,A1034,1,1,"all_city_parameter_inputs")))</f>
        <v>1.2</v>
      </c>
      <c r="H1034" s="25" t="str">
        <f ca="1">IF(OR(F1034="alpha",F1034="beta",F1034="sd",F1034="mean"),"--",VLOOKUP(C1034,Default!$B$5:$H$82,7,FALSE))</f>
        <v>--</v>
      </c>
      <c r="I1034" s="9" t="str">
        <f ca="1">VLOOKUP(E1034,Lookup!$C$5:$D$42,2, FALSE)</f>
        <v>Travel values</v>
      </c>
      <c r="J1034" s="9" t="str">
        <f ca="1">VLOOKUP(C1034,Default!$B$4:$E$82,4, FALSE)</f>
        <v>scalar for motorcycle distance</v>
      </c>
      <c r="K1034" s="29"/>
      <c r="L1034" s="29"/>
      <c r="M1034" s="29"/>
    </row>
    <row r="1035" spans="1:13" x14ac:dyDescent="0.3">
      <c r="A1035" s="10">
        <f t="shared" si="44"/>
        <v>17</v>
      </c>
      <c r="B1035" s="10">
        <f t="shared" si="45"/>
        <v>53</v>
      </c>
      <c r="C1035" s="10" t="str">
        <f t="shared" ca="1" si="46"/>
        <v>distance_scalar_pt</v>
      </c>
      <c r="D1035" s="9" t="str" cm="1">
        <f t="array" aca="1" ref="D1035" ca="1">INDIRECT(ADDRESS(1,A1035,1,1,"all_city_parameter_inputs"))</f>
        <v>antofagasta</v>
      </c>
      <c r="E1035" s="11" t="str" cm="1">
        <f t="array" aca="1" ref="E1035" ca="1">IF(AND(ISBLANK(INDIRECT(ADDRESS(B1035,2,1,1,"all_city_parameter_inputs"))), ISBLANK(INDIRECT(ADDRESS(B1035,1,1,1,"all_city_parameter_inputs")))), "", IF(ISBLANK(INDIRECT(ADDRESS(B1035,1,1,1,"all_city_parameter_inputs"))), All_city_list!E1034,INDIRECT(ADDRESS(B1035,1,1,1,"all_city_parameter_inputs"))))</f>
        <v>distance_scalar_pt</v>
      </c>
      <c r="F1035" s="9" t="str" cm="1">
        <f t="array" aca="1" ref="F1035" ca="1">IF(AND(ISBLANK(INDIRECT(ADDRESS(B1035,3,1,1,"all_city_parameter_inputs"))),ISBLANK(INDIRECT(ADDRESS(B1035,2,1,1,"all_city_parameter_inputs")))),"",IF(ISBLANK(INDIRECT(ADDRESS(B1035,2,1,1,"all_city_parameter_inputs"))),"",INDIRECT(ADDRESS(B1035,2,1,1,"all_city_parameter_inputs"))))</f>
        <v>constant</v>
      </c>
      <c r="G1035" s="25" cm="1">
        <f t="array" aca="1" ref="G1035" ca="1">IF(ISBLANK(INDIRECT(ADDRESS(B1035,A1035,1,1,"all_city_parameter_inputs"))), "--",INDIRECT(ADDRESS(B1035,A1035,1,1,"all_city_parameter_inputs")))</f>
        <v>1</v>
      </c>
      <c r="H1035" s="25">
        <f ca="1">IF(OR(F1035="alpha",F1035="beta",F1035="sd",F1035="mean"),"--",VLOOKUP(C1035,Default!$B$5:$H$82,7,FALSE))</f>
        <v>1</v>
      </c>
      <c r="I1035" s="9" t="str">
        <f ca="1">VLOOKUP(E1035,Lookup!$C$5:$D$42,2, FALSE)</f>
        <v>Travel values</v>
      </c>
      <c r="J1035" s="9" t="str">
        <f ca="1">VLOOKUP(C1035,Default!$B$4:$E$82,4, FALSE)</f>
        <v>scalar for PT distance</v>
      </c>
      <c r="K1035" s="29"/>
      <c r="L1035" s="29"/>
      <c r="M1035" s="29"/>
    </row>
    <row r="1036" spans="1:13" x14ac:dyDescent="0.3">
      <c r="A1036" s="10">
        <f t="shared" si="44"/>
        <v>17</v>
      </c>
      <c r="B1036" s="10">
        <f t="shared" si="45"/>
        <v>54</v>
      </c>
      <c r="C1036" s="10" t="str">
        <f t="shared" ca="1" si="46"/>
        <v>distance_scalar_pt</v>
      </c>
      <c r="D1036" s="9" t="str" cm="1">
        <f t="array" aca="1" ref="D1036" ca="1">INDIRECT(ADDRESS(1,A1036,1,1,"all_city_parameter_inputs"))</f>
        <v>antofagasta</v>
      </c>
      <c r="E1036" s="11" t="str" cm="1">
        <f t="array" aca="1" ref="E1036" ca="1">IF(AND(ISBLANK(INDIRECT(ADDRESS(B1036,2,1,1,"all_city_parameter_inputs"))), ISBLANK(INDIRECT(ADDRESS(B1036,1,1,1,"all_city_parameter_inputs")))), "", IF(ISBLANK(INDIRECT(ADDRESS(B1036,1,1,1,"all_city_parameter_inputs"))), All_city_list!E1035,INDIRECT(ADDRESS(B1036,1,1,1,"all_city_parameter_inputs"))))</f>
        <v>distance_scalar_pt</v>
      </c>
      <c r="F1036" s="9" t="str" cm="1">
        <f t="array" aca="1" ref="F1036" ca="1">IF(AND(ISBLANK(INDIRECT(ADDRESS(B1036,3,1,1,"all_city_parameter_inputs"))),ISBLANK(INDIRECT(ADDRESS(B1036,2,1,1,"all_city_parameter_inputs")))),"",IF(ISBLANK(INDIRECT(ADDRESS(B1036,2,1,1,"all_city_parameter_inputs"))),"",INDIRECT(ADDRESS(B1036,2,1,1,"all_city_parameter_inputs"))))</f>
        <v>mean</v>
      </c>
      <c r="G1036" s="25" cm="1">
        <f t="array" aca="1" ref="G1036" ca="1">IF(ISBLANK(INDIRECT(ADDRESS(B1036,A1036,1,1,"all_city_parameter_inputs"))), "--",INDIRECT(ADDRESS(B1036,A1036,1,1,"all_city_parameter_inputs")))</f>
        <v>1</v>
      </c>
      <c r="H1036" s="25" t="str">
        <f ca="1">IF(OR(F1036="alpha",F1036="beta",F1036="sd",F1036="mean"),"--",VLOOKUP(C1036,Default!$B$5:$H$82,7,FALSE))</f>
        <v>--</v>
      </c>
      <c r="I1036" s="9" t="str">
        <f ca="1">VLOOKUP(E1036,Lookup!$C$5:$D$42,2, FALSE)</f>
        <v>Travel values</v>
      </c>
      <c r="J1036" s="9" t="str">
        <f ca="1">VLOOKUP(C1036,Default!$B$4:$E$82,4, FALSE)</f>
        <v>scalar for PT distance</v>
      </c>
      <c r="K1036" s="29"/>
      <c r="L1036" s="29"/>
      <c r="M1036" s="29"/>
    </row>
    <row r="1037" spans="1:13" x14ac:dyDescent="0.3">
      <c r="A1037" s="10">
        <f t="shared" ref="A1037:A1100" si="47">A967+1</f>
        <v>17</v>
      </c>
      <c r="B1037" s="10">
        <f t="shared" ref="B1037:B1100" si="48">B967</f>
        <v>55</v>
      </c>
      <c r="C1037" s="10" t="str">
        <f t="shared" ref="C1037:C1100" ca="1" si="49">IF(OR(F1037="alpha",F1037="beta",F1037="constant",F1037="sd",F1037="mean"),E1037,E1037&amp;" "&amp;F1037)</f>
        <v>distance_scalar_pt</v>
      </c>
      <c r="D1037" s="9" t="str" cm="1">
        <f t="array" aca="1" ref="D1037" ca="1">INDIRECT(ADDRESS(1,A1037,1,1,"all_city_parameter_inputs"))</f>
        <v>antofagasta</v>
      </c>
      <c r="E1037" s="11" t="str" cm="1">
        <f t="array" aca="1" ref="E1037" ca="1">IF(AND(ISBLANK(INDIRECT(ADDRESS(B1037,2,1,1,"all_city_parameter_inputs"))), ISBLANK(INDIRECT(ADDRESS(B1037,1,1,1,"all_city_parameter_inputs")))), "", IF(ISBLANK(INDIRECT(ADDRESS(B1037,1,1,1,"all_city_parameter_inputs"))), All_city_list!E1036,INDIRECT(ADDRESS(B1037,1,1,1,"all_city_parameter_inputs"))))</f>
        <v>distance_scalar_pt</v>
      </c>
      <c r="F1037" s="9" t="str" cm="1">
        <f t="array" aca="1" ref="F1037" ca="1">IF(AND(ISBLANK(INDIRECT(ADDRESS(B1037,3,1,1,"all_city_parameter_inputs"))),ISBLANK(INDIRECT(ADDRESS(B1037,2,1,1,"all_city_parameter_inputs")))),"",IF(ISBLANK(INDIRECT(ADDRESS(B1037,2,1,1,"all_city_parameter_inputs"))),"",INDIRECT(ADDRESS(B1037,2,1,1,"all_city_parameter_inputs"))))</f>
        <v>sd</v>
      </c>
      <c r="G1037" s="25" cm="1">
        <f t="array" aca="1" ref="G1037" ca="1">IF(ISBLANK(INDIRECT(ADDRESS(B1037,A1037,1,1,"all_city_parameter_inputs"))), "--",INDIRECT(ADDRESS(B1037,A1037,1,1,"all_city_parameter_inputs")))</f>
        <v>1.2</v>
      </c>
      <c r="H1037" s="25" t="str">
        <f ca="1">IF(OR(F1037="alpha",F1037="beta",F1037="sd",F1037="mean"),"--",VLOOKUP(C1037,Default!$B$5:$H$82,7,FALSE))</f>
        <v>--</v>
      </c>
      <c r="I1037" s="9" t="str">
        <f ca="1">VLOOKUP(E1037,Lookup!$C$5:$D$42,2, FALSE)</f>
        <v>Travel values</v>
      </c>
      <c r="J1037" s="9" t="str">
        <f ca="1">VLOOKUP(C1037,Default!$B$4:$E$82,4, FALSE)</f>
        <v>scalar for PT distance</v>
      </c>
      <c r="K1037" s="29"/>
      <c r="L1037" s="29"/>
      <c r="M1037" s="29"/>
    </row>
    <row r="1038" spans="1:13" x14ac:dyDescent="0.3">
      <c r="A1038" s="10">
        <f t="shared" si="47"/>
        <v>17</v>
      </c>
      <c r="B1038" s="10">
        <f t="shared" si="48"/>
        <v>56</v>
      </c>
      <c r="C1038" s="10" t="str">
        <f t="shared" ca="1" si="49"/>
        <v>distance_scalar_walking</v>
      </c>
      <c r="D1038" s="9" t="str" cm="1">
        <f t="array" aca="1" ref="D1038" ca="1">INDIRECT(ADDRESS(1,A1038,1,1,"all_city_parameter_inputs"))</f>
        <v>antofagasta</v>
      </c>
      <c r="E1038" s="11" t="str" cm="1">
        <f t="array" aca="1" ref="E1038" ca="1">IF(AND(ISBLANK(INDIRECT(ADDRESS(B1038,2,1,1,"all_city_parameter_inputs"))), ISBLANK(INDIRECT(ADDRESS(B1038,1,1,1,"all_city_parameter_inputs")))), "", IF(ISBLANK(INDIRECT(ADDRESS(B1038,1,1,1,"all_city_parameter_inputs"))), All_city_list!E1037,INDIRECT(ADDRESS(B1038,1,1,1,"all_city_parameter_inputs"))))</f>
        <v>distance_scalar_walking</v>
      </c>
      <c r="F1038" s="9" t="str" cm="1">
        <f t="array" aca="1" ref="F1038" ca="1">IF(AND(ISBLANK(INDIRECT(ADDRESS(B1038,3,1,1,"all_city_parameter_inputs"))),ISBLANK(INDIRECT(ADDRESS(B1038,2,1,1,"all_city_parameter_inputs")))),"",IF(ISBLANK(INDIRECT(ADDRESS(B1038,2,1,1,"all_city_parameter_inputs"))),"",INDIRECT(ADDRESS(B1038,2,1,1,"all_city_parameter_inputs"))))</f>
        <v>constant</v>
      </c>
      <c r="G1038" s="25" cm="1">
        <f t="array" aca="1" ref="G1038" ca="1">IF(ISBLANK(INDIRECT(ADDRESS(B1038,A1038,1,1,"all_city_parameter_inputs"))), "--",INDIRECT(ADDRESS(B1038,A1038,1,1,"all_city_parameter_inputs")))</f>
        <v>1</v>
      </c>
      <c r="H1038" s="25">
        <f ca="1">IF(OR(F1038="alpha",F1038="beta",F1038="sd",F1038="mean"),"--",VLOOKUP(C1038,Default!$B$5:$H$82,7,FALSE))</f>
        <v>1</v>
      </c>
      <c r="I1038" s="9" t="str">
        <f ca="1">VLOOKUP(E1038,Lookup!$C$5:$D$42,2, FALSE)</f>
        <v>Travel values</v>
      </c>
      <c r="J1038" s="9" t="str">
        <f ca="1">VLOOKUP(C1038,Default!$B$4:$E$82,4, FALSE)</f>
        <v>scalar for walking distance</v>
      </c>
      <c r="K1038" s="29"/>
      <c r="L1038" s="29"/>
      <c r="M1038" s="29"/>
    </row>
    <row r="1039" spans="1:13" x14ac:dyDescent="0.3">
      <c r="A1039" s="10">
        <f t="shared" si="47"/>
        <v>17</v>
      </c>
      <c r="B1039" s="10">
        <f t="shared" si="48"/>
        <v>57</v>
      </c>
      <c r="C1039" s="10" t="str">
        <f t="shared" ca="1" si="49"/>
        <v>distance_scalar_walking</v>
      </c>
      <c r="D1039" s="9" t="str" cm="1">
        <f t="array" aca="1" ref="D1039" ca="1">INDIRECT(ADDRESS(1,A1039,1,1,"all_city_parameter_inputs"))</f>
        <v>antofagasta</v>
      </c>
      <c r="E1039" s="11" t="str" cm="1">
        <f t="array" aca="1" ref="E1039" ca="1">IF(AND(ISBLANK(INDIRECT(ADDRESS(B1039,2,1,1,"all_city_parameter_inputs"))), ISBLANK(INDIRECT(ADDRESS(B1039,1,1,1,"all_city_parameter_inputs")))), "", IF(ISBLANK(INDIRECT(ADDRESS(B1039,1,1,1,"all_city_parameter_inputs"))), All_city_list!E1038,INDIRECT(ADDRESS(B1039,1,1,1,"all_city_parameter_inputs"))))</f>
        <v>distance_scalar_walking</v>
      </c>
      <c r="F1039" s="9" t="str" cm="1">
        <f t="array" aca="1" ref="F1039" ca="1">IF(AND(ISBLANK(INDIRECT(ADDRESS(B1039,3,1,1,"all_city_parameter_inputs"))),ISBLANK(INDIRECT(ADDRESS(B1039,2,1,1,"all_city_parameter_inputs")))),"",IF(ISBLANK(INDIRECT(ADDRESS(B1039,2,1,1,"all_city_parameter_inputs"))),"",INDIRECT(ADDRESS(B1039,2,1,1,"all_city_parameter_inputs"))))</f>
        <v>mean</v>
      </c>
      <c r="G1039" s="25" cm="1">
        <f t="array" aca="1" ref="G1039" ca="1">IF(ISBLANK(INDIRECT(ADDRESS(B1039,A1039,1,1,"all_city_parameter_inputs"))), "--",INDIRECT(ADDRESS(B1039,A1039,1,1,"all_city_parameter_inputs")))</f>
        <v>1</v>
      </c>
      <c r="H1039" s="25" t="str">
        <f ca="1">IF(OR(F1039="alpha",F1039="beta",F1039="sd",F1039="mean"),"--",VLOOKUP(C1039,Default!$B$5:$H$82,7,FALSE))</f>
        <v>--</v>
      </c>
      <c r="I1039" s="9" t="str">
        <f ca="1">VLOOKUP(E1039,Lookup!$C$5:$D$42,2, FALSE)</f>
        <v>Travel values</v>
      </c>
      <c r="J1039" s="9" t="str">
        <f ca="1">VLOOKUP(C1039,Default!$B$4:$E$82,4, FALSE)</f>
        <v>scalar for walking distance</v>
      </c>
      <c r="K1039" s="29"/>
      <c r="L1039" s="29"/>
      <c r="M1039" s="29"/>
    </row>
    <row r="1040" spans="1:13" x14ac:dyDescent="0.3">
      <c r="A1040" s="10">
        <f t="shared" si="47"/>
        <v>17</v>
      </c>
      <c r="B1040" s="10">
        <f t="shared" si="48"/>
        <v>58</v>
      </c>
      <c r="C1040" s="10" t="str">
        <f t="shared" ca="1" si="49"/>
        <v>distance_scalar_walking</v>
      </c>
      <c r="D1040" s="9" t="str" cm="1">
        <f t="array" aca="1" ref="D1040" ca="1">INDIRECT(ADDRESS(1,A1040,1,1,"all_city_parameter_inputs"))</f>
        <v>antofagasta</v>
      </c>
      <c r="E1040" s="11" t="str" cm="1">
        <f t="array" aca="1" ref="E1040" ca="1">IF(AND(ISBLANK(INDIRECT(ADDRESS(B1040,2,1,1,"all_city_parameter_inputs"))), ISBLANK(INDIRECT(ADDRESS(B1040,1,1,1,"all_city_parameter_inputs")))), "", IF(ISBLANK(INDIRECT(ADDRESS(B1040,1,1,1,"all_city_parameter_inputs"))), All_city_list!E1039,INDIRECT(ADDRESS(B1040,1,1,1,"all_city_parameter_inputs"))))</f>
        <v>distance_scalar_walking</v>
      </c>
      <c r="F1040" s="9" t="str" cm="1">
        <f t="array" aca="1" ref="F1040" ca="1">IF(AND(ISBLANK(INDIRECT(ADDRESS(B1040,3,1,1,"all_city_parameter_inputs"))),ISBLANK(INDIRECT(ADDRESS(B1040,2,1,1,"all_city_parameter_inputs")))),"",IF(ISBLANK(INDIRECT(ADDRESS(B1040,2,1,1,"all_city_parameter_inputs"))),"",INDIRECT(ADDRESS(B1040,2,1,1,"all_city_parameter_inputs"))))</f>
        <v>sd</v>
      </c>
      <c r="G1040" s="25" cm="1">
        <f t="array" aca="1" ref="G1040" ca="1">IF(ISBLANK(INDIRECT(ADDRESS(B1040,A1040,1,1,"all_city_parameter_inputs"))), "--",INDIRECT(ADDRESS(B1040,A1040,1,1,"all_city_parameter_inputs")))</f>
        <v>1.2</v>
      </c>
      <c r="H1040" s="25" t="str">
        <f ca="1">IF(OR(F1040="alpha",F1040="beta",F1040="sd",F1040="mean"),"--",VLOOKUP(C1040,Default!$B$5:$H$82,7,FALSE))</f>
        <v>--</v>
      </c>
      <c r="I1040" s="9" t="str">
        <f ca="1">VLOOKUP(E1040,Lookup!$C$5:$D$42,2, FALSE)</f>
        <v>Travel values</v>
      </c>
      <c r="J1040" s="9" t="str">
        <f ca="1">VLOOKUP(C1040,Default!$B$4:$E$82,4, FALSE)</f>
        <v>scalar for walking distance</v>
      </c>
      <c r="K1040" s="29"/>
      <c r="L1040" s="29"/>
      <c r="M1040" s="29"/>
    </row>
    <row r="1041" spans="1:13" x14ac:dyDescent="0.3">
      <c r="A1041" s="10">
        <f t="shared" si="47"/>
        <v>17</v>
      </c>
      <c r="B1041" s="10">
        <f t="shared" si="48"/>
        <v>59</v>
      </c>
      <c r="C1041" s="10" t="str">
        <f t="shared" ca="1" si="49"/>
        <v>distance_scalar_cycling</v>
      </c>
      <c r="D1041" s="9" t="str" cm="1">
        <f t="array" aca="1" ref="D1041" ca="1">INDIRECT(ADDRESS(1,A1041,1,1,"all_city_parameter_inputs"))</f>
        <v>antofagasta</v>
      </c>
      <c r="E1041" s="11" t="str" cm="1">
        <f t="array" aca="1" ref="E1041" ca="1">IF(AND(ISBLANK(INDIRECT(ADDRESS(B1041,2,1,1,"all_city_parameter_inputs"))), ISBLANK(INDIRECT(ADDRESS(B1041,1,1,1,"all_city_parameter_inputs")))), "", IF(ISBLANK(INDIRECT(ADDRESS(B1041,1,1,1,"all_city_parameter_inputs"))), All_city_list!E1040,INDIRECT(ADDRESS(B1041,1,1,1,"all_city_parameter_inputs"))))</f>
        <v>distance_scalar_cycling</v>
      </c>
      <c r="F1041" s="9" t="str" cm="1">
        <f t="array" aca="1" ref="F1041" ca="1">IF(AND(ISBLANK(INDIRECT(ADDRESS(B1041,3,1,1,"all_city_parameter_inputs"))),ISBLANK(INDIRECT(ADDRESS(B1041,2,1,1,"all_city_parameter_inputs")))),"",IF(ISBLANK(INDIRECT(ADDRESS(B1041,2,1,1,"all_city_parameter_inputs"))),"",INDIRECT(ADDRESS(B1041,2,1,1,"all_city_parameter_inputs"))))</f>
        <v>constant</v>
      </c>
      <c r="G1041" s="25" cm="1">
        <f t="array" aca="1" ref="G1041" ca="1">IF(ISBLANK(INDIRECT(ADDRESS(B1041,A1041,1,1,"all_city_parameter_inputs"))), "--",INDIRECT(ADDRESS(B1041,A1041,1,1,"all_city_parameter_inputs")))</f>
        <v>1</v>
      </c>
      <c r="H1041" s="25">
        <f ca="1">IF(OR(F1041="alpha",F1041="beta",F1041="sd",F1041="mean"),"--",VLOOKUP(C1041,Default!$B$5:$H$82,7,FALSE))</f>
        <v>1</v>
      </c>
      <c r="I1041" s="9" t="str">
        <f ca="1">VLOOKUP(E1041,Lookup!$C$5:$D$42,2, FALSE)</f>
        <v>Travel values</v>
      </c>
      <c r="J1041" s="9" t="str">
        <f ca="1">VLOOKUP(C1041,Default!$B$4:$E$82,4, FALSE)</f>
        <v>scalar for cycling distance</v>
      </c>
      <c r="K1041" s="29"/>
      <c r="L1041" s="29"/>
      <c r="M1041" s="29"/>
    </row>
    <row r="1042" spans="1:13" x14ac:dyDescent="0.3">
      <c r="A1042" s="10">
        <f t="shared" si="47"/>
        <v>17</v>
      </c>
      <c r="B1042" s="10">
        <f t="shared" si="48"/>
        <v>60</v>
      </c>
      <c r="C1042" s="10" t="str">
        <f t="shared" ca="1" si="49"/>
        <v>distance_scalar_cycling</v>
      </c>
      <c r="D1042" s="9" t="str" cm="1">
        <f t="array" aca="1" ref="D1042" ca="1">INDIRECT(ADDRESS(1,A1042,1,1,"all_city_parameter_inputs"))</f>
        <v>antofagasta</v>
      </c>
      <c r="E1042" s="11" t="str" cm="1">
        <f t="array" aca="1" ref="E1042" ca="1">IF(AND(ISBLANK(INDIRECT(ADDRESS(B1042,2,1,1,"all_city_parameter_inputs"))), ISBLANK(INDIRECT(ADDRESS(B1042,1,1,1,"all_city_parameter_inputs")))), "", IF(ISBLANK(INDIRECT(ADDRESS(B1042,1,1,1,"all_city_parameter_inputs"))), All_city_list!E1041,INDIRECT(ADDRESS(B1042,1,1,1,"all_city_parameter_inputs"))))</f>
        <v>distance_scalar_cycling</v>
      </c>
      <c r="F1042" s="9" t="str" cm="1">
        <f t="array" aca="1" ref="F1042" ca="1">IF(AND(ISBLANK(INDIRECT(ADDRESS(B1042,3,1,1,"all_city_parameter_inputs"))),ISBLANK(INDIRECT(ADDRESS(B1042,2,1,1,"all_city_parameter_inputs")))),"",IF(ISBLANK(INDIRECT(ADDRESS(B1042,2,1,1,"all_city_parameter_inputs"))),"",INDIRECT(ADDRESS(B1042,2,1,1,"all_city_parameter_inputs"))))</f>
        <v>mean</v>
      </c>
      <c r="G1042" s="25" cm="1">
        <f t="array" aca="1" ref="G1042" ca="1">IF(ISBLANK(INDIRECT(ADDRESS(B1042,A1042,1,1,"all_city_parameter_inputs"))), "--",INDIRECT(ADDRESS(B1042,A1042,1,1,"all_city_parameter_inputs")))</f>
        <v>1</v>
      </c>
      <c r="H1042" s="25" t="str">
        <f ca="1">IF(OR(F1042="alpha",F1042="beta",F1042="sd",F1042="mean"),"--",VLOOKUP(C1042,Default!$B$5:$H$82,7,FALSE))</f>
        <v>--</v>
      </c>
      <c r="I1042" s="9" t="str">
        <f ca="1">VLOOKUP(E1042,Lookup!$C$5:$D$42,2, FALSE)</f>
        <v>Travel values</v>
      </c>
      <c r="J1042" s="9" t="str">
        <f ca="1">VLOOKUP(C1042,Default!$B$4:$E$82,4, FALSE)</f>
        <v>scalar for cycling distance</v>
      </c>
      <c r="K1042" s="29"/>
      <c r="L1042" s="29"/>
      <c r="M1042" s="29"/>
    </row>
    <row r="1043" spans="1:13" x14ac:dyDescent="0.3">
      <c r="A1043" s="10">
        <f t="shared" si="47"/>
        <v>17</v>
      </c>
      <c r="B1043" s="10">
        <f t="shared" si="48"/>
        <v>61</v>
      </c>
      <c r="C1043" s="10" t="str">
        <f t="shared" ca="1" si="49"/>
        <v>distance_scalar_cycling</v>
      </c>
      <c r="D1043" s="9" t="str" cm="1">
        <f t="array" aca="1" ref="D1043" ca="1">INDIRECT(ADDRESS(1,A1043,1,1,"all_city_parameter_inputs"))</f>
        <v>antofagasta</v>
      </c>
      <c r="E1043" s="11" t="str" cm="1">
        <f t="array" aca="1" ref="E1043" ca="1">IF(AND(ISBLANK(INDIRECT(ADDRESS(B1043,2,1,1,"all_city_parameter_inputs"))), ISBLANK(INDIRECT(ADDRESS(B1043,1,1,1,"all_city_parameter_inputs")))), "", IF(ISBLANK(INDIRECT(ADDRESS(B1043,1,1,1,"all_city_parameter_inputs"))), All_city_list!E1042,INDIRECT(ADDRESS(B1043,1,1,1,"all_city_parameter_inputs"))))</f>
        <v>distance_scalar_cycling</v>
      </c>
      <c r="F1043" s="9" t="str" cm="1">
        <f t="array" aca="1" ref="F1043" ca="1">IF(AND(ISBLANK(INDIRECT(ADDRESS(B1043,3,1,1,"all_city_parameter_inputs"))),ISBLANK(INDIRECT(ADDRESS(B1043,2,1,1,"all_city_parameter_inputs")))),"",IF(ISBLANK(INDIRECT(ADDRESS(B1043,2,1,1,"all_city_parameter_inputs"))),"",INDIRECT(ADDRESS(B1043,2,1,1,"all_city_parameter_inputs"))))</f>
        <v>sd</v>
      </c>
      <c r="G1043" s="25" cm="1">
        <f t="array" aca="1" ref="G1043" ca="1">IF(ISBLANK(INDIRECT(ADDRESS(B1043,A1043,1,1,"all_city_parameter_inputs"))), "--",INDIRECT(ADDRESS(B1043,A1043,1,1,"all_city_parameter_inputs")))</f>
        <v>1.2</v>
      </c>
      <c r="H1043" s="25" t="str">
        <f ca="1">IF(OR(F1043="alpha",F1043="beta",F1043="sd",F1043="mean"),"--",VLOOKUP(C1043,Default!$B$5:$H$82,7,FALSE))</f>
        <v>--</v>
      </c>
      <c r="I1043" s="9" t="str">
        <f ca="1">VLOOKUP(E1043,Lookup!$C$5:$D$42,2, FALSE)</f>
        <v>Travel values</v>
      </c>
      <c r="J1043" s="9" t="str">
        <f ca="1">VLOOKUP(C1043,Default!$B$4:$E$82,4, FALSE)</f>
        <v>scalar for cycling distance</v>
      </c>
      <c r="K1043" s="29"/>
      <c r="L1043" s="29"/>
      <c r="M1043" s="29"/>
    </row>
    <row r="1044" spans="1:13" x14ac:dyDescent="0.3">
      <c r="A1044" s="10">
        <f t="shared" si="47"/>
        <v>17</v>
      </c>
      <c r="B1044" s="10">
        <f t="shared" si="48"/>
        <v>62</v>
      </c>
      <c r="C1044" s="10" t="str">
        <f t="shared" ca="1" si="49"/>
        <v>CO2_emission_inventories motorcycle</v>
      </c>
      <c r="D1044" s="9" t="str" cm="1">
        <f t="array" aca="1" ref="D1044" ca="1">INDIRECT(ADDRESS(1,A1044,1,1,"all_city_parameter_inputs"))</f>
        <v>antofagasta</v>
      </c>
      <c r="E1044" s="11" t="str" cm="1">
        <f t="array" aca="1" ref="E1044" ca="1">IF(AND(ISBLANK(INDIRECT(ADDRESS(B1044,2,1,1,"all_city_parameter_inputs"))), ISBLANK(INDIRECT(ADDRESS(B1044,1,1,1,"all_city_parameter_inputs")))), "", IF(ISBLANK(INDIRECT(ADDRESS(B1044,1,1,1,"all_city_parameter_inputs"))), All_city_list!E1043,INDIRECT(ADDRESS(B1044,1,1,1,"all_city_parameter_inputs"))))</f>
        <v>CO2_emission_inventories</v>
      </c>
      <c r="F1044" s="9" t="str" cm="1">
        <f t="array" aca="1" ref="F1044" ca="1">IF(AND(ISBLANK(INDIRECT(ADDRESS(B1044,3,1,1,"all_city_parameter_inputs"))),ISBLANK(INDIRECT(ADDRESS(B1044,2,1,1,"all_city_parameter_inputs")))),"",IF(ISBLANK(INDIRECT(ADDRESS(B1044,2,1,1,"all_city_parameter_inputs"))),"",INDIRECT(ADDRESS(B1044,2,1,1,"all_city_parameter_inputs"))))</f>
        <v>motorcycle</v>
      </c>
      <c r="G1044" s="25" cm="1">
        <f t="array" aca="1" ref="G1044" ca="1">IF(ISBLANK(INDIRECT(ADDRESS(B1044,A1044,1,1,"all_city_parameter_inputs"))), "--",INDIRECT(ADDRESS(B1044,A1044,1,1,"all_city_parameter_inputs")))</f>
        <v>1653.3351</v>
      </c>
      <c r="H1044" s="25">
        <f ca="1">IF(OR(F1044="alpha",F1044="beta",F1044="sd",F1044="mean"),"--",VLOOKUP(C1044,Default!$B$5:$H$82,7,FALSE))</f>
        <v>15.95</v>
      </c>
      <c r="I1044" s="9" t="str">
        <f ca="1">VLOOKUP(E1044,Lookup!$C$5:$D$42,2, FALSE)</f>
        <v>Pollution values</v>
      </c>
      <c r="J1044" s="9" t="str">
        <f ca="1">VLOOKUP(C1044,Default!$B$4:$E$82,4, FALSE)</f>
        <v>- used to estimate the CO2 for scenarios (function "scenario_co2_calculations").
- used to create the VEHICLE_INVENTORY, with speeds, PM and CO2 emissions (function "set_vehicle_inventory").</v>
      </c>
      <c r="K1044" s="29"/>
      <c r="L1044" s="29"/>
      <c r="M1044" s="29"/>
    </row>
    <row r="1045" spans="1:13" x14ac:dyDescent="0.3">
      <c r="A1045" s="10">
        <f t="shared" si="47"/>
        <v>17</v>
      </c>
      <c r="B1045" s="10">
        <f t="shared" si="48"/>
        <v>63</v>
      </c>
      <c r="C1045" s="10" t="str">
        <f t="shared" ca="1" si="49"/>
        <v>CO2_emission_inventories car</v>
      </c>
      <c r="D1045" s="9" t="str" cm="1">
        <f t="array" aca="1" ref="D1045" ca="1">INDIRECT(ADDRESS(1,A1045,1,1,"all_city_parameter_inputs"))</f>
        <v>antofagasta</v>
      </c>
      <c r="E1045" s="11" t="str" cm="1">
        <f t="array" aca="1" ref="E1045" ca="1">IF(AND(ISBLANK(INDIRECT(ADDRESS(B1045,2,1,1,"all_city_parameter_inputs"))), ISBLANK(INDIRECT(ADDRESS(B1045,1,1,1,"all_city_parameter_inputs")))), "", IF(ISBLANK(INDIRECT(ADDRESS(B1045,1,1,1,"all_city_parameter_inputs"))), All_city_list!E1044,INDIRECT(ADDRESS(B1045,1,1,1,"all_city_parameter_inputs"))))</f>
        <v>CO2_emission_inventories</v>
      </c>
      <c r="F1045" s="9" t="str" cm="1">
        <f t="array" aca="1" ref="F1045" ca="1">IF(AND(ISBLANK(INDIRECT(ADDRESS(B1045,3,1,1,"all_city_parameter_inputs"))),ISBLANK(INDIRECT(ADDRESS(B1045,2,1,1,"all_city_parameter_inputs")))),"",IF(ISBLANK(INDIRECT(ADDRESS(B1045,2,1,1,"all_city_parameter_inputs"))),"",INDIRECT(ADDRESS(B1045,2,1,1,"all_city_parameter_inputs"))))</f>
        <v>car</v>
      </c>
      <c r="G1045" s="25" cm="1">
        <f t="array" aca="1" ref="G1045" ca="1">IF(ISBLANK(INDIRECT(ADDRESS(B1045,A1045,1,1,"all_city_parameter_inputs"))), "--",INDIRECT(ADDRESS(B1045,A1045,1,1,"all_city_parameter_inputs")))</f>
        <v>20508.793000000001</v>
      </c>
      <c r="H1045" s="25">
        <f ca="1">IF(OR(F1045="alpha",F1045="beta",F1045="sd",F1045="mean"),"--",VLOOKUP(C1045,Default!$B$5:$H$82,7,FALSE))</f>
        <v>33.130000000000003</v>
      </c>
      <c r="I1045" s="9" t="str">
        <f ca="1">VLOOKUP(E1045,Lookup!$C$5:$D$42,2, FALSE)</f>
        <v>Pollution values</v>
      </c>
      <c r="J1045" s="9">
        <f ca="1">VLOOKUP(C1045,Default!$B$4:$E$82,4, FALSE)</f>
        <v>0</v>
      </c>
      <c r="K1045" s="29"/>
      <c r="L1045" s="29"/>
      <c r="M1045" s="29"/>
    </row>
    <row r="1046" spans="1:13" x14ac:dyDescent="0.3">
      <c r="A1046" s="10">
        <f t="shared" si="47"/>
        <v>17</v>
      </c>
      <c r="B1046" s="10">
        <f t="shared" si="48"/>
        <v>64</v>
      </c>
      <c r="C1046" s="10" t="str">
        <f t="shared" ca="1" si="49"/>
        <v>CO2_emission_inventories bus_driver</v>
      </c>
      <c r="D1046" s="9" t="str" cm="1">
        <f t="array" aca="1" ref="D1046" ca="1">INDIRECT(ADDRESS(1,A1046,1,1,"all_city_parameter_inputs"))</f>
        <v>antofagasta</v>
      </c>
      <c r="E1046" s="11" t="str" cm="1">
        <f t="array" aca="1" ref="E1046" ca="1">IF(AND(ISBLANK(INDIRECT(ADDRESS(B1046,2,1,1,"all_city_parameter_inputs"))), ISBLANK(INDIRECT(ADDRESS(B1046,1,1,1,"all_city_parameter_inputs")))), "", IF(ISBLANK(INDIRECT(ADDRESS(B1046,1,1,1,"all_city_parameter_inputs"))), All_city_list!E1045,INDIRECT(ADDRESS(B1046,1,1,1,"all_city_parameter_inputs"))))</f>
        <v>CO2_emission_inventories</v>
      </c>
      <c r="F1046" s="9" t="str" cm="1">
        <f t="array" aca="1" ref="F1046" ca="1">IF(AND(ISBLANK(INDIRECT(ADDRESS(B1046,3,1,1,"all_city_parameter_inputs"))),ISBLANK(INDIRECT(ADDRESS(B1046,2,1,1,"all_city_parameter_inputs")))),"",IF(ISBLANK(INDIRECT(ADDRESS(B1046,2,1,1,"all_city_parameter_inputs"))),"",INDIRECT(ADDRESS(B1046,2,1,1,"all_city_parameter_inputs"))))</f>
        <v>bus_driver</v>
      </c>
      <c r="G1046" s="25" cm="1">
        <f t="array" aca="1" ref="G1046" ca="1">IF(ISBLANK(INDIRECT(ADDRESS(B1046,A1046,1,1,"all_city_parameter_inputs"))), "--",INDIRECT(ADDRESS(B1046,A1046,1,1,"all_city_parameter_inputs")))</f>
        <v>809.49260000000004</v>
      </c>
      <c r="H1046" s="25">
        <f ca="1">IF(OR(F1046="alpha",F1046="beta",F1046="sd",F1046="mean"),"--",VLOOKUP(C1046,Default!$B$5:$H$82,7,FALSE))</f>
        <v>9.76</v>
      </c>
      <c r="I1046" s="9" t="str">
        <f ca="1">VLOOKUP(E1046,Lookup!$C$5:$D$42,2, FALSE)</f>
        <v>Pollution values</v>
      </c>
      <c r="J1046" s="9">
        <f ca="1">VLOOKUP(C1046,Default!$B$4:$E$82,4, FALSE)</f>
        <v>0</v>
      </c>
      <c r="K1046" s="29"/>
      <c r="L1046" s="29"/>
      <c r="M1046" s="29"/>
    </row>
    <row r="1047" spans="1:13" x14ac:dyDescent="0.3">
      <c r="A1047" s="10">
        <f t="shared" si="47"/>
        <v>17</v>
      </c>
      <c r="B1047" s="10">
        <f t="shared" si="48"/>
        <v>65</v>
      </c>
      <c r="C1047" s="10" t="str">
        <f t="shared" ca="1" si="49"/>
        <v>CO2_emission_inventories big_truck</v>
      </c>
      <c r="D1047" s="9" t="str" cm="1">
        <f t="array" aca="1" ref="D1047" ca="1">INDIRECT(ADDRESS(1,A1047,1,1,"all_city_parameter_inputs"))</f>
        <v>antofagasta</v>
      </c>
      <c r="E1047" s="11" t="str" cm="1">
        <f t="array" aca="1" ref="E1047" ca="1">IF(AND(ISBLANK(INDIRECT(ADDRESS(B1047,2,1,1,"all_city_parameter_inputs"))), ISBLANK(INDIRECT(ADDRESS(B1047,1,1,1,"all_city_parameter_inputs")))), "", IF(ISBLANK(INDIRECT(ADDRESS(B1047,1,1,1,"all_city_parameter_inputs"))), All_city_list!E1046,INDIRECT(ADDRESS(B1047,1,1,1,"all_city_parameter_inputs"))))</f>
        <v>CO2_emission_inventories</v>
      </c>
      <c r="F1047" s="9" t="str" cm="1">
        <f t="array" aca="1" ref="F1047" ca="1">IF(AND(ISBLANK(INDIRECT(ADDRESS(B1047,3,1,1,"all_city_parameter_inputs"))),ISBLANK(INDIRECT(ADDRESS(B1047,2,1,1,"all_city_parameter_inputs")))),"",IF(ISBLANK(INDIRECT(ADDRESS(B1047,2,1,1,"all_city_parameter_inputs"))),"",INDIRECT(ADDRESS(B1047,2,1,1,"all_city_parameter_inputs"))))</f>
        <v>big_truck</v>
      </c>
      <c r="G1047" s="25" cm="1">
        <f t="array" aca="1" ref="G1047" ca="1">IF(ISBLANK(INDIRECT(ADDRESS(B1047,A1047,1,1,"all_city_parameter_inputs"))), "--",INDIRECT(ADDRESS(B1047,A1047,1,1,"all_city_parameter_inputs")))</f>
        <v>8546.1959999999999</v>
      </c>
      <c r="H1047" s="25">
        <f ca="1">IF(OR(F1047="alpha",F1047="beta",F1047="sd",F1047="mean"),"--",VLOOKUP(C1047,Default!$B$5:$H$82,7,FALSE))</f>
        <v>3.68</v>
      </c>
      <c r="I1047" s="9" t="str">
        <f ca="1">VLOOKUP(E1047,Lookup!$C$5:$D$42,2, FALSE)</f>
        <v>Pollution values</v>
      </c>
      <c r="J1047" s="9">
        <f ca="1">VLOOKUP(C1047,Default!$B$4:$E$82,4, FALSE)</f>
        <v>0</v>
      </c>
      <c r="K1047" s="29"/>
      <c r="L1047" s="29"/>
      <c r="M1047" s="29"/>
    </row>
    <row r="1048" spans="1:13" x14ac:dyDescent="0.3">
      <c r="A1048" s="10">
        <f t="shared" si="47"/>
        <v>17</v>
      </c>
      <c r="B1048" s="10">
        <f t="shared" si="48"/>
        <v>66</v>
      </c>
      <c r="C1048" s="10" t="str">
        <f t="shared" ca="1" si="49"/>
        <v>CO2_emission_inventories truck</v>
      </c>
      <c r="D1048" s="9" t="str" cm="1">
        <f t="array" aca="1" ref="D1048" ca="1">INDIRECT(ADDRESS(1,A1048,1,1,"all_city_parameter_inputs"))</f>
        <v>antofagasta</v>
      </c>
      <c r="E1048" s="11" t="str" cm="1">
        <f t="array" aca="1" ref="E1048" ca="1">IF(AND(ISBLANK(INDIRECT(ADDRESS(B1048,2,1,1,"all_city_parameter_inputs"))), ISBLANK(INDIRECT(ADDRESS(B1048,1,1,1,"all_city_parameter_inputs")))), "", IF(ISBLANK(INDIRECT(ADDRESS(B1048,1,1,1,"all_city_parameter_inputs"))), All_city_list!E1047,INDIRECT(ADDRESS(B1048,1,1,1,"all_city_parameter_inputs"))))</f>
        <v>CO2_emission_inventories</v>
      </c>
      <c r="F1048" s="9" t="str" cm="1">
        <f t="array" aca="1" ref="F1048" ca="1">IF(AND(ISBLANK(INDIRECT(ADDRESS(B1048,3,1,1,"all_city_parameter_inputs"))),ISBLANK(INDIRECT(ADDRESS(B1048,2,1,1,"all_city_parameter_inputs")))),"",IF(ISBLANK(INDIRECT(ADDRESS(B1048,2,1,1,"all_city_parameter_inputs"))),"",INDIRECT(ADDRESS(B1048,2,1,1,"all_city_parameter_inputs"))))</f>
        <v>truck</v>
      </c>
      <c r="G1048" s="25" cm="1">
        <f t="array" aca="1" ref="G1048" ca="1">IF(ISBLANK(INDIRECT(ADDRESS(B1048,A1048,1,1,"all_city_parameter_inputs"))), "--",INDIRECT(ADDRESS(B1048,A1048,1,1,"all_city_parameter_inputs")))</f>
        <v>17077.611000000001</v>
      </c>
      <c r="H1048" s="25">
        <f ca="1">IF(OR(F1048="alpha",F1048="beta",F1048="sd",F1048="mean"),"--",VLOOKUP(C1048,Default!$B$5:$H$82,7,FALSE))</f>
        <v>6.19</v>
      </c>
      <c r="I1048" s="9" t="str">
        <f ca="1">VLOOKUP(E1048,Lookup!$C$5:$D$42,2, FALSE)</f>
        <v>Pollution values</v>
      </c>
      <c r="J1048" s="9">
        <f ca="1">VLOOKUP(C1048,Default!$B$4:$E$82,4, FALSE)</f>
        <v>0</v>
      </c>
      <c r="K1048" s="29"/>
      <c r="L1048" s="29"/>
      <c r="M1048" s="29"/>
    </row>
    <row r="1049" spans="1:13" x14ac:dyDescent="0.3">
      <c r="A1049" s="10">
        <f t="shared" si="47"/>
        <v>17</v>
      </c>
      <c r="B1049" s="10">
        <f t="shared" si="48"/>
        <v>67</v>
      </c>
      <c r="C1049" s="10" t="str">
        <f t="shared" ca="1" si="49"/>
        <v>CO2_emission_inventories van</v>
      </c>
      <c r="D1049" s="9" t="str" cm="1">
        <f t="array" aca="1" ref="D1049" ca="1">INDIRECT(ADDRESS(1,A1049,1,1,"all_city_parameter_inputs"))</f>
        <v>antofagasta</v>
      </c>
      <c r="E1049" s="11" t="str" cm="1">
        <f t="array" aca="1" ref="E1049" ca="1">IF(AND(ISBLANK(INDIRECT(ADDRESS(B1049,2,1,1,"all_city_parameter_inputs"))), ISBLANK(INDIRECT(ADDRESS(B1049,1,1,1,"all_city_parameter_inputs")))), "", IF(ISBLANK(INDIRECT(ADDRESS(B1049,1,1,1,"all_city_parameter_inputs"))), All_city_list!E1048,INDIRECT(ADDRESS(B1049,1,1,1,"all_city_parameter_inputs"))))</f>
        <v>CO2_emission_inventories</v>
      </c>
      <c r="F1049" s="9" t="str" cm="1">
        <f t="array" aca="1" ref="F1049" ca="1">IF(AND(ISBLANK(INDIRECT(ADDRESS(B1049,3,1,1,"all_city_parameter_inputs"))),ISBLANK(INDIRECT(ADDRESS(B1049,2,1,1,"all_city_parameter_inputs")))),"",IF(ISBLANK(INDIRECT(ADDRESS(B1049,2,1,1,"all_city_parameter_inputs"))),"",INDIRECT(ADDRESS(B1049,2,1,1,"all_city_parameter_inputs"))))</f>
        <v>van</v>
      </c>
      <c r="G1049" s="25" t="str" cm="1">
        <f t="array" aca="1" ref="G1049" ca="1">IF(ISBLANK(INDIRECT(ADDRESS(B1049,A1049,1,1,"all_city_parameter_inputs"))), "--",INDIRECT(ADDRESS(B1049,A1049,1,1,"all_city_parameter_inputs")))</f>
        <v>--</v>
      </c>
      <c r="H1049" s="25" t="str">
        <f ca="1">IF(OR(F1049="alpha",F1049="beta",F1049="sd",F1049="mean"),"--",VLOOKUP(C1049,Default!$B$5:$H$82,7,FALSE))</f>
        <v>NOT defined</v>
      </c>
      <c r="I1049" s="9" t="str">
        <f ca="1">VLOOKUP(E1049,Lookup!$C$5:$D$42,2, FALSE)</f>
        <v>Pollution values</v>
      </c>
      <c r="J1049" s="9">
        <f ca="1">VLOOKUP(C1049,Default!$B$4:$E$82,4, FALSE)</f>
        <v>0</v>
      </c>
      <c r="K1049" s="29"/>
      <c r="L1049" s="29"/>
      <c r="M1049" s="29"/>
    </row>
    <row r="1050" spans="1:13" x14ac:dyDescent="0.3">
      <c r="A1050" s="10">
        <f t="shared" si="47"/>
        <v>17</v>
      </c>
      <c r="B1050" s="10">
        <f t="shared" si="48"/>
        <v>68</v>
      </c>
      <c r="C1050" s="10" t="str">
        <f t="shared" ca="1" si="49"/>
        <v>CO2_emission_inventories other</v>
      </c>
      <c r="D1050" s="9" t="str" cm="1">
        <f t="array" aca="1" ref="D1050" ca="1">INDIRECT(ADDRESS(1,A1050,1,1,"all_city_parameter_inputs"))</f>
        <v>antofagasta</v>
      </c>
      <c r="E1050" s="11" t="str" cm="1">
        <f t="array" aca="1" ref="E1050" ca="1">IF(AND(ISBLANK(INDIRECT(ADDRESS(B1050,2,1,1,"all_city_parameter_inputs"))), ISBLANK(INDIRECT(ADDRESS(B1050,1,1,1,"all_city_parameter_inputs")))), "", IF(ISBLANK(INDIRECT(ADDRESS(B1050,1,1,1,"all_city_parameter_inputs"))), All_city_list!E1049,INDIRECT(ADDRESS(B1050,1,1,1,"all_city_parameter_inputs"))))</f>
        <v>CO2_emission_inventories</v>
      </c>
      <c r="F1050" s="9" t="str" cm="1">
        <f t="array" aca="1" ref="F1050" ca="1">IF(AND(ISBLANK(INDIRECT(ADDRESS(B1050,3,1,1,"all_city_parameter_inputs"))),ISBLANK(INDIRECT(ADDRESS(B1050,2,1,1,"all_city_parameter_inputs")))),"",IF(ISBLANK(INDIRECT(ADDRESS(B1050,2,1,1,"all_city_parameter_inputs"))),"",INDIRECT(ADDRESS(B1050,2,1,1,"all_city_parameter_inputs"))))</f>
        <v>other</v>
      </c>
      <c r="G1050" s="25" cm="1">
        <f t="array" aca="1" ref="G1050" ca="1">IF(ISBLANK(INDIRECT(ADDRESS(B1050,A1050,1,1,"all_city_parameter_inputs"))), "--",INDIRECT(ADDRESS(B1050,A1050,1,1,"all_city_parameter_inputs")))</f>
        <v>382.06200000000001</v>
      </c>
      <c r="H1050" s="25">
        <f ca="1">IF(OR(F1050="alpha",F1050="beta",F1050="sd",F1050="mean"),"--",VLOOKUP(C1050,Default!$B$5:$H$82,7,FALSE))</f>
        <v>31.28</v>
      </c>
      <c r="I1050" s="9" t="str">
        <f ca="1">VLOOKUP(E1050,Lookup!$C$5:$D$42,2, FALSE)</f>
        <v>Pollution values</v>
      </c>
      <c r="J1050" s="9">
        <f ca="1">VLOOKUP(C1050,Default!$B$4:$E$82,4, FALSE)</f>
        <v>0</v>
      </c>
      <c r="K1050" s="29"/>
      <c r="L1050" s="29"/>
      <c r="M1050" s="29"/>
    </row>
    <row r="1051" spans="1:13" x14ac:dyDescent="0.3">
      <c r="A1051" s="10">
        <f t="shared" si="47"/>
        <v>17</v>
      </c>
      <c r="B1051" s="10">
        <f t="shared" si="48"/>
        <v>69</v>
      </c>
      <c r="C1051" s="10" t="str">
        <f t="shared" ca="1" si="49"/>
        <v>CO2_emission_inventories taxi</v>
      </c>
      <c r="D1051" s="9" t="str" cm="1">
        <f t="array" aca="1" ref="D1051" ca="1">INDIRECT(ADDRESS(1,A1051,1,1,"all_city_parameter_inputs"))</f>
        <v>antofagasta</v>
      </c>
      <c r="E1051" s="11" t="str" cm="1">
        <f t="array" aca="1" ref="E1051" ca="1">IF(AND(ISBLANK(INDIRECT(ADDRESS(B1051,2,1,1,"all_city_parameter_inputs"))), ISBLANK(INDIRECT(ADDRESS(B1051,1,1,1,"all_city_parameter_inputs")))), "", IF(ISBLANK(INDIRECT(ADDRESS(B1051,1,1,1,"all_city_parameter_inputs"))), All_city_list!E1050,INDIRECT(ADDRESS(B1051,1,1,1,"all_city_parameter_inputs"))))</f>
        <v>CO2_emission_inventories</v>
      </c>
      <c r="F1051" s="9" t="str" cm="1">
        <f t="array" aca="1" ref="F1051" ca="1">IF(AND(ISBLANK(INDIRECT(ADDRESS(B1051,3,1,1,"all_city_parameter_inputs"))),ISBLANK(INDIRECT(ADDRESS(B1051,2,1,1,"all_city_parameter_inputs")))),"",IF(ISBLANK(INDIRECT(ADDRESS(B1051,2,1,1,"all_city_parameter_inputs"))),"",INDIRECT(ADDRESS(B1051,2,1,1,"all_city_parameter_inputs"))))</f>
        <v>taxi</v>
      </c>
      <c r="G1051" s="25" t="str" cm="1">
        <f t="array" aca="1" ref="G1051" ca="1">IF(ISBLANK(INDIRECT(ADDRESS(B1051,A1051,1,1,"all_city_parameter_inputs"))), "--",INDIRECT(ADDRESS(B1051,A1051,1,1,"all_city_parameter_inputs")))</f>
        <v>--</v>
      </c>
      <c r="H1051" s="25" t="str">
        <f ca="1">IF(OR(F1051="alpha",F1051="beta",F1051="sd",F1051="mean"),"--",VLOOKUP(C1051,Default!$B$5:$H$82,7,FALSE))</f>
        <v>NOT defined</v>
      </c>
      <c r="I1051" s="9" t="str">
        <f ca="1">VLOOKUP(E1051,Lookup!$C$5:$D$42,2, FALSE)</f>
        <v>Pollution values</v>
      </c>
      <c r="J1051" s="9">
        <f ca="1">VLOOKUP(C1051,Default!$B$4:$E$82,4, FALSE)</f>
        <v>0</v>
      </c>
      <c r="K1051" s="29"/>
      <c r="L1051" s="29"/>
      <c r="M1051" s="29"/>
    </row>
    <row r="1052" spans="1:13" x14ac:dyDescent="0.3">
      <c r="A1052" s="10">
        <f t="shared" si="47"/>
        <v>17</v>
      </c>
      <c r="B1052" s="10">
        <f t="shared" si="48"/>
        <v>70</v>
      </c>
      <c r="C1052" s="10" t="str">
        <f t="shared" ca="1" si="49"/>
        <v>CO2_emission_inventories auto_rickshaw</v>
      </c>
      <c r="D1052" s="9" t="str" cm="1">
        <f t="array" aca="1" ref="D1052" ca="1">INDIRECT(ADDRESS(1,A1052,1,1,"all_city_parameter_inputs"))</f>
        <v>antofagasta</v>
      </c>
      <c r="E1052" s="11" t="str" cm="1">
        <f t="array" aca="1" ref="E1052" ca="1">IF(AND(ISBLANK(INDIRECT(ADDRESS(B1052,2,1,1,"all_city_parameter_inputs"))), ISBLANK(INDIRECT(ADDRESS(B1052,1,1,1,"all_city_parameter_inputs")))), "", IF(ISBLANK(INDIRECT(ADDRESS(B1052,1,1,1,"all_city_parameter_inputs"))), All_city_list!E1051,INDIRECT(ADDRESS(B1052,1,1,1,"all_city_parameter_inputs"))))</f>
        <v>CO2_emission_inventories</v>
      </c>
      <c r="F1052" s="9" t="str" cm="1">
        <f t="array" aca="1" ref="F1052" ca="1">IF(AND(ISBLANK(INDIRECT(ADDRESS(B1052,3,1,1,"all_city_parameter_inputs"))),ISBLANK(INDIRECT(ADDRESS(B1052,2,1,1,"all_city_parameter_inputs")))),"",IF(ISBLANK(INDIRECT(ADDRESS(B1052,2,1,1,"all_city_parameter_inputs"))),"",INDIRECT(ADDRESS(B1052,2,1,1,"all_city_parameter_inputs"))))</f>
        <v>auto_rickshaw</v>
      </c>
      <c r="G1052" s="25" t="str" cm="1">
        <f t="array" aca="1" ref="G1052" ca="1">IF(ISBLANK(INDIRECT(ADDRESS(B1052,A1052,1,1,"all_city_parameter_inputs"))), "--",INDIRECT(ADDRESS(B1052,A1052,1,1,"all_city_parameter_inputs")))</f>
        <v>--</v>
      </c>
      <c r="H1052" s="25" t="str">
        <f ca="1">IF(OR(F1052="alpha",F1052="beta",F1052="sd",F1052="mean"),"--",VLOOKUP(C1052,Default!$B$5:$H$82,7,FALSE))</f>
        <v>NOT defined</v>
      </c>
      <c r="I1052" s="9" t="str">
        <f ca="1">VLOOKUP(E1052,Lookup!$C$5:$D$42,2, FALSE)</f>
        <v>Pollution values</v>
      </c>
      <c r="J1052" s="9">
        <f ca="1">VLOOKUP(C1052,Default!$B$4:$E$82,4, FALSE)</f>
        <v>0</v>
      </c>
      <c r="K1052" s="29"/>
      <c r="L1052" s="29"/>
      <c r="M1052" s="29"/>
    </row>
    <row r="1053" spans="1:13" x14ac:dyDescent="0.3">
      <c r="A1053" s="10">
        <f t="shared" si="47"/>
        <v>17</v>
      </c>
      <c r="B1053" s="10">
        <f t="shared" si="48"/>
        <v>71</v>
      </c>
      <c r="C1053" s="10" t="str">
        <f t="shared" ca="1" si="49"/>
        <v xml:space="preserve">CO2_emission_confidence </v>
      </c>
      <c r="D1053" s="9" t="str" cm="1">
        <f t="array" aca="1" ref="D1053" ca="1">INDIRECT(ADDRESS(1,A1053,1,1,"all_city_parameter_inputs"))</f>
        <v>antofagasta</v>
      </c>
      <c r="E1053" s="11" t="str" cm="1">
        <f t="array" aca="1" ref="E1053" ca="1">IF(AND(ISBLANK(INDIRECT(ADDRESS(B1053,2,1,1,"all_city_parameter_inputs"))), ISBLANK(INDIRECT(ADDRESS(B1053,1,1,1,"all_city_parameter_inputs")))), "", IF(ISBLANK(INDIRECT(ADDRESS(B1053,1,1,1,"all_city_parameter_inputs"))), All_city_list!E1052,INDIRECT(ADDRESS(B1053,1,1,1,"all_city_parameter_inputs"))))</f>
        <v>CO2_emission_confidence</v>
      </c>
      <c r="F1053" s="9" t="str" cm="1">
        <f t="array" aca="1" ref="F1053" ca="1">IF(AND(ISBLANK(INDIRECT(ADDRESS(B1053,3,1,1,"all_city_parameter_inputs"))),ISBLANK(INDIRECT(ADDRESS(B1053,2,1,1,"all_city_parameter_inputs")))),"",IF(ISBLANK(INDIRECT(ADDRESS(B1053,2,1,1,"all_city_parameter_inputs"))),"",INDIRECT(ADDRESS(B1053,2,1,1,"all_city_parameter_inputs"))))</f>
        <v/>
      </c>
      <c r="G1053" s="25" cm="1">
        <f t="array" aca="1" ref="G1053" ca="1">IF(ISBLANK(INDIRECT(ADDRESS(B1053,A1053,1,1,"all_city_parameter_inputs"))), "--",INDIRECT(ADDRESS(B1053,A1053,1,1,"all_city_parameter_inputs")))</f>
        <v>0.8</v>
      </c>
      <c r="H1053" s="25" t="e">
        <f ca="1">IF(OR(F1053="alpha",F1053="beta",F1053="sd",F1053="mean"),"--",VLOOKUP(C1053,Default!$B$5:$H$82,7,FALSE))</f>
        <v>#N/A</v>
      </c>
      <c r="I1053" s="9" t="str">
        <f ca="1">VLOOKUP(E1053,Lookup!$C$5:$D$42,2, FALSE)</f>
        <v>Pollution values</v>
      </c>
      <c r="J1053" s="9" t="e">
        <f ca="1">VLOOKUP(C1053,Default!$B$4:$E$82,4, FALSE)</f>
        <v>#N/A</v>
      </c>
      <c r="K1053" s="29"/>
      <c r="L1053" s="29"/>
      <c r="M1053" s="29"/>
    </row>
    <row r="1054" spans="1:13" x14ac:dyDescent="0.3">
      <c r="A1054" s="10">
        <f t="shared" si="47"/>
        <v>18</v>
      </c>
      <c r="B1054" s="10">
        <f t="shared" si="48"/>
        <v>2</v>
      </c>
      <c r="C1054" s="10" t="str">
        <f t="shared" ca="1" si="49"/>
        <v>speeds subway</v>
      </c>
      <c r="D1054" s="9" t="str" cm="1">
        <f t="array" aca="1" ref="D1054" ca="1">INDIRECT(ADDRESS(1,A1054,1,1,"all_city_parameter_inputs"))</f>
        <v>arica</v>
      </c>
      <c r="E1054" s="11" t="str" cm="1">
        <f t="array" aca="1" ref="E1054" ca="1">IF(AND(ISBLANK(INDIRECT(ADDRESS(B1054,2,1,1,"all_city_parameter_inputs"))), ISBLANK(INDIRECT(ADDRESS(B1054,1,1,1,"all_city_parameter_inputs")))), "", IF(ISBLANK(INDIRECT(ADDRESS(B1054,1,1,1,"all_city_parameter_inputs"))), All_city_list!E1053,INDIRECT(ADDRESS(B1054,1,1,1,"all_city_parameter_inputs"))))</f>
        <v>speeds</v>
      </c>
      <c r="F1054" s="9" t="str" cm="1">
        <f t="array" aca="1" ref="F1054" ca="1">IF(AND(ISBLANK(INDIRECT(ADDRESS(B1054,3,1,1,"all_city_parameter_inputs"))),ISBLANK(INDIRECT(ADDRESS(B1054,2,1,1,"all_city_parameter_inputs")))),"",IF(ISBLANK(INDIRECT(ADDRESS(B1054,2,1,1,"all_city_parameter_inputs"))),"",INDIRECT(ADDRESS(B1054,2,1,1,"all_city_parameter_inputs"))))</f>
        <v>subway</v>
      </c>
      <c r="G1054" s="25" t="str" cm="1">
        <f t="array" aca="1" ref="G1054" ca="1">IF(ISBLANK(INDIRECT(ADDRESS(B1054,A1054,1,1,"all_city_parameter_inputs"))), "--",INDIRECT(ADDRESS(B1054,A1054,1,1,"all_city_parameter_inputs")))</f>
        <v>--</v>
      </c>
      <c r="H1054" s="25">
        <f ca="1">IF(OR(F1054="alpha",F1054="beta",F1054="sd",F1054="mean"),"--",VLOOKUP(C1054,Default!$B$5:$H$82,7,FALSE))</f>
        <v>16</v>
      </c>
      <c r="I1054" s="9" t="str">
        <f ca="1">VLOOKUP(E1054,Lookup!$C$5:$D$42,2, FALSE)</f>
        <v>Travel values</v>
      </c>
      <c r="J1054" s="9">
        <f ca="1">VLOOKUP(C1054,Default!$B$4:$E$82,4, FALSE)</f>
        <v>0</v>
      </c>
      <c r="K1054" s="29"/>
      <c r="L1054" s="29"/>
      <c r="M1054" s="29"/>
    </row>
    <row r="1055" spans="1:13" x14ac:dyDescent="0.3">
      <c r="A1055" s="10">
        <f t="shared" si="47"/>
        <v>18</v>
      </c>
      <c r="B1055" s="10">
        <f t="shared" si="48"/>
        <v>3</v>
      </c>
      <c r="C1055" s="10" t="str">
        <f t="shared" ca="1" si="49"/>
        <v>speeds cycle</v>
      </c>
      <c r="D1055" s="9" t="str" cm="1">
        <f t="array" aca="1" ref="D1055" ca="1">INDIRECT(ADDRESS(1,A1055,1,1,"all_city_parameter_inputs"))</f>
        <v>arica</v>
      </c>
      <c r="E1055" s="11" t="str" cm="1">
        <f t="array" aca="1" ref="E1055" ca="1">IF(AND(ISBLANK(INDIRECT(ADDRESS(B1055,2,1,1,"all_city_parameter_inputs"))), ISBLANK(INDIRECT(ADDRESS(B1055,1,1,1,"all_city_parameter_inputs")))), "", IF(ISBLANK(INDIRECT(ADDRESS(B1055,1,1,1,"all_city_parameter_inputs"))), All_city_list!E1054,INDIRECT(ADDRESS(B1055,1,1,1,"all_city_parameter_inputs"))))</f>
        <v>speeds</v>
      </c>
      <c r="F1055" s="9" t="str" cm="1">
        <f t="array" aca="1" ref="F1055" ca="1">IF(AND(ISBLANK(INDIRECT(ADDRESS(B1055,3,1,1,"all_city_parameter_inputs"))),ISBLANK(INDIRECT(ADDRESS(B1055,2,1,1,"all_city_parameter_inputs")))),"",IF(ISBLANK(INDIRECT(ADDRESS(B1055,2,1,1,"all_city_parameter_inputs"))),"",INDIRECT(ADDRESS(B1055,2,1,1,"all_city_parameter_inputs"))))</f>
        <v>cycle</v>
      </c>
      <c r="G1055" s="25" t="str" cm="1">
        <f t="array" aca="1" ref="G1055" ca="1">IF(ISBLANK(INDIRECT(ADDRESS(B1055,A1055,1,1,"all_city_parameter_inputs"))), "--",INDIRECT(ADDRESS(B1055,A1055,1,1,"all_city_parameter_inputs")))</f>
        <v>--</v>
      </c>
      <c r="H1055" s="25">
        <f ca="1">IF(OR(F1055="alpha",F1055="beta",F1055="sd",F1055="mean"),"--",VLOOKUP(C1055,Default!$B$5:$H$82,7,FALSE))</f>
        <v>7</v>
      </c>
      <c r="I1055" s="9" t="str">
        <f ca="1">VLOOKUP(E1055,Lookup!$C$5:$D$42,2, FALSE)</f>
        <v>Travel values</v>
      </c>
      <c r="J1055" s="9">
        <f ca="1">VLOOKUP(C1055,Default!$B$4:$E$82,4, FALSE)</f>
        <v>0</v>
      </c>
      <c r="K1055" s="29"/>
      <c r="L1055" s="29"/>
      <c r="M1055" s="29"/>
    </row>
    <row r="1056" spans="1:13" x14ac:dyDescent="0.3">
      <c r="A1056" s="10">
        <f t="shared" si="47"/>
        <v>18</v>
      </c>
      <c r="B1056" s="10">
        <f t="shared" si="48"/>
        <v>4</v>
      </c>
      <c r="C1056" s="10" t="str">
        <f t="shared" ca="1" si="49"/>
        <v>PM_emission_inventories motorcycle</v>
      </c>
      <c r="D1056" s="9" t="str" cm="1">
        <f t="array" aca="1" ref="D1056" ca="1">INDIRECT(ADDRESS(1,A1056,1,1,"all_city_parameter_inputs"))</f>
        <v>arica</v>
      </c>
      <c r="E1056" s="11" t="str" cm="1">
        <f t="array" aca="1" ref="E1056" ca="1">IF(AND(ISBLANK(INDIRECT(ADDRESS(B1056,2,1,1,"all_city_parameter_inputs"))), ISBLANK(INDIRECT(ADDRESS(B1056,1,1,1,"all_city_parameter_inputs")))), "", IF(ISBLANK(INDIRECT(ADDRESS(B1056,1,1,1,"all_city_parameter_inputs"))), All_city_list!E1055,INDIRECT(ADDRESS(B1056,1,1,1,"all_city_parameter_inputs"))))</f>
        <v>PM_emission_inventories</v>
      </c>
      <c r="F1056" s="9" t="str" cm="1">
        <f t="array" aca="1" ref="F1056" ca="1">IF(AND(ISBLANK(INDIRECT(ADDRESS(B1056,3,1,1,"all_city_parameter_inputs"))),ISBLANK(INDIRECT(ADDRESS(B1056,2,1,1,"all_city_parameter_inputs")))),"",IF(ISBLANK(INDIRECT(ADDRESS(B1056,2,1,1,"all_city_parameter_inputs"))),"",INDIRECT(ADDRESS(B1056,2,1,1,"all_city_parameter_inputs"))))</f>
        <v>motorcycle</v>
      </c>
      <c r="G1056" s="25" cm="1">
        <f t="array" aca="1" ref="G1056" ca="1">IF(ISBLANK(INDIRECT(ADDRESS(B1056,A1056,1,1,"all_city_parameter_inputs"))), "--",INDIRECT(ADDRESS(B1056,A1056,1,1,"all_city_parameter_inputs")))</f>
        <v>3.8672527999999998E-2</v>
      </c>
      <c r="H1056" s="25">
        <f ca="1">IF(OR(F1056="alpha",F1056="beta",F1056="sd",F1056="mean"),"--",VLOOKUP(C1056,Default!$B$5:$H$82,7,FALSE))</f>
        <v>1.0999999999999999E-2</v>
      </c>
      <c r="I1056" s="9" t="str">
        <f ca="1">VLOOKUP(E1056,Lookup!$C$5:$D$42,2, FALSE)</f>
        <v>Pollution values</v>
      </c>
      <c r="J1056" s="9" t="str">
        <f ca="1">VLOOKUP(C1056,Default!$B$4:$E$82,4, FALSE)</f>
        <v>- Used to estimate the PM for scenarios (function "scenario_pm_calculations").
- Iused as reference to compute confidence around it (function "ithim_setup_parameters").
- used to create VEHICLE_INVENTORY, with speeds, PM and CO2 emissions (function "set_vehicle_inventory").</v>
      </c>
      <c r="K1056" s="29"/>
      <c r="L1056" s="29"/>
      <c r="M1056" s="29"/>
    </row>
    <row r="1057" spans="1:13" x14ac:dyDescent="0.3">
      <c r="A1057" s="10">
        <f t="shared" si="47"/>
        <v>18</v>
      </c>
      <c r="B1057" s="10">
        <f t="shared" si="48"/>
        <v>5</v>
      </c>
      <c r="C1057" s="10" t="str">
        <f t="shared" ca="1" si="49"/>
        <v>PM_emission_inventories car</v>
      </c>
      <c r="D1057" s="9" t="str" cm="1">
        <f t="array" aca="1" ref="D1057" ca="1">INDIRECT(ADDRESS(1,A1057,1,1,"all_city_parameter_inputs"))</f>
        <v>arica</v>
      </c>
      <c r="E1057" s="11" t="str" cm="1">
        <f t="array" aca="1" ref="E1057" ca="1">IF(AND(ISBLANK(INDIRECT(ADDRESS(B1057,2,1,1,"all_city_parameter_inputs"))), ISBLANK(INDIRECT(ADDRESS(B1057,1,1,1,"all_city_parameter_inputs")))), "", IF(ISBLANK(INDIRECT(ADDRESS(B1057,1,1,1,"all_city_parameter_inputs"))), All_city_list!E1056,INDIRECT(ADDRESS(B1057,1,1,1,"all_city_parameter_inputs"))))</f>
        <v>PM_emission_inventories</v>
      </c>
      <c r="F1057" s="9" t="str" cm="1">
        <f t="array" aca="1" ref="F1057" ca="1">IF(AND(ISBLANK(INDIRECT(ADDRESS(B1057,3,1,1,"all_city_parameter_inputs"))),ISBLANK(INDIRECT(ADDRESS(B1057,2,1,1,"all_city_parameter_inputs")))),"",IF(ISBLANK(INDIRECT(ADDRESS(B1057,2,1,1,"all_city_parameter_inputs"))),"",INDIRECT(ADDRESS(B1057,2,1,1,"all_city_parameter_inputs"))))</f>
        <v>car</v>
      </c>
      <c r="G1057" s="25" cm="1">
        <f t="array" aca="1" ref="G1057" ca="1">IF(ISBLANK(INDIRECT(ADDRESS(B1057,A1057,1,1,"all_city_parameter_inputs"))), "--",INDIRECT(ADDRESS(B1057,A1057,1,1,"all_city_parameter_inputs")))</f>
        <v>5.1223805999999997E-2</v>
      </c>
      <c r="H1057" s="25">
        <f ca="1">IF(OR(F1057="alpha",F1057="beta",F1057="sd",F1057="mean"),"--",VLOOKUP(C1057,Default!$B$5:$H$82,7,FALSE))</f>
        <v>0.22800000000000001</v>
      </c>
      <c r="I1057" s="9" t="str">
        <f ca="1">VLOOKUP(E1057,Lookup!$C$5:$D$42,2, FALSE)</f>
        <v>Pollution values</v>
      </c>
      <c r="J1057" s="9">
        <f ca="1">VLOOKUP(C1057,Default!$B$4:$E$82,4, FALSE)</f>
        <v>0</v>
      </c>
      <c r="K1057" s="29"/>
      <c r="L1057" s="29"/>
      <c r="M1057" s="29"/>
    </row>
    <row r="1058" spans="1:13" x14ac:dyDescent="0.3">
      <c r="A1058" s="10">
        <f t="shared" si="47"/>
        <v>18</v>
      </c>
      <c r="B1058" s="10">
        <f t="shared" si="48"/>
        <v>6</v>
      </c>
      <c r="C1058" s="10" t="str">
        <f t="shared" ca="1" si="49"/>
        <v>PM_emission_inventories bus_driver</v>
      </c>
      <c r="D1058" s="9" t="str" cm="1">
        <f t="array" aca="1" ref="D1058" ca="1">INDIRECT(ADDRESS(1,A1058,1,1,"all_city_parameter_inputs"))</f>
        <v>arica</v>
      </c>
      <c r="E1058" s="11" t="str" cm="1">
        <f t="array" aca="1" ref="E1058" ca="1">IF(AND(ISBLANK(INDIRECT(ADDRESS(B1058,2,1,1,"all_city_parameter_inputs"))), ISBLANK(INDIRECT(ADDRESS(B1058,1,1,1,"all_city_parameter_inputs")))), "", IF(ISBLANK(INDIRECT(ADDRESS(B1058,1,1,1,"all_city_parameter_inputs"))), All_city_list!E1057,INDIRECT(ADDRESS(B1058,1,1,1,"all_city_parameter_inputs"))))</f>
        <v>PM_emission_inventories</v>
      </c>
      <c r="F1058" s="9" t="str" cm="1">
        <f t="array" aca="1" ref="F1058" ca="1">IF(AND(ISBLANK(INDIRECT(ADDRESS(B1058,3,1,1,"all_city_parameter_inputs"))),ISBLANK(INDIRECT(ADDRESS(B1058,2,1,1,"all_city_parameter_inputs")))),"",IF(ISBLANK(INDIRECT(ADDRESS(B1058,2,1,1,"all_city_parameter_inputs"))),"",INDIRECT(ADDRESS(B1058,2,1,1,"all_city_parameter_inputs"))))</f>
        <v>bus_driver</v>
      </c>
      <c r="G1058" s="25" cm="1">
        <f t="array" aca="1" ref="G1058" ca="1">IF(ISBLANK(INDIRECT(ADDRESS(B1058,A1058,1,1,"all_city_parameter_inputs"))), "--",INDIRECT(ADDRESS(B1058,A1058,1,1,"all_city_parameter_inputs")))</f>
        <v>3.3204453000000002E-2</v>
      </c>
      <c r="H1058" s="25">
        <f ca="1">IF(OR(F1058="alpha",F1058="beta",F1058="sd",F1058="mean"),"--",VLOOKUP(C1058,Default!$B$5:$H$82,7,FALSE))</f>
        <v>0.82</v>
      </c>
      <c r="I1058" s="9" t="str">
        <f ca="1">VLOOKUP(E1058,Lookup!$C$5:$D$42,2, FALSE)</f>
        <v>Pollution values</v>
      </c>
      <c r="J1058" s="9">
        <f ca="1">VLOOKUP(C1058,Default!$B$4:$E$82,4, FALSE)</f>
        <v>0</v>
      </c>
      <c r="K1058" s="29"/>
      <c r="L1058" s="29"/>
      <c r="M1058" s="29"/>
    </row>
    <row r="1059" spans="1:13" x14ac:dyDescent="0.3">
      <c r="A1059" s="10">
        <f t="shared" si="47"/>
        <v>18</v>
      </c>
      <c r="B1059" s="10">
        <f t="shared" si="48"/>
        <v>7</v>
      </c>
      <c r="C1059" s="10" t="str">
        <f t="shared" ca="1" si="49"/>
        <v>PM_emission_inventories big_truck</v>
      </c>
      <c r="D1059" s="9" t="str" cm="1">
        <f t="array" aca="1" ref="D1059" ca="1">INDIRECT(ADDRESS(1,A1059,1,1,"all_city_parameter_inputs"))</f>
        <v>arica</v>
      </c>
      <c r="E1059" s="11" t="str" cm="1">
        <f t="array" aca="1" ref="E1059" ca="1">IF(AND(ISBLANK(INDIRECT(ADDRESS(B1059,2,1,1,"all_city_parameter_inputs"))), ISBLANK(INDIRECT(ADDRESS(B1059,1,1,1,"all_city_parameter_inputs")))), "", IF(ISBLANK(INDIRECT(ADDRESS(B1059,1,1,1,"all_city_parameter_inputs"))), All_city_list!E1058,INDIRECT(ADDRESS(B1059,1,1,1,"all_city_parameter_inputs"))))</f>
        <v>PM_emission_inventories</v>
      </c>
      <c r="F1059" s="9" t="str" cm="1">
        <f t="array" aca="1" ref="F1059" ca="1">IF(AND(ISBLANK(INDIRECT(ADDRESS(B1059,3,1,1,"all_city_parameter_inputs"))),ISBLANK(INDIRECT(ADDRESS(B1059,2,1,1,"all_city_parameter_inputs")))),"",IF(ISBLANK(INDIRECT(ADDRESS(B1059,2,1,1,"all_city_parameter_inputs"))),"",INDIRECT(ADDRESS(B1059,2,1,1,"all_city_parameter_inputs"))))</f>
        <v>big_truck</v>
      </c>
      <c r="G1059" s="25" cm="1">
        <f t="array" aca="1" ref="G1059" ca="1">IF(ISBLANK(INDIRECT(ADDRESS(B1059,A1059,1,1,"all_city_parameter_inputs"))), "--",INDIRECT(ADDRESS(B1059,A1059,1,1,"all_city_parameter_inputs")))</f>
        <v>0.10302484000000001</v>
      </c>
      <c r="H1059" s="25">
        <f ca="1">IF(OR(F1059="alpha",F1059="beta",F1059="sd",F1059="mean"),"--",VLOOKUP(C1059,Default!$B$5:$H$82,7,FALSE))</f>
        <v>0.71099999999999997</v>
      </c>
      <c r="I1059" s="9" t="str">
        <f ca="1">VLOOKUP(E1059,Lookup!$C$5:$D$42,2, FALSE)</f>
        <v>Pollution values</v>
      </c>
      <c r="J1059" s="9">
        <f ca="1">VLOOKUP(C1059,Default!$B$4:$E$82,4, FALSE)</f>
        <v>0</v>
      </c>
      <c r="K1059" s="29"/>
      <c r="L1059" s="29"/>
      <c r="M1059" s="29"/>
    </row>
    <row r="1060" spans="1:13" x14ac:dyDescent="0.3">
      <c r="A1060" s="10">
        <f t="shared" si="47"/>
        <v>18</v>
      </c>
      <c r="B1060" s="10">
        <f t="shared" si="48"/>
        <v>8</v>
      </c>
      <c r="C1060" s="10" t="str">
        <f t="shared" ca="1" si="49"/>
        <v>PM_emission_inventories truck</v>
      </c>
      <c r="D1060" s="9" t="str" cm="1">
        <f t="array" aca="1" ref="D1060" ca="1">INDIRECT(ADDRESS(1,A1060,1,1,"all_city_parameter_inputs"))</f>
        <v>arica</v>
      </c>
      <c r="E1060" s="11" t="str" cm="1">
        <f t="array" aca="1" ref="E1060" ca="1">IF(AND(ISBLANK(INDIRECT(ADDRESS(B1060,2,1,1,"all_city_parameter_inputs"))), ISBLANK(INDIRECT(ADDRESS(B1060,1,1,1,"all_city_parameter_inputs")))), "", IF(ISBLANK(INDIRECT(ADDRESS(B1060,1,1,1,"all_city_parameter_inputs"))), All_city_list!E1059,INDIRECT(ADDRESS(B1060,1,1,1,"all_city_parameter_inputs"))))</f>
        <v>PM_emission_inventories</v>
      </c>
      <c r="F1060" s="9" t="str" cm="1">
        <f t="array" aca="1" ref="F1060" ca="1">IF(AND(ISBLANK(INDIRECT(ADDRESS(B1060,3,1,1,"all_city_parameter_inputs"))),ISBLANK(INDIRECT(ADDRESS(B1060,2,1,1,"all_city_parameter_inputs")))),"",IF(ISBLANK(INDIRECT(ADDRESS(B1060,2,1,1,"all_city_parameter_inputs"))),"",INDIRECT(ADDRESS(B1060,2,1,1,"all_city_parameter_inputs"))))</f>
        <v>truck</v>
      </c>
      <c r="G1060" s="25" cm="1">
        <f t="array" aca="1" ref="G1060" ca="1">IF(ISBLANK(INDIRECT(ADDRESS(B1060,A1060,1,1,"all_city_parameter_inputs"))), "--",INDIRECT(ADDRESS(B1060,A1060,1,1,"all_city_parameter_inputs")))</f>
        <v>0.77387437400000003</v>
      </c>
      <c r="H1060" s="25">
        <f ca="1">IF(OR(F1060="alpha",F1060="beta",F1060="sd",F1060="mean"),"--",VLOOKUP(C1060,Default!$B$5:$H$82,7,FALSE))</f>
        <v>0.85899999999999999</v>
      </c>
      <c r="I1060" s="9" t="str">
        <f ca="1">VLOOKUP(E1060,Lookup!$C$5:$D$42,2, FALSE)</f>
        <v>Pollution values</v>
      </c>
      <c r="J1060" s="9">
        <f ca="1">VLOOKUP(C1060,Default!$B$4:$E$82,4, FALSE)</f>
        <v>0</v>
      </c>
      <c r="K1060" s="29"/>
      <c r="L1060" s="29"/>
      <c r="M1060" s="29"/>
    </row>
    <row r="1061" spans="1:13" x14ac:dyDescent="0.3">
      <c r="A1061" s="10">
        <f t="shared" si="47"/>
        <v>18</v>
      </c>
      <c r="B1061" s="10">
        <f t="shared" si="48"/>
        <v>9</v>
      </c>
      <c r="C1061" s="10" t="str">
        <f t="shared" ca="1" si="49"/>
        <v>PM_emission_inventories van</v>
      </c>
      <c r="D1061" s="9" t="str" cm="1">
        <f t="array" aca="1" ref="D1061" ca="1">INDIRECT(ADDRESS(1,A1061,1,1,"all_city_parameter_inputs"))</f>
        <v>arica</v>
      </c>
      <c r="E1061" s="11" t="str" cm="1">
        <f t="array" aca="1" ref="E1061" ca="1">IF(AND(ISBLANK(INDIRECT(ADDRESS(B1061,2,1,1,"all_city_parameter_inputs"))), ISBLANK(INDIRECT(ADDRESS(B1061,1,1,1,"all_city_parameter_inputs")))), "", IF(ISBLANK(INDIRECT(ADDRESS(B1061,1,1,1,"all_city_parameter_inputs"))), All_city_list!E1060,INDIRECT(ADDRESS(B1061,1,1,1,"all_city_parameter_inputs"))))</f>
        <v>PM_emission_inventories</v>
      </c>
      <c r="F1061" s="9" t="str" cm="1">
        <f t="array" aca="1" ref="F1061" ca="1">IF(AND(ISBLANK(INDIRECT(ADDRESS(B1061,3,1,1,"all_city_parameter_inputs"))),ISBLANK(INDIRECT(ADDRESS(B1061,2,1,1,"all_city_parameter_inputs")))),"",IF(ISBLANK(INDIRECT(ADDRESS(B1061,2,1,1,"all_city_parameter_inputs"))),"",INDIRECT(ADDRESS(B1061,2,1,1,"all_city_parameter_inputs"))))</f>
        <v>van</v>
      </c>
      <c r="G1061" s="25" cm="1">
        <f t="array" aca="1" ref="G1061" ca="1">IF(ISBLANK(INDIRECT(ADDRESS(B1061,A1061,1,1,"all_city_parameter_inputs"))), "--",INDIRECT(ADDRESS(B1061,A1061,1,1,"all_city_parameter_inputs")))</f>
        <v>0</v>
      </c>
      <c r="H1061" s="25" t="str">
        <f ca="1">IF(OR(F1061="alpha",F1061="beta",F1061="sd",F1061="mean"),"--",VLOOKUP(C1061,Default!$B$5:$H$82,7,FALSE))</f>
        <v>NOT defined</v>
      </c>
      <c r="I1061" s="9" t="str">
        <f ca="1">VLOOKUP(E1061,Lookup!$C$5:$D$42,2, FALSE)</f>
        <v>Pollution values</v>
      </c>
      <c r="J1061" s="9">
        <f ca="1">VLOOKUP(C1061,Default!$B$4:$E$82,4, FALSE)</f>
        <v>0</v>
      </c>
      <c r="K1061" s="29"/>
      <c r="L1061" s="29"/>
      <c r="M1061" s="29"/>
    </row>
    <row r="1062" spans="1:13" x14ac:dyDescent="0.3">
      <c r="A1062" s="10">
        <f t="shared" si="47"/>
        <v>18</v>
      </c>
      <c r="B1062" s="10">
        <f t="shared" si="48"/>
        <v>10</v>
      </c>
      <c r="C1062" s="10" t="str">
        <f t="shared" ca="1" si="49"/>
        <v>PM_emission_inventories other</v>
      </c>
      <c r="D1062" s="9" t="str" cm="1">
        <f t="array" aca="1" ref="D1062" ca="1">INDIRECT(ADDRESS(1,A1062,1,1,"all_city_parameter_inputs"))</f>
        <v>arica</v>
      </c>
      <c r="E1062" s="11" t="str" cm="1">
        <f t="array" aca="1" ref="E1062" ca="1">IF(AND(ISBLANK(INDIRECT(ADDRESS(B1062,2,1,1,"all_city_parameter_inputs"))), ISBLANK(INDIRECT(ADDRESS(B1062,1,1,1,"all_city_parameter_inputs")))), "", IF(ISBLANK(INDIRECT(ADDRESS(B1062,1,1,1,"all_city_parameter_inputs"))), All_city_list!E1061,INDIRECT(ADDRESS(B1062,1,1,1,"all_city_parameter_inputs"))))</f>
        <v>PM_emission_inventories</v>
      </c>
      <c r="F1062" s="9" t="str" cm="1">
        <f t="array" aca="1" ref="F1062" ca="1">IF(AND(ISBLANK(INDIRECT(ADDRESS(B1062,3,1,1,"all_city_parameter_inputs"))),ISBLANK(INDIRECT(ADDRESS(B1062,2,1,1,"all_city_parameter_inputs")))),"",IF(ISBLANK(INDIRECT(ADDRESS(B1062,2,1,1,"all_city_parameter_inputs"))),"",INDIRECT(ADDRESS(B1062,2,1,1,"all_city_parameter_inputs"))))</f>
        <v>other</v>
      </c>
      <c r="G1062" s="25" cm="1">
        <f t="array" aca="1" ref="G1062" ca="1">IF(ISBLANK(INDIRECT(ADDRESS(B1062,A1062,1,1,"all_city_parameter_inputs"))), "--",INDIRECT(ADDRESS(B1062,A1062,1,1,"all_city_parameter_inputs")))</f>
        <v>0</v>
      </c>
      <c r="H1062" s="25">
        <f ca="1">IF(OR(F1062="alpha",F1062="beta",F1062="sd",F1062="mean"),"--",VLOOKUP(C1062,Default!$B$5:$H$82,7,FALSE))</f>
        <v>8.2000000000000003E-2</v>
      </c>
      <c r="I1062" s="9" t="str">
        <f ca="1">VLOOKUP(E1062,Lookup!$C$5:$D$42,2, FALSE)</f>
        <v>Pollution values</v>
      </c>
      <c r="J1062" s="9">
        <f ca="1">VLOOKUP(C1062,Default!$B$4:$E$82,4, FALSE)</f>
        <v>0</v>
      </c>
      <c r="K1062" s="29"/>
      <c r="L1062" s="29"/>
      <c r="M1062" s="29"/>
    </row>
    <row r="1063" spans="1:13" x14ac:dyDescent="0.3">
      <c r="A1063" s="10">
        <f t="shared" si="47"/>
        <v>18</v>
      </c>
      <c r="B1063" s="10">
        <f t="shared" si="48"/>
        <v>11</v>
      </c>
      <c r="C1063" s="10" t="str">
        <f t="shared" ca="1" si="49"/>
        <v>PM_emission_inventories taxi</v>
      </c>
      <c r="D1063" s="9" t="str" cm="1">
        <f t="array" aca="1" ref="D1063" ca="1">INDIRECT(ADDRESS(1,A1063,1,1,"all_city_parameter_inputs"))</f>
        <v>arica</v>
      </c>
      <c r="E1063" s="11" t="str" cm="1">
        <f t="array" aca="1" ref="E1063" ca="1">IF(AND(ISBLANK(INDIRECT(ADDRESS(B1063,2,1,1,"all_city_parameter_inputs"))), ISBLANK(INDIRECT(ADDRESS(B1063,1,1,1,"all_city_parameter_inputs")))), "", IF(ISBLANK(INDIRECT(ADDRESS(B1063,1,1,1,"all_city_parameter_inputs"))), All_city_list!E1062,INDIRECT(ADDRESS(B1063,1,1,1,"all_city_parameter_inputs"))))</f>
        <v>PM_emission_inventories</v>
      </c>
      <c r="F1063" s="9" t="str" cm="1">
        <f t="array" aca="1" ref="F1063" ca="1">IF(AND(ISBLANK(INDIRECT(ADDRESS(B1063,3,1,1,"all_city_parameter_inputs"))),ISBLANK(INDIRECT(ADDRESS(B1063,2,1,1,"all_city_parameter_inputs")))),"",IF(ISBLANK(INDIRECT(ADDRESS(B1063,2,1,1,"all_city_parameter_inputs"))),"",INDIRECT(ADDRESS(B1063,2,1,1,"all_city_parameter_inputs"))))</f>
        <v>taxi</v>
      </c>
      <c r="G1063" s="25" cm="1">
        <f t="array" aca="1" ref="G1063" ca="1">IF(ISBLANK(INDIRECT(ADDRESS(B1063,A1063,1,1,"all_city_parameter_inputs"))), "--",INDIRECT(ADDRESS(B1063,A1063,1,1,"all_city_parameter_inputs")))</f>
        <v>0</v>
      </c>
      <c r="H1063" s="25">
        <f ca="1">IF(OR(F1063="alpha",F1063="beta",F1063="sd",F1063="mean"),"--",VLOOKUP(C1063,Default!$B$5:$H$82,7,FALSE))</f>
        <v>1.0999999999999999E-2</v>
      </c>
      <c r="I1063" s="9" t="str">
        <f ca="1">VLOOKUP(E1063,Lookup!$C$5:$D$42,2, FALSE)</f>
        <v>Pollution values</v>
      </c>
      <c r="J1063" s="9">
        <f ca="1">VLOOKUP(C1063,Default!$B$4:$E$82,4, FALSE)</f>
        <v>0</v>
      </c>
      <c r="K1063" s="29"/>
      <c r="L1063" s="29"/>
      <c r="M1063" s="29"/>
    </row>
    <row r="1064" spans="1:13" x14ac:dyDescent="0.3">
      <c r="A1064" s="10">
        <f t="shared" si="47"/>
        <v>18</v>
      </c>
      <c r="B1064" s="10">
        <f t="shared" si="48"/>
        <v>12</v>
      </c>
      <c r="C1064" s="10" t="str">
        <f t="shared" ca="1" si="49"/>
        <v>PM_emission_inventories auto_rickshaw</v>
      </c>
      <c r="D1064" s="9" t="str" cm="1">
        <f t="array" aca="1" ref="D1064" ca="1">INDIRECT(ADDRESS(1,A1064,1,1,"all_city_parameter_inputs"))</f>
        <v>arica</v>
      </c>
      <c r="E1064" s="11" t="str" cm="1">
        <f t="array" aca="1" ref="E1064" ca="1">IF(AND(ISBLANK(INDIRECT(ADDRESS(B1064,2,1,1,"all_city_parameter_inputs"))), ISBLANK(INDIRECT(ADDRESS(B1064,1,1,1,"all_city_parameter_inputs")))), "", IF(ISBLANK(INDIRECT(ADDRESS(B1064,1,1,1,"all_city_parameter_inputs"))), All_city_list!E1063,INDIRECT(ADDRESS(B1064,1,1,1,"all_city_parameter_inputs"))))</f>
        <v>PM_emission_inventories</v>
      </c>
      <c r="F1064" s="9" t="str" cm="1">
        <f t="array" aca="1" ref="F1064" ca="1">IF(AND(ISBLANK(INDIRECT(ADDRESS(B1064,3,1,1,"all_city_parameter_inputs"))),ISBLANK(INDIRECT(ADDRESS(B1064,2,1,1,"all_city_parameter_inputs")))),"",IF(ISBLANK(INDIRECT(ADDRESS(B1064,2,1,1,"all_city_parameter_inputs"))),"",INDIRECT(ADDRESS(B1064,2,1,1,"all_city_parameter_inputs"))))</f>
        <v>auto_rickshaw</v>
      </c>
      <c r="G1064" s="25" cm="1">
        <f t="array" aca="1" ref="G1064" ca="1">IF(ISBLANK(INDIRECT(ADDRESS(B1064,A1064,1,1,"all_city_parameter_inputs"))), "--",INDIRECT(ADDRESS(B1064,A1064,1,1,"all_city_parameter_inputs")))</f>
        <v>0</v>
      </c>
      <c r="H1064" s="25" t="str">
        <f ca="1">IF(OR(F1064="alpha",F1064="beta",F1064="sd",F1064="mean"),"--",VLOOKUP(C1064,Default!$B$5:$H$82,7,FALSE))</f>
        <v>NOT defined</v>
      </c>
      <c r="I1064" s="9" t="str">
        <f ca="1">VLOOKUP(E1064,Lookup!$C$5:$D$42,2, FALSE)</f>
        <v>Pollution values</v>
      </c>
      <c r="J1064" s="9">
        <f ca="1">VLOOKUP(C1064,Default!$B$4:$E$82,4, FALSE)</f>
        <v>0</v>
      </c>
      <c r="K1064" s="29"/>
      <c r="L1064" s="29"/>
      <c r="M1064" s="29"/>
    </row>
    <row r="1065" spans="1:13" x14ac:dyDescent="0.3">
      <c r="A1065" s="10">
        <f t="shared" si="47"/>
        <v>18</v>
      </c>
      <c r="B1065" s="10">
        <f t="shared" si="48"/>
        <v>13</v>
      </c>
      <c r="C1065" s="10" t="str">
        <f t="shared" ca="1" si="49"/>
        <v>injury_reporting_rate</v>
      </c>
      <c r="D1065" s="9" t="str" cm="1">
        <f t="array" aca="1" ref="D1065" ca="1">INDIRECT(ADDRESS(1,A1065,1,1,"all_city_parameter_inputs"))</f>
        <v>arica</v>
      </c>
      <c r="E1065" s="11" t="str" cm="1">
        <f t="array" aca="1" ref="E1065" ca="1">IF(AND(ISBLANK(INDIRECT(ADDRESS(B1065,2,1,1,"all_city_parameter_inputs"))), ISBLANK(INDIRECT(ADDRESS(B1065,1,1,1,"all_city_parameter_inputs")))), "", IF(ISBLANK(INDIRECT(ADDRESS(B1065,1,1,1,"all_city_parameter_inputs"))), All_city_list!E1064,INDIRECT(ADDRESS(B1065,1,1,1,"all_city_parameter_inputs"))))</f>
        <v>injury_reporting_rate</v>
      </c>
      <c r="F1065" s="9" t="str" cm="1">
        <f t="array" aca="1" ref="F1065" ca="1">IF(AND(ISBLANK(INDIRECT(ADDRESS(B1065,3,1,1,"all_city_parameter_inputs"))),ISBLANK(INDIRECT(ADDRESS(B1065,2,1,1,"all_city_parameter_inputs")))),"",IF(ISBLANK(INDIRECT(ADDRESS(B1065,2,1,1,"all_city_parameter_inputs"))),"",INDIRECT(ADDRESS(B1065,2,1,1,"all_city_parameter_inputs"))))</f>
        <v>constant</v>
      </c>
      <c r="G1065" s="25" cm="1">
        <f t="array" aca="1" ref="G1065" ca="1">IF(ISBLANK(INDIRECT(ADDRESS(B1065,A1065,1,1,"all_city_parameter_inputs"))), "--",INDIRECT(ADDRESS(B1065,A1065,1,1,"all_city_parameter_inputs")))</f>
        <v>1</v>
      </c>
      <c r="H1065" s="25">
        <f ca="1">IF(OR(F1065="alpha",F1065="beta",F1065="sd",F1065="mean"),"--",VLOOKUP(C1065,Default!$B$5:$H$82,7,FALSE))</f>
        <v>1</v>
      </c>
      <c r="I1065" s="9" t="str">
        <f ca="1">VLOOKUP(E1065,Lookup!$C$5:$D$42,2, FALSE)</f>
        <v>Injury values</v>
      </c>
      <c r="J1065" s="9" t="str">
        <f ca="1">VLOOKUP(C1065,Default!$B$4:$E$82,4, FALSE)</f>
        <v>rate at which injuries are reported</v>
      </c>
      <c r="K1065" s="29"/>
      <c r="L1065" s="29"/>
      <c r="M1065" s="29"/>
    </row>
    <row r="1066" spans="1:13" x14ac:dyDescent="0.3">
      <c r="A1066" s="10">
        <f t="shared" si="47"/>
        <v>18</v>
      </c>
      <c r="B1066" s="10">
        <f t="shared" si="48"/>
        <v>14</v>
      </c>
      <c r="C1066" s="10" t="str">
        <f t="shared" ca="1" si="49"/>
        <v>injury_reporting_rate</v>
      </c>
      <c r="D1066" s="9" t="str" cm="1">
        <f t="array" aca="1" ref="D1066" ca="1">INDIRECT(ADDRESS(1,A1066,1,1,"all_city_parameter_inputs"))</f>
        <v>arica</v>
      </c>
      <c r="E1066" s="11" t="str" cm="1">
        <f t="array" aca="1" ref="E1066" ca="1">IF(AND(ISBLANK(INDIRECT(ADDRESS(B1066,2,1,1,"all_city_parameter_inputs"))), ISBLANK(INDIRECT(ADDRESS(B1066,1,1,1,"all_city_parameter_inputs")))), "", IF(ISBLANK(INDIRECT(ADDRESS(B1066,1,1,1,"all_city_parameter_inputs"))), All_city_list!E1065,INDIRECT(ADDRESS(B1066,1,1,1,"all_city_parameter_inputs"))))</f>
        <v>injury_reporting_rate</v>
      </c>
      <c r="F1066" s="9" t="str" cm="1">
        <f t="array" aca="1" ref="F1066" ca="1">IF(AND(ISBLANK(INDIRECT(ADDRESS(B1066,3,1,1,"all_city_parameter_inputs"))),ISBLANK(INDIRECT(ADDRESS(B1066,2,1,1,"all_city_parameter_inputs")))),"",IF(ISBLANK(INDIRECT(ADDRESS(B1066,2,1,1,"all_city_parameter_inputs"))),"",INDIRECT(ADDRESS(B1066,2,1,1,"all_city_parameter_inputs"))))</f>
        <v>alpha</v>
      </c>
      <c r="G1066" s="25" cm="1">
        <f t="array" aca="1" ref="G1066" ca="1">IF(ISBLANK(INDIRECT(ADDRESS(B1066,A1066,1,1,"all_city_parameter_inputs"))), "--",INDIRECT(ADDRESS(B1066,A1066,1,1,"all_city_parameter_inputs")))</f>
        <v>40</v>
      </c>
      <c r="H1066" s="25" t="str">
        <f ca="1">IF(OR(F1066="alpha",F1066="beta",F1066="sd",F1066="mean"),"--",VLOOKUP(C1066,Default!$B$5:$H$82,7,FALSE))</f>
        <v>--</v>
      </c>
      <c r="I1066" s="9" t="str">
        <f ca="1">VLOOKUP(E1066,Lookup!$C$5:$D$42,2, FALSE)</f>
        <v>Injury values</v>
      </c>
      <c r="J1066" s="9" t="str">
        <f ca="1">VLOOKUP(C1066,Default!$B$4:$E$82,4, FALSE)</f>
        <v>rate at which injuries are reported</v>
      </c>
      <c r="K1066" s="29"/>
      <c r="L1066" s="29"/>
      <c r="M1066" s="29"/>
    </row>
    <row r="1067" spans="1:13" x14ac:dyDescent="0.3">
      <c r="A1067" s="10">
        <f t="shared" si="47"/>
        <v>18</v>
      </c>
      <c r="B1067" s="10">
        <f t="shared" si="48"/>
        <v>15</v>
      </c>
      <c r="C1067" s="10" t="str">
        <f t="shared" ca="1" si="49"/>
        <v>injury_reporting_rate</v>
      </c>
      <c r="D1067" s="9" t="str" cm="1">
        <f t="array" aca="1" ref="D1067" ca="1">INDIRECT(ADDRESS(1,A1067,1,1,"all_city_parameter_inputs"))</f>
        <v>arica</v>
      </c>
      <c r="E1067" s="11" t="str" cm="1">
        <f t="array" aca="1" ref="E1067" ca="1">IF(AND(ISBLANK(INDIRECT(ADDRESS(B1067,2,1,1,"all_city_parameter_inputs"))), ISBLANK(INDIRECT(ADDRESS(B1067,1,1,1,"all_city_parameter_inputs")))), "", IF(ISBLANK(INDIRECT(ADDRESS(B1067,1,1,1,"all_city_parameter_inputs"))), All_city_list!E1066,INDIRECT(ADDRESS(B1067,1,1,1,"all_city_parameter_inputs"))))</f>
        <v>injury_reporting_rate</v>
      </c>
      <c r="F1067" s="9" t="str" cm="1">
        <f t="array" aca="1" ref="F1067" ca="1">IF(AND(ISBLANK(INDIRECT(ADDRESS(B1067,3,1,1,"all_city_parameter_inputs"))),ISBLANK(INDIRECT(ADDRESS(B1067,2,1,1,"all_city_parameter_inputs")))),"",IF(ISBLANK(INDIRECT(ADDRESS(B1067,2,1,1,"all_city_parameter_inputs"))),"",INDIRECT(ADDRESS(B1067,2,1,1,"all_city_parameter_inputs"))))</f>
        <v>beta</v>
      </c>
      <c r="G1067" s="25" cm="1">
        <f t="array" aca="1" ref="G1067" ca="1">IF(ISBLANK(INDIRECT(ADDRESS(B1067,A1067,1,1,"all_city_parameter_inputs"))), "--",INDIRECT(ADDRESS(B1067,A1067,1,1,"all_city_parameter_inputs")))</f>
        <v>3</v>
      </c>
      <c r="H1067" s="25" t="str">
        <f ca="1">IF(OR(F1067="alpha",F1067="beta",F1067="sd",F1067="mean"),"--",VLOOKUP(C1067,Default!$B$5:$H$82,7,FALSE))</f>
        <v>--</v>
      </c>
      <c r="I1067" s="9" t="str">
        <f ca="1">VLOOKUP(E1067,Lookup!$C$5:$D$42,2, FALSE)</f>
        <v>Injury values</v>
      </c>
      <c r="J1067" s="9" t="str">
        <f ca="1">VLOOKUP(C1067,Default!$B$4:$E$82,4, FALSE)</f>
        <v>rate at which injuries are reported</v>
      </c>
      <c r="K1067" s="29"/>
      <c r="L1067" s="29"/>
      <c r="M1067" s="29"/>
    </row>
    <row r="1068" spans="1:13" x14ac:dyDescent="0.3">
      <c r="A1068" s="10">
        <f t="shared" si="47"/>
        <v>18</v>
      </c>
      <c r="B1068" s="10">
        <f t="shared" si="48"/>
        <v>16</v>
      </c>
      <c r="C1068" s="10" t="str">
        <f t="shared" ca="1" si="49"/>
        <v>chronic_disease_scalar</v>
      </c>
      <c r="D1068" s="9" t="str" cm="1">
        <f t="array" aca="1" ref="D1068" ca="1">INDIRECT(ADDRESS(1,A1068,1,1,"all_city_parameter_inputs"))</f>
        <v>arica</v>
      </c>
      <c r="E1068" s="11" t="str" cm="1">
        <f t="array" aca="1" ref="E1068" ca="1">IF(AND(ISBLANK(INDIRECT(ADDRESS(B1068,2,1,1,"all_city_parameter_inputs"))), ISBLANK(INDIRECT(ADDRESS(B1068,1,1,1,"all_city_parameter_inputs")))), "", IF(ISBLANK(INDIRECT(ADDRESS(B1068,1,1,1,"all_city_parameter_inputs"))), All_city_list!E1067,INDIRECT(ADDRESS(B1068,1,1,1,"all_city_parameter_inputs"))))</f>
        <v>chronic_disease_scalar</v>
      </c>
      <c r="F1068" s="9" t="str" cm="1">
        <f t="array" aca="1" ref="F1068" ca="1">IF(AND(ISBLANK(INDIRECT(ADDRESS(B1068,3,1,1,"all_city_parameter_inputs"))),ISBLANK(INDIRECT(ADDRESS(B1068,2,1,1,"all_city_parameter_inputs")))),"",IF(ISBLANK(INDIRECT(ADDRESS(B1068,2,1,1,"all_city_parameter_inputs"))),"",INDIRECT(ADDRESS(B1068,2,1,1,"all_city_parameter_inputs"))))</f>
        <v>constant</v>
      </c>
      <c r="G1068" s="25" cm="1">
        <f t="array" aca="1" ref="G1068" ca="1">IF(ISBLANK(INDIRECT(ADDRESS(B1068,A1068,1,1,"all_city_parameter_inputs"))), "--",INDIRECT(ADDRESS(B1068,A1068,1,1,"all_city_parameter_inputs")))</f>
        <v>1</v>
      </c>
      <c r="H1068" s="25">
        <f ca="1">IF(OR(F1068="alpha",F1068="beta",F1068="sd",F1068="mean"),"--",VLOOKUP(C1068,Default!$B$5:$H$82,7,FALSE))</f>
        <v>1</v>
      </c>
      <c r="I1068" s="9" t="str">
        <f ca="1">VLOOKUP(E1068,Lookup!$C$5:$D$42,2, FALSE)</f>
        <v>Health values</v>
      </c>
      <c r="J1068" s="9" t="str">
        <f ca="1">VLOOKUP(C1068,Default!$B$4:$E$82,4, FALSE)</f>
        <v>scalar for GBD data</v>
      </c>
      <c r="K1068" s="29"/>
      <c r="L1068" s="29"/>
      <c r="M1068" s="29"/>
    </row>
    <row r="1069" spans="1:13" x14ac:dyDescent="0.3">
      <c r="A1069" s="10">
        <f t="shared" si="47"/>
        <v>18</v>
      </c>
      <c r="B1069" s="10">
        <f t="shared" si="48"/>
        <v>17</v>
      </c>
      <c r="C1069" s="10" t="str">
        <f t="shared" ca="1" si="49"/>
        <v>chronic_disease_scalar</v>
      </c>
      <c r="D1069" s="9" t="str" cm="1">
        <f t="array" aca="1" ref="D1069" ca="1">INDIRECT(ADDRESS(1,A1069,1,1,"all_city_parameter_inputs"))</f>
        <v>arica</v>
      </c>
      <c r="E1069" s="11" t="str" cm="1">
        <f t="array" aca="1" ref="E1069" ca="1">IF(AND(ISBLANK(INDIRECT(ADDRESS(B1069,2,1,1,"all_city_parameter_inputs"))), ISBLANK(INDIRECT(ADDRESS(B1069,1,1,1,"all_city_parameter_inputs")))), "", IF(ISBLANK(INDIRECT(ADDRESS(B1069,1,1,1,"all_city_parameter_inputs"))), All_city_list!E1068,INDIRECT(ADDRESS(B1069,1,1,1,"all_city_parameter_inputs"))))</f>
        <v>chronic_disease_scalar</v>
      </c>
      <c r="F1069" s="9" t="str" cm="1">
        <f t="array" aca="1" ref="F1069" ca="1">IF(AND(ISBLANK(INDIRECT(ADDRESS(B1069,3,1,1,"all_city_parameter_inputs"))),ISBLANK(INDIRECT(ADDRESS(B1069,2,1,1,"all_city_parameter_inputs")))),"",IF(ISBLANK(INDIRECT(ADDRESS(B1069,2,1,1,"all_city_parameter_inputs"))),"",INDIRECT(ADDRESS(B1069,2,1,1,"all_city_parameter_inputs"))))</f>
        <v>mean</v>
      </c>
      <c r="G1069" s="25" cm="1">
        <f t="array" aca="1" ref="G1069" ca="1">IF(ISBLANK(INDIRECT(ADDRESS(B1069,A1069,1,1,"all_city_parameter_inputs"))), "--",INDIRECT(ADDRESS(B1069,A1069,1,1,"all_city_parameter_inputs")))</f>
        <v>1</v>
      </c>
      <c r="H1069" s="25" t="str">
        <f ca="1">IF(OR(F1069="alpha",F1069="beta",F1069="sd",F1069="mean"),"--",VLOOKUP(C1069,Default!$B$5:$H$82,7,FALSE))</f>
        <v>--</v>
      </c>
      <c r="I1069" s="9" t="str">
        <f ca="1">VLOOKUP(E1069,Lookup!$C$5:$D$42,2, FALSE)</f>
        <v>Health values</v>
      </c>
      <c r="J1069" s="9" t="str">
        <f ca="1">VLOOKUP(C1069,Default!$B$4:$E$82,4, FALSE)</f>
        <v>scalar for GBD data</v>
      </c>
      <c r="K1069" s="29"/>
      <c r="L1069" s="29"/>
      <c r="M1069" s="29"/>
    </row>
    <row r="1070" spans="1:13" x14ac:dyDescent="0.3">
      <c r="A1070" s="10">
        <f t="shared" si="47"/>
        <v>18</v>
      </c>
      <c r="B1070" s="10">
        <f t="shared" si="48"/>
        <v>18</v>
      </c>
      <c r="C1070" s="10" t="str">
        <f t="shared" ca="1" si="49"/>
        <v>chronic_disease_scalar</v>
      </c>
      <c r="D1070" s="9" t="str" cm="1">
        <f t="array" aca="1" ref="D1070" ca="1">INDIRECT(ADDRESS(1,A1070,1,1,"all_city_parameter_inputs"))</f>
        <v>arica</v>
      </c>
      <c r="E1070" s="11" t="str" cm="1">
        <f t="array" aca="1" ref="E1070" ca="1">IF(AND(ISBLANK(INDIRECT(ADDRESS(B1070,2,1,1,"all_city_parameter_inputs"))), ISBLANK(INDIRECT(ADDRESS(B1070,1,1,1,"all_city_parameter_inputs")))), "", IF(ISBLANK(INDIRECT(ADDRESS(B1070,1,1,1,"all_city_parameter_inputs"))), All_city_list!E1069,INDIRECT(ADDRESS(B1070,1,1,1,"all_city_parameter_inputs"))))</f>
        <v>chronic_disease_scalar</v>
      </c>
      <c r="F1070" s="9" t="str" cm="1">
        <f t="array" aca="1" ref="F1070" ca="1">IF(AND(ISBLANK(INDIRECT(ADDRESS(B1070,3,1,1,"all_city_parameter_inputs"))),ISBLANK(INDIRECT(ADDRESS(B1070,2,1,1,"all_city_parameter_inputs")))),"",IF(ISBLANK(INDIRECT(ADDRESS(B1070,2,1,1,"all_city_parameter_inputs"))),"",INDIRECT(ADDRESS(B1070,2,1,1,"all_city_parameter_inputs"))))</f>
        <v>sd</v>
      </c>
      <c r="G1070" s="25" cm="1">
        <f t="array" aca="1" ref="G1070" ca="1">IF(ISBLANK(INDIRECT(ADDRESS(B1070,A1070,1,1,"all_city_parameter_inputs"))), "--",INDIRECT(ADDRESS(B1070,A1070,1,1,"all_city_parameter_inputs")))</f>
        <v>1.2</v>
      </c>
      <c r="H1070" s="25" t="str">
        <f ca="1">IF(OR(F1070="alpha",F1070="beta",F1070="sd",F1070="mean"),"--",VLOOKUP(C1070,Default!$B$5:$H$82,7,FALSE))</f>
        <v>--</v>
      </c>
      <c r="I1070" s="9" t="str">
        <f ca="1">VLOOKUP(E1070,Lookup!$C$5:$D$42,2, FALSE)</f>
        <v>Health values</v>
      </c>
      <c r="J1070" s="9" t="str">
        <f ca="1">VLOOKUP(C1070,Default!$B$4:$E$82,4, FALSE)</f>
        <v>scalar for GBD data</v>
      </c>
      <c r="K1070" s="29"/>
      <c r="L1070" s="29"/>
      <c r="M1070" s="29"/>
    </row>
    <row r="1071" spans="1:13" x14ac:dyDescent="0.3">
      <c r="A1071" s="10">
        <f t="shared" si="47"/>
        <v>18</v>
      </c>
      <c r="B1071" s="10">
        <f t="shared" si="48"/>
        <v>19</v>
      </c>
      <c r="C1071" s="10" t="str">
        <f t="shared" ca="1" si="49"/>
        <v>pm_conc_base</v>
      </c>
      <c r="D1071" s="9" t="str" cm="1">
        <f t="array" aca="1" ref="D1071" ca="1">INDIRECT(ADDRESS(1,A1071,1,1,"all_city_parameter_inputs"))</f>
        <v>arica</v>
      </c>
      <c r="E1071" s="11" t="str" cm="1">
        <f t="array" aca="1" ref="E1071" ca="1">IF(AND(ISBLANK(INDIRECT(ADDRESS(B1071,2,1,1,"all_city_parameter_inputs"))), ISBLANK(INDIRECT(ADDRESS(B1071,1,1,1,"all_city_parameter_inputs")))), "", IF(ISBLANK(INDIRECT(ADDRESS(B1071,1,1,1,"all_city_parameter_inputs"))), All_city_list!E1070,INDIRECT(ADDRESS(B1071,1,1,1,"all_city_parameter_inputs"))))</f>
        <v>pm_conc_base</v>
      </c>
      <c r="F1071" s="9" t="str" cm="1">
        <f t="array" aca="1" ref="F1071" ca="1">IF(AND(ISBLANK(INDIRECT(ADDRESS(B1071,3,1,1,"all_city_parameter_inputs"))),ISBLANK(INDIRECT(ADDRESS(B1071,2,1,1,"all_city_parameter_inputs")))),"",IF(ISBLANK(INDIRECT(ADDRESS(B1071,2,1,1,"all_city_parameter_inputs"))),"",INDIRECT(ADDRESS(B1071,2,1,1,"all_city_parameter_inputs"))))</f>
        <v>constant</v>
      </c>
      <c r="G1071" s="25" cm="1">
        <f t="array" aca="1" ref="G1071" ca="1">IF(ISBLANK(INDIRECT(ADDRESS(B1071,A1071,1,1,"all_city_parameter_inputs"))), "--",INDIRECT(ADDRESS(B1071,A1071,1,1,"all_city_parameter_inputs")))</f>
        <v>12.56123333</v>
      </c>
      <c r="H1071" s="25">
        <f ca="1">IF(OR(F1071="alpha",F1071="beta",F1071="sd",F1071="mean"),"--",VLOOKUP(C1071,Default!$B$5:$H$82,7,FALSE))</f>
        <v>50</v>
      </c>
      <c r="I1071" s="9" t="str">
        <f ca="1">VLOOKUP(E1071,Lookup!$C$5:$D$42,2, FALSE)</f>
        <v>Pollution values</v>
      </c>
      <c r="J1071" s="9" t="str">
        <f ca="1">VLOOKUP(C1071,Default!$B$4:$E$82,4, FALSE)</f>
        <v>background PM2.5 concentration</v>
      </c>
      <c r="K1071" s="29"/>
      <c r="L1071" s="29"/>
      <c r="M1071" s="29"/>
    </row>
    <row r="1072" spans="1:13" x14ac:dyDescent="0.3">
      <c r="A1072" s="10">
        <f t="shared" si="47"/>
        <v>18</v>
      </c>
      <c r="B1072" s="10">
        <f t="shared" si="48"/>
        <v>20</v>
      </c>
      <c r="C1072" s="10" t="str">
        <f t="shared" ca="1" si="49"/>
        <v>pm_conc_base</v>
      </c>
      <c r="D1072" s="9" t="str" cm="1">
        <f t="array" aca="1" ref="D1072" ca="1">INDIRECT(ADDRESS(1,A1072,1,1,"all_city_parameter_inputs"))</f>
        <v>arica</v>
      </c>
      <c r="E1072" s="11" t="str" cm="1">
        <f t="array" aca="1" ref="E1072" ca="1">IF(AND(ISBLANK(INDIRECT(ADDRESS(B1072,2,1,1,"all_city_parameter_inputs"))), ISBLANK(INDIRECT(ADDRESS(B1072,1,1,1,"all_city_parameter_inputs")))), "", IF(ISBLANK(INDIRECT(ADDRESS(B1072,1,1,1,"all_city_parameter_inputs"))), All_city_list!E1071,INDIRECT(ADDRESS(B1072,1,1,1,"all_city_parameter_inputs"))))</f>
        <v>pm_conc_base</v>
      </c>
      <c r="F1072" s="9" t="str" cm="1">
        <f t="array" aca="1" ref="F1072" ca="1">IF(AND(ISBLANK(INDIRECT(ADDRESS(B1072,3,1,1,"all_city_parameter_inputs"))),ISBLANK(INDIRECT(ADDRESS(B1072,2,1,1,"all_city_parameter_inputs")))),"",IF(ISBLANK(INDIRECT(ADDRESS(B1072,2,1,1,"all_city_parameter_inputs"))),"",INDIRECT(ADDRESS(B1072,2,1,1,"all_city_parameter_inputs"))))</f>
        <v>mean</v>
      </c>
      <c r="G1072" s="25" cm="1">
        <f t="array" aca="1" ref="G1072" ca="1">IF(ISBLANK(INDIRECT(ADDRESS(B1072,A1072,1,1,"all_city_parameter_inputs"))), "--",INDIRECT(ADDRESS(B1072,A1072,1,1,"all_city_parameter_inputs")))</f>
        <v>24</v>
      </c>
      <c r="H1072" s="25" t="str">
        <f ca="1">IF(OR(F1072="alpha",F1072="beta",F1072="sd",F1072="mean"),"--",VLOOKUP(C1072,Default!$B$5:$H$82,7,FALSE))</f>
        <v>--</v>
      </c>
      <c r="I1072" s="9" t="str">
        <f ca="1">VLOOKUP(E1072,Lookup!$C$5:$D$42,2, FALSE)</f>
        <v>Pollution values</v>
      </c>
      <c r="J1072" s="9" t="str">
        <f ca="1">VLOOKUP(C1072,Default!$B$4:$E$82,4, FALSE)</f>
        <v>background PM2.5 concentration</v>
      </c>
      <c r="K1072" s="29"/>
      <c r="L1072" s="29"/>
      <c r="M1072" s="29"/>
    </row>
    <row r="1073" spans="1:13" x14ac:dyDescent="0.3">
      <c r="A1073" s="10">
        <f t="shared" si="47"/>
        <v>18</v>
      </c>
      <c r="B1073" s="10">
        <f t="shared" si="48"/>
        <v>21</v>
      </c>
      <c r="C1073" s="10" t="str">
        <f t="shared" ca="1" si="49"/>
        <v>pm_conc_base</v>
      </c>
      <c r="D1073" s="9" t="str" cm="1">
        <f t="array" aca="1" ref="D1073" ca="1">INDIRECT(ADDRESS(1,A1073,1,1,"all_city_parameter_inputs"))</f>
        <v>arica</v>
      </c>
      <c r="E1073" s="11" t="str" cm="1">
        <f t="array" aca="1" ref="E1073" ca="1">IF(AND(ISBLANK(INDIRECT(ADDRESS(B1073,2,1,1,"all_city_parameter_inputs"))), ISBLANK(INDIRECT(ADDRESS(B1073,1,1,1,"all_city_parameter_inputs")))), "", IF(ISBLANK(INDIRECT(ADDRESS(B1073,1,1,1,"all_city_parameter_inputs"))), All_city_list!E1072,INDIRECT(ADDRESS(B1073,1,1,1,"all_city_parameter_inputs"))))</f>
        <v>pm_conc_base</v>
      </c>
      <c r="F1073" s="9" t="str" cm="1">
        <f t="array" aca="1" ref="F1073" ca="1">IF(AND(ISBLANK(INDIRECT(ADDRESS(B1073,3,1,1,"all_city_parameter_inputs"))),ISBLANK(INDIRECT(ADDRESS(B1073,2,1,1,"all_city_parameter_inputs")))),"",IF(ISBLANK(INDIRECT(ADDRESS(B1073,2,1,1,"all_city_parameter_inputs"))),"",INDIRECT(ADDRESS(B1073,2,1,1,"all_city_parameter_inputs"))))</f>
        <v>sd</v>
      </c>
      <c r="G1073" s="25" cm="1">
        <f t="array" aca="1" ref="G1073" ca="1">IF(ISBLANK(INDIRECT(ADDRESS(B1073,A1073,1,1,"all_city_parameter_inputs"))), "--",INDIRECT(ADDRESS(B1073,A1073,1,1,"all_city_parameter_inputs")))</f>
        <v>1.0449999999999999</v>
      </c>
      <c r="H1073" s="25" t="str">
        <f ca="1">IF(OR(F1073="alpha",F1073="beta",F1073="sd",F1073="mean"),"--",VLOOKUP(C1073,Default!$B$5:$H$82,7,FALSE))</f>
        <v>--</v>
      </c>
      <c r="I1073" s="9" t="str">
        <f ca="1">VLOOKUP(E1073,Lookup!$C$5:$D$42,2, FALSE)</f>
        <v>Pollution values</v>
      </c>
      <c r="J1073" s="9" t="str">
        <f ca="1">VLOOKUP(C1073,Default!$B$4:$E$82,4, FALSE)</f>
        <v>background PM2.5 concentration</v>
      </c>
      <c r="K1073" s="29"/>
      <c r="L1073" s="29"/>
      <c r="M1073" s="29"/>
    </row>
    <row r="1074" spans="1:13" x14ac:dyDescent="0.3">
      <c r="A1074" s="10">
        <f t="shared" si="47"/>
        <v>18</v>
      </c>
      <c r="B1074" s="10">
        <f t="shared" si="48"/>
        <v>22</v>
      </c>
      <c r="C1074" s="10" t="str">
        <f t="shared" ca="1" si="49"/>
        <v>pm_trans_share</v>
      </c>
      <c r="D1074" s="9" t="str" cm="1">
        <f t="array" aca="1" ref="D1074" ca="1">INDIRECT(ADDRESS(1,A1074,1,1,"all_city_parameter_inputs"))</f>
        <v>arica</v>
      </c>
      <c r="E1074" s="11" t="str" cm="1">
        <f t="array" aca="1" ref="E1074" ca="1">IF(AND(ISBLANK(INDIRECT(ADDRESS(B1074,2,1,1,"all_city_parameter_inputs"))), ISBLANK(INDIRECT(ADDRESS(B1074,1,1,1,"all_city_parameter_inputs")))), "", IF(ISBLANK(INDIRECT(ADDRESS(B1074,1,1,1,"all_city_parameter_inputs"))), All_city_list!E1073,INDIRECT(ADDRESS(B1074,1,1,1,"all_city_parameter_inputs"))))</f>
        <v>pm_trans_share</v>
      </c>
      <c r="F1074" s="9" t="str" cm="1">
        <f t="array" aca="1" ref="F1074" ca="1">IF(AND(ISBLANK(INDIRECT(ADDRESS(B1074,3,1,1,"all_city_parameter_inputs"))),ISBLANK(INDIRECT(ADDRESS(B1074,2,1,1,"all_city_parameter_inputs")))),"",IF(ISBLANK(INDIRECT(ADDRESS(B1074,2,1,1,"all_city_parameter_inputs"))),"",INDIRECT(ADDRESS(B1074,2,1,1,"all_city_parameter_inputs"))))</f>
        <v>constant</v>
      </c>
      <c r="G1074" s="25" cm="1">
        <f t="array" aca="1" ref="G1074" ca="1">IF(ISBLANK(INDIRECT(ADDRESS(B1074,A1074,1,1,"all_city_parameter_inputs"))), "--",INDIRECT(ADDRESS(B1074,A1074,1,1,"all_city_parameter_inputs")))</f>
        <v>0.31</v>
      </c>
      <c r="H1074" s="25">
        <f ca="1">IF(OR(F1074="alpha",F1074="beta",F1074="sd",F1074="mean"),"--",VLOOKUP(C1074,Default!$B$5:$H$82,7,FALSE))</f>
        <v>0.22500000000000001</v>
      </c>
      <c r="I1074" s="9" t="str">
        <f ca="1">VLOOKUP(E1074,Lookup!$C$5:$D$42,2, FALSE)</f>
        <v>Pollution values</v>
      </c>
      <c r="J1074" s="9" t="str">
        <f ca="1">VLOOKUP(C1074,Default!$B$4:$E$82,4, FALSE)</f>
        <v>proportion of background PM2.5 attributable to transport</v>
      </c>
      <c r="K1074" s="29"/>
      <c r="L1074" s="29"/>
      <c r="M1074" s="29"/>
    </row>
    <row r="1075" spans="1:13" x14ac:dyDescent="0.3">
      <c r="A1075" s="10">
        <f t="shared" si="47"/>
        <v>18</v>
      </c>
      <c r="B1075" s="10">
        <f t="shared" si="48"/>
        <v>23</v>
      </c>
      <c r="C1075" s="10" t="str">
        <f t="shared" ca="1" si="49"/>
        <v>pm_trans_share</v>
      </c>
      <c r="D1075" s="9" t="str" cm="1">
        <f t="array" aca="1" ref="D1075" ca="1">INDIRECT(ADDRESS(1,A1075,1,1,"all_city_parameter_inputs"))</f>
        <v>arica</v>
      </c>
      <c r="E1075" s="11" t="str" cm="1">
        <f t="array" aca="1" ref="E1075" ca="1">IF(AND(ISBLANK(INDIRECT(ADDRESS(B1075,2,1,1,"all_city_parameter_inputs"))), ISBLANK(INDIRECT(ADDRESS(B1075,1,1,1,"all_city_parameter_inputs")))), "", IF(ISBLANK(INDIRECT(ADDRESS(B1075,1,1,1,"all_city_parameter_inputs"))), All_city_list!E1074,INDIRECT(ADDRESS(B1075,1,1,1,"all_city_parameter_inputs"))))</f>
        <v>pm_trans_share</v>
      </c>
      <c r="F1075" s="9" t="str" cm="1">
        <f t="array" aca="1" ref="F1075" ca="1">IF(AND(ISBLANK(INDIRECT(ADDRESS(B1075,3,1,1,"all_city_parameter_inputs"))),ISBLANK(INDIRECT(ADDRESS(B1075,2,1,1,"all_city_parameter_inputs")))),"",IF(ISBLANK(INDIRECT(ADDRESS(B1075,2,1,1,"all_city_parameter_inputs"))),"",INDIRECT(ADDRESS(B1075,2,1,1,"all_city_parameter_inputs"))))</f>
        <v>alpha</v>
      </c>
      <c r="G1075" s="25" cm="1">
        <f t="array" aca="1" ref="G1075" ca="1">IF(ISBLANK(INDIRECT(ADDRESS(B1075,A1075,1,1,"all_city_parameter_inputs"))), "--",INDIRECT(ADDRESS(B1075,A1075,1,1,"all_city_parameter_inputs")))</f>
        <v>11.5</v>
      </c>
      <c r="H1075" s="25" t="str">
        <f ca="1">IF(OR(F1075="alpha",F1075="beta",F1075="sd",F1075="mean"),"--",VLOOKUP(C1075,Default!$B$5:$H$82,7,FALSE))</f>
        <v>--</v>
      </c>
      <c r="I1075" s="9" t="str">
        <f ca="1">VLOOKUP(E1075,Lookup!$C$5:$D$42,2, FALSE)</f>
        <v>Pollution values</v>
      </c>
      <c r="J1075" s="9" t="str">
        <f ca="1">VLOOKUP(C1075,Default!$B$4:$E$82,4, FALSE)</f>
        <v>proportion of background PM2.5 attributable to transport</v>
      </c>
      <c r="K1075" s="29"/>
      <c r="L1075" s="29"/>
      <c r="M1075" s="29"/>
    </row>
    <row r="1076" spans="1:13" x14ac:dyDescent="0.3">
      <c r="A1076" s="10">
        <f t="shared" si="47"/>
        <v>18</v>
      </c>
      <c r="B1076" s="10">
        <f t="shared" si="48"/>
        <v>24</v>
      </c>
      <c r="C1076" s="10" t="str">
        <f t="shared" ca="1" si="49"/>
        <v>pm_trans_share</v>
      </c>
      <c r="D1076" s="9" t="str" cm="1">
        <f t="array" aca="1" ref="D1076" ca="1">INDIRECT(ADDRESS(1,A1076,1,1,"all_city_parameter_inputs"))</f>
        <v>arica</v>
      </c>
      <c r="E1076" s="11" t="str" cm="1">
        <f t="array" aca="1" ref="E1076" ca="1">IF(AND(ISBLANK(INDIRECT(ADDRESS(B1076,2,1,1,"all_city_parameter_inputs"))), ISBLANK(INDIRECT(ADDRESS(B1076,1,1,1,"all_city_parameter_inputs")))), "", IF(ISBLANK(INDIRECT(ADDRESS(B1076,1,1,1,"all_city_parameter_inputs"))), All_city_list!E1075,INDIRECT(ADDRESS(B1076,1,1,1,"all_city_parameter_inputs"))))</f>
        <v>pm_trans_share</v>
      </c>
      <c r="F1076" s="9" t="str" cm="1">
        <f t="array" aca="1" ref="F1076" ca="1">IF(AND(ISBLANK(INDIRECT(ADDRESS(B1076,3,1,1,"all_city_parameter_inputs"))),ISBLANK(INDIRECT(ADDRESS(B1076,2,1,1,"all_city_parameter_inputs")))),"",IF(ISBLANK(INDIRECT(ADDRESS(B1076,2,1,1,"all_city_parameter_inputs"))),"",INDIRECT(ADDRESS(B1076,2,1,1,"all_city_parameter_inputs"))))</f>
        <v>beta</v>
      </c>
      <c r="G1076" s="25" cm="1">
        <f t="array" aca="1" ref="G1076" ca="1">IF(ISBLANK(INDIRECT(ADDRESS(B1076,A1076,1,1,"all_city_parameter_inputs"))), "--",INDIRECT(ADDRESS(B1076,A1076,1,1,"all_city_parameter_inputs")))</f>
        <v>15.75</v>
      </c>
      <c r="H1076" s="25" t="str">
        <f ca="1">IF(OR(F1076="alpha",F1076="beta",F1076="sd",F1076="mean"),"--",VLOOKUP(C1076,Default!$B$5:$H$82,7,FALSE))</f>
        <v>--</v>
      </c>
      <c r="I1076" s="9" t="str">
        <f ca="1">VLOOKUP(E1076,Lookup!$C$5:$D$42,2, FALSE)</f>
        <v>Pollution values</v>
      </c>
      <c r="J1076" s="9" t="str">
        <f ca="1">VLOOKUP(C1076,Default!$B$4:$E$82,4, FALSE)</f>
        <v>proportion of background PM2.5 attributable to transport</v>
      </c>
      <c r="K1076" s="29"/>
      <c r="L1076" s="29"/>
      <c r="M1076" s="29"/>
    </row>
    <row r="1077" spans="1:13" x14ac:dyDescent="0.3">
      <c r="A1077" s="10">
        <f t="shared" si="47"/>
        <v>18</v>
      </c>
      <c r="B1077" s="10">
        <f t="shared" si="48"/>
        <v>25</v>
      </c>
      <c r="C1077" s="10" t="str">
        <f t="shared" ca="1" si="49"/>
        <v>background_pa_scalar</v>
      </c>
      <c r="D1077" s="9" t="str" cm="1">
        <f t="array" aca="1" ref="D1077" ca="1">INDIRECT(ADDRESS(1,A1077,1,1,"all_city_parameter_inputs"))</f>
        <v>arica</v>
      </c>
      <c r="E1077" s="11" t="str" cm="1">
        <f t="array" aca="1" ref="E1077" ca="1">IF(AND(ISBLANK(INDIRECT(ADDRESS(B1077,2,1,1,"all_city_parameter_inputs"))), ISBLANK(INDIRECT(ADDRESS(B1077,1,1,1,"all_city_parameter_inputs")))), "", IF(ISBLANK(INDIRECT(ADDRESS(B1077,1,1,1,"all_city_parameter_inputs"))), All_city_list!E1076,INDIRECT(ADDRESS(B1077,1,1,1,"all_city_parameter_inputs"))))</f>
        <v>background_pa_scalar</v>
      </c>
      <c r="F1077" s="9" t="str" cm="1">
        <f t="array" aca="1" ref="F1077" ca="1">IF(AND(ISBLANK(INDIRECT(ADDRESS(B1077,3,1,1,"all_city_parameter_inputs"))),ISBLANK(INDIRECT(ADDRESS(B1077,2,1,1,"all_city_parameter_inputs")))),"",IF(ISBLANK(INDIRECT(ADDRESS(B1077,2,1,1,"all_city_parameter_inputs"))),"",INDIRECT(ADDRESS(B1077,2,1,1,"all_city_parameter_inputs"))))</f>
        <v>constant</v>
      </c>
      <c r="G1077" s="25" cm="1">
        <f t="array" aca="1" ref="G1077" ca="1">IF(ISBLANK(INDIRECT(ADDRESS(B1077,A1077,1,1,"all_city_parameter_inputs"))), "--",INDIRECT(ADDRESS(B1077,A1077,1,1,"all_city_parameter_inputs")))</f>
        <v>1</v>
      </c>
      <c r="H1077" s="25">
        <f ca="1">IF(OR(F1077="alpha",F1077="beta",F1077="sd",F1077="mean"),"--",VLOOKUP(C1077,Default!$B$5:$H$82,7,FALSE))</f>
        <v>1</v>
      </c>
      <c r="I1077" s="9" t="str">
        <f ca="1">VLOOKUP(E1077,Lookup!$C$5:$D$42,2, FALSE)</f>
        <v>PA values</v>
      </c>
      <c r="J1077" s="9" t="str">
        <f ca="1">VLOOKUP(C1077,Default!$B$4:$E$82,4, FALSE)</f>
        <v>scalar for physical activity</v>
      </c>
      <c r="K1077" s="29"/>
      <c r="L1077" s="29"/>
      <c r="M1077" s="29"/>
    </row>
    <row r="1078" spans="1:13" x14ac:dyDescent="0.3">
      <c r="A1078" s="10">
        <f t="shared" si="47"/>
        <v>18</v>
      </c>
      <c r="B1078" s="10">
        <f t="shared" si="48"/>
        <v>26</v>
      </c>
      <c r="C1078" s="10" t="str">
        <f t="shared" ca="1" si="49"/>
        <v>background_pa_scalar</v>
      </c>
      <c r="D1078" s="9" t="str" cm="1">
        <f t="array" aca="1" ref="D1078" ca="1">INDIRECT(ADDRESS(1,A1078,1,1,"all_city_parameter_inputs"))</f>
        <v>arica</v>
      </c>
      <c r="E1078" s="11" t="str" cm="1">
        <f t="array" aca="1" ref="E1078" ca="1">IF(AND(ISBLANK(INDIRECT(ADDRESS(B1078,2,1,1,"all_city_parameter_inputs"))), ISBLANK(INDIRECT(ADDRESS(B1078,1,1,1,"all_city_parameter_inputs")))), "", IF(ISBLANK(INDIRECT(ADDRESS(B1078,1,1,1,"all_city_parameter_inputs"))), All_city_list!E1077,INDIRECT(ADDRESS(B1078,1,1,1,"all_city_parameter_inputs"))))</f>
        <v>background_pa_scalar</v>
      </c>
      <c r="F1078" s="9" t="str" cm="1">
        <f t="array" aca="1" ref="F1078" ca="1">IF(AND(ISBLANK(INDIRECT(ADDRESS(B1078,3,1,1,"all_city_parameter_inputs"))),ISBLANK(INDIRECT(ADDRESS(B1078,2,1,1,"all_city_parameter_inputs")))),"",IF(ISBLANK(INDIRECT(ADDRESS(B1078,2,1,1,"all_city_parameter_inputs"))),"",INDIRECT(ADDRESS(B1078,2,1,1,"all_city_parameter_inputs"))))</f>
        <v>mean</v>
      </c>
      <c r="G1078" s="25" cm="1">
        <f t="array" aca="1" ref="G1078" ca="1">IF(ISBLANK(INDIRECT(ADDRESS(B1078,A1078,1,1,"all_city_parameter_inputs"))), "--",INDIRECT(ADDRESS(B1078,A1078,1,1,"all_city_parameter_inputs")))</f>
        <v>1</v>
      </c>
      <c r="H1078" s="25" t="str">
        <f ca="1">IF(OR(F1078="alpha",F1078="beta",F1078="sd",F1078="mean"),"--",VLOOKUP(C1078,Default!$B$5:$H$82,7,FALSE))</f>
        <v>--</v>
      </c>
      <c r="I1078" s="9" t="str">
        <f ca="1">VLOOKUP(E1078,Lookup!$C$5:$D$42,2, FALSE)</f>
        <v>PA values</v>
      </c>
      <c r="J1078" s="9" t="str">
        <f ca="1">VLOOKUP(C1078,Default!$B$4:$E$82,4, FALSE)</f>
        <v>scalar for physical activity</v>
      </c>
      <c r="K1078" s="29"/>
      <c r="L1078" s="29"/>
      <c r="M1078" s="29"/>
    </row>
    <row r="1079" spans="1:13" x14ac:dyDescent="0.3">
      <c r="A1079" s="10">
        <f t="shared" si="47"/>
        <v>18</v>
      </c>
      <c r="B1079" s="10">
        <f t="shared" si="48"/>
        <v>27</v>
      </c>
      <c r="C1079" s="10" t="str">
        <f t="shared" ca="1" si="49"/>
        <v>background_pa_scalar</v>
      </c>
      <c r="D1079" s="9" t="str" cm="1">
        <f t="array" aca="1" ref="D1079" ca="1">INDIRECT(ADDRESS(1,A1079,1,1,"all_city_parameter_inputs"))</f>
        <v>arica</v>
      </c>
      <c r="E1079" s="11" t="str" cm="1">
        <f t="array" aca="1" ref="E1079" ca="1">IF(AND(ISBLANK(INDIRECT(ADDRESS(B1079,2,1,1,"all_city_parameter_inputs"))), ISBLANK(INDIRECT(ADDRESS(B1079,1,1,1,"all_city_parameter_inputs")))), "", IF(ISBLANK(INDIRECT(ADDRESS(B1079,1,1,1,"all_city_parameter_inputs"))), All_city_list!E1078,INDIRECT(ADDRESS(B1079,1,1,1,"all_city_parameter_inputs"))))</f>
        <v>background_pa_scalar</v>
      </c>
      <c r="F1079" s="9" t="str" cm="1">
        <f t="array" aca="1" ref="F1079" ca="1">IF(AND(ISBLANK(INDIRECT(ADDRESS(B1079,3,1,1,"all_city_parameter_inputs"))),ISBLANK(INDIRECT(ADDRESS(B1079,2,1,1,"all_city_parameter_inputs")))),"",IF(ISBLANK(INDIRECT(ADDRESS(B1079,2,1,1,"all_city_parameter_inputs"))),"",INDIRECT(ADDRESS(B1079,2,1,1,"all_city_parameter_inputs"))))</f>
        <v>sd</v>
      </c>
      <c r="G1079" s="25" cm="1">
        <f t="array" aca="1" ref="G1079" ca="1">IF(ISBLANK(INDIRECT(ADDRESS(B1079,A1079,1,1,"all_city_parameter_inputs"))), "--",INDIRECT(ADDRESS(B1079,A1079,1,1,"all_city_parameter_inputs")))</f>
        <v>1.2</v>
      </c>
      <c r="H1079" s="25" t="str">
        <f ca="1">IF(OR(F1079="alpha",F1079="beta",F1079="sd",F1079="mean"),"--",VLOOKUP(C1079,Default!$B$5:$H$82,7,FALSE))</f>
        <v>--</v>
      </c>
      <c r="I1079" s="9" t="str">
        <f ca="1">VLOOKUP(E1079,Lookup!$C$5:$D$42,2, FALSE)</f>
        <v>PA values</v>
      </c>
      <c r="J1079" s="9" t="str">
        <f ca="1">VLOOKUP(C1079,Default!$B$4:$E$82,4, FALSE)</f>
        <v>scalar for physical activity</v>
      </c>
      <c r="K1079" s="29"/>
      <c r="L1079" s="29"/>
      <c r="M1079" s="29"/>
    </row>
    <row r="1080" spans="1:13" x14ac:dyDescent="0.3">
      <c r="A1080" s="10">
        <f t="shared" si="47"/>
        <v>18</v>
      </c>
      <c r="B1080" s="10">
        <f t="shared" si="48"/>
        <v>28</v>
      </c>
      <c r="C1080" s="10" t="str">
        <f t="shared" ca="1" si="49"/>
        <v>bus_walk_time</v>
      </c>
      <c r="D1080" s="9" t="str" cm="1">
        <f t="array" aca="1" ref="D1080" ca="1">INDIRECT(ADDRESS(1,A1080,1,1,"all_city_parameter_inputs"))</f>
        <v>arica</v>
      </c>
      <c r="E1080" s="11" t="str" cm="1">
        <f t="array" aca="1" ref="E1080" ca="1">IF(AND(ISBLANK(INDIRECT(ADDRESS(B1080,2,1,1,"all_city_parameter_inputs"))), ISBLANK(INDIRECT(ADDRESS(B1080,1,1,1,"all_city_parameter_inputs")))), "", IF(ISBLANK(INDIRECT(ADDRESS(B1080,1,1,1,"all_city_parameter_inputs"))), All_city_list!E1079,INDIRECT(ADDRESS(B1080,1,1,1,"all_city_parameter_inputs"))))</f>
        <v>bus_walk_time</v>
      </c>
      <c r="F1080" s="9" t="str" cm="1">
        <f t="array" aca="1" ref="F1080" ca="1">IF(AND(ISBLANK(INDIRECT(ADDRESS(B1080,3,1,1,"all_city_parameter_inputs"))),ISBLANK(INDIRECT(ADDRESS(B1080,2,1,1,"all_city_parameter_inputs")))),"",IF(ISBLANK(INDIRECT(ADDRESS(B1080,2,1,1,"all_city_parameter_inputs"))),"",INDIRECT(ADDRESS(B1080,2,1,1,"all_city_parameter_inputs"))))</f>
        <v>constant</v>
      </c>
      <c r="G1080" s="25" cm="1">
        <f t="array" aca="1" ref="G1080" ca="1">IF(ISBLANK(INDIRECT(ADDRESS(B1080,A1080,1,1,"all_city_parameter_inputs"))), "--",INDIRECT(ADDRESS(B1080,A1080,1,1,"all_city_parameter_inputs")))</f>
        <v>10.55</v>
      </c>
      <c r="H1080" s="25">
        <f ca="1">IF(OR(F1080="alpha",F1080="beta",F1080="sd",F1080="mean"),"--",VLOOKUP(C1080,Default!$B$5:$H$82,7,FALSE))</f>
        <v>5</v>
      </c>
      <c r="I1080" s="9" t="str">
        <f ca="1">VLOOKUP(E1080,Lookup!$C$5:$D$42,2, FALSE)</f>
        <v>Travel values</v>
      </c>
      <c r="J1080" s="9" t="str">
        <f ca="1">VLOOKUP(C1080,Default!$B$4:$E$82,4, FALSE)</f>
        <v>time taken to walk to bus stop</v>
      </c>
      <c r="K1080" s="29"/>
      <c r="L1080" s="29"/>
      <c r="M1080" s="29"/>
    </row>
    <row r="1081" spans="1:13" x14ac:dyDescent="0.3">
      <c r="A1081" s="10">
        <f t="shared" si="47"/>
        <v>18</v>
      </c>
      <c r="B1081" s="10">
        <f t="shared" si="48"/>
        <v>29</v>
      </c>
      <c r="C1081" s="10" t="str">
        <f t="shared" ca="1" si="49"/>
        <v>bus_walk_time</v>
      </c>
      <c r="D1081" s="9" t="str" cm="1">
        <f t="array" aca="1" ref="D1081" ca="1">INDIRECT(ADDRESS(1,A1081,1,1,"all_city_parameter_inputs"))</f>
        <v>arica</v>
      </c>
      <c r="E1081" s="11" t="str" cm="1">
        <f t="array" aca="1" ref="E1081" ca="1">IF(AND(ISBLANK(INDIRECT(ADDRESS(B1081,2,1,1,"all_city_parameter_inputs"))), ISBLANK(INDIRECT(ADDRESS(B1081,1,1,1,"all_city_parameter_inputs")))), "", IF(ISBLANK(INDIRECT(ADDRESS(B1081,1,1,1,"all_city_parameter_inputs"))), All_city_list!E1080,INDIRECT(ADDRESS(B1081,1,1,1,"all_city_parameter_inputs"))))</f>
        <v>bus_walk_time</v>
      </c>
      <c r="F1081" s="9" t="str" cm="1">
        <f t="array" aca="1" ref="F1081" ca="1">IF(AND(ISBLANK(INDIRECT(ADDRESS(B1081,3,1,1,"all_city_parameter_inputs"))),ISBLANK(INDIRECT(ADDRESS(B1081,2,1,1,"all_city_parameter_inputs")))),"",IF(ISBLANK(INDIRECT(ADDRESS(B1081,2,1,1,"all_city_parameter_inputs"))),"",INDIRECT(ADDRESS(B1081,2,1,1,"all_city_parameter_inputs"))))</f>
        <v>mean</v>
      </c>
      <c r="G1081" s="25" t="str" cm="1">
        <f t="array" aca="1" ref="G1081" ca="1">IF(ISBLANK(INDIRECT(ADDRESS(B1081,A1081,1,1,"all_city_parameter_inputs"))), "--",INDIRECT(ADDRESS(B1081,A1081,1,1,"all_city_parameter_inputs")))</f>
        <v>--</v>
      </c>
      <c r="H1081" s="25" t="str">
        <f ca="1">IF(OR(F1081="alpha",F1081="beta",F1081="sd",F1081="mean"),"--",VLOOKUP(C1081,Default!$B$5:$H$82,7,FALSE))</f>
        <v>--</v>
      </c>
      <c r="I1081" s="9" t="str">
        <f ca="1">VLOOKUP(E1081,Lookup!$C$5:$D$42,2, FALSE)</f>
        <v>Travel values</v>
      </c>
      <c r="J1081" s="9" t="str">
        <f ca="1">VLOOKUP(C1081,Default!$B$4:$E$82,4, FALSE)</f>
        <v>time taken to walk to bus stop</v>
      </c>
      <c r="K1081" s="29"/>
      <c r="L1081" s="29"/>
      <c r="M1081" s="29"/>
    </row>
    <row r="1082" spans="1:13" x14ac:dyDescent="0.3">
      <c r="A1082" s="10">
        <f t="shared" si="47"/>
        <v>18</v>
      </c>
      <c r="B1082" s="10">
        <f t="shared" si="48"/>
        <v>30</v>
      </c>
      <c r="C1082" s="10" t="str">
        <f t="shared" ca="1" si="49"/>
        <v>bus_walk_time</v>
      </c>
      <c r="D1082" s="9" t="str" cm="1">
        <f t="array" aca="1" ref="D1082" ca="1">INDIRECT(ADDRESS(1,A1082,1,1,"all_city_parameter_inputs"))</f>
        <v>arica</v>
      </c>
      <c r="E1082" s="11" t="str" cm="1">
        <f t="array" aca="1" ref="E1082" ca="1">IF(AND(ISBLANK(INDIRECT(ADDRESS(B1082,2,1,1,"all_city_parameter_inputs"))), ISBLANK(INDIRECT(ADDRESS(B1082,1,1,1,"all_city_parameter_inputs")))), "", IF(ISBLANK(INDIRECT(ADDRESS(B1082,1,1,1,"all_city_parameter_inputs"))), All_city_list!E1081,INDIRECT(ADDRESS(B1082,1,1,1,"all_city_parameter_inputs"))))</f>
        <v>bus_walk_time</v>
      </c>
      <c r="F1082" s="9" t="str" cm="1">
        <f t="array" aca="1" ref="F1082" ca="1">IF(AND(ISBLANK(INDIRECT(ADDRESS(B1082,3,1,1,"all_city_parameter_inputs"))),ISBLANK(INDIRECT(ADDRESS(B1082,2,1,1,"all_city_parameter_inputs")))),"",IF(ISBLANK(INDIRECT(ADDRESS(B1082,2,1,1,"all_city_parameter_inputs"))),"",INDIRECT(ADDRESS(B1082,2,1,1,"all_city_parameter_inputs"))))</f>
        <v>sd</v>
      </c>
      <c r="G1082" s="25" t="str" cm="1">
        <f t="array" aca="1" ref="G1082" ca="1">IF(ISBLANK(INDIRECT(ADDRESS(B1082,A1082,1,1,"all_city_parameter_inputs"))), "--",INDIRECT(ADDRESS(B1082,A1082,1,1,"all_city_parameter_inputs")))</f>
        <v>--</v>
      </c>
      <c r="H1082" s="25" t="str">
        <f ca="1">IF(OR(F1082="alpha",F1082="beta",F1082="sd",F1082="mean"),"--",VLOOKUP(C1082,Default!$B$5:$H$82,7,FALSE))</f>
        <v>--</v>
      </c>
      <c r="I1082" s="9" t="str">
        <f ca="1">VLOOKUP(E1082,Lookup!$C$5:$D$42,2, FALSE)</f>
        <v>Travel values</v>
      </c>
      <c r="J1082" s="9" t="str">
        <f ca="1">VLOOKUP(C1082,Default!$B$4:$E$82,4, FALSE)</f>
        <v>time taken to walk to bus stop</v>
      </c>
      <c r="K1082" s="29"/>
      <c r="L1082" s="29"/>
      <c r="M1082" s="29"/>
    </row>
    <row r="1083" spans="1:13" x14ac:dyDescent="0.3">
      <c r="A1083" s="10">
        <f t="shared" si="47"/>
        <v>18</v>
      </c>
      <c r="B1083" s="10">
        <f t="shared" si="48"/>
        <v>31</v>
      </c>
      <c r="C1083" s="10" t="str">
        <f t="shared" ca="1" si="49"/>
        <v>rail_walk_time</v>
      </c>
      <c r="D1083" s="9" t="str" cm="1">
        <f t="array" aca="1" ref="D1083" ca="1">INDIRECT(ADDRESS(1,A1083,1,1,"all_city_parameter_inputs"))</f>
        <v>arica</v>
      </c>
      <c r="E1083" s="11" t="str" cm="1">
        <f t="array" aca="1" ref="E1083" ca="1">IF(AND(ISBLANK(INDIRECT(ADDRESS(B1083,2,1,1,"all_city_parameter_inputs"))), ISBLANK(INDIRECT(ADDRESS(B1083,1,1,1,"all_city_parameter_inputs")))), "", IF(ISBLANK(INDIRECT(ADDRESS(B1083,1,1,1,"all_city_parameter_inputs"))), All_city_list!E1082,INDIRECT(ADDRESS(B1083,1,1,1,"all_city_parameter_inputs"))))</f>
        <v>rail_walk_time</v>
      </c>
      <c r="F1083" s="9" t="str" cm="1">
        <f t="array" aca="1" ref="F1083" ca="1">IF(AND(ISBLANK(INDIRECT(ADDRESS(B1083,3,1,1,"all_city_parameter_inputs"))),ISBLANK(INDIRECT(ADDRESS(B1083,2,1,1,"all_city_parameter_inputs")))),"",IF(ISBLANK(INDIRECT(ADDRESS(B1083,2,1,1,"all_city_parameter_inputs"))),"",INDIRECT(ADDRESS(B1083,2,1,1,"all_city_parameter_inputs"))))</f>
        <v>constant</v>
      </c>
      <c r="G1083" s="25" cm="1">
        <f t="array" aca="1" ref="G1083" ca="1">IF(ISBLANK(INDIRECT(ADDRESS(B1083,A1083,1,1,"all_city_parameter_inputs"))), "--",INDIRECT(ADDRESS(B1083,A1083,1,1,"all_city_parameter_inputs")))</f>
        <v>15</v>
      </c>
      <c r="H1083" s="25">
        <f ca="1">IF(OR(F1083="alpha",F1083="beta",F1083="sd",F1083="mean"),"--",VLOOKUP(C1083,Default!$B$5:$H$82,7,FALSE))</f>
        <v>15</v>
      </c>
      <c r="I1083" s="9" t="str">
        <f ca="1">VLOOKUP(E1083,Lookup!$C$5:$D$42,2, FALSE)</f>
        <v>Travel values</v>
      </c>
      <c r="J1083" s="9" t="str">
        <f ca="1">VLOOKUP(C1083,Default!$B$4:$E$82,4, FALSE)</f>
        <v>time taken to walk to train station</v>
      </c>
      <c r="K1083" s="29"/>
      <c r="L1083" s="29"/>
      <c r="M1083" s="29"/>
    </row>
    <row r="1084" spans="1:13" x14ac:dyDescent="0.3">
      <c r="A1084" s="10">
        <f t="shared" si="47"/>
        <v>18</v>
      </c>
      <c r="B1084" s="10">
        <f t="shared" si="48"/>
        <v>32</v>
      </c>
      <c r="C1084" s="10" t="str">
        <f t="shared" ca="1" si="49"/>
        <v>rail_walk_time</v>
      </c>
      <c r="D1084" s="9" t="str" cm="1">
        <f t="array" aca="1" ref="D1084" ca="1">INDIRECT(ADDRESS(1,A1084,1,1,"all_city_parameter_inputs"))</f>
        <v>arica</v>
      </c>
      <c r="E1084" s="11" t="str" cm="1">
        <f t="array" aca="1" ref="E1084" ca="1">IF(AND(ISBLANK(INDIRECT(ADDRESS(B1084,2,1,1,"all_city_parameter_inputs"))), ISBLANK(INDIRECT(ADDRESS(B1084,1,1,1,"all_city_parameter_inputs")))), "", IF(ISBLANK(INDIRECT(ADDRESS(B1084,1,1,1,"all_city_parameter_inputs"))), All_city_list!E1083,INDIRECT(ADDRESS(B1084,1,1,1,"all_city_parameter_inputs"))))</f>
        <v>rail_walk_time</v>
      </c>
      <c r="F1084" s="9" t="str" cm="1">
        <f t="array" aca="1" ref="F1084" ca="1">IF(AND(ISBLANK(INDIRECT(ADDRESS(B1084,3,1,1,"all_city_parameter_inputs"))),ISBLANK(INDIRECT(ADDRESS(B1084,2,1,1,"all_city_parameter_inputs")))),"",IF(ISBLANK(INDIRECT(ADDRESS(B1084,2,1,1,"all_city_parameter_inputs"))),"",INDIRECT(ADDRESS(B1084,2,1,1,"all_city_parameter_inputs"))))</f>
        <v>mean</v>
      </c>
      <c r="G1084" s="25" t="str" cm="1">
        <f t="array" aca="1" ref="G1084" ca="1">IF(ISBLANK(INDIRECT(ADDRESS(B1084,A1084,1,1,"all_city_parameter_inputs"))), "--",INDIRECT(ADDRESS(B1084,A1084,1,1,"all_city_parameter_inputs")))</f>
        <v>--</v>
      </c>
      <c r="H1084" s="25" t="str">
        <f ca="1">IF(OR(F1084="alpha",F1084="beta",F1084="sd",F1084="mean"),"--",VLOOKUP(C1084,Default!$B$5:$H$82,7,FALSE))</f>
        <v>--</v>
      </c>
      <c r="I1084" s="9" t="str">
        <f ca="1">VLOOKUP(E1084,Lookup!$C$5:$D$42,2, FALSE)</f>
        <v>Travel values</v>
      </c>
      <c r="J1084" s="9" t="str">
        <f ca="1">VLOOKUP(C1084,Default!$B$4:$E$82,4, FALSE)</f>
        <v>time taken to walk to train station</v>
      </c>
      <c r="K1084" s="29"/>
      <c r="L1084" s="29"/>
      <c r="M1084" s="29"/>
    </row>
    <row r="1085" spans="1:13" x14ac:dyDescent="0.3">
      <c r="A1085" s="10">
        <f t="shared" si="47"/>
        <v>18</v>
      </c>
      <c r="B1085" s="10">
        <f t="shared" si="48"/>
        <v>33</v>
      </c>
      <c r="C1085" s="10" t="str">
        <f t="shared" ca="1" si="49"/>
        <v>rail_walk_time</v>
      </c>
      <c r="D1085" s="9" t="str" cm="1">
        <f t="array" aca="1" ref="D1085" ca="1">INDIRECT(ADDRESS(1,A1085,1,1,"all_city_parameter_inputs"))</f>
        <v>arica</v>
      </c>
      <c r="E1085" s="11" t="str" cm="1">
        <f t="array" aca="1" ref="E1085" ca="1">IF(AND(ISBLANK(INDIRECT(ADDRESS(B1085,2,1,1,"all_city_parameter_inputs"))), ISBLANK(INDIRECT(ADDRESS(B1085,1,1,1,"all_city_parameter_inputs")))), "", IF(ISBLANK(INDIRECT(ADDRESS(B1085,1,1,1,"all_city_parameter_inputs"))), All_city_list!E1084,INDIRECT(ADDRESS(B1085,1,1,1,"all_city_parameter_inputs"))))</f>
        <v>rail_walk_time</v>
      </c>
      <c r="F1085" s="9" t="str" cm="1">
        <f t="array" aca="1" ref="F1085" ca="1">IF(AND(ISBLANK(INDIRECT(ADDRESS(B1085,3,1,1,"all_city_parameter_inputs"))),ISBLANK(INDIRECT(ADDRESS(B1085,2,1,1,"all_city_parameter_inputs")))),"",IF(ISBLANK(INDIRECT(ADDRESS(B1085,2,1,1,"all_city_parameter_inputs"))),"",INDIRECT(ADDRESS(B1085,2,1,1,"all_city_parameter_inputs"))))</f>
        <v>sd</v>
      </c>
      <c r="G1085" s="25" t="str" cm="1">
        <f t="array" aca="1" ref="G1085" ca="1">IF(ISBLANK(INDIRECT(ADDRESS(B1085,A1085,1,1,"all_city_parameter_inputs"))), "--",INDIRECT(ADDRESS(B1085,A1085,1,1,"all_city_parameter_inputs")))</f>
        <v>--</v>
      </c>
      <c r="H1085" s="25" t="str">
        <f ca="1">IF(OR(F1085="alpha",F1085="beta",F1085="sd",F1085="mean"),"--",VLOOKUP(C1085,Default!$B$5:$H$82,7,FALSE))</f>
        <v>--</v>
      </c>
      <c r="I1085" s="9" t="str">
        <f ca="1">VLOOKUP(E1085,Lookup!$C$5:$D$42,2, FALSE)</f>
        <v>Travel values</v>
      </c>
      <c r="J1085" s="9" t="str">
        <f ca="1">VLOOKUP(C1085,Default!$B$4:$E$82,4, FALSE)</f>
        <v>time taken to walk to train station</v>
      </c>
      <c r="K1085" s="29"/>
      <c r="L1085" s="29"/>
      <c r="M1085" s="29"/>
    </row>
    <row r="1086" spans="1:13" x14ac:dyDescent="0.3">
      <c r="A1086" s="10">
        <f t="shared" si="47"/>
        <v>18</v>
      </c>
      <c r="B1086" s="10">
        <f t="shared" si="48"/>
        <v>34</v>
      </c>
      <c r="C1086" s="10" t="str">
        <f t="shared" ca="1" si="49"/>
        <v xml:space="preserve">add_motorcycle_fleet </v>
      </c>
      <c r="D1086" s="9" t="str" cm="1">
        <f t="array" aca="1" ref="D1086" ca="1">INDIRECT(ADDRESS(1,A1086,1,1,"all_city_parameter_inputs"))</f>
        <v>arica</v>
      </c>
      <c r="E1086" s="11" t="str" cm="1">
        <f t="array" aca="1" ref="E1086" ca="1">IF(AND(ISBLANK(INDIRECT(ADDRESS(B1086,2,1,1,"all_city_parameter_inputs"))), ISBLANK(INDIRECT(ADDRESS(B1086,1,1,1,"all_city_parameter_inputs")))), "", IF(ISBLANK(INDIRECT(ADDRESS(B1086,1,1,1,"all_city_parameter_inputs"))), All_city_list!E1085,INDIRECT(ADDRESS(B1086,1,1,1,"all_city_parameter_inputs"))))</f>
        <v>add_motorcycle_fleet</v>
      </c>
      <c r="F1086" s="9" t="str" cm="1">
        <f t="array" aca="1" ref="F1086" ca="1">IF(AND(ISBLANK(INDIRECT(ADDRESS(B1086,3,1,1,"all_city_parameter_inputs"))),ISBLANK(INDIRECT(ADDRESS(B1086,2,1,1,"all_city_parameter_inputs")))),"",IF(ISBLANK(INDIRECT(ADDRESS(B1086,2,1,1,"all_city_parameter_inputs"))),"",INDIRECT(ADDRESS(B1086,2,1,1,"all_city_parameter_inputs"))))</f>
        <v/>
      </c>
      <c r="G1086" s="25" t="str" cm="1">
        <f t="array" aca="1" ref="G1086" ca="1">IF(ISBLANK(INDIRECT(ADDRESS(B1086,A1086,1,1,"all_city_parameter_inputs"))), "--",INDIRECT(ADDRESS(B1086,A1086,1,1,"all_city_parameter_inputs")))</f>
        <v>F</v>
      </c>
      <c r="H1086" s="25" t="str">
        <f ca="1">IF(OR(F1086="alpha",F1086="beta",F1086="sd",F1086="mean"),"--",VLOOKUP(C1086,Default!$B$5:$H$82,7,FALSE))</f>
        <v>F</v>
      </c>
      <c r="I1086" s="9" t="str">
        <f ca="1">VLOOKUP(E1086,Lookup!$C$5:$D$42,2, FALSE)</f>
        <v>Travel values</v>
      </c>
      <c r="J1086" s="9">
        <f ca="1">VLOOKUP(C1086,Default!$B$4:$E$82,4, FALSE)</f>
        <v>0</v>
      </c>
      <c r="K1086" s="29"/>
      <c r="L1086" s="29"/>
      <c r="M1086" s="29"/>
    </row>
    <row r="1087" spans="1:13" x14ac:dyDescent="0.3">
      <c r="A1087" s="10">
        <f t="shared" si="47"/>
        <v>18</v>
      </c>
      <c r="B1087" s="10">
        <f t="shared" si="48"/>
        <v>35</v>
      </c>
      <c r="C1087" s="10" t="str">
        <f t="shared" ca="1" si="49"/>
        <v>fleet_to_motorcycle_ratio</v>
      </c>
      <c r="D1087" s="9" t="str" cm="1">
        <f t="array" aca="1" ref="D1087" ca="1">INDIRECT(ADDRESS(1,A1087,1,1,"all_city_parameter_inputs"))</f>
        <v>arica</v>
      </c>
      <c r="E1087" s="11" t="str" cm="1">
        <f t="array" aca="1" ref="E1087" ca="1">IF(AND(ISBLANK(INDIRECT(ADDRESS(B1087,2,1,1,"all_city_parameter_inputs"))), ISBLANK(INDIRECT(ADDRESS(B1087,1,1,1,"all_city_parameter_inputs")))), "", IF(ISBLANK(INDIRECT(ADDRESS(B1087,1,1,1,"all_city_parameter_inputs"))), All_city_list!E1086,INDIRECT(ADDRESS(B1087,1,1,1,"all_city_parameter_inputs"))))</f>
        <v>fleet_to_motorcycle_ratio</v>
      </c>
      <c r="F1087" s="9" t="str" cm="1">
        <f t="array" aca="1" ref="F1087" ca="1">IF(AND(ISBLANK(INDIRECT(ADDRESS(B1087,3,1,1,"all_city_parameter_inputs"))),ISBLANK(INDIRECT(ADDRESS(B1087,2,1,1,"all_city_parameter_inputs")))),"",IF(ISBLANK(INDIRECT(ADDRESS(B1087,2,1,1,"all_city_parameter_inputs"))),"",INDIRECT(ADDRESS(B1087,2,1,1,"all_city_parameter_inputs"))))</f>
        <v>constant</v>
      </c>
      <c r="G1087" s="25" cm="1">
        <f t="array" aca="1" ref="G1087" ca="1">IF(ISBLANK(INDIRECT(ADDRESS(B1087,A1087,1,1,"all_city_parameter_inputs"))), "--",INDIRECT(ADDRESS(B1087,A1087,1,1,"all_city_parameter_inputs")))</f>
        <v>0.53274903299999998</v>
      </c>
      <c r="H1087" s="25">
        <f ca="1">IF(OR(F1087="alpha",F1087="beta",F1087="sd",F1087="mean"),"--",VLOOKUP(C1087,Default!$B$5:$H$82,7,FALSE))</f>
        <v>0.01</v>
      </c>
      <c r="I1087" s="9" t="str">
        <f ca="1">VLOOKUP(E1087,Lookup!$C$5:$D$42,2, FALSE)</f>
        <v>Travel values</v>
      </c>
      <c r="J1087" s="9" t="str">
        <f ca="1">VLOOKUP(C1087,Default!$B$4:$E$82,4, FALSE)</f>
        <v>ratio of fleet vehicles to motorcycles</v>
      </c>
      <c r="K1087" s="29"/>
      <c r="L1087" s="29"/>
      <c r="M1087" s="29"/>
    </row>
    <row r="1088" spans="1:13" x14ac:dyDescent="0.3">
      <c r="A1088" s="10">
        <f t="shared" si="47"/>
        <v>18</v>
      </c>
      <c r="B1088" s="10">
        <f t="shared" si="48"/>
        <v>36</v>
      </c>
      <c r="C1088" s="10" t="str">
        <f t="shared" ca="1" si="49"/>
        <v>fleet_to_motorcycle_ratio</v>
      </c>
      <c r="D1088" s="9" t="str" cm="1">
        <f t="array" aca="1" ref="D1088" ca="1">INDIRECT(ADDRESS(1,A1088,1,1,"all_city_parameter_inputs"))</f>
        <v>arica</v>
      </c>
      <c r="E1088" s="11" t="str" cm="1">
        <f t="array" aca="1" ref="E1088" ca="1">IF(AND(ISBLANK(INDIRECT(ADDRESS(B1088,2,1,1,"all_city_parameter_inputs"))), ISBLANK(INDIRECT(ADDRESS(B1088,1,1,1,"all_city_parameter_inputs")))), "", IF(ISBLANK(INDIRECT(ADDRESS(B1088,1,1,1,"all_city_parameter_inputs"))), All_city_list!E1087,INDIRECT(ADDRESS(B1088,1,1,1,"all_city_parameter_inputs"))))</f>
        <v>fleet_to_motorcycle_ratio</v>
      </c>
      <c r="F1088" s="9" t="str" cm="1">
        <f t="array" aca="1" ref="F1088" ca="1">IF(AND(ISBLANK(INDIRECT(ADDRESS(B1088,3,1,1,"all_city_parameter_inputs"))),ISBLANK(INDIRECT(ADDRESS(B1088,2,1,1,"all_city_parameter_inputs")))),"",IF(ISBLANK(INDIRECT(ADDRESS(B1088,2,1,1,"all_city_parameter_inputs"))),"",INDIRECT(ADDRESS(B1088,2,1,1,"all_city_parameter_inputs"))))</f>
        <v>alpha</v>
      </c>
      <c r="G1088" s="25" cm="1">
        <f t="array" aca="1" ref="G1088" ca="1">IF(ISBLANK(INDIRECT(ADDRESS(B1088,A1088,1,1,"all_city_parameter_inputs"))), "--",INDIRECT(ADDRESS(B1088,A1088,1,1,"all_city_parameter_inputs")))</f>
        <v>245.8</v>
      </c>
      <c r="H1088" s="25" t="str">
        <f ca="1">IF(OR(F1088="alpha",F1088="beta",F1088="sd",F1088="mean"),"--",VLOOKUP(C1088,Default!$B$5:$H$82,7,FALSE))</f>
        <v>--</v>
      </c>
      <c r="I1088" s="9" t="str">
        <f ca="1">VLOOKUP(E1088,Lookup!$C$5:$D$42,2, FALSE)</f>
        <v>Travel values</v>
      </c>
      <c r="J1088" s="9" t="str">
        <f ca="1">VLOOKUP(C1088,Default!$B$4:$E$82,4, FALSE)</f>
        <v>ratio of fleet vehicles to motorcycles</v>
      </c>
      <c r="K1088" s="29"/>
      <c r="L1088" s="29"/>
      <c r="M1088" s="29"/>
    </row>
    <row r="1089" spans="1:13" x14ac:dyDescent="0.3">
      <c r="A1089" s="10">
        <f t="shared" si="47"/>
        <v>18</v>
      </c>
      <c r="B1089" s="10">
        <f t="shared" si="48"/>
        <v>37</v>
      </c>
      <c r="C1089" s="10" t="str">
        <f t="shared" ca="1" si="49"/>
        <v>fleet_to_motorcycle_ratio</v>
      </c>
      <c r="D1089" s="9" t="str" cm="1">
        <f t="array" aca="1" ref="D1089" ca="1">INDIRECT(ADDRESS(1,A1089,1,1,"all_city_parameter_inputs"))</f>
        <v>arica</v>
      </c>
      <c r="E1089" s="11" t="str" cm="1">
        <f t="array" aca="1" ref="E1089" ca="1">IF(AND(ISBLANK(INDIRECT(ADDRESS(B1089,2,1,1,"all_city_parameter_inputs"))), ISBLANK(INDIRECT(ADDRESS(B1089,1,1,1,"all_city_parameter_inputs")))), "", IF(ISBLANK(INDIRECT(ADDRESS(B1089,1,1,1,"all_city_parameter_inputs"))), All_city_list!E1088,INDIRECT(ADDRESS(B1089,1,1,1,"all_city_parameter_inputs"))))</f>
        <v>fleet_to_motorcycle_ratio</v>
      </c>
      <c r="F1089" s="9" t="str" cm="1">
        <f t="array" aca="1" ref="F1089" ca="1">IF(AND(ISBLANK(INDIRECT(ADDRESS(B1089,3,1,1,"all_city_parameter_inputs"))),ISBLANK(INDIRECT(ADDRESS(B1089,2,1,1,"all_city_parameter_inputs")))),"",IF(ISBLANK(INDIRECT(ADDRESS(B1089,2,1,1,"all_city_parameter_inputs"))),"",INDIRECT(ADDRESS(B1089,2,1,1,"all_city_parameter_inputs"))))</f>
        <v>beta</v>
      </c>
      <c r="G1089" s="25" cm="1">
        <f t="array" aca="1" ref="G1089" ca="1">IF(ISBLANK(INDIRECT(ADDRESS(B1089,A1089,1,1,"all_city_parameter_inputs"))), "--",INDIRECT(ADDRESS(B1089,A1089,1,1,"all_city_parameter_inputs")))</f>
        <v>311.08</v>
      </c>
      <c r="H1089" s="25" t="str">
        <f ca="1">IF(OR(F1089="alpha",F1089="beta",F1089="sd",F1089="mean"),"--",VLOOKUP(C1089,Default!$B$5:$H$82,7,FALSE))</f>
        <v>--</v>
      </c>
      <c r="I1089" s="9" t="str">
        <f ca="1">VLOOKUP(E1089,Lookup!$C$5:$D$42,2, FALSE)</f>
        <v>Travel values</v>
      </c>
      <c r="J1089" s="9" t="str">
        <f ca="1">VLOOKUP(C1089,Default!$B$4:$E$82,4, FALSE)</f>
        <v>ratio of fleet vehicles to motorcycles</v>
      </c>
      <c r="K1089" s="29"/>
      <c r="L1089" s="29"/>
      <c r="M1089" s="29"/>
    </row>
    <row r="1090" spans="1:13" x14ac:dyDescent="0.3">
      <c r="A1090" s="10">
        <f t="shared" si="47"/>
        <v>18</v>
      </c>
      <c r="B1090" s="10">
        <f t="shared" si="48"/>
        <v>38</v>
      </c>
      <c r="C1090" s="10" t="str">
        <f t="shared" ca="1" si="49"/>
        <v xml:space="preserve">background_pa_confidence </v>
      </c>
      <c r="D1090" s="9" t="str" cm="1">
        <f t="array" aca="1" ref="D1090" ca="1">INDIRECT(ADDRESS(1,A1090,1,1,"all_city_parameter_inputs"))</f>
        <v>arica</v>
      </c>
      <c r="E1090" s="11" t="str" cm="1">
        <f t="array" aca="1" ref="E1090" ca="1">IF(AND(ISBLANK(INDIRECT(ADDRESS(B1090,2,1,1,"all_city_parameter_inputs"))), ISBLANK(INDIRECT(ADDRESS(B1090,1,1,1,"all_city_parameter_inputs")))), "", IF(ISBLANK(INDIRECT(ADDRESS(B1090,1,1,1,"all_city_parameter_inputs"))), All_city_list!E1089,INDIRECT(ADDRESS(B1090,1,1,1,"all_city_parameter_inputs"))))</f>
        <v>background_pa_confidence</v>
      </c>
      <c r="F1090" s="9" t="str" cm="1">
        <f t="array" aca="1" ref="F1090" ca="1">IF(AND(ISBLANK(INDIRECT(ADDRESS(B1090,3,1,1,"all_city_parameter_inputs"))),ISBLANK(INDIRECT(ADDRESS(B1090,2,1,1,"all_city_parameter_inputs")))),"",IF(ISBLANK(INDIRECT(ADDRESS(B1090,2,1,1,"all_city_parameter_inputs"))),"",INDIRECT(ADDRESS(B1090,2,1,1,"all_city_parameter_inputs"))))</f>
        <v/>
      </c>
      <c r="G1090" s="25" cm="1">
        <f t="array" aca="1" ref="G1090" ca="1">IF(ISBLANK(INDIRECT(ADDRESS(B1090,A1090,1,1,"all_city_parameter_inputs"))), "--",INDIRECT(ADDRESS(B1090,A1090,1,1,"all_city_parameter_inputs")))</f>
        <v>0.3</v>
      </c>
      <c r="H1090" s="25" t="e">
        <f ca="1">IF(OR(F1090="alpha",F1090="beta",F1090="sd",F1090="mean"),"--",VLOOKUP(C1090,Default!$B$5:$H$82,7,FALSE))</f>
        <v>#N/A</v>
      </c>
      <c r="I1090" s="9" t="str">
        <f ca="1">VLOOKUP(E1090,Lookup!$C$5:$D$42,2, FALSE)</f>
        <v>PA values</v>
      </c>
      <c r="J1090" s="9" t="e">
        <f ca="1">VLOOKUP(C1090,Default!$B$4:$E$82,4, FALSE)</f>
        <v>#N/A</v>
      </c>
      <c r="K1090" s="29"/>
      <c r="L1090" s="29"/>
      <c r="M1090" s="29"/>
    </row>
    <row r="1091" spans="1:13" x14ac:dyDescent="0.3">
      <c r="A1091" s="10">
        <f t="shared" si="47"/>
        <v>18</v>
      </c>
      <c r="B1091" s="10">
        <f t="shared" si="48"/>
        <v>39</v>
      </c>
      <c r="C1091" s="10" t="str">
        <f t="shared" ca="1" si="49"/>
        <v xml:space="preserve">add_walk_to_bus_trips </v>
      </c>
      <c r="D1091" s="9" t="str" cm="1">
        <f t="array" aca="1" ref="D1091" ca="1">INDIRECT(ADDRESS(1,A1091,1,1,"all_city_parameter_inputs"))</f>
        <v>arica</v>
      </c>
      <c r="E1091" s="11" t="str" cm="1">
        <f t="array" aca="1" ref="E1091" ca="1">IF(AND(ISBLANK(INDIRECT(ADDRESS(B1091,2,1,1,"all_city_parameter_inputs"))), ISBLANK(INDIRECT(ADDRESS(B1091,1,1,1,"all_city_parameter_inputs")))), "", IF(ISBLANK(INDIRECT(ADDRESS(B1091,1,1,1,"all_city_parameter_inputs"))), All_city_list!E1090,INDIRECT(ADDRESS(B1091,1,1,1,"all_city_parameter_inputs"))))</f>
        <v>add_walk_to_bus_trips</v>
      </c>
      <c r="F1091" s="9" t="str" cm="1">
        <f t="array" aca="1" ref="F1091" ca="1">IF(AND(ISBLANK(INDIRECT(ADDRESS(B1091,3,1,1,"all_city_parameter_inputs"))),ISBLANK(INDIRECT(ADDRESS(B1091,2,1,1,"all_city_parameter_inputs")))),"",IF(ISBLANK(INDIRECT(ADDRESS(B1091,2,1,1,"all_city_parameter_inputs"))),"",INDIRECT(ADDRESS(B1091,2,1,1,"all_city_parameter_inputs"))))</f>
        <v/>
      </c>
      <c r="G1091" s="25" t="str" cm="1">
        <f t="array" aca="1" ref="G1091" ca="1">IF(ISBLANK(INDIRECT(ADDRESS(B1091,A1091,1,1,"all_city_parameter_inputs"))), "--",INDIRECT(ADDRESS(B1091,A1091,1,1,"all_city_parameter_inputs")))</f>
        <v>T</v>
      </c>
      <c r="H1091" s="25" t="str">
        <f ca="1">IF(OR(F1091="alpha",F1091="beta",F1091="sd",F1091="mean"),"--",VLOOKUP(C1091,Default!$B$5:$H$82,7,FALSE))</f>
        <v>T</v>
      </c>
      <c r="I1091" s="9" t="str">
        <f ca="1">VLOOKUP(E1091,Lookup!$C$5:$D$42,2, FALSE)</f>
        <v>Travel values</v>
      </c>
      <c r="J1091" s="9">
        <f ca="1">VLOOKUP(C1091,Default!$B$4:$E$82,4, FALSE)</f>
        <v>0</v>
      </c>
      <c r="K1091" s="29"/>
      <c r="L1091" s="29"/>
      <c r="M1091" s="29"/>
    </row>
    <row r="1092" spans="1:13" x14ac:dyDescent="0.3">
      <c r="A1092" s="10">
        <f t="shared" si="47"/>
        <v>18</v>
      </c>
      <c r="B1092" s="10">
        <f t="shared" si="48"/>
        <v>40</v>
      </c>
      <c r="C1092" s="10" t="str">
        <f t="shared" ca="1" si="49"/>
        <v>bus_to_passenger_ratio</v>
      </c>
      <c r="D1092" s="9" t="str" cm="1">
        <f t="array" aca="1" ref="D1092" ca="1">INDIRECT(ADDRESS(1,A1092,1,1,"all_city_parameter_inputs"))</f>
        <v>arica</v>
      </c>
      <c r="E1092" s="11" t="str" cm="1">
        <f t="array" aca="1" ref="E1092" ca="1">IF(AND(ISBLANK(INDIRECT(ADDRESS(B1092,2,1,1,"all_city_parameter_inputs"))), ISBLANK(INDIRECT(ADDRESS(B1092,1,1,1,"all_city_parameter_inputs")))), "", IF(ISBLANK(INDIRECT(ADDRESS(B1092,1,1,1,"all_city_parameter_inputs"))), All_city_list!E1091,INDIRECT(ADDRESS(B1092,1,1,1,"all_city_parameter_inputs"))))</f>
        <v>bus_to_passenger_ratio</v>
      </c>
      <c r="F1092" s="9" t="str" cm="1">
        <f t="array" aca="1" ref="F1092" ca="1">IF(AND(ISBLANK(INDIRECT(ADDRESS(B1092,3,1,1,"all_city_parameter_inputs"))),ISBLANK(INDIRECT(ADDRESS(B1092,2,1,1,"all_city_parameter_inputs")))),"",IF(ISBLANK(INDIRECT(ADDRESS(B1092,2,1,1,"all_city_parameter_inputs"))),"",INDIRECT(ADDRESS(B1092,2,1,1,"all_city_parameter_inputs"))))</f>
        <v>constant</v>
      </c>
      <c r="G1092" s="25" cm="1">
        <f t="array" aca="1" ref="G1092" ca="1">IF(ISBLANK(INDIRECT(ADDRESS(B1092,A1092,1,1,"all_city_parameter_inputs"))), "--",INDIRECT(ADDRESS(B1092,A1092,1,1,"all_city_parameter_inputs")))</f>
        <v>3.2258065000000002E-2</v>
      </c>
      <c r="H1092" s="25">
        <f ca="1">IF(OR(F1092="alpha",F1092="beta",F1092="sd",F1092="mean"),"--",VLOOKUP(C1092,Default!$B$5:$H$82,7,FALSE))</f>
        <v>2.1999999999999999E-2</v>
      </c>
      <c r="I1092" s="9" t="str">
        <f ca="1">VLOOKUP(E1092,Lookup!$C$5:$D$42,2, FALSE)</f>
        <v>Travel values</v>
      </c>
      <c r="J1092" s="9" t="str">
        <f ca="1">VLOOKUP(C1092,Default!$B$4:$E$82,4, FALSE)</f>
        <v>number of buses per passenger</v>
      </c>
      <c r="K1092" s="29"/>
      <c r="L1092" s="29"/>
      <c r="M1092" s="29"/>
    </row>
    <row r="1093" spans="1:13" x14ac:dyDescent="0.3">
      <c r="A1093" s="10">
        <f t="shared" si="47"/>
        <v>18</v>
      </c>
      <c r="B1093" s="10">
        <f t="shared" si="48"/>
        <v>41</v>
      </c>
      <c r="C1093" s="10" t="str">
        <f t="shared" ca="1" si="49"/>
        <v>bus_to_passenger_ratio</v>
      </c>
      <c r="D1093" s="9" t="str" cm="1">
        <f t="array" aca="1" ref="D1093" ca="1">INDIRECT(ADDRESS(1,A1093,1,1,"all_city_parameter_inputs"))</f>
        <v>arica</v>
      </c>
      <c r="E1093" s="11" t="str" cm="1">
        <f t="array" aca="1" ref="E1093" ca="1">IF(AND(ISBLANK(INDIRECT(ADDRESS(B1093,2,1,1,"all_city_parameter_inputs"))), ISBLANK(INDIRECT(ADDRESS(B1093,1,1,1,"all_city_parameter_inputs")))), "", IF(ISBLANK(INDIRECT(ADDRESS(B1093,1,1,1,"all_city_parameter_inputs"))), All_city_list!E1092,INDIRECT(ADDRESS(B1093,1,1,1,"all_city_parameter_inputs"))))</f>
        <v>bus_to_passenger_ratio</v>
      </c>
      <c r="F1093" s="9" t="str" cm="1">
        <f t="array" aca="1" ref="F1093" ca="1">IF(AND(ISBLANK(INDIRECT(ADDRESS(B1093,3,1,1,"all_city_parameter_inputs"))),ISBLANK(INDIRECT(ADDRESS(B1093,2,1,1,"all_city_parameter_inputs")))),"",IF(ISBLANK(INDIRECT(ADDRESS(B1093,2,1,1,"all_city_parameter_inputs"))),"",INDIRECT(ADDRESS(B1093,2,1,1,"all_city_parameter_inputs"))))</f>
        <v>alpha</v>
      </c>
      <c r="G1093" s="25" cm="1">
        <f t="array" aca="1" ref="G1093" ca="1">IF(ISBLANK(INDIRECT(ADDRESS(B1093,A1093,1,1,"all_city_parameter_inputs"))), "--",INDIRECT(ADDRESS(B1093,A1093,1,1,"all_city_parameter_inputs")))</f>
        <v>20</v>
      </c>
      <c r="H1093" s="25" t="str">
        <f ca="1">IF(OR(F1093="alpha",F1093="beta",F1093="sd",F1093="mean"),"--",VLOOKUP(C1093,Default!$B$5:$H$82,7,FALSE))</f>
        <v>--</v>
      </c>
      <c r="I1093" s="9" t="str">
        <f ca="1">VLOOKUP(E1093,Lookup!$C$5:$D$42,2, FALSE)</f>
        <v>Travel values</v>
      </c>
      <c r="J1093" s="9" t="str">
        <f ca="1">VLOOKUP(C1093,Default!$B$4:$E$82,4, FALSE)</f>
        <v>number of buses per passenger</v>
      </c>
      <c r="K1093" s="29"/>
      <c r="L1093" s="29"/>
      <c r="M1093" s="29"/>
    </row>
    <row r="1094" spans="1:13" x14ac:dyDescent="0.3">
      <c r="A1094" s="10">
        <f t="shared" si="47"/>
        <v>18</v>
      </c>
      <c r="B1094" s="10">
        <f t="shared" si="48"/>
        <v>42</v>
      </c>
      <c r="C1094" s="10" t="str">
        <f t="shared" ca="1" si="49"/>
        <v>bus_to_passenger_ratio</v>
      </c>
      <c r="D1094" s="9" t="str" cm="1">
        <f t="array" aca="1" ref="D1094" ca="1">INDIRECT(ADDRESS(1,A1094,1,1,"all_city_parameter_inputs"))</f>
        <v>arica</v>
      </c>
      <c r="E1094" s="11" t="str" cm="1">
        <f t="array" aca="1" ref="E1094" ca="1">IF(AND(ISBLANK(INDIRECT(ADDRESS(B1094,2,1,1,"all_city_parameter_inputs"))), ISBLANK(INDIRECT(ADDRESS(B1094,1,1,1,"all_city_parameter_inputs")))), "", IF(ISBLANK(INDIRECT(ADDRESS(B1094,1,1,1,"all_city_parameter_inputs"))), All_city_list!E1093,INDIRECT(ADDRESS(B1094,1,1,1,"all_city_parameter_inputs"))))</f>
        <v>bus_to_passenger_ratio</v>
      </c>
      <c r="F1094" s="9" t="str" cm="1">
        <f t="array" aca="1" ref="F1094" ca="1">IF(AND(ISBLANK(INDIRECT(ADDRESS(B1094,3,1,1,"all_city_parameter_inputs"))),ISBLANK(INDIRECT(ADDRESS(B1094,2,1,1,"all_city_parameter_inputs")))),"",IF(ISBLANK(INDIRECT(ADDRESS(B1094,2,1,1,"all_city_parameter_inputs"))),"",INDIRECT(ADDRESS(B1094,2,1,1,"all_city_parameter_inputs"))))</f>
        <v>beta</v>
      </c>
      <c r="G1094" s="25" cm="1">
        <f t="array" aca="1" ref="G1094" ca="1">IF(ISBLANK(INDIRECT(ADDRESS(B1094,A1094,1,1,"all_city_parameter_inputs"))), "--",INDIRECT(ADDRESS(B1094,A1094,1,1,"all_city_parameter_inputs")))</f>
        <v>600</v>
      </c>
      <c r="H1094" s="25" t="str">
        <f ca="1">IF(OR(F1094="alpha",F1094="beta",F1094="sd",F1094="mean"),"--",VLOOKUP(C1094,Default!$B$5:$H$82,7,FALSE))</f>
        <v>--</v>
      </c>
      <c r="I1094" s="9" t="str">
        <f ca="1">VLOOKUP(E1094,Lookup!$C$5:$D$42,2, FALSE)</f>
        <v>Travel values</v>
      </c>
      <c r="J1094" s="9" t="str">
        <f ca="1">VLOOKUP(C1094,Default!$B$4:$E$82,4, FALSE)</f>
        <v>number of buses per passenger</v>
      </c>
      <c r="K1094" s="29"/>
      <c r="L1094" s="29"/>
      <c r="M1094" s="29"/>
    </row>
    <row r="1095" spans="1:13" x14ac:dyDescent="0.3">
      <c r="A1095" s="10">
        <f t="shared" si="47"/>
        <v>18</v>
      </c>
      <c r="B1095" s="10">
        <f t="shared" si="48"/>
        <v>43</v>
      </c>
      <c r="C1095" s="10" t="str">
        <f t="shared" ca="1" si="49"/>
        <v>truck_to_car_ratio</v>
      </c>
      <c r="D1095" s="9" t="str" cm="1">
        <f t="array" aca="1" ref="D1095" ca="1">INDIRECT(ADDRESS(1,A1095,1,1,"all_city_parameter_inputs"))</f>
        <v>arica</v>
      </c>
      <c r="E1095" s="11" t="str" cm="1">
        <f t="array" aca="1" ref="E1095" ca="1">IF(AND(ISBLANK(INDIRECT(ADDRESS(B1095,2,1,1,"all_city_parameter_inputs"))), ISBLANK(INDIRECT(ADDRESS(B1095,1,1,1,"all_city_parameter_inputs")))), "", IF(ISBLANK(INDIRECT(ADDRESS(B1095,1,1,1,"all_city_parameter_inputs"))), All_city_list!E1094,INDIRECT(ADDRESS(B1095,1,1,1,"all_city_parameter_inputs"))))</f>
        <v>truck_to_car_ratio</v>
      </c>
      <c r="F1095" s="9" t="str" cm="1">
        <f t="array" aca="1" ref="F1095" ca="1">IF(AND(ISBLANK(INDIRECT(ADDRESS(B1095,3,1,1,"all_city_parameter_inputs"))),ISBLANK(INDIRECT(ADDRESS(B1095,2,1,1,"all_city_parameter_inputs")))),"",IF(ISBLANK(INDIRECT(ADDRESS(B1095,2,1,1,"all_city_parameter_inputs"))),"",INDIRECT(ADDRESS(B1095,2,1,1,"all_city_parameter_inputs"))))</f>
        <v>constant</v>
      </c>
      <c r="G1095" s="25" cm="1">
        <f t="array" aca="1" ref="G1095" ca="1">IF(ISBLANK(INDIRECT(ADDRESS(B1095,A1095,1,1,"all_city_parameter_inputs"))), "--",INDIRECT(ADDRESS(B1095,A1095,1,1,"all_city_parameter_inputs")))</f>
        <v>0.23076923099999999</v>
      </c>
      <c r="H1095" s="25">
        <f ca="1">IF(OR(F1095="alpha",F1095="beta",F1095="sd",F1095="mean"),"--",VLOOKUP(C1095,Default!$B$5:$H$82,7,FALSE))</f>
        <v>0.21</v>
      </c>
      <c r="I1095" s="9" t="str">
        <f ca="1">VLOOKUP(E1095,Lookup!$C$5:$D$42,2, FALSE)</f>
        <v>Travel values</v>
      </c>
      <c r="J1095" s="9" t="str">
        <f ca="1">VLOOKUP(C1095,Default!$B$4:$E$82,4, FALSE)</f>
        <v>number of trucks per car</v>
      </c>
      <c r="K1095" s="29"/>
      <c r="L1095" s="29"/>
      <c r="M1095" s="29"/>
    </row>
    <row r="1096" spans="1:13" x14ac:dyDescent="0.3">
      <c r="A1096" s="10">
        <f t="shared" si="47"/>
        <v>18</v>
      </c>
      <c r="B1096" s="10">
        <f t="shared" si="48"/>
        <v>44</v>
      </c>
      <c r="C1096" s="10" t="str">
        <f t="shared" ca="1" si="49"/>
        <v>truck_to_car_ratio</v>
      </c>
      <c r="D1096" s="9" t="str" cm="1">
        <f t="array" aca="1" ref="D1096" ca="1">INDIRECT(ADDRESS(1,A1096,1,1,"all_city_parameter_inputs"))</f>
        <v>arica</v>
      </c>
      <c r="E1096" s="11" t="str" cm="1">
        <f t="array" aca="1" ref="E1096" ca="1">IF(AND(ISBLANK(INDIRECT(ADDRESS(B1096,2,1,1,"all_city_parameter_inputs"))), ISBLANK(INDIRECT(ADDRESS(B1096,1,1,1,"all_city_parameter_inputs")))), "", IF(ISBLANK(INDIRECT(ADDRESS(B1096,1,1,1,"all_city_parameter_inputs"))), All_city_list!E1095,INDIRECT(ADDRESS(B1096,1,1,1,"all_city_parameter_inputs"))))</f>
        <v>truck_to_car_ratio</v>
      </c>
      <c r="F1096" s="9" t="str" cm="1">
        <f t="array" aca="1" ref="F1096" ca="1">IF(AND(ISBLANK(INDIRECT(ADDRESS(B1096,3,1,1,"all_city_parameter_inputs"))),ISBLANK(INDIRECT(ADDRESS(B1096,2,1,1,"all_city_parameter_inputs")))),"",IF(ISBLANK(INDIRECT(ADDRESS(B1096,2,1,1,"all_city_parameter_inputs"))),"",INDIRECT(ADDRESS(B1096,2,1,1,"all_city_parameter_inputs"))))</f>
        <v>alpha</v>
      </c>
      <c r="G1096" s="25" cm="1">
        <f t="array" aca="1" ref="G1096" ca="1">IF(ISBLANK(INDIRECT(ADDRESS(B1096,A1096,1,1,"all_city_parameter_inputs"))), "--",INDIRECT(ADDRESS(B1096,A1096,1,1,"all_city_parameter_inputs")))</f>
        <v>3</v>
      </c>
      <c r="H1096" s="25" t="str">
        <f ca="1">IF(OR(F1096="alpha",F1096="beta",F1096="sd",F1096="mean"),"--",VLOOKUP(C1096,Default!$B$5:$H$82,7,FALSE))</f>
        <v>--</v>
      </c>
      <c r="I1096" s="9" t="str">
        <f ca="1">VLOOKUP(E1096,Lookup!$C$5:$D$42,2, FALSE)</f>
        <v>Travel values</v>
      </c>
      <c r="J1096" s="9" t="str">
        <f ca="1">VLOOKUP(C1096,Default!$B$4:$E$82,4, FALSE)</f>
        <v>number of trucks per car</v>
      </c>
      <c r="K1096" s="29"/>
      <c r="L1096" s="29"/>
      <c r="M1096" s="29"/>
    </row>
    <row r="1097" spans="1:13" x14ac:dyDescent="0.3">
      <c r="A1097" s="10">
        <f t="shared" si="47"/>
        <v>18</v>
      </c>
      <c r="B1097" s="10">
        <f t="shared" si="48"/>
        <v>45</v>
      </c>
      <c r="C1097" s="10" t="str">
        <f t="shared" ca="1" si="49"/>
        <v>truck_to_car_ratio</v>
      </c>
      <c r="D1097" s="9" t="str" cm="1">
        <f t="array" aca="1" ref="D1097" ca="1">INDIRECT(ADDRESS(1,A1097,1,1,"all_city_parameter_inputs"))</f>
        <v>arica</v>
      </c>
      <c r="E1097" s="11" t="str" cm="1">
        <f t="array" aca="1" ref="E1097" ca="1">IF(AND(ISBLANK(INDIRECT(ADDRESS(B1097,2,1,1,"all_city_parameter_inputs"))), ISBLANK(INDIRECT(ADDRESS(B1097,1,1,1,"all_city_parameter_inputs")))), "", IF(ISBLANK(INDIRECT(ADDRESS(B1097,1,1,1,"all_city_parameter_inputs"))), All_city_list!E1096,INDIRECT(ADDRESS(B1097,1,1,1,"all_city_parameter_inputs"))))</f>
        <v>truck_to_car_ratio</v>
      </c>
      <c r="F1097" s="9" t="str" cm="1">
        <f t="array" aca="1" ref="F1097" ca="1">IF(AND(ISBLANK(INDIRECT(ADDRESS(B1097,3,1,1,"all_city_parameter_inputs"))),ISBLANK(INDIRECT(ADDRESS(B1097,2,1,1,"all_city_parameter_inputs")))),"",IF(ISBLANK(INDIRECT(ADDRESS(B1097,2,1,1,"all_city_parameter_inputs"))),"",INDIRECT(ADDRESS(B1097,2,1,1,"all_city_parameter_inputs"))))</f>
        <v>beta</v>
      </c>
      <c r="G1097" s="25" cm="1">
        <f t="array" aca="1" ref="G1097" ca="1">IF(ISBLANK(INDIRECT(ADDRESS(B1097,A1097,1,1,"all_city_parameter_inputs"))), "--",INDIRECT(ADDRESS(B1097,A1097,1,1,"all_city_parameter_inputs")))</f>
        <v>10</v>
      </c>
      <c r="H1097" s="25" t="str">
        <f ca="1">IF(OR(F1097="alpha",F1097="beta",F1097="sd",F1097="mean"),"--",VLOOKUP(C1097,Default!$B$5:$H$82,7,FALSE))</f>
        <v>--</v>
      </c>
      <c r="I1097" s="9" t="str">
        <f ca="1">VLOOKUP(E1097,Lookup!$C$5:$D$42,2, FALSE)</f>
        <v>Travel values</v>
      </c>
      <c r="J1097" s="9" t="str">
        <f ca="1">VLOOKUP(C1097,Default!$B$4:$E$82,4, FALSE)</f>
        <v>number of trucks per car</v>
      </c>
      <c r="K1097" s="29"/>
      <c r="L1097" s="29"/>
      <c r="M1097" s="29"/>
    </row>
    <row r="1098" spans="1:13" x14ac:dyDescent="0.3">
      <c r="A1098" s="10">
        <f t="shared" si="47"/>
        <v>18</v>
      </c>
      <c r="B1098" s="10">
        <f t="shared" si="48"/>
        <v>46</v>
      </c>
      <c r="C1098" s="10" t="str">
        <f t="shared" ca="1" si="49"/>
        <v xml:space="preserve">PM_emission_confidence </v>
      </c>
      <c r="D1098" s="9" t="str" cm="1">
        <f t="array" aca="1" ref="D1098" ca="1">INDIRECT(ADDRESS(1,A1098,1,1,"all_city_parameter_inputs"))</f>
        <v>arica</v>
      </c>
      <c r="E1098" s="11" t="str" cm="1">
        <f t="array" aca="1" ref="E1098" ca="1">IF(AND(ISBLANK(INDIRECT(ADDRESS(B1098,2,1,1,"all_city_parameter_inputs"))), ISBLANK(INDIRECT(ADDRESS(B1098,1,1,1,"all_city_parameter_inputs")))), "", IF(ISBLANK(INDIRECT(ADDRESS(B1098,1,1,1,"all_city_parameter_inputs"))), All_city_list!E1097,INDIRECT(ADDRESS(B1098,1,1,1,"all_city_parameter_inputs"))))</f>
        <v>PM_emission_confidence</v>
      </c>
      <c r="F1098" s="9" t="str" cm="1">
        <f t="array" aca="1" ref="F1098" ca="1">IF(AND(ISBLANK(INDIRECT(ADDRESS(B1098,3,1,1,"all_city_parameter_inputs"))),ISBLANK(INDIRECT(ADDRESS(B1098,2,1,1,"all_city_parameter_inputs")))),"",IF(ISBLANK(INDIRECT(ADDRESS(B1098,2,1,1,"all_city_parameter_inputs"))),"",INDIRECT(ADDRESS(B1098,2,1,1,"all_city_parameter_inputs"))))</f>
        <v/>
      </c>
      <c r="G1098" s="25" cm="1">
        <f t="array" aca="1" ref="G1098" ca="1">IF(ISBLANK(INDIRECT(ADDRESS(B1098,A1098,1,1,"all_city_parameter_inputs"))), "--",INDIRECT(ADDRESS(B1098,A1098,1,1,"all_city_parameter_inputs")))</f>
        <v>0.8</v>
      </c>
      <c r="H1098" s="25" t="e">
        <f ca="1">IF(OR(F1098="alpha",F1098="beta",F1098="sd",F1098="mean"),"--",VLOOKUP(C1098,Default!$B$5:$H$82,7,FALSE))</f>
        <v>#N/A</v>
      </c>
      <c r="I1098" s="9" t="str">
        <f ca="1">VLOOKUP(E1098,Lookup!$C$5:$D$42,2, FALSE)</f>
        <v>Pollution values</v>
      </c>
      <c r="J1098" s="9" t="e">
        <f ca="1">VLOOKUP(C1098,Default!$B$4:$E$82,4, FALSE)</f>
        <v>#N/A</v>
      </c>
      <c r="K1098" s="29"/>
      <c r="L1098" s="29"/>
      <c r="M1098" s="29"/>
    </row>
    <row r="1099" spans="1:13" x14ac:dyDescent="0.3">
      <c r="A1099" s="10">
        <f t="shared" si="47"/>
        <v>18</v>
      </c>
      <c r="B1099" s="10">
        <f t="shared" si="48"/>
        <v>47</v>
      </c>
      <c r="C1099" s="10" t="str">
        <f t="shared" ca="1" si="49"/>
        <v>distance_scalar_car_taxi</v>
      </c>
      <c r="D1099" s="9" t="str" cm="1">
        <f t="array" aca="1" ref="D1099" ca="1">INDIRECT(ADDRESS(1,A1099,1,1,"all_city_parameter_inputs"))</f>
        <v>arica</v>
      </c>
      <c r="E1099" s="11" t="str" cm="1">
        <f t="array" aca="1" ref="E1099" ca="1">IF(AND(ISBLANK(INDIRECT(ADDRESS(B1099,2,1,1,"all_city_parameter_inputs"))), ISBLANK(INDIRECT(ADDRESS(B1099,1,1,1,"all_city_parameter_inputs")))), "", IF(ISBLANK(INDIRECT(ADDRESS(B1099,1,1,1,"all_city_parameter_inputs"))), All_city_list!E1098,INDIRECT(ADDRESS(B1099,1,1,1,"all_city_parameter_inputs"))))</f>
        <v>distance_scalar_car_taxi</v>
      </c>
      <c r="F1099" s="9" t="str" cm="1">
        <f t="array" aca="1" ref="F1099" ca="1">IF(AND(ISBLANK(INDIRECT(ADDRESS(B1099,3,1,1,"all_city_parameter_inputs"))),ISBLANK(INDIRECT(ADDRESS(B1099,2,1,1,"all_city_parameter_inputs")))),"",IF(ISBLANK(INDIRECT(ADDRESS(B1099,2,1,1,"all_city_parameter_inputs"))),"",INDIRECT(ADDRESS(B1099,2,1,1,"all_city_parameter_inputs"))))</f>
        <v>constant</v>
      </c>
      <c r="G1099" s="25" cm="1">
        <f t="array" aca="1" ref="G1099" ca="1">IF(ISBLANK(INDIRECT(ADDRESS(B1099,A1099,1,1,"all_city_parameter_inputs"))), "--",INDIRECT(ADDRESS(B1099,A1099,1,1,"all_city_parameter_inputs")))</f>
        <v>1</v>
      </c>
      <c r="H1099" s="25">
        <f ca="1">IF(OR(F1099="alpha",F1099="beta",F1099="sd",F1099="mean"),"--",VLOOKUP(C1099,Default!$B$5:$H$82,7,FALSE))</f>
        <v>1</v>
      </c>
      <c r="I1099" s="9" t="str">
        <f ca="1">VLOOKUP(E1099,Lookup!$C$5:$D$42,2, FALSE)</f>
        <v>Travel values</v>
      </c>
      <c r="J1099" s="9" t="str">
        <f ca="1">VLOOKUP(C1099,Default!$B$4:$E$82,4, FALSE)</f>
        <v>scalar for car/taxi distance</v>
      </c>
      <c r="K1099" s="29"/>
      <c r="L1099" s="29"/>
      <c r="M1099" s="29"/>
    </row>
    <row r="1100" spans="1:13" x14ac:dyDescent="0.3">
      <c r="A1100" s="10">
        <f t="shared" si="47"/>
        <v>18</v>
      </c>
      <c r="B1100" s="10">
        <f t="shared" si="48"/>
        <v>48</v>
      </c>
      <c r="C1100" s="10" t="str">
        <f t="shared" ca="1" si="49"/>
        <v>distance_scalar_car_taxi</v>
      </c>
      <c r="D1100" s="9" t="str" cm="1">
        <f t="array" aca="1" ref="D1100" ca="1">INDIRECT(ADDRESS(1,A1100,1,1,"all_city_parameter_inputs"))</f>
        <v>arica</v>
      </c>
      <c r="E1100" s="11" t="str" cm="1">
        <f t="array" aca="1" ref="E1100" ca="1">IF(AND(ISBLANK(INDIRECT(ADDRESS(B1100,2,1,1,"all_city_parameter_inputs"))), ISBLANK(INDIRECT(ADDRESS(B1100,1,1,1,"all_city_parameter_inputs")))), "", IF(ISBLANK(INDIRECT(ADDRESS(B1100,1,1,1,"all_city_parameter_inputs"))), All_city_list!E1099,INDIRECT(ADDRESS(B1100,1,1,1,"all_city_parameter_inputs"))))</f>
        <v>distance_scalar_car_taxi</v>
      </c>
      <c r="F1100" s="9" t="str" cm="1">
        <f t="array" aca="1" ref="F1100" ca="1">IF(AND(ISBLANK(INDIRECT(ADDRESS(B1100,3,1,1,"all_city_parameter_inputs"))),ISBLANK(INDIRECT(ADDRESS(B1100,2,1,1,"all_city_parameter_inputs")))),"",IF(ISBLANK(INDIRECT(ADDRESS(B1100,2,1,1,"all_city_parameter_inputs"))),"",INDIRECT(ADDRESS(B1100,2,1,1,"all_city_parameter_inputs"))))</f>
        <v>mean</v>
      </c>
      <c r="G1100" s="25" cm="1">
        <f t="array" aca="1" ref="G1100" ca="1">IF(ISBLANK(INDIRECT(ADDRESS(B1100,A1100,1,1,"all_city_parameter_inputs"))), "--",INDIRECT(ADDRESS(B1100,A1100,1,1,"all_city_parameter_inputs")))</f>
        <v>1</v>
      </c>
      <c r="H1100" s="25" t="str">
        <f ca="1">IF(OR(F1100="alpha",F1100="beta",F1100="sd",F1100="mean"),"--",VLOOKUP(C1100,Default!$B$5:$H$82,7,FALSE))</f>
        <v>--</v>
      </c>
      <c r="I1100" s="9" t="str">
        <f ca="1">VLOOKUP(E1100,Lookup!$C$5:$D$42,2, FALSE)</f>
        <v>Travel values</v>
      </c>
      <c r="J1100" s="9" t="str">
        <f ca="1">VLOOKUP(C1100,Default!$B$4:$E$82,4, FALSE)</f>
        <v>scalar for car/taxi distance</v>
      </c>
      <c r="K1100" s="29"/>
      <c r="L1100" s="29"/>
      <c r="M1100" s="29"/>
    </row>
    <row r="1101" spans="1:13" x14ac:dyDescent="0.3">
      <c r="A1101" s="10">
        <f t="shared" ref="A1101:A1164" si="50">A1031+1</f>
        <v>18</v>
      </c>
      <c r="B1101" s="10">
        <f t="shared" ref="B1101:B1164" si="51">B1031</f>
        <v>49</v>
      </c>
      <c r="C1101" s="10" t="str">
        <f t="shared" ref="C1101:C1164" ca="1" si="52">IF(OR(F1101="alpha",F1101="beta",F1101="constant",F1101="sd",F1101="mean"),E1101,E1101&amp;" "&amp;F1101)</f>
        <v>distance_scalar_car_taxi</v>
      </c>
      <c r="D1101" s="9" t="str" cm="1">
        <f t="array" aca="1" ref="D1101" ca="1">INDIRECT(ADDRESS(1,A1101,1,1,"all_city_parameter_inputs"))</f>
        <v>arica</v>
      </c>
      <c r="E1101" s="11" t="str" cm="1">
        <f t="array" aca="1" ref="E1101" ca="1">IF(AND(ISBLANK(INDIRECT(ADDRESS(B1101,2,1,1,"all_city_parameter_inputs"))), ISBLANK(INDIRECT(ADDRESS(B1101,1,1,1,"all_city_parameter_inputs")))), "", IF(ISBLANK(INDIRECT(ADDRESS(B1101,1,1,1,"all_city_parameter_inputs"))), All_city_list!E1100,INDIRECT(ADDRESS(B1101,1,1,1,"all_city_parameter_inputs"))))</f>
        <v>distance_scalar_car_taxi</v>
      </c>
      <c r="F1101" s="9" t="str" cm="1">
        <f t="array" aca="1" ref="F1101" ca="1">IF(AND(ISBLANK(INDIRECT(ADDRESS(B1101,3,1,1,"all_city_parameter_inputs"))),ISBLANK(INDIRECT(ADDRESS(B1101,2,1,1,"all_city_parameter_inputs")))),"",IF(ISBLANK(INDIRECT(ADDRESS(B1101,2,1,1,"all_city_parameter_inputs"))),"",INDIRECT(ADDRESS(B1101,2,1,1,"all_city_parameter_inputs"))))</f>
        <v>sd</v>
      </c>
      <c r="G1101" s="25" cm="1">
        <f t="array" aca="1" ref="G1101" ca="1">IF(ISBLANK(INDIRECT(ADDRESS(B1101,A1101,1,1,"all_city_parameter_inputs"))), "--",INDIRECT(ADDRESS(B1101,A1101,1,1,"all_city_parameter_inputs")))</f>
        <v>1.2</v>
      </c>
      <c r="H1101" s="25" t="str">
        <f ca="1">IF(OR(F1101="alpha",F1101="beta",F1101="sd",F1101="mean"),"--",VLOOKUP(C1101,Default!$B$5:$H$82,7,FALSE))</f>
        <v>--</v>
      </c>
      <c r="I1101" s="9" t="str">
        <f ca="1">VLOOKUP(E1101,Lookup!$C$5:$D$42,2, FALSE)</f>
        <v>Travel values</v>
      </c>
      <c r="J1101" s="9" t="str">
        <f ca="1">VLOOKUP(C1101,Default!$B$4:$E$82,4, FALSE)</f>
        <v>scalar for car/taxi distance</v>
      </c>
      <c r="K1101" s="29"/>
      <c r="L1101" s="29"/>
      <c r="M1101" s="29"/>
    </row>
    <row r="1102" spans="1:13" x14ac:dyDescent="0.3">
      <c r="A1102" s="10">
        <f t="shared" si="50"/>
        <v>18</v>
      </c>
      <c r="B1102" s="10">
        <f t="shared" si="51"/>
        <v>50</v>
      </c>
      <c r="C1102" s="10" t="str">
        <f t="shared" ca="1" si="52"/>
        <v>distance_scalar_motorcycle</v>
      </c>
      <c r="D1102" s="9" t="str" cm="1">
        <f t="array" aca="1" ref="D1102" ca="1">INDIRECT(ADDRESS(1,A1102,1,1,"all_city_parameter_inputs"))</f>
        <v>arica</v>
      </c>
      <c r="E1102" s="11" t="str" cm="1">
        <f t="array" aca="1" ref="E1102" ca="1">IF(AND(ISBLANK(INDIRECT(ADDRESS(B1102,2,1,1,"all_city_parameter_inputs"))), ISBLANK(INDIRECT(ADDRESS(B1102,1,1,1,"all_city_parameter_inputs")))), "", IF(ISBLANK(INDIRECT(ADDRESS(B1102,1,1,1,"all_city_parameter_inputs"))), All_city_list!E1101,INDIRECT(ADDRESS(B1102,1,1,1,"all_city_parameter_inputs"))))</f>
        <v>distance_scalar_motorcycle</v>
      </c>
      <c r="F1102" s="9" t="str" cm="1">
        <f t="array" aca="1" ref="F1102" ca="1">IF(AND(ISBLANK(INDIRECT(ADDRESS(B1102,3,1,1,"all_city_parameter_inputs"))),ISBLANK(INDIRECT(ADDRESS(B1102,2,1,1,"all_city_parameter_inputs")))),"",IF(ISBLANK(INDIRECT(ADDRESS(B1102,2,1,1,"all_city_parameter_inputs"))),"",INDIRECT(ADDRESS(B1102,2,1,1,"all_city_parameter_inputs"))))</f>
        <v>constant</v>
      </c>
      <c r="G1102" s="25" cm="1">
        <f t="array" aca="1" ref="G1102" ca="1">IF(ISBLANK(INDIRECT(ADDRESS(B1102,A1102,1,1,"all_city_parameter_inputs"))), "--",INDIRECT(ADDRESS(B1102,A1102,1,1,"all_city_parameter_inputs")))</f>
        <v>1</v>
      </c>
      <c r="H1102" s="25">
        <f ca="1">IF(OR(F1102="alpha",F1102="beta",F1102="sd",F1102="mean"),"--",VLOOKUP(C1102,Default!$B$5:$H$82,7,FALSE))</f>
        <v>1</v>
      </c>
      <c r="I1102" s="9" t="str">
        <f ca="1">VLOOKUP(E1102,Lookup!$C$5:$D$42,2, FALSE)</f>
        <v>Travel values</v>
      </c>
      <c r="J1102" s="9" t="str">
        <f ca="1">VLOOKUP(C1102,Default!$B$4:$E$82,4, FALSE)</f>
        <v>scalar for motorcycle distance</v>
      </c>
      <c r="K1102" s="29"/>
      <c r="L1102" s="29"/>
      <c r="M1102" s="29"/>
    </row>
    <row r="1103" spans="1:13" x14ac:dyDescent="0.3">
      <c r="A1103" s="10">
        <f t="shared" si="50"/>
        <v>18</v>
      </c>
      <c r="B1103" s="10">
        <f t="shared" si="51"/>
        <v>51</v>
      </c>
      <c r="C1103" s="10" t="str">
        <f t="shared" ca="1" si="52"/>
        <v>distance_scalar_motorcycle</v>
      </c>
      <c r="D1103" s="9" t="str" cm="1">
        <f t="array" aca="1" ref="D1103" ca="1">INDIRECT(ADDRESS(1,A1103,1,1,"all_city_parameter_inputs"))</f>
        <v>arica</v>
      </c>
      <c r="E1103" s="11" t="str" cm="1">
        <f t="array" aca="1" ref="E1103" ca="1">IF(AND(ISBLANK(INDIRECT(ADDRESS(B1103,2,1,1,"all_city_parameter_inputs"))), ISBLANK(INDIRECT(ADDRESS(B1103,1,1,1,"all_city_parameter_inputs")))), "", IF(ISBLANK(INDIRECT(ADDRESS(B1103,1,1,1,"all_city_parameter_inputs"))), All_city_list!E1102,INDIRECT(ADDRESS(B1103,1,1,1,"all_city_parameter_inputs"))))</f>
        <v>distance_scalar_motorcycle</v>
      </c>
      <c r="F1103" s="9" t="str" cm="1">
        <f t="array" aca="1" ref="F1103" ca="1">IF(AND(ISBLANK(INDIRECT(ADDRESS(B1103,3,1,1,"all_city_parameter_inputs"))),ISBLANK(INDIRECT(ADDRESS(B1103,2,1,1,"all_city_parameter_inputs")))),"",IF(ISBLANK(INDIRECT(ADDRESS(B1103,2,1,1,"all_city_parameter_inputs"))),"",INDIRECT(ADDRESS(B1103,2,1,1,"all_city_parameter_inputs"))))</f>
        <v>mean</v>
      </c>
      <c r="G1103" s="25" cm="1">
        <f t="array" aca="1" ref="G1103" ca="1">IF(ISBLANK(INDIRECT(ADDRESS(B1103,A1103,1,1,"all_city_parameter_inputs"))), "--",INDIRECT(ADDRESS(B1103,A1103,1,1,"all_city_parameter_inputs")))</f>
        <v>1</v>
      </c>
      <c r="H1103" s="25" t="str">
        <f ca="1">IF(OR(F1103="alpha",F1103="beta",F1103="sd",F1103="mean"),"--",VLOOKUP(C1103,Default!$B$5:$H$82,7,FALSE))</f>
        <v>--</v>
      </c>
      <c r="I1103" s="9" t="str">
        <f ca="1">VLOOKUP(E1103,Lookup!$C$5:$D$42,2, FALSE)</f>
        <v>Travel values</v>
      </c>
      <c r="J1103" s="9" t="str">
        <f ca="1">VLOOKUP(C1103,Default!$B$4:$E$82,4, FALSE)</f>
        <v>scalar for motorcycle distance</v>
      </c>
      <c r="K1103" s="29"/>
      <c r="L1103" s="29"/>
      <c r="M1103" s="29"/>
    </row>
    <row r="1104" spans="1:13" x14ac:dyDescent="0.3">
      <c r="A1104" s="10">
        <f t="shared" si="50"/>
        <v>18</v>
      </c>
      <c r="B1104" s="10">
        <f t="shared" si="51"/>
        <v>52</v>
      </c>
      <c r="C1104" s="10" t="str">
        <f t="shared" ca="1" si="52"/>
        <v>distance_scalar_motorcycle</v>
      </c>
      <c r="D1104" s="9" t="str" cm="1">
        <f t="array" aca="1" ref="D1104" ca="1">INDIRECT(ADDRESS(1,A1104,1,1,"all_city_parameter_inputs"))</f>
        <v>arica</v>
      </c>
      <c r="E1104" s="11" t="str" cm="1">
        <f t="array" aca="1" ref="E1104" ca="1">IF(AND(ISBLANK(INDIRECT(ADDRESS(B1104,2,1,1,"all_city_parameter_inputs"))), ISBLANK(INDIRECT(ADDRESS(B1104,1,1,1,"all_city_parameter_inputs")))), "", IF(ISBLANK(INDIRECT(ADDRESS(B1104,1,1,1,"all_city_parameter_inputs"))), All_city_list!E1103,INDIRECT(ADDRESS(B1104,1,1,1,"all_city_parameter_inputs"))))</f>
        <v>distance_scalar_motorcycle</v>
      </c>
      <c r="F1104" s="9" t="str" cm="1">
        <f t="array" aca="1" ref="F1104" ca="1">IF(AND(ISBLANK(INDIRECT(ADDRESS(B1104,3,1,1,"all_city_parameter_inputs"))),ISBLANK(INDIRECT(ADDRESS(B1104,2,1,1,"all_city_parameter_inputs")))),"",IF(ISBLANK(INDIRECT(ADDRESS(B1104,2,1,1,"all_city_parameter_inputs"))),"",INDIRECT(ADDRESS(B1104,2,1,1,"all_city_parameter_inputs"))))</f>
        <v>sd</v>
      </c>
      <c r="G1104" s="25" cm="1">
        <f t="array" aca="1" ref="G1104" ca="1">IF(ISBLANK(INDIRECT(ADDRESS(B1104,A1104,1,1,"all_city_parameter_inputs"))), "--",INDIRECT(ADDRESS(B1104,A1104,1,1,"all_city_parameter_inputs")))</f>
        <v>1.2</v>
      </c>
      <c r="H1104" s="25" t="str">
        <f ca="1">IF(OR(F1104="alpha",F1104="beta",F1104="sd",F1104="mean"),"--",VLOOKUP(C1104,Default!$B$5:$H$82,7,FALSE))</f>
        <v>--</v>
      </c>
      <c r="I1104" s="9" t="str">
        <f ca="1">VLOOKUP(E1104,Lookup!$C$5:$D$42,2, FALSE)</f>
        <v>Travel values</v>
      </c>
      <c r="J1104" s="9" t="str">
        <f ca="1">VLOOKUP(C1104,Default!$B$4:$E$82,4, FALSE)</f>
        <v>scalar for motorcycle distance</v>
      </c>
      <c r="K1104" s="29"/>
      <c r="L1104" s="29"/>
      <c r="M1104" s="29"/>
    </row>
    <row r="1105" spans="1:13" x14ac:dyDescent="0.3">
      <c r="A1105" s="10">
        <f t="shared" si="50"/>
        <v>18</v>
      </c>
      <c r="B1105" s="10">
        <f t="shared" si="51"/>
        <v>53</v>
      </c>
      <c r="C1105" s="10" t="str">
        <f t="shared" ca="1" si="52"/>
        <v>distance_scalar_pt</v>
      </c>
      <c r="D1105" s="9" t="str" cm="1">
        <f t="array" aca="1" ref="D1105" ca="1">INDIRECT(ADDRESS(1,A1105,1,1,"all_city_parameter_inputs"))</f>
        <v>arica</v>
      </c>
      <c r="E1105" s="11" t="str" cm="1">
        <f t="array" aca="1" ref="E1105" ca="1">IF(AND(ISBLANK(INDIRECT(ADDRESS(B1105,2,1,1,"all_city_parameter_inputs"))), ISBLANK(INDIRECT(ADDRESS(B1105,1,1,1,"all_city_parameter_inputs")))), "", IF(ISBLANK(INDIRECT(ADDRESS(B1105,1,1,1,"all_city_parameter_inputs"))), All_city_list!E1104,INDIRECT(ADDRESS(B1105,1,1,1,"all_city_parameter_inputs"))))</f>
        <v>distance_scalar_pt</v>
      </c>
      <c r="F1105" s="9" t="str" cm="1">
        <f t="array" aca="1" ref="F1105" ca="1">IF(AND(ISBLANK(INDIRECT(ADDRESS(B1105,3,1,1,"all_city_parameter_inputs"))),ISBLANK(INDIRECT(ADDRESS(B1105,2,1,1,"all_city_parameter_inputs")))),"",IF(ISBLANK(INDIRECT(ADDRESS(B1105,2,1,1,"all_city_parameter_inputs"))),"",INDIRECT(ADDRESS(B1105,2,1,1,"all_city_parameter_inputs"))))</f>
        <v>constant</v>
      </c>
      <c r="G1105" s="25" cm="1">
        <f t="array" aca="1" ref="G1105" ca="1">IF(ISBLANK(INDIRECT(ADDRESS(B1105,A1105,1,1,"all_city_parameter_inputs"))), "--",INDIRECT(ADDRESS(B1105,A1105,1,1,"all_city_parameter_inputs")))</f>
        <v>1</v>
      </c>
      <c r="H1105" s="25">
        <f ca="1">IF(OR(F1105="alpha",F1105="beta",F1105="sd",F1105="mean"),"--",VLOOKUP(C1105,Default!$B$5:$H$82,7,FALSE))</f>
        <v>1</v>
      </c>
      <c r="I1105" s="9" t="str">
        <f ca="1">VLOOKUP(E1105,Lookup!$C$5:$D$42,2, FALSE)</f>
        <v>Travel values</v>
      </c>
      <c r="J1105" s="9" t="str">
        <f ca="1">VLOOKUP(C1105,Default!$B$4:$E$82,4, FALSE)</f>
        <v>scalar for PT distance</v>
      </c>
      <c r="K1105" s="29"/>
      <c r="L1105" s="29"/>
      <c r="M1105" s="29"/>
    </row>
    <row r="1106" spans="1:13" x14ac:dyDescent="0.3">
      <c r="A1106" s="10">
        <f t="shared" si="50"/>
        <v>18</v>
      </c>
      <c r="B1106" s="10">
        <f t="shared" si="51"/>
        <v>54</v>
      </c>
      <c r="C1106" s="10" t="str">
        <f t="shared" ca="1" si="52"/>
        <v>distance_scalar_pt</v>
      </c>
      <c r="D1106" s="9" t="str" cm="1">
        <f t="array" aca="1" ref="D1106" ca="1">INDIRECT(ADDRESS(1,A1106,1,1,"all_city_parameter_inputs"))</f>
        <v>arica</v>
      </c>
      <c r="E1106" s="11" t="str" cm="1">
        <f t="array" aca="1" ref="E1106" ca="1">IF(AND(ISBLANK(INDIRECT(ADDRESS(B1106,2,1,1,"all_city_parameter_inputs"))), ISBLANK(INDIRECT(ADDRESS(B1106,1,1,1,"all_city_parameter_inputs")))), "", IF(ISBLANK(INDIRECT(ADDRESS(B1106,1,1,1,"all_city_parameter_inputs"))), All_city_list!E1105,INDIRECT(ADDRESS(B1106,1,1,1,"all_city_parameter_inputs"))))</f>
        <v>distance_scalar_pt</v>
      </c>
      <c r="F1106" s="9" t="str" cm="1">
        <f t="array" aca="1" ref="F1106" ca="1">IF(AND(ISBLANK(INDIRECT(ADDRESS(B1106,3,1,1,"all_city_parameter_inputs"))),ISBLANK(INDIRECT(ADDRESS(B1106,2,1,1,"all_city_parameter_inputs")))),"",IF(ISBLANK(INDIRECT(ADDRESS(B1106,2,1,1,"all_city_parameter_inputs"))),"",INDIRECT(ADDRESS(B1106,2,1,1,"all_city_parameter_inputs"))))</f>
        <v>mean</v>
      </c>
      <c r="G1106" s="25" cm="1">
        <f t="array" aca="1" ref="G1106" ca="1">IF(ISBLANK(INDIRECT(ADDRESS(B1106,A1106,1,1,"all_city_parameter_inputs"))), "--",INDIRECT(ADDRESS(B1106,A1106,1,1,"all_city_parameter_inputs")))</f>
        <v>1</v>
      </c>
      <c r="H1106" s="25" t="str">
        <f ca="1">IF(OR(F1106="alpha",F1106="beta",F1106="sd",F1106="mean"),"--",VLOOKUP(C1106,Default!$B$5:$H$82,7,FALSE))</f>
        <v>--</v>
      </c>
      <c r="I1106" s="9" t="str">
        <f ca="1">VLOOKUP(E1106,Lookup!$C$5:$D$42,2, FALSE)</f>
        <v>Travel values</v>
      </c>
      <c r="J1106" s="9" t="str">
        <f ca="1">VLOOKUP(C1106,Default!$B$4:$E$82,4, FALSE)</f>
        <v>scalar for PT distance</v>
      </c>
      <c r="K1106" s="29"/>
      <c r="L1106" s="29"/>
      <c r="M1106" s="29"/>
    </row>
    <row r="1107" spans="1:13" x14ac:dyDescent="0.3">
      <c r="A1107" s="10">
        <f t="shared" si="50"/>
        <v>18</v>
      </c>
      <c r="B1107" s="10">
        <f t="shared" si="51"/>
        <v>55</v>
      </c>
      <c r="C1107" s="10" t="str">
        <f t="shared" ca="1" si="52"/>
        <v>distance_scalar_pt</v>
      </c>
      <c r="D1107" s="9" t="str" cm="1">
        <f t="array" aca="1" ref="D1107" ca="1">INDIRECT(ADDRESS(1,A1107,1,1,"all_city_parameter_inputs"))</f>
        <v>arica</v>
      </c>
      <c r="E1107" s="11" t="str" cm="1">
        <f t="array" aca="1" ref="E1107" ca="1">IF(AND(ISBLANK(INDIRECT(ADDRESS(B1107,2,1,1,"all_city_parameter_inputs"))), ISBLANK(INDIRECT(ADDRESS(B1107,1,1,1,"all_city_parameter_inputs")))), "", IF(ISBLANK(INDIRECT(ADDRESS(B1107,1,1,1,"all_city_parameter_inputs"))), All_city_list!E1106,INDIRECT(ADDRESS(B1107,1,1,1,"all_city_parameter_inputs"))))</f>
        <v>distance_scalar_pt</v>
      </c>
      <c r="F1107" s="9" t="str" cm="1">
        <f t="array" aca="1" ref="F1107" ca="1">IF(AND(ISBLANK(INDIRECT(ADDRESS(B1107,3,1,1,"all_city_parameter_inputs"))),ISBLANK(INDIRECT(ADDRESS(B1107,2,1,1,"all_city_parameter_inputs")))),"",IF(ISBLANK(INDIRECT(ADDRESS(B1107,2,1,1,"all_city_parameter_inputs"))),"",INDIRECT(ADDRESS(B1107,2,1,1,"all_city_parameter_inputs"))))</f>
        <v>sd</v>
      </c>
      <c r="G1107" s="25" cm="1">
        <f t="array" aca="1" ref="G1107" ca="1">IF(ISBLANK(INDIRECT(ADDRESS(B1107,A1107,1,1,"all_city_parameter_inputs"))), "--",INDIRECT(ADDRESS(B1107,A1107,1,1,"all_city_parameter_inputs")))</f>
        <v>1.2</v>
      </c>
      <c r="H1107" s="25" t="str">
        <f ca="1">IF(OR(F1107="alpha",F1107="beta",F1107="sd",F1107="mean"),"--",VLOOKUP(C1107,Default!$B$5:$H$82,7,FALSE))</f>
        <v>--</v>
      </c>
      <c r="I1107" s="9" t="str">
        <f ca="1">VLOOKUP(E1107,Lookup!$C$5:$D$42,2, FALSE)</f>
        <v>Travel values</v>
      </c>
      <c r="J1107" s="9" t="str">
        <f ca="1">VLOOKUP(C1107,Default!$B$4:$E$82,4, FALSE)</f>
        <v>scalar for PT distance</v>
      </c>
      <c r="K1107" s="29"/>
      <c r="L1107" s="29"/>
      <c r="M1107" s="29"/>
    </row>
    <row r="1108" spans="1:13" x14ac:dyDescent="0.3">
      <c r="A1108" s="10">
        <f t="shared" si="50"/>
        <v>18</v>
      </c>
      <c r="B1108" s="10">
        <f t="shared" si="51"/>
        <v>56</v>
      </c>
      <c r="C1108" s="10" t="str">
        <f t="shared" ca="1" si="52"/>
        <v>distance_scalar_walking</v>
      </c>
      <c r="D1108" s="9" t="str" cm="1">
        <f t="array" aca="1" ref="D1108" ca="1">INDIRECT(ADDRESS(1,A1108,1,1,"all_city_parameter_inputs"))</f>
        <v>arica</v>
      </c>
      <c r="E1108" s="11" t="str" cm="1">
        <f t="array" aca="1" ref="E1108" ca="1">IF(AND(ISBLANK(INDIRECT(ADDRESS(B1108,2,1,1,"all_city_parameter_inputs"))), ISBLANK(INDIRECT(ADDRESS(B1108,1,1,1,"all_city_parameter_inputs")))), "", IF(ISBLANK(INDIRECT(ADDRESS(B1108,1,1,1,"all_city_parameter_inputs"))), All_city_list!E1107,INDIRECT(ADDRESS(B1108,1,1,1,"all_city_parameter_inputs"))))</f>
        <v>distance_scalar_walking</v>
      </c>
      <c r="F1108" s="9" t="str" cm="1">
        <f t="array" aca="1" ref="F1108" ca="1">IF(AND(ISBLANK(INDIRECT(ADDRESS(B1108,3,1,1,"all_city_parameter_inputs"))),ISBLANK(INDIRECT(ADDRESS(B1108,2,1,1,"all_city_parameter_inputs")))),"",IF(ISBLANK(INDIRECT(ADDRESS(B1108,2,1,1,"all_city_parameter_inputs"))),"",INDIRECT(ADDRESS(B1108,2,1,1,"all_city_parameter_inputs"))))</f>
        <v>constant</v>
      </c>
      <c r="G1108" s="25" cm="1">
        <f t="array" aca="1" ref="G1108" ca="1">IF(ISBLANK(INDIRECT(ADDRESS(B1108,A1108,1,1,"all_city_parameter_inputs"))), "--",INDIRECT(ADDRESS(B1108,A1108,1,1,"all_city_parameter_inputs")))</f>
        <v>1</v>
      </c>
      <c r="H1108" s="25">
        <f ca="1">IF(OR(F1108="alpha",F1108="beta",F1108="sd",F1108="mean"),"--",VLOOKUP(C1108,Default!$B$5:$H$82,7,FALSE))</f>
        <v>1</v>
      </c>
      <c r="I1108" s="9" t="str">
        <f ca="1">VLOOKUP(E1108,Lookup!$C$5:$D$42,2, FALSE)</f>
        <v>Travel values</v>
      </c>
      <c r="J1108" s="9" t="str">
        <f ca="1">VLOOKUP(C1108,Default!$B$4:$E$82,4, FALSE)</f>
        <v>scalar for walking distance</v>
      </c>
      <c r="K1108" s="29"/>
      <c r="L1108" s="29"/>
      <c r="M1108" s="29"/>
    </row>
    <row r="1109" spans="1:13" x14ac:dyDescent="0.3">
      <c r="A1109" s="10">
        <f t="shared" si="50"/>
        <v>18</v>
      </c>
      <c r="B1109" s="10">
        <f t="shared" si="51"/>
        <v>57</v>
      </c>
      <c r="C1109" s="10" t="str">
        <f t="shared" ca="1" si="52"/>
        <v>distance_scalar_walking</v>
      </c>
      <c r="D1109" s="9" t="str" cm="1">
        <f t="array" aca="1" ref="D1109" ca="1">INDIRECT(ADDRESS(1,A1109,1,1,"all_city_parameter_inputs"))</f>
        <v>arica</v>
      </c>
      <c r="E1109" s="11" t="str" cm="1">
        <f t="array" aca="1" ref="E1109" ca="1">IF(AND(ISBLANK(INDIRECT(ADDRESS(B1109,2,1,1,"all_city_parameter_inputs"))), ISBLANK(INDIRECT(ADDRESS(B1109,1,1,1,"all_city_parameter_inputs")))), "", IF(ISBLANK(INDIRECT(ADDRESS(B1109,1,1,1,"all_city_parameter_inputs"))), All_city_list!E1108,INDIRECT(ADDRESS(B1109,1,1,1,"all_city_parameter_inputs"))))</f>
        <v>distance_scalar_walking</v>
      </c>
      <c r="F1109" s="9" t="str" cm="1">
        <f t="array" aca="1" ref="F1109" ca="1">IF(AND(ISBLANK(INDIRECT(ADDRESS(B1109,3,1,1,"all_city_parameter_inputs"))),ISBLANK(INDIRECT(ADDRESS(B1109,2,1,1,"all_city_parameter_inputs")))),"",IF(ISBLANK(INDIRECT(ADDRESS(B1109,2,1,1,"all_city_parameter_inputs"))),"",INDIRECT(ADDRESS(B1109,2,1,1,"all_city_parameter_inputs"))))</f>
        <v>mean</v>
      </c>
      <c r="G1109" s="25" cm="1">
        <f t="array" aca="1" ref="G1109" ca="1">IF(ISBLANK(INDIRECT(ADDRESS(B1109,A1109,1,1,"all_city_parameter_inputs"))), "--",INDIRECT(ADDRESS(B1109,A1109,1,1,"all_city_parameter_inputs")))</f>
        <v>1</v>
      </c>
      <c r="H1109" s="25" t="str">
        <f ca="1">IF(OR(F1109="alpha",F1109="beta",F1109="sd",F1109="mean"),"--",VLOOKUP(C1109,Default!$B$5:$H$82,7,FALSE))</f>
        <v>--</v>
      </c>
      <c r="I1109" s="9" t="str">
        <f ca="1">VLOOKUP(E1109,Lookup!$C$5:$D$42,2, FALSE)</f>
        <v>Travel values</v>
      </c>
      <c r="J1109" s="9" t="str">
        <f ca="1">VLOOKUP(C1109,Default!$B$4:$E$82,4, FALSE)</f>
        <v>scalar for walking distance</v>
      </c>
      <c r="K1109" s="29"/>
      <c r="L1109" s="29"/>
      <c r="M1109" s="29"/>
    </row>
    <row r="1110" spans="1:13" x14ac:dyDescent="0.3">
      <c r="A1110" s="10">
        <f t="shared" si="50"/>
        <v>18</v>
      </c>
      <c r="B1110" s="10">
        <f t="shared" si="51"/>
        <v>58</v>
      </c>
      <c r="C1110" s="10" t="str">
        <f t="shared" ca="1" si="52"/>
        <v>distance_scalar_walking</v>
      </c>
      <c r="D1110" s="9" t="str" cm="1">
        <f t="array" aca="1" ref="D1110" ca="1">INDIRECT(ADDRESS(1,A1110,1,1,"all_city_parameter_inputs"))</f>
        <v>arica</v>
      </c>
      <c r="E1110" s="11" t="str" cm="1">
        <f t="array" aca="1" ref="E1110" ca="1">IF(AND(ISBLANK(INDIRECT(ADDRESS(B1110,2,1,1,"all_city_parameter_inputs"))), ISBLANK(INDIRECT(ADDRESS(B1110,1,1,1,"all_city_parameter_inputs")))), "", IF(ISBLANK(INDIRECT(ADDRESS(B1110,1,1,1,"all_city_parameter_inputs"))), All_city_list!E1109,INDIRECT(ADDRESS(B1110,1,1,1,"all_city_parameter_inputs"))))</f>
        <v>distance_scalar_walking</v>
      </c>
      <c r="F1110" s="9" t="str" cm="1">
        <f t="array" aca="1" ref="F1110" ca="1">IF(AND(ISBLANK(INDIRECT(ADDRESS(B1110,3,1,1,"all_city_parameter_inputs"))),ISBLANK(INDIRECT(ADDRESS(B1110,2,1,1,"all_city_parameter_inputs")))),"",IF(ISBLANK(INDIRECT(ADDRESS(B1110,2,1,1,"all_city_parameter_inputs"))),"",INDIRECT(ADDRESS(B1110,2,1,1,"all_city_parameter_inputs"))))</f>
        <v>sd</v>
      </c>
      <c r="G1110" s="25" cm="1">
        <f t="array" aca="1" ref="G1110" ca="1">IF(ISBLANK(INDIRECT(ADDRESS(B1110,A1110,1,1,"all_city_parameter_inputs"))), "--",INDIRECT(ADDRESS(B1110,A1110,1,1,"all_city_parameter_inputs")))</f>
        <v>1.2</v>
      </c>
      <c r="H1110" s="25" t="str">
        <f ca="1">IF(OR(F1110="alpha",F1110="beta",F1110="sd",F1110="mean"),"--",VLOOKUP(C1110,Default!$B$5:$H$82,7,FALSE))</f>
        <v>--</v>
      </c>
      <c r="I1110" s="9" t="str">
        <f ca="1">VLOOKUP(E1110,Lookup!$C$5:$D$42,2, FALSE)</f>
        <v>Travel values</v>
      </c>
      <c r="J1110" s="9" t="str">
        <f ca="1">VLOOKUP(C1110,Default!$B$4:$E$82,4, FALSE)</f>
        <v>scalar for walking distance</v>
      </c>
      <c r="K1110" s="29"/>
      <c r="L1110" s="29"/>
      <c r="M1110" s="29"/>
    </row>
    <row r="1111" spans="1:13" x14ac:dyDescent="0.3">
      <c r="A1111" s="10">
        <f t="shared" si="50"/>
        <v>18</v>
      </c>
      <c r="B1111" s="10">
        <f t="shared" si="51"/>
        <v>59</v>
      </c>
      <c r="C1111" s="10" t="str">
        <f t="shared" ca="1" si="52"/>
        <v>distance_scalar_cycling</v>
      </c>
      <c r="D1111" s="9" t="str" cm="1">
        <f t="array" aca="1" ref="D1111" ca="1">INDIRECT(ADDRESS(1,A1111,1,1,"all_city_parameter_inputs"))</f>
        <v>arica</v>
      </c>
      <c r="E1111" s="11" t="str" cm="1">
        <f t="array" aca="1" ref="E1111" ca="1">IF(AND(ISBLANK(INDIRECT(ADDRESS(B1111,2,1,1,"all_city_parameter_inputs"))), ISBLANK(INDIRECT(ADDRESS(B1111,1,1,1,"all_city_parameter_inputs")))), "", IF(ISBLANK(INDIRECT(ADDRESS(B1111,1,1,1,"all_city_parameter_inputs"))), All_city_list!E1110,INDIRECT(ADDRESS(B1111,1,1,1,"all_city_parameter_inputs"))))</f>
        <v>distance_scalar_cycling</v>
      </c>
      <c r="F1111" s="9" t="str" cm="1">
        <f t="array" aca="1" ref="F1111" ca="1">IF(AND(ISBLANK(INDIRECT(ADDRESS(B1111,3,1,1,"all_city_parameter_inputs"))),ISBLANK(INDIRECT(ADDRESS(B1111,2,1,1,"all_city_parameter_inputs")))),"",IF(ISBLANK(INDIRECT(ADDRESS(B1111,2,1,1,"all_city_parameter_inputs"))),"",INDIRECT(ADDRESS(B1111,2,1,1,"all_city_parameter_inputs"))))</f>
        <v>constant</v>
      </c>
      <c r="G1111" s="25" cm="1">
        <f t="array" aca="1" ref="G1111" ca="1">IF(ISBLANK(INDIRECT(ADDRESS(B1111,A1111,1,1,"all_city_parameter_inputs"))), "--",INDIRECT(ADDRESS(B1111,A1111,1,1,"all_city_parameter_inputs")))</f>
        <v>1</v>
      </c>
      <c r="H1111" s="25">
        <f ca="1">IF(OR(F1111="alpha",F1111="beta",F1111="sd",F1111="mean"),"--",VLOOKUP(C1111,Default!$B$5:$H$82,7,FALSE))</f>
        <v>1</v>
      </c>
      <c r="I1111" s="9" t="str">
        <f ca="1">VLOOKUP(E1111,Lookup!$C$5:$D$42,2, FALSE)</f>
        <v>Travel values</v>
      </c>
      <c r="J1111" s="9" t="str">
        <f ca="1">VLOOKUP(C1111,Default!$B$4:$E$82,4, FALSE)</f>
        <v>scalar for cycling distance</v>
      </c>
      <c r="K1111" s="29"/>
      <c r="L1111" s="29"/>
      <c r="M1111" s="29"/>
    </row>
    <row r="1112" spans="1:13" x14ac:dyDescent="0.3">
      <c r="A1112" s="10">
        <f t="shared" si="50"/>
        <v>18</v>
      </c>
      <c r="B1112" s="10">
        <f t="shared" si="51"/>
        <v>60</v>
      </c>
      <c r="C1112" s="10" t="str">
        <f t="shared" ca="1" si="52"/>
        <v>distance_scalar_cycling</v>
      </c>
      <c r="D1112" s="9" t="str" cm="1">
        <f t="array" aca="1" ref="D1112" ca="1">INDIRECT(ADDRESS(1,A1112,1,1,"all_city_parameter_inputs"))</f>
        <v>arica</v>
      </c>
      <c r="E1112" s="11" t="str" cm="1">
        <f t="array" aca="1" ref="E1112" ca="1">IF(AND(ISBLANK(INDIRECT(ADDRESS(B1112,2,1,1,"all_city_parameter_inputs"))), ISBLANK(INDIRECT(ADDRESS(B1112,1,1,1,"all_city_parameter_inputs")))), "", IF(ISBLANK(INDIRECT(ADDRESS(B1112,1,1,1,"all_city_parameter_inputs"))), All_city_list!E1111,INDIRECT(ADDRESS(B1112,1,1,1,"all_city_parameter_inputs"))))</f>
        <v>distance_scalar_cycling</v>
      </c>
      <c r="F1112" s="9" t="str" cm="1">
        <f t="array" aca="1" ref="F1112" ca="1">IF(AND(ISBLANK(INDIRECT(ADDRESS(B1112,3,1,1,"all_city_parameter_inputs"))),ISBLANK(INDIRECT(ADDRESS(B1112,2,1,1,"all_city_parameter_inputs")))),"",IF(ISBLANK(INDIRECT(ADDRESS(B1112,2,1,1,"all_city_parameter_inputs"))),"",INDIRECT(ADDRESS(B1112,2,1,1,"all_city_parameter_inputs"))))</f>
        <v>mean</v>
      </c>
      <c r="G1112" s="25" cm="1">
        <f t="array" aca="1" ref="G1112" ca="1">IF(ISBLANK(INDIRECT(ADDRESS(B1112,A1112,1,1,"all_city_parameter_inputs"))), "--",INDIRECT(ADDRESS(B1112,A1112,1,1,"all_city_parameter_inputs")))</f>
        <v>1</v>
      </c>
      <c r="H1112" s="25" t="str">
        <f ca="1">IF(OR(F1112="alpha",F1112="beta",F1112="sd",F1112="mean"),"--",VLOOKUP(C1112,Default!$B$5:$H$82,7,FALSE))</f>
        <v>--</v>
      </c>
      <c r="I1112" s="9" t="str">
        <f ca="1">VLOOKUP(E1112,Lookup!$C$5:$D$42,2, FALSE)</f>
        <v>Travel values</v>
      </c>
      <c r="J1112" s="9" t="str">
        <f ca="1">VLOOKUP(C1112,Default!$B$4:$E$82,4, FALSE)</f>
        <v>scalar for cycling distance</v>
      </c>
      <c r="K1112" s="29"/>
      <c r="L1112" s="29"/>
      <c r="M1112" s="29"/>
    </row>
    <row r="1113" spans="1:13" x14ac:dyDescent="0.3">
      <c r="A1113" s="10">
        <f t="shared" si="50"/>
        <v>18</v>
      </c>
      <c r="B1113" s="10">
        <f t="shared" si="51"/>
        <v>61</v>
      </c>
      <c r="C1113" s="10" t="str">
        <f t="shared" ca="1" si="52"/>
        <v>distance_scalar_cycling</v>
      </c>
      <c r="D1113" s="9" t="str" cm="1">
        <f t="array" aca="1" ref="D1113" ca="1">INDIRECT(ADDRESS(1,A1113,1,1,"all_city_parameter_inputs"))</f>
        <v>arica</v>
      </c>
      <c r="E1113" s="11" t="str" cm="1">
        <f t="array" aca="1" ref="E1113" ca="1">IF(AND(ISBLANK(INDIRECT(ADDRESS(B1113,2,1,1,"all_city_parameter_inputs"))), ISBLANK(INDIRECT(ADDRESS(B1113,1,1,1,"all_city_parameter_inputs")))), "", IF(ISBLANK(INDIRECT(ADDRESS(B1113,1,1,1,"all_city_parameter_inputs"))), All_city_list!E1112,INDIRECT(ADDRESS(B1113,1,1,1,"all_city_parameter_inputs"))))</f>
        <v>distance_scalar_cycling</v>
      </c>
      <c r="F1113" s="9" t="str" cm="1">
        <f t="array" aca="1" ref="F1113" ca="1">IF(AND(ISBLANK(INDIRECT(ADDRESS(B1113,3,1,1,"all_city_parameter_inputs"))),ISBLANK(INDIRECT(ADDRESS(B1113,2,1,1,"all_city_parameter_inputs")))),"",IF(ISBLANK(INDIRECT(ADDRESS(B1113,2,1,1,"all_city_parameter_inputs"))),"",INDIRECT(ADDRESS(B1113,2,1,1,"all_city_parameter_inputs"))))</f>
        <v>sd</v>
      </c>
      <c r="G1113" s="25" cm="1">
        <f t="array" aca="1" ref="G1113" ca="1">IF(ISBLANK(INDIRECT(ADDRESS(B1113,A1113,1,1,"all_city_parameter_inputs"))), "--",INDIRECT(ADDRESS(B1113,A1113,1,1,"all_city_parameter_inputs")))</f>
        <v>1.2</v>
      </c>
      <c r="H1113" s="25" t="str">
        <f ca="1">IF(OR(F1113="alpha",F1113="beta",F1113="sd",F1113="mean"),"--",VLOOKUP(C1113,Default!$B$5:$H$82,7,FALSE))</f>
        <v>--</v>
      </c>
      <c r="I1113" s="9" t="str">
        <f ca="1">VLOOKUP(E1113,Lookup!$C$5:$D$42,2, FALSE)</f>
        <v>Travel values</v>
      </c>
      <c r="J1113" s="9" t="str">
        <f ca="1">VLOOKUP(C1113,Default!$B$4:$E$82,4, FALSE)</f>
        <v>scalar for cycling distance</v>
      </c>
      <c r="K1113" s="29"/>
      <c r="L1113" s="29"/>
      <c r="M1113" s="29"/>
    </row>
    <row r="1114" spans="1:13" x14ac:dyDescent="0.3">
      <c r="A1114" s="10">
        <f t="shared" si="50"/>
        <v>18</v>
      </c>
      <c r="B1114" s="10">
        <f t="shared" si="51"/>
        <v>62</v>
      </c>
      <c r="C1114" s="10" t="str">
        <f t="shared" ca="1" si="52"/>
        <v>CO2_emission_inventories motorcycle</v>
      </c>
      <c r="D1114" s="9" t="str" cm="1">
        <f t="array" aca="1" ref="D1114" ca="1">INDIRECT(ADDRESS(1,A1114,1,1,"all_city_parameter_inputs"))</f>
        <v>arica</v>
      </c>
      <c r="E1114" s="11" t="str" cm="1">
        <f t="array" aca="1" ref="E1114" ca="1">IF(AND(ISBLANK(INDIRECT(ADDRESS(B1114,2,1,1,"all_city_parameter_inputs"))), ISBLANK(INDIRECT(ADDRESS(B1114,1,1,1,"all_city_parameter_inputs")))), "", IF(ISBLANK(INDIRECT(ADDRESS(B1114,1,1,1,"all_city_parameter_inputs"))), All_city_list!E1113,INDIRECT(ADDRESS(B1114,1,1,1,"all_city_parameter_inputs"))))</f>
        <v>CO2_emission_inventories</v>
      </c>
      <c r="F1114" s="9" t="str" cm="1">
        <f t="array" aca="1" ref="F1114" ca="1">IF(AND(ISBLANK(INDIRECT(ADDRESS(B1114,3,1,1,"all_city_parameter_inputs"))),ISBLANK(INDIRECT(ADDRESS(B1114,2,1,1,"all_city_parameter_inputs")))),"",IF(ISBLANK(INDIRECT(ADDRESS(B1114,2,1,1,"all_city_parameter_inputs"))),"",INDIRECT(ADDRESS(B1114,2,1,1,"all_city_parameter_inputs"))))</f>
        <v>motorcycle</v>
      </c>
      <c r="G1114" s="25" cm="1">
        <f t="array" aca="1" ref="G1114" ca="1">IF(ISBLANK(INDIRECT(ADDRESS(B1114,A1114,1,1,"all_city_parameter_inputs"))), "--",INDIRECT(ADDRESS(B1114,A1114,1,1,"all_city_parameter_inputs")))</f>
        <v>1920.827</v>
      </c>
      <c r="H1114" s="25">
        <f ca="1">IF(OR(F1114="alpha",F1114="beta",F1114="sd",F1114="mean"),"--",VLOOKUP(C1114,Default!$B$5:$H$82,7,FALSE))</f>
        <v>15.95</v>
      </c>
      <c r="I1114" s="9" t="str">
        <f ca="1">VLOOKUP(E1114,Lookup!$C$5:$D$42,2, FALSE)</f>
        <v>Pollution values</v>
      </c>
      <c r="J1114" s="9" t="str">
        <f ca="1">VLOOKUP(C1114,Default!$B$4:$E$82,4, FALSE)</f>
        <v>- used to estimate the CO2 for scenarios (function "scenario_co2_calculations").
- used to create the VEHICLE_INVENTORY, with speeds, PM and CO2 emissions (function "set_vehicle_inventory").</v>
      </c>
      <c r="K1114" s="29"/>
      <c r="L1114" s="29"/>
      <c r="M1114" s="29"/>
    </row>
    <row r="1115" spans="1:13" x14ac:dyDescent="0.3">
      <c r="A1115" s="10">
        <f t="shared" si="50"/>
        <v>18</v>
      </c>
      <c r="B1115" s="10">
        <f t="shared" si="51"/>
        <v>63</v>
      </c>
      <c r="C1115" s="10" t="str">
        <f t="shared" ca="1" si="52"/>
        <v>CO2_emission_inventories car</v>
      </c>
      <c r="D1115" s="9" t="str" cm="1">
        <f t="array" aca="1" ref="D1115" ca="1">INDIRECT(ADDRESS(1,A1115,1,1,"all_city_parameter_inputs"))</f>
        <v>arica</v>
      </c>
      <c r="E1115" s="11" t="str" cm="1">
        <f t="array" aca="1" ref="E1115" ca="1">IF(AND(ISBLANK(INDIRECT(ADDRESS(B1115,2,1,1,"all_city_parameter_inputs"))), ISBLANK(INDIRECT(ADDRESS(B1115,1,1,1,"all_city_parameter_inputs")))), "", IF(ISBLANK(INDIRECT(ADDRESS(B1115,1,1,1,"all_city_parameter_inputs"))), All_city_list!E1114,INDIRECT(ADDRESS(B1115,1,1,1,"all_city_parameter_inputs"))))</f>
        <v>CO2_emission_inventories</v>
      </c>
      <c r="F1115" s="9" t="str" cm="1">
        <f t="array" aca="1" ref="F1115" ca="1">IF(AND(ISBLANK(INDIRECT(ADDRESS(B1115,3,1,1,"all_city_parameter_inputs"))),ISBLANK(INDIRECT(ADDRESS(B1115,2,1,1,"all_city_parameter_inputs")))),"",IF(ISBLANK(INDIRECT(ADDRESS(B1115,2,1,1,"all_city_parameter_inputs"))),"",INDIRECT(ADDRESS(B1115,2,1,1,"all_city_parameter_inputs"))))</f>
        <v>car</v>
      </c>
      <c r="G1115" s="25" cm="1">
        <f t="array" aca="1" ref="G1115" ca="1">IF(ISBLANK(INDIRECT(ADDRESS(B1115,A1115,1,1,"all_city_parameter_inputs"))), "--",INDIRECT(ADDRESS(B1115,A1115,1,1,"all_city_parameter_inputs")))</f>
        <v>23826.86</v>
      </c>
      <c r="H1115" s="25">
        <f ca="1">IF(OR(F1115="alpha",F1115="beta",F1115="sd",F1115="mean"),"--",VLOOKUP(C1115,Default!$B$5:$H$82,7,FALSE))</f>
        <v>33.130000000000003</v>
      </c>
      <c r="I1115" s="9" t="str">
        <f ca="1">VLOOKUP(E1115,Lookup!$C$5:$D$42,2, FALSE)</f>
        <v>Pollution values</v>
      </c>
      <c r="J1115" s="9">
        <f ca="1">VLOOKUP(C1115,Default!$B$4:$E$82,4, FALSE)</f>
        <v>0</v>
      </c>
      <c r="K1115" s="29"/>
      <c r="L1115" s="29"/>
      <c r="M1115" s="29"/>
    </row>
    <row r="1116" spans="1:13" x14ac:dyDescent="0.3">
      <c r="A1116" s="10">
        <f t="shared" si="50"/>
        <v>18</v>
      </c>
      <c r="B1116" s="10">
        <f t="shared" si="51"/>
        <v>64</v>
      </c>
      <c r="C1116" s="10" t="str">
        <f t="shared" ca="1" si="52"/>
        <v>CO2_emission_inventories bus_driver</v>
      </c>
      <c r="D1116" s="9" t="str" cm="1">
        <f t="array" aca="1" ref="D1116" ca="1">INDIRECT(ADDRESS(1,A1116,1,1,"all_city_parameter_inputs"))</f>
        <v>arica</v>
      </c>
      <c r="E1116" s="11" t="str" cm="1">
        <f t="array" aca="1" ref="E1116" ca="1">IF(AND(ISBLANK(INDIRECT(ADDRESS(B1116,2,1,1,"all_city_parameter_inputs"))), ISBLANK(INDIRECT(ADDRESS(B1116,1,1,1,"all_city_parameter_inputs")))), "", IF(ISBLANK(INDIRECT(ADDRESS(B1116,1,1,1,"all_city_parameter_inputs"))), All_city_list!E1115,INDIRECT(ADDRESS(B1116,1,1,1,"all_city_parameter_inputs"))))</f>
        <v>CO2_emission_inventories</v>
      </c>
      <c r="F1116" s="9" t="str" cm="1">
        <f t="array" aca="1" ref="F1116" ca="1">IF(AND(ISBLANK(INDIRECT(ADDRESS(B1116,3,1,1,"all_city_parameter_inputs"))),ISBLANK(INDIRECT(ADDRESS(B1116,2,1,1,"all_city_parameter_inputs")))),"",IF(ISBLANK(INDIRECT(ADDRESS(B1116,2,1,1,"all_city_parameter_inputs"))),"",INDIRECT(ADDRESS(B1116,2,1,1,"all_city_parameter_inputs"))))</f>
        <v>bus_driver</v>
      </c>
      <c r="G1116" s="25" cm="1">
        <f t="array" aca="1" ref="G1116" ca="1">IF(ISBLANK(INDIRECT(ADDRESS(B1116,A1116,1,1,"all_city_parameter_inputs"))), "--",INDIRECT(ADDRESS(B1116,A1116,1,1,"all_city_parameter_inputs")))</f>
        <v>654.12199999999996</v>
      </c>
      <c r="H1116" s="25">
        <f ca="1">IF(OR(F1116="alpha",F1116="beta",F1116="sd",F1116="mean"),"--",VLOOKUP(C1116,Default!$B$5:$H$82,7,FALSE))</f>
        <v>9.76</v>
      </c>
      <c r="I1116" s="9" t="str">
        <f ca="1">VLOOKUP(E1116,Lookup!$C$5:$D$42,2, FALSE)</f>
        <v>Pollution values</v>
      </c>
      <c r="J1116" s="9">
        <f ca="1">VLOOKUP(C1116,Default!$B$4:$E$82,4, FALSE)</f>
        <v>0</v>
      </c>
      <c r="K1116" s="29"/>
      <c r="L1116" s="29"/>
      <c r="M1116" s="29"/>
    </row>
    <row r="1117" spans="1:13" x14ac:dyDescent="0.3">
      <c r="A1117" s="10">
        <f t="shared" si="50"/>
        <v>18</v>
      </c>
      <c r="B1117" s="10">
        <f t="shared" si="51"/>
        <v>65</v>
      </c>
      <c r="C1117" s="10" t="str">
        <f t="shared" ca="1" si="52"/>
        <v>CO2_emission_inventories big_truck</v>
      </c>
      <c r="D1117" s="9" t="str" cm="1">
        <f t="array" aca="1" ref="D1117" ca="1">INDIRECT(ADDRESS(1,A1117,1,1,"all_city_parameter_inputs"))</f>
        <v>arica</v>
      </c>
      <c r="E1117" s="11" t="str" cm="1">
        <f t="array" aca="1" ref="E1117" ca="1">IF(AND(ISBLANK(INDIRECT(ADDRESS(B1117,2,1,1,"all_city_parameter_inputs"))), ISBLANK(INDIRECT(ADDRESS(B1117,1,1,1,"all_city_parameter_inputs")))), "", IF(ISBLANK(INDIRECT(ADDRESS(B1117,1,1,1,"all_city_parameter_inputs"))), All_city_list!E1116,INDIRECT(ADDRESS(B1117,1,1,1,"all_city_parameter_inputs"))))</f>
        <v>CO2_emission_inventories</v>
      </c>
      <c r="F1117" s="9" t="str" cm="1">
        <f t="array" aca="1" ref="F1117" ca="1">IF(AND(ISBLANK(INDIRECT(ADDRESS(B1117,3,1,1,"all_city_parameter_inputs"))),ISBLANK(INDIRECT(ADDRESS(B1117,2,1,1,"all_city_parameter_inputs")))),"",IF(ISBLANK(INDIRECT(ADDRESS(B1117,2,1,1,"all_city_parameter_inputs"))),"",INDIRECT(ADDRESS(B1117,2,1,1,"all_city_parameter_inputs"))))</f>
        <v>big_truck</v>
      </c>
      <c r="G1117" s="25" cm="1">
        <f t="array" aca="1" ref="G1117" ca="1">IF(ISBLANK(INDIRECT(ADDRESS(B1117,A1117,1,1,"all_city_parameter_inputs"))), "--",INDIRECT(ADDRESS(B1117,A1117,1,1,"all_city_parameter_inputs")))</f>
        <v>5862.0029999999997</v>
      </c>
      <c r="H1117" s="25">
        <f ca="1">IF(OR(F1117="alpha",F1117="beta",F1117="sd",F1117="mean"),"--",VLOOKUP(C1117,Default!$B$5:$H$82,7,FALSE))</f>
        <v>3.68</v>
      </c>
      <c r="I1117" s="9" t="str">
        <f ca="1">VLOOKUP(E1117,Lookup!$C$5:$D$42,2, FALSE)</f>
        <v>Pollution values</v>
      </c>
      <c r="J1117" s="9">
        <f ca="1">VLOOKUP(C1117,Default!$B$4:$E$82,4, FALSE)</f>
        <v>0</v>
      </c>
      <c r="K1117" s="29"/>
      <c r="L1117" s="29"/>
      <c r="M1117" s="29"/>
    </row>
    <row r="1118" spans="1:13" x14ac:dyDescent="0.3">
      <c r="A1118" s="10">
        <f t="shared" si="50"/>
        <v>18</v>
      </c>
      <c r="B1118" s="10">
        <f t="shared" si="51"/>
        <v>66</v>
      </c>
      <c r="C1118" s="10" t="str">
        <f t="shared" ca="1" si="52"/>
        <v>CO2_emission_inventories truck</v>
      </c>
      <c r="D1118" s="9" t="str" cm="1">
        <f t="array" aca="1" ref="D1118" ca="1">INDIRECT(ADDRESS(1,A1118,1,1,"all_city_parameter_inputs"))</f>
        <v>arica</v>
      </c>
      <c r="E1118" s="11" t="str" cm="1">
        <f t="array" aca="1" ref="E1118" ca="1">IF(AND(ISBLANK(INDIRECT(ADDRESS(B1118,2,1,1,"all_city_parameter_inputs"))), ISBLANK(INDIRECT(ADDRESS(B1118,1,1,1,"all_city_parameter_inputs")))), "", IF(ISBLANK(INDIRECT(ADDRESS(B1118,1,1,1,"all_city_parameter_inputs"))), All_city_list!E1117,INDIRECT(ADDRESS(B1118,1,1,1,"all_city_parameter_inputs"))))</f>
        <v>CO2_emission_inventories</v>
      </c>
      <c r="F1118" s="9" t="str" cm="1">
        <f t="array" aca="1" ref="F1118" ca="1">IF(AND(ISBLANK(INDIRECT(ADDRESS(B1118,3,1,1,"all_city_parameter_inputs"))),ISBLANK(INDIRECT(ADDRESS(B1118,2,1,1,"all_city_parameter_inputs")))),"",IF(ISBLANK(INDIRECT(ADDRESS(B1118,2,1,1,"all_city_parameter_inputs"))),"",INDIRECT(ADDRESS(B1118,2,1,1,"all_city_parameter_inputs"))))</f>
        <v>truck</v>
      </c>
      <c r="G1118" s="25" cm="1">
        <f t="array" aca="1" ref="G1118" ca="1">IF(ISBLANK(INDIRECT(ADDRESS(B1118,A1118,1,1,"all_city_parameter_inputs"))), "--",INDIRECT(ADDRESS(B1118,A1118,1,1,"all_city_parameter_inputs")))</f>
        <v>13799.81</v>
      </c>
      <c r="H1118" s="25">
        <f ca="1">IF(OR(F1118="alpha",F1118="beta",F1118="sd",F1118="mean"),"--",VLOOKUP(C1118,Default!$B$5:$H$82,7,FALSE))</f>
        <v>6.19</v>
      </c>
      <c r="I1118" s="9" t="str">
        <f ca="1">VLOOKUP(E1118,Lookup!$C$5:$D$42,2, FALSE)</f>
        <v>Pollution values</v>
      </c>
      <c r="J1118" s="9">
        <f ca="1">VLOOKUP(C1118,Default!$B$4:$E$82,4, FALSE)</f>
        <v>0</v>
      </c>
      <c r="K1118" s="29"/>
      <c r="L1118" s="29"/>
      <c r="M1118" s="29"/>
    </row>
    <row r="1119" spans="1:13" x14ac:dyDescent="0.3">
      <c r="A1119" s="10">
        <f t="shared" si="50"/>
        <v>18</v>
      </c>
      <c r="B1119" s="10">
        <f t="shared" si="51"/>
        <v>67</v>
      </c>
      <c r="C1119" s="10" t="str">
        <f t="shared" ca="1" si="52"/>
        <v>CO2_emission_inventories van</v>
      </c>
      <c r="D1119" s="9" t="str" cm="1">
        <f t="array" aca="1" ref="D1119" ca="1">INDIRECT(ADDRESS(1,A1119,1,1,"all_city_parameter_inputs"))</f>
        <v>arica</v>
      </c>
      <c r="E1119" s="11" t="str" cm="1">
        <f t="array" aca="1" ref="E1119" ca="1">IF(AND(ISBLANK(INDIRECT(ADDRESS(B1119,2,1,1,"all_city_parameter_inputs"))), ISBLANK(INDIRECT(ADDRESS(B1119,1,1,1,"all_city_parameter_inputs")))), "", IF(ISBLANK(INDIRECT(ADDRESS(B1119,1,1,1,"all_city_parameter_inputs"))), All_city_list!E1118,INDIRECT(ADDRESS(B1119,1,1,1,"all_city_parameter_inputs"))))</f>
        <v>CO2_emission_inventories</v>
      </c>
      <c r="F1119" s="9" t="str" cm="1">
        <f t="array" aca="1" ref="F1119" ca="1">IF(AND(ISBLANK(INDIRECT(ADDRESS(B1119,3,1,1,"all_city_parameter_inputs"))),ISBLANK(INDIRECT(ADDRESS(B1119,2,1,1,"all_city_parameter_inputs")))),"",IF(ISBLANK(INDIRECT(ADDRESS(B1119,2,1,1,"all_city_parameter_inputs"))),"",INDIRECT(ADDRESS(B1119,2,1,1,"all_city_parameter_inputs"))))</f>
        <v>van</v>
      </c>
      <c r="G1119" s="25" t="str" cm="1">
        <f t="array" aca="1" ref="G1119" ca="1">IF(ISBLANK(INDIRECT(ADDRESS(B1119,A1119,1,1,"all_city_parameter_inputs"))), "--",INDIRECT(ADDRESS(B1119,A1119,1,1,"all_city_parameter_inputs")))</f>
        <v>--</v>
      </c>
      <c r="H1119" s="25" t="str">
        <f ca="1">IF(OR(F1119="alpha",F1119="beta",F1119="sd",F1119="mean"),"--",VLOOKUP(C1119,Default!$B$5:$H$82,7,FALSE))</f>
        <v>NOT defined</v>
      </c>
      <c r="I1119" s="9" t="str">
        <f ca="1">VLOOKUP(E1119,Lookup!$C$5:$D$42,2, FALSE)</f>
        <v>Pollution values</v>
      </c>
      <c r="J1119" s="9">
        <f ca="1">VLOOKUP(C1119,Default!$B$4:$E$82,4, FALSE)</f>
        <v>0</v>
      </c>
      <c r="K1119" s="29"/>
      <c r="L1119" s="29"/>
      <c r="M1119" s="29"/>
    </row>
    <row r="1120" spans="1:13" x14ac:dyDescent="0.3">
      <c r="A1120" s="10">
        <f t="shared" si="50"/>
        <v>18</v>
      </c>
      <c r="B1120" s="10">
        <f t="shared" si="51"/>
        <v>68</v>
      </c>
      <c r="C1120" s="10" t="str">
        <f t="shared" ca="1" si="52"/>
        <v>CO2_emission_inventories other</v>
      </c>
      <c r="D1120" s="9" t="str" cm="1">
        <f t="array" aca="1" ref="D1120" ca="1">INDIRECT(ADDRESS(1,A1120,1,1,"all_city_parameter_inputs"))</f>
        <v>arica</v>
      </c>
      <c r="E1120" s="11" t="str" cm="1">
        <f t="array" aca="1" ref="E1120" ca="1">IF(AND(ISBLANK(INDIRECT(ADDRESS(B1120,2,1,1,"all_city_parameter_inputs"))), ISBLANK(INDIRECT(ADDRESS(B1120,1,1,1,"all_city_parameter_inputs")))), "", IF(ISBLANK(INDIRECT(ADDRESS(B1120,1,1,1,"all_city_parameter_inputs"))), All_city_list!E1119,INDIRECT(ADDRESS(B1120,1,1,1,"all_city_parameter_inputs"))))</f>
        <v>CO2_emission_inventories</v>
      </c>
      <c r="F1120" s="9" t="str" cm="1">
        <f t="array" aca="1" ref="F1120" ca="1">IF(AND(ISBLANK(INDIRECT(ADDRESS(B1120,3,1,1,"all_city_parameter_inputs"))),ISBLANK(INDIRECT(ADDRESS(B1120,2,1,1,"all_city_parameter_inputs")))),"",IF(ISBLANK(INDIRECT(ADDRESS(B1120,2,1,1,"all_city_parameter_inputs"))),"",INDIRECT(ADDRESS(B1120,2,1,1,"all_city_parameter_inputs"))))</f>
        <v>other</v>
      </c>
      <c r="G1120" s="25" cm="1">
        <f t="array" aca="1" ref="G1120" ca="1">IF(ISBLANK(INDIRECT(ADDRESS(B1120,A1120,1,1,"all_city_parameter_inputs"))), "--",INDIRECT(ADDRESS(B1120,A1120,1,1,"all_city_parameter_inputs")))</f>
        <v>0</v>
      </c>
      <c r="H1120" s="25">
        <f ca="1">IF(OR(F1120="alpha",F1120="beta",F1120="sd",F1120="mean"),"--",VLOOKUP(C1120,Default!$B$5:$H$82,7,FALSE))</f>
        <v>31.28</v>
      </c>
      <c r="I1120" s="9" t="str">
        <f ca="1">VLOOKUP(E1120,Lookup!$C$5:$D$42,2, FALSE)</f>
        <v>Pollution values</v>
      </c>
      <c r="J1120" s="9">
        <f ca="1">VLOOKUP(C1120,Default!$B$4:$E$82,4, FALSE)</f>
        <v>0</v>
      </c>
      <c r="K1120" s="29"/>
      <c r="L1120" s="29"/>
      <c r="M1120" s="29"/>
    </row>
    <row r="1121" spans="1:13" x14ac:dyDescent="0.3">
      <c r="A1121" s="10">
        <f t="shared" si="50"/>
        <v>18</v>
      </c>
      <c r="B1121" s="10">
        <f t="shared" si="51"/>
        <v>69</v>
      </c>
      <c r="C1121" s="10" t="str">
        <f t="shared" ca="1" si="52"/>
        <v>CO2_emission_inventories taxi</v>
      </c>
      <c r="D1121" s="9" t="str" cm="1">
        <f t="array" aca="1" ref="D1121" ca="1">INDIRECT(ADDRESS(1,A1121,1,1,"all_city_parameter_inputs"))</f>
        <v>arica</v>
      </c>
      <c r="E1121" s="11" t="str" cm="1">
        <f t="array" aca="1" ref="E1121" ca="1">IF(AND(ISBLANK(INDIRECT(ADDRESS(B1121,2,1,1,"all_city_parameter_inputs"))), ISBLANK(INDIRECT(ADDRESS(B1121,1,1,1,"all_city_parameter_inputs")))), "", IF(ISBLANK(INDIRECT(ADDRESS(B1121,1,1,1,"all_city_parameter_inputs"))), All_city_list!E1120,INDIRECT(ADDRESS(B1121,1,1,1,"all_city_parameter_inputs"))))</f>
        <v>CO2_emission_inventories</v>
      </c>
      <c r="F1121" s="9" t="str" cm="1">
        <f t="array" aca="1" ref="F1121" ca="1">IF(AND(ISBLANK(INDIRECT(ADDRESS(B1121,3,1,1,"all_city_parameter_inputs"))),ISBLANK(INDIRECT(ADDRESS(B1121,2,1,1,"all_city_parameter_inputs")))),"",IF(ISBLANK(INDIRECT(ADDRESS(B1121,2,1,1,"all_city_parameter_inputs"))),"",INDIRECT(ADDRESS(B1121,2,1,1,"all_city_parameter_inputs"))))</f>
        <v>taxi</v>
      </c>
      <c r="G1121" s="25" t="str" cm="1">
        <f t="array" aca="1" ref="G1121" ca="1">IF(ISBLANK(INDIRECT(ADDRESS(B1121,A1121,1,1,"all_city_parameter_inputs"))), "--",INDIRECT(ADDRESS(B1121,A1121,1,1,"all_city_parameter_inputs")))</f>
        <v>--</v>
      </c>
      <c r="H1121" s="25" t="str">
        <f ca="1">IF(OR(F1121="alpha",F1121="beta",F1121="sd",F1121="mean"),"--",VLOOKUP(C1121,Default!$B$5:$H$82,7,FALSE))</f>
        <v>NOT defined</v>
      </c>
      <c r="I1121" s="9" t="str">
        <f ca="1">VLOOKUP(E1121,Lookup!$C$5:$D$42,2, FALSE)</f>
        <v>Pollution values</v>
      </c>
      <c r="J1121" s="9">
        <f ca="1">VLOOKUP(C1121,Default!$B$4:$E$82,4, FALSE)</f>
        <v>0</v>
      </c>
      <c r="K1121" s="29"/>
      <c r="L1121" s="29"/>
      <c r="M1121" s="29"/>
    </row>
    <row r="1122" spans="1:13" x14ac:dyDescent="0.3">
      <c r="A1122" s="10">
        <f t="shared" si="50"/>
        <v>18</v>
      </c>
      <c r="B1122" s="10">
        <f t="shared" si="51"/>
        <v>70</v>
      </c>
      <c r="C1122" s="10" t="str">
        <f t="shared" ca="1" si="52"/>
        <v>CO2_emission_inventories auto_rickshaw</v>
      </c>
      <c r="D1122" s="9" t="str" cm="1">
        <f t="array" aca="1" ref="D1122" ca="1">INDIRECT(ADDRESS(1,A1122,1,1,"all_city_parameter_inputs"))</f>
        <v>arica</v>
      </c>
      <c r="E1122" s="11" t="str" cm="1">
        <f t="array" aca="1" ref="E1122" ca="1">IF(AND(ISBLANK(INDIRECT(ADDRESS(B1122,2,1,1,"all_city_parameter_inputs"))), ISBLANK(INDIRECT(ADDRESS(B1122,1,1,1,"all_city_parameter_inputs")))), "", IF(ISBLANK(INDIRECT(ADDRESS(B1122,1,1,1,"all_city_parameter_inputs"))), All_city_list!E1121,INDIRECT(ADDRESS(B1122,1,1,1,"all_city_parameter_inputs"))))</f>
        <v>CO2_emission_inventories</v>
      </c>
      <c r="F1122" s="9" t="str" cm="1">
        <f t="array" aca="1" ref="F1122" ca="1">IF(AND(ISBLANK(INDIRECT(ADDRESS(B1122,3,1,1,"all_city_parameter_inputs"))),ISBLANK(INDIRECT(ADDRESS(B1122,2,1,1,"all_city_parameter_inputs")))),"",IF(ISBLANK(INDIRECT(ADDRESS(B1122,2,1,1,"all_city_parameter_inputs"))),"",INDIRECT(ADDRESS(B1122,2,1,1,"all_city_parameter_inputs"))))</f>
        <v>auto_rickshaw</v>
      </c>
      <c r="G1122" s="25" t="str" cm="1">
        <f t="array" aca="1" ref="G1122" ca="1">IF(ISBLANK(INDIRECT(ADDRESS(B1122,A1122,1,1,"all_city_parameter_inputs"))), "--",INDIRECT(ADDRESS(B1122,A1122,1,1,"all_city_parameter_inputs")))</f>
        <v>--</v>
      </c>
      <c r="H1122" s="25" t="str">
        <f ca="1">IF(OR(F1122="alpha",F1122="beta",F1122="sd",F1122="mean"),"--",VLOOKUP(C1122,Default!$B$5:$H$82,7,FALSE))</f>
        <v>NOT defined</v>
      </c>
      <c r="I1122" s="9" t="str">
        <f ca="1">VLOOKUP(E1122,Lookup!$C$5:$D$42,2, FALSE)</f>
        <v>Pollution values</v>
      </c>
      <c r="J1122" s="9">
        <f ca="1">VLOOKUP(C1122,Default!$B$4:$E$82,4, FALSE)</f>
        <v>0</v>
      </c>
      <c r="K1122" s="29"/>
      <c r="L1122" s="29"/>
      <c r="M1122" s="29"/>
    </row>
    <row r="1123" spans="1:13" x14ac:dyDescent="0.3">
      <c r="A1123" s="10">
        <f t="shared" si="50"/>
        <v>18</v>
      </c>
      <c r="B1123" s="10">
        <f t="shared" si="51"/>
        <v>71</v>
      </c>
      <c r="C1123" s="10" t="str">
        <f t="shared" ca="1" si="52"/>
        <v xml:space="preserve">CO2_emission_confidence </v>
      </c>
      <c r="D1123" s="9" t="str" cm="1">
        <f t="array" aca="1" ref="D1123" ca="1">INDIRECT(ADDRESS(1,A1123,1,1,"all_city_parameter_inputs"))</f>
        <v>arica</v>
      </c>
      <c r="E1123" s="11" t="str" cm="1">
        <f t="array" aca="1" ref="E1123" ca="1">IF(AND(ISBLANK(INDIRECT(ADDRESS(B1123,2,1,1,"all_city_parameter_inputs"))), ISBLANK(INDIRECT(ADDRESS(B1123,1,1,1,"all_city_parameter_inputs")))), "", IF(ISBLANK(INDIRECT(ADDRESS(B1123,1,1,1,"all_city_parameter_inputs"))), All_city_list!E1122,INDIRECT(ADDRESS(B1123,1,1,1,"all_city_parameter_inputs"))))</f>
        <v>CO2_emission_confidence</v>
      </c>
      <c r="F1123" s="9" t="str" cm="1">
        <f t="array" aca="1" ref="F1123" ca="1">IF(AND(ISBLANK(INDIRECT(ADDRESS(B1123,3,1,1,"all_city_parameter_inputs"))),ISBLANK(INDIRECT(ADDRESS(B1123,2,1,1,"all_city_parameter_inputs")))),"",IF(ISBLANK(INDIRECT(ADDRESS(B1123,2,1,1,"all_city_parameter_inputs"))),"",INDIRECT(ADDRESS(B1123,2,1,1,"all_city_parameter_inputs"))))</f>
        <v/>
      </c>
      <c r="G1123" s="25" cm="1">
        <f t="array" aca="1" ref="G1123" ca="1">IF(ISBLANK(INDIRECT(ADDRESS(B1123,A1123,1,1,"all_city_parameter_inputs"))), "--",INDIRECT(ADDRESS(B1123,A1123,1,1,"all_city_parameter_inputs")))</f>
        <v>0.8</v>
      </c>
      <c r="H1123" s="25" t="e">
        <f ca="1">IF(OR(F1123="alpha",F1123="beta",F1123="sd",F1123="mean"),"--",VLOOKUP(C1123,Default!$B$5:$H$82,7,FALSE))</f>
        <v>#N/A</v>
      </c>
      <c r="I1123" s="9" t="str">
        <f ca="1">VLOOKUP(E1123,Lookup!$C$5:$D$42,2, FALSE)</f>
        <v>Pollution values</v>
      </c>
      <c r="J1123" s="9" t="e">
        <f ca="1">VLOOKUP(C1123,Default!$B$4:$E$82,4, FALSE)</f>
        <v>#N/A</v>
      </c>
      <c r="K1123" s="29"/>
      <c r="L1123" s="29"/>
      <c r="M1123" s="29"/>
    </row>
    <row r="1124" spans="1:13" x14ac:dyDescent="0.3">
      <c r="A1124" s="10">
        <f t="shared" si="50"/>
        <v>19</v>
      </c>
      <c r="B1124" s="10">
        <f t="shared" si="51"/>
        <v>2</v>
      </c>
      <c r="C1124" s="10" t="str">
        <f t="shared" ca="1" si="52"/>
        <v>speeds subway</v>
      </c>
      <c r="D1124" s="9" t="str" cm="1">
        <f t="array" aca="1" ref="D1124" ca="1">INDIRECT(ADDRESS(1,A1124,1,1,"all_city_parameter_inputs"))</f>
        <v>copiapo</v>
      </c>
      <c r="E1124" s="11" t="str" cm="1">
        <f t="array" aca="1" ref="E1124" ca="1">IF(AND(ISBLANK(INDIRECT(ADDRESS(B1124,2,1,1,"all_city_parameter_inputs"))), ISBLANK(INDIRECT(ADDRESS(B1124,1,1,1,"all_city_parameter_inputs")))), "", IF(ISBLANK(INDIRECT(ADDRESS(B1124,1,1,1,"all_city_parameter_inputs"))), All_city_list!E1123,INDIRECT(ADDRESS(B1124,1,1,1,"all_city_parameter_inputs"))))</f>
        <v>speeds</v>
      </c>
      <c r="F1124" s="9" t="str" cm="1">
        <f t="array" aca="1" ref="F1124" ca="1">IF(AND(ISBLANK(INDIRECT(ADDRESS(B1124,3,1,1,"all_city_parameter_inputs"))),ISBLANK(INDIRECT(ADDRESS(B1124,2,1,1,"all_city_parameter_inputs")))),"",IF(ISBLANK(INDIRECT(ADDRESS(B1124,2,1,1,"all_city_parameter_inputs"))),"",INDIRECT(ADDRESS(B1124,2,1,1,"all_city_parameter_inputs"))))</f>
        <v>subway</v>
      </c>
      <c r="G1124" s="25" t="str" cm="1">
        <f t="array" aca="1" ref="G1124" ca="1">IF(ISBLANK(INDIRECT(ADDRESS(B1124,A1124,1,1,"all_city_parameter_inputs"))), "--",INDIRECT(ADDRESS(B1124,A1124,1,1,"all_city_parameter_inputs")))</f>
        <v>--</v>
      </c>
      <c r="H1124" s="25">
        <f ca="1">IF(OR(F1124="alpha",F1124="beta",F1124="sd",F1124="mean"),"--",VLOOKUP(C1124,Default!$B$5:$H$82,7,FALSE))</f>
        <v>16</v>
      </c>
      <c r="I1124" s="9" t="str">
        <f ca="1">VLOOKUP(E1124,Lookup!$C$5:$D$42,2, FALSE)</f>
        <v>Travel values</v>
      </c>
      <c r="J1124" s="9">
        <f ca="1">VLOOKUP(C1124,Default!$B$4:$E$82,4, FALSE)</f>
        <v>0</v>
      </c>
      <c r="K1124" s="29"/>
      <c r="L1124" s="29"/>
      <c r="M1124" s="29"/>
    </row>
    <row r="1125" spans="1:13" x14ac:dyDescent="0.3">
      <c r="A1125" s="10">
        <f t="shared" si="50"/>
        <v>19</v>
      </c>
      <c r="B1125" s="10">
        <f t="shared" si="51"/>
        <v>3</v>
      </c>
      <c r="C1125" s="10" t="str">
        <f t="shared" ca="1" si="52"/>
        <v>speeds cycle</v>
      </c>
      <c r="D1125" s="9" t="str" cm="1">
        <f t="array" aca="1" ref="D1125" ca="1">INDIRECT(ADDRESS(1,A1125,1,1,"all_city_parameter_inputs"))</f>
        <v>copiapo</v>
      </c>
      <c r="E1125" s="11" t="str" cm="1">
        <f t="array" aca="1" ref="E1125" ca="1">IF(AND(ISBLANK(INDIRECT(ADDRESS(B1125,2,1,1,"all_city_parameter_inputs"))), ISBLANK(INDIRECT(ADDRESS(B1125,1,1,1,"all_city_parameter_inputs")))), "", IF(ISBLANK(INDIRECT(ADDRESS(B1125,1,1,1,"all_city_parameter_inputs"))), All_city_list!E1124,INDIRECT(ADDRESS(B1125,1,1,1,"all_city_parameter_inputs"))))</f>
        <v>speeds</v>
      </c>
      <c r="F1125" s="9" t="str" cm="1">
        <f t="array" aca="1" ref="F1125" ca="1">IF(AND(ISBLANK(INDIRECT(ADDRESS(B1125,3,1,1,"all_city_parameter_inputs"))),ISBLANK(INDIRECT(ADDRESS(B1125,2,1,1,"all_city_parameter_inputs")))),"",IF(ISBLANK(INDIRECT(ADDRESS(B1125,2,1,1,"all_city_parameter_inputs"))),"",INDIRECT(ADDRESS(B1125,2,1,1,"all_city_parameter_inputs"))))</f>
        <v>cycle</v>
      </c>
      <c r="G1125" s="25" t="str" cm="1">
        <f t="array" aca="1" ref="G1125" ca="1">IF(ISBLANK(INDIRECT(ADDRESS(B1125,A1125,1,1,"all_city_parameter_inputs"))), "--",INDIRECT(ADDRESS(B1125,A1125,1,1,"all_city_parameter_inputs")))</f>
        <v>--</v>
      </c>
      <c r="H1125" s="25">
        <f ca="1">IF(OR(F1125="alpha",F1125="beta",F1125="sd",F1125="mean"),"--",VLOOKUP(C1125,Default!$B$5:$H$82,7,FALSE))</f>
        <v>7</v>
      </c>
      <c r="I1125" s="9" t="str">
        <f ca="1">VLOOKUP(E1125,Lookup!$C$5:$D$42,2, FALSE)</f>
        <v>Travel values</v>
      </c>
      <c r="J1125" s="9">
        <f ca="1">VLOOKUP(C1125,Default!$B$4:$E$82,4, FALSE)</f>
        <v>0</v>
      </c>
      <c r="K1125" s="29"/>
      <c r="L1125" s="29"/>
      <c r="M1125" s="29"/>
    </row>
    <row r="1126" spans="1:13" x14ac:dyDescent="0.3">
      <c r="A1126" s="10">
        <f t="shared" si="50"/>
        <v>19</v>
      </c>
      <c r="B1126" s="10">
        <f t="shared" si="51"/>
        <v>4</v>
      </c>
      <c r="C1126" s="10" t="str">
        <f t="shared" ca="1" si="52"/>
        <v>PM_emission_inventories motorcycle</v>
      </c>
      <c r="D1126" s="9" t="str" cm="1">
        <f t="array" aca="1" ref="D1126" ca="1">INDIRECT(ADDRESS(1,A1126,1,1,"all_city_parameter_inputs"))</f>
        <v>copiapo</v>
      </c>
      <c r="E1126" s="11" t="str" cm="1">
        <f t="array" aca="1" ref="E1126" ca="1">IF(AND(ISBLANK(INDIRECT(ADDRESS(B1126,2,1,1,"all_city_parameter_inputs"))), ISBLANK(INDIRECT(ADDRESS(B1126,1,1,1,"all_city_parameter_inputs")))), "", IF(ISBLANK(INDIRECT(ADDRESS(B1126,1,1,1,"all_city_parameter_inputs"))), All_city_list!E1125,INDIRECT(ADDRESS(B1126,1,1,1,"all_city_parameter_inputs"))))</f>
        <v>PM_emission_inventories</v>
      </c>
      <c r="F1126" s="9" t="str" cm="1">
        <f t="array" aca="1" ref="F1126" ca="1">IF(AND(ISBLANK(INDIRECT(ADDRESS(B1126,3,1,1,"all_city_parameter_inputs"))),ISBLANK(INDIRECT(ADDRESS(B1126,2,1,1,"all_city_parameter_inputs")))),"",IF(ISBLANK(INDIRECT(ADDRESS(B1126,2,1,1,"all_city_parameter_inputs"))),"",INDIRECT(ADDRESS(B1126,2,1,1,"all_city_parameter_inputs"))))</f>
        <v>motorcycle</v>
      </c>
      <c r="G1126" s="25" cm="1">
        <f t="array" aca="1" ref="G1126" ca="1">IF(ISBLANK(INDIRECT(ADDRESS(B1126,A1126,1,1,"all_city_parameter_inputs"))), "--",INDIRECT(ADDRESS(B1126,A1126,1,1,"all_city_parameter_inputs")))</f>
        <v>2.0557603000000001E-2</v>
      </c>
      <c r="H1126" s="25">
        <f ca="1">IF(OR(F1126="alpha",F1126="beta",F1126="sd",F1126="mean"),"--",VLOOKUP(C1126,Default!$B$5:$H$82,7,FALSE))</f>
        <v>1.0999999999999999E-2</v>
      </c>
      <c r="I1126" s="9" t="str">
        <f ca="1">VLOOKUP(E1126,Lookup!$C$5:$D$42,2, FALSE)</f>
        <v>Pollution values</v>
      </c>
      <c r="J1126" s="9" t="str">
        <f ca="1">VLOOKUP(C1126,Default!$B$4:$E$82,4, FALSE)</f>
        <v>- Used to estimate the PM for scenarios (function "scenario_pm_calculations").
- Iused as reference to compute confidence around it (function "ithim_setup_parameters").
- used to create VEHICLE_INVENTORY, with speeds, PM and CO2 emissions (function "set_vehicle_inventory").</v>
      </c>
      <c r="K1126" s="29"/>
      <c r="L1126" s="29"/>
      <c r="M1126" s="29"/>
    </row>
    <row r="1127" spans="1:13" x14ac:dyDescent="0.3">
      <c r="A1127" s="10">
        <f t="shared" si="50"/>
        <v>19</v>
      </c>
      <c r="B1127" s="10">
        <f t="shared" si="51"/>
        <v>5</v>
      </c>
      <c r="C1127" s="10" t="str">
        <f t="shared" ca="1" si="52"/>
        <v>PM_emission_inventories car</v>
      </c>
      <c r="D1127" s="9" t="str" cm="1">
        <f t="array" aca="1" ref="D1127" ca="1">INDIRECT(ADDRESS(1,A1127,1,1,"all_city_parameter_inputs"))</f>
        <v>copiapo</v>
      </c>
      <c r="E1127" s="11" t="str" cm="1">
        <f t="array" aca="1" ref="E1127" ca="1">IF(AND(ISBLANK(INDIRECT(ADDRESS(B1127,2,1,1,"all_city_parameter_inputs"))), ISBLANK(INDIRECT(ADDRESS(B1127,1,1,1,"all_city_parameter_inputs")))), "", IF(ISBLANK(INDIRECT(ADDRESS(B1127,1,1,1,"all_city_parameter_inputs"))), All_city_list!E1126,INDIRECT(ADDRESS(B1127,1,1,1,"all_city_parameter_inputs"))))</f>
        <v>PM_emission_inventories</v>
      </c>
      <c r="F1127" s="9" t="str" cm="1">
        <f t="array" aca="1" ref="F1127" ca="1">IF(AND(ISBLANK(INDIRECT(ADDRESS(B1127,3,1,1,"all_city_parameter_inputs"))),ISBLANK(INDIRECT(ADDRESS(B1127,2,1,1,"all_city_parameter_inputs")))),"",IF(ISBLANK(INDIRECT(ADDRESS(B1127,2,1,1,"all_city_parameter_inputs"))),"",INDIRECT(ADDRESS(B1127,2,1,1,"all_city_parameter_inputs"))))</f>
        <v>car</v>
      </c>
      <c r="G1127" s="25" cm="1">
        <f t="array" aca="1" ref="G1127" ca="1">IF(ISBLANK(INDIRECT(ADDRESS(B1127,A1127,1,1,"all_city_parameter_inputs"))), "--",INDIRECT(ADDRESS(B1127,A1127,1,1,"all_city_parameter_inputs")))</f>
        <v>2.7229695000000002E-2</v>
      </c>
      <c r="H1127" s="25">
        <f ca="1">IF(OR(F1127="alpha",F1127="beta",F1127="sd",F1127="mean"),"--",VLOOKUP(C1127,Default!$B$5:$H$82,7,FALSE))</f>
        <v>0.22800000000000001</v>
      </c>
      <c r="I1127" s="9" t="str">
        <f ca="1">VLOOKUP(E1127,Lookup!$C$5:$D$42,2, FALSE)</f>
        <v>Pollution values</v>
      </c>
      <c r="J1127" s="9">
        <f ca="1">VLOOKUP(C1127,Default!$B$4:$E$82,4, FALSE)</f>
        <v>0</v>
      </c>
      <c r="K1127" s="29"/>
      <c r="L1127" s="29"/>
      <c r="M1127" s="29"/>
    </row>
    <row r="1128" spans="1:13" x14ac:dyDescent="0.3">
      <c r="A1128" s="10">
        <f t="shared" si="50"/>
        <v>19</v>
      </c>
      <c r="B1128" s="10">
        <f t="shared" si="51"/>
        <v>6</v>
      </c>
      <c r="C1128" s="10" t="str">
        <f t="shared" ca="1" si="52"/>
        <v>PM_emission_inventories bus_driver</v>
      </c>
      <c r="D1128" s="9" t="str" cm="1">
        <f t="array" aca="1" ref="D1128" ca="1">INDIRECT(ADDRESS(1,A1128,1,1,"all_city_parameter_inputs"))</f>
        <v>copiapo</v>
      </c>
      <c r="E1128" s="11" t="str" cm="1">
        <f t="array" aca="1" ref="E1128" ca="1">IF(AND(ISBLANK(INDIRECT(ADDRESS(B1128,2,1,1,"all_city_parameter_inputs"))), ISBLANK(INDIRECT(ADDRESS(B1128,1,1,1,"all_city_parameter_inputs")))), "", IF(ISBLANK(INDIRECT(ADDRESS(B1128,1,1,1,"all_city_parameter_inputs"))), All_city_list!E1127,INDIRECT(ADDRESS(B1128,1,1,1,"all_city_parameter_inputs"))))</f>
        <v>PM_emission_inventories</v>
      </c>
      <c r="F1128" s="9" t="str" cm="1">
        <f t="array" aca="1" ref="F1128" ca="1">IF(AND(ISBLANK(INDIRECT(ADDRESS(B1128,3,1,1,"all_city_parameter_inputs"))),ISBLANK(INDIRECT(ADDRESS(B1128,2,1,1,"all_city_parameter_inputs")))),"",IF(ISBLANK(INDIRECT(ADDRESS(B1128,2,1,1,"all_city_parameter_inputs"))),"",INDIRECT(ADDRESS(B1128,2,1,1,"all_city_parameter_inputs"))))</f>
        <v>bus_driver</v>
      </c>
      <c r="G1128" s="25" cm="1">
        <f t="array" aca="1" ref="G1128" ca="1">IF(ISBLANK(INDIRECT(ADDRESS(B1128,A1128,1,1,"all_city_parameter_inputs"))), "--",INDIRECT(ADDRESS(B1128,A1128,1,1,"all_city_parameter_inputs")))</f>
        <v>3.3675010999999998E-2</v>
      </c>
      <c r="H1128" s="25">
        <f ca="1">IF(OR(F1128="alpha",F1128="beta",F1128="sd",F1128="mean"),"--",VLOOKUP(C1128,Default!$B$5:$H$82,7,FALSE))</f>
        <v>0.82</v>
      </c>
      <c r="I1128" s="9" t="str">
        <f ca="1">VLOOKUP(E1128,Lookup!$C$5:$D$42,2, FALSE)</f>
        <v>Pollution values</v>
      </c>
      <c r="J1128" s="9">
        <f ca="1">VLOOKUP(C1128,Default!$B$4:$E$82,4, FALSE)</f>
        <v>0</v>
      </c>
      <c r="K1128" s="29"/>
      <c r="L1128" s="29"/>
      <c r="M1128" s="29"/>
    </row>
    <row r="1129" spans="1:13" x14ac:dyDescent="0.3">
      <c r="A1129" s="10">
        <f t="shared" si="50"/>
        <v>19</v>
      </c>
      <c r="B1129" s="10">
        <f t="shared" si="51"/>
        <v>7</v>
      </c>
      <c r="C1129" s="10" t="str">
        <f t="shared" ca="1" si="52"/>
        <v>PM_emission_inventories big_truck</v>
      </c>
      <c r="D1129" s="9" t="str" cm="1">
        <f t="array" aca="1" ref="D1129" ca="1">INDIRECT(ADDRESS(1,A1129,1,1,"all_city_parameter_inputs"))</f>
        <v>copiapo</v>
      </c>
      <c r="E1129" s="11" t="str" cm="1">
        <f t="array" aca="1" ref="E1129" ca="1">IF(AND(ISBLANK(INDIRECT(ADDRESS(B1129,2,1,1,"all_city_parameter_inputs"))), ISBLANK(INDIRECT(ADDRESS(B1129,1,1,1,"all_city_parameter_inputs")))), "", IF(ISBLANK(INDIRECT(ADDRESS(B1129,1,1,1,"all_city_parameter_inputs"))), All_city_list!E1128,INDIRECT(ADDRESS(B1129,1,1,1,"all_city_parameter_inputs"))))</f>
        <v>PM_emission_inventories</v>
      </c>
      <c r="F1129" s="9" t="str" cm="1">
        <f t="array" aca="1" ref="F1129" ca="1">IF(AND(ISBLANK(INDIRECT(ADDRESS(B1129,3,1,1,"all_city_parameter_inputs"))),ISBLANK(INDIRECT(ADDRESS(B1129,2,1,1,"all_city_parameter_inputs")))),"",IF(ISBLANK(INDIRECT(ADDRESS(B1129,2,1,1,"all_city_parameter_inputs"))),"",INDIRECT(ADDRESS(B1129,2,1,1,"all_city_parameter_inputs"))))</f>
        <v>big_truck</v>
      </c>
      <c r="G1129" s="25" cm="1">
        <f t="array" aca="1" ref="G1129" ca="1">IF(ISBLANK(INDIRECT(ADDRESS(B1129,A1129,1,1,"all_city_parameter_inputs"))), "--",INDIRECT(ADDRESS(B1129,A1129,1,1,"all_city_parameter_inputs")))</f>
        <v>0.13369745899999999</v>
      </c>
      <c r="H1129" s="25">
        <f ca="1">IF(OR(F1129="alpha",F1129="beta",F1129="sd",F1129="mean"),"--",VLOOKUP(C1129,Default!$B$5:$H$82,7,FALSE))</f>
        <v>0.71099999999999997</v>
      </c>
      <c r="I1129" s="9" t="str">
        <f ca="1">VLOOKUP(E1129,Lookup!$C$5:$D$42,2, FALSE)</f>
        <v>Pollution values</v>
      </c>
      <c r="J1129" s="9">
        <f ca="1">VLOOKUP(C1129,Default!$B$4:$E$82,4, FALSE)</f>
        <v>0</v>
      </c>
      <c r="K1129" s="29"/>
      <c r="L1129" s="29"/>
      <c r="M1129" s="29"/>
    </row>
    <row r="1130" spans="1:13" x14ac:dyDescent="0.3">
      <c r="A1130" s="10">
        <f t="shared" si="50"/>
        <v>19</v>
      </c>
      <c r="B1130" s="10">
        <f t="shared" si="51"/>
        <v>8</v>
      </c>
      <c r="C1130" s="10" t="str">
        <f t="shared" ca="1" si="52"/>
        <v>PM_emission_inventories truck</v>
      </c>
      <c r="D1130" s="9" t="str" cm="1">
        <f t="array" aca="1" ref="D1130" ca="1">INDIRECT(ADDRESS(1,A1130,1,1,"all_city_parameter_inputs"))</f>
        <v>copiapo</v>
      </c>
      <c r="E1130" s="11" t="str" cm="1">
        <f t="array" aca="1" ref="E1130" ca="1">IF(AND(ISBLANK(INDIRECT(ADDRESS(B1130,2,1,1,"all_city_parameter_inputs"))), ISBLANK(INDIRECT(ADDRESS(B1130,1,1,1,"all_city_parameter_inputs")))), "", IF(ISBLANK(INDIRECT(ADDRESS(B1130,1,1,1,"all_city_parameter_inputs"))), All_city_list!E1129,INDIRECT(ADDRESS(B1130,1,1,1,"all_city_parameter_inputs"))))</f>
        <v>PM_emission_inventories</v>
      </c>
      <c r="F1130" s="9" t="str" cm="1">
        <f t="array" aca="1" ref="F1130" ca="1">IF(AND(ISBLANK(INDIRECT(ADDRESS(B1130,3,1,1,"all_city_parameter_inputs"))),ISBLANK(INDIRECT(ADDRESS(B1130,2,1,1,"all_city_parameter_inputs")))),"",IF(ISBLANK(INDIRECT(ADDRESS(B1130,2,1,1,"all_city_parameter_inputs"))),"",INDIRECT(ADDRESS(B1130,2,1,1,"all_city_parameter_inputs"))))</f>
        <v>truck</v>
      </c>
      <c r="G1130" s="25" cm="1">
        <f t="array" aca="1" ref="G1130" ca="1">IF(ISBLANK(INDIRECT(ADDRESS(B1130,A1130,1,1,"all_city_parameter_inputs"))), "--",INDIRECT(ADDRESS(B1130,A1130,1,1,"all_city_parameter_inputs")))</f>
        <v>0.78484023199999997</v>
      </c>
      <c r="H1130" s="25">
        <f ca="1">IF(OR(F1130="alpha",F1130="beta",F1130="sd",F1130="mean"),"--",VLOOKUP(C1130,Default!$B$5:$H$82,7,FALSE))</f>
        <v>0.85899999999999999</v>
      </c>
      <c r="I1130" s="9" t="str">
        <f ca="1">VLOOKUP(E1130,Lookup!$C$5:$D$42,2, FALSE)</f>
        <v>Pollution values</v>
      </c>
      <c r="J1130" s="9">
        <f ca="1">VLOOKUP(C1130,Default!$B$4:$E$82,4, FALSE)</f>
        <v>0</v>
      </c>
      <c r="K1130" s="29"/>
      <c r="L1130" s="29"/>
      <c r="M1130" s="29"/>
    </row>
    <row r="1131" spans="1:13" x14ac:dyDescent="0.3">
      <c r="A1131" s="10">
        <f t="shared" si="50"/>
        <v>19</v>
      </c>
      <c r="B1131" s="10">
        <f t="shared" si="51"/>
        <v>9</v>
      </c>
      <c r="C1131" s="10" t="str">
        <f t="shared" ca="1" si="52"/>
        <v>PM_emission_inventories van</v>
      </c>
      <c r="D1131" s="9" t="str" cm="1">
        <f t="array" aca="1" ref="D1131" ca="1">INDIRECT(ADDRESS(1,A1131,1,1,"all_city_parameter_inputs"))</f>
        <v>copiapo</v>
      </c>
      <c r="E1131" s="11" t="str" cm="1">
        <f t="array" aca="1" ref="E1131" ca="1">IF(AND(ISBLANK(INDIRECT(ADDRESS(B1131,2,1,1,"all_city_parameter_inputs"))), ISBLANK(INDIRECT(ADDRESS(B1131,1,1,1,"all_city_parameter_inputs")))), "", IF(ISBLANK(INDIRECT(ADDRESS(B1131,1,1,1,"all_city_parameter_inputs"))), All_city_list!E1130,INDIRECT(ADDRESS(B1131,1,1,1,"all_city_parameter_inputs"))))</f>
        <v>PM_emission_inventories</v>
      </c>
      <c r="F1131" s="9" t="str" cm="1">
        <f t="array" aca="1" ref="F1131" ca="1">IF(AND(ISBLANK(INDIRECT(ADDRESS(B1131,3,1,1,"all_city_parameter_inputs"))),ISBLANK(INDIRECT(ADDRESS(B1131,2,1,1,"all_city_parameter_inputs")))),"",IF(ISBLANK(INDIRECT(ADDRESS(B1131,2,1,1,"all_city_parameter_inputs"))),"",INDIRECT(ADDRESS(B1131,2,1,1,"all_city_parameter_inputs"))))</f>
        <v>van</v>
      </c>
      <c r="G1131" s="25" cm="1">
        <f t="array" aca="1" ref="G1131" ca="1">IF(ISBLANK(INDIRECT(ADDRESS(B1131,A1131,1,1,"all_city_parameter_inputs"))), "--",INDIRECT(ADDRESS(B1131,A1131,1,1,"all_city_parameter_inputs")))</f>
        <v>0</v>
      </c>
      <c r="H1131" s="25" t="str">
        <f ca="1">IF(OR(F1131="alpha",F1131="beta",F1131="sd",F1131="mean"),"--",VLOOKUP(C1131,Default!$B$5:$H$82,7,FALSE))</f>
        <v>NOT defined</v>
      </c>
      <c r="I1131" s="9" t="str">
        <f ca="1">VLOOKUP(E1131,Lookup!$C$5:$D$42,2, FALSE)</f>
        <v>Pollution values</v>
      </c>
      <c r="J1131" s="9">
        <f ca="1">VLOOKUP(C1131,Default!$B$4:$E$82,4, FALSE)</f>
        <v>0</v>
      </c>
      <c r="K1131" s="29"/>
      <c r="L1131" s="29"/>
      <c r="M1131" s="29"/>
    </row>
    <row r="1132" spans="1:13" x14ac:dyDescent="0.3">
      <c r="A1132" s="10">
        <f t="shared" si="50"/>
        <v>19</v>
      </c>
      <c r="B1132" s="10">
        <f t="shared" si="51"/>
        <v>10</v>
      </c>
      <c r="C1132" s="10" t="str">
        <f t="shared" ca="1" si="52"/>
        <v>PM_emission_inventories other</v>
      </c>
      <c r="D1132" s="9" t="str" cm="1">
        <f t="array" aca="1" ref="D1132" ca="1">INDIRECT(ADDRESS(1,A1132,1,1,"all_city_parameter_inputs"))</f>
        <v>copiapo</v>
      </c>
      <c r="E1132" s="11" t="str" cm="1">
        <f t="array" aca="1" ref="E1132" ca="1">IF(AND(ISBLANK(INDIRECT(ADDRESS(B1132,2,1,1,"all_city_parameter_inputs"))), ISBLANK(INDIRECT(ADDRESS(B1132,1,1,1,"all_city_parameter_inputs")))), "", IF(ISBLANK(INDIRECT(ADDRESS(B1132,1,1,1,"all_city_parameter_inputs"))), All_city_list!E1131,INDIRECT(ADDRESS(B1132,1,1,1,"all_city_parameter_inputs"))))</f>
        <v>PM_emission_inventories</v>
      </c>
      <c r="F1132" s="9" t="str" cm="1">
        <f t="array" aca="1" ref="F1132" ca="1">IF(AND(ISBLANK(INDIRECT(ADDRESS(B1132,3,1,1,"all_city_parameter_inputs"))),ISBLANK(INDIRECT(ADDRESS(B1132,2,1,1,"all_city_parameter_inputs")))),"",IF(ISBLANK(INDIRECT(ADDRESS(B1132,2,1,1,"all_city_parameter_inputs"))),"",INDIRECT(ADDRESS(B1132,2,1,1,"all_city_parameter_inputs"))))</f>
        <v>other</v>
      </c>
      <c r="G1132" s="25" cm="1">
        <f t="array" aca="1" ref="G1132" ca="1">IF(ISBLANK(INDIRECT(ADDRESS(B1132,A1132,1,1,"all_city_parameter_inputs"))), "--",INDIRECT(ADDRESS(B1132,A1132,1,1,"all_city_parameter_inputs")))</f>
        <v>0</v>
      </c>
      <c r="H1132" s="25">
        <f ca="1">IF(OR(F1132="alpha",F1132="beta",F1132="sd",F1132="mean"),"--",VLOOKUP(C1132,Default!$B$5:$H$82,7,FALSE))</f>
        <v>8.2000000000000003E-2</v>
      </c>
      <c r="I1132" s="9" t="str">
        <f ca="1">VLOOKUP(E1132,Lookup!$C$5:$D$42,2, FALSE)</f>
        <v>Pollution values</v>
      </c>
      <c r="J1132" s="9">
        <f ca="1">VLOOKUP(C1132,Default!$B$4:$E$82,4, FALSE)</f>
        <v>0</v>
      </c>
      <c r="K1132" s="29"/>
      <c r="L1132" s="29"/>
      <c r="M1132" s="29"/>
    </row>
    <row r="1133" spans="1:13" x14ac:dyDescent="0.3">
      <c r="A1133" s="10">
        <f t="shared" si="50"/>
        <v>19</v>
      </c>
      <c r="B1133" s="10">
        <f t="shared" si="51"/>
        <v>11</v>
      </c>
      <c r="C1133" s="10" t="str">
        <f t="shared" ca="1" si="52"/>
        <v>PM_emission_inventories taxi</v>
      </c>
      <c r="D1133" s="9" t="str" cm="1">
        <f t="array" aca="1" ref="D1133" ca="1">INDIRECT(ADDRESS(1,A1133,1,1,"all_city_parameter_inputs"))</f>
        <v>copiapo</v>
      </c>
      <c r="E1133" s="11" t="str" cm="1">
        <f t="array" aca="1" ref="E1133" ca="1">IF(AND(ISBLANK(INDIRECT(ADDRESS(B1133,2,1,1,"all_city_parameter_inputs"))), ISBLANK(INDIRECT(ADDRESS(B1133,1,1,1,"all_city_parameter_inputs")))), "", IF(ISBLANK(INDIRECT(ADDRESS(B1133,1,1,1,"all_city_parameter_inputs"))), All_city_list!E1132,INDIRECT(ADDRESS(B1133,1,1,1,"all_city_parameter_inputs"))))</f>
        <v>PM_emission_inventories</v>
      </c>
      <c r="F1133" s="9" t="str" cm="1">
        <f t="array" aca="1" ref="F1133" ca="1">IF(AND(ISBLANK(INDIRECT(ADDRESS(B1133,3,1,1,"all_city_parameter_inputs"))),ISBLANK(INDIRECT(ADDRESS(B1133,2,1,1,"all_city_parameter_inputs")))),"",IF(ISBLANK(INDIRECT(ADDRESS(B1133,2,1,1,"all_city_parameter_inputs"))),"",INDIRECT(ADDRESS(B1133,2,1,1,"all_city_parameter_inputs"))))</f>
        <v>taxi</v>
      </c>
      <c r="G1133" s="25" cm="1">
        <f t="array" aca="1" ref="G1133" ca="1">IF(ISBLANK(INDIRECT(ADDRESS(B1133,A1133,1,1,"all_city_parameter_inputs"))), "--",INDIRECT(ADDRESS(B1133,A1133,1,1,"all_city_parameter_inputs")))</f>
        <v>0</v>
      </c>
      <c r="H1133" s="25">
        <f ca="1">IF(OR(F1133="alpha",F1133="beta",F1133="sd",F1133="mean"),"--",VLOOKUP(C1133,Default!$B$5:$H$82,7,FALSE))</f>
        <v>1.0999999999999999E-2</v>
      </c>
      <c r="I1133" s="9" t="str">
        <f ca="1">VLOOKUP(E1133,Lookup!$C$5:$D$42,2, FALSE)</f>
        <v>Pollution values</v>
      </c>
      <c r="J1133" s="9">
        <f ca="1">VLOOKUP(C1133,Default!$B$4:$E$82,4, FALSE)</f>
        <v>0</v>
      </c>
      <c r="K1133" s="29"/>
      <c r="L1133" s="29"/>
      <c r="M1133" s="29"/>
    </row>
    <row r="1134" spans="1:13" x14ac:dyDescent="0.3">
      <c r="A1134" s="10">
        <f t="shared" si="50"/>
        <v>19</v>
      </c>
      <c r="B1134" s="10">
        <f t="shared" si="51"/>
        <v>12</v>
      </c>
      <c r="C1134" s="10" t="str">
        <f t="shared" ca="1" si="52"/>
        <v>PM_emission_inventories auto_rickshaw</v>
      </c>
      <c r="D1134" s="9" t="str" cm="1">
        <f t="array" aca="1" ref="D1134" ca="1">INDIRECT(ADDRESS(1,A1134,1,1,"all_city_parameter_inputs"))</f>
        <v>copiapo</v>
      </c>
      <c r="E1134" s="11" t="str" cm="1">
        <f t="array" aca="1" ref="E1134" ca="1">IF(AND(ISBLANK(INDIRECT(ADDRESS(B1134,2,1,1,"all_city_parameter_inputs"))), ISBLANK(INDIRECT(ADDRESS(B1134,1,1,1,"all_city_parameter_inputs")))), "", IF(ISBLANK(INDIRECT(ADDRESS(B1134,1,1,1,"all_city_parameter_inputs"))), All_city_list!E1133,INDIRECT(ADDRESS(B1134,1,1,1,"all_city_parameter_inputs"))))</f>
        <v>PM_emission_inventories</v>
      </c>
      <c r="F1134" s="9" t="str" cm="1">
        <f t="array" aca="1" ref="F1134" ca="1">IF(AND(ISBLANK(INDIRECT(ADDRESS(B1134,3,1,1,"all_city_parameter_inputs"))),ISBLANK(INDIRECT(ADDRESS(B1134,2,1,1,"all_city_parameter_inputs")))),"",IF(ISBLANK(INDIRECT(ADDRESS(B1134,2,1,1,"all_city_parameter_inputs"))),"",INDIRECT(ADDRESS(B1134,2,1,1,"all_city_parameter_inputs"))))</f>
        <v>auto_rickshaw</v>
      </c>
      <c r="G1134" s="25" cm="1">
        <f t="array" aca="1" ref="G1134" ca="1">IF(ISBLANK(INDIRECT(ADDRESS(B1134,A1134,1,1,"all_city_parameter_inputs"))), "--",INDIRECT(ADDRESS(B1134,A1134,1,1,"all_city_parameter_inputs")))</f>
        <v>0</v>
      </c>
      <c r="H1134" s="25" t="str">
        <f ca="1">IF(OR(F1134="alpha",F1134="beta",F1134="sd",F1134="mean"),"--",VLOOKUP(C1134,Default!$B$5:$H$82,7,FALSE))</f>
        <v>NOT defined</v>
      </c>
      <c r="I1134" s="9" t="str">
        <f ca="1">VLOOKUP(E1134,Lookup!$C$5:$D$42,2, FALSE)</f>
        <v>Pollution values</v>
      </c>
      <c r="J1134" s="9">
        <f ca="1">VLOOKUP(C1134,Default!$B$4:$E$82,4, FALSE)</f>
        <v>0</v>
      </c>
      <c r="K1134" s="29"/>
      <c r="L1134" s="29"/>
      <c r="M1134" s="29"/>
    </row>
    <row r="1135" spans="1:13" x14ac:dyDescent="0.3">
      <c r="A1135" s="10">
        <f t="shared" si="50"/>
        <v>19</v>
      </c>
      <c r="B1135" s="10">
        <f t="shared" si="51"/>
        <v>13</v>
      </c>
      <c r="C1135" s="10" t="str">
        <f t="shared" ca="1" si="52"/>
        <v>injury_reporting_rate</v>
      </c>
      <c r="D1135" s="9" t="str" cm="1">
        <f t="array" aca="1" ref="D1135" ca="1">INDIRECT(ADDRESS(1,A1135,1,1,"all_city_parameter_inputs"))</f>
        <v>copiapo</v>
      </c>
      <c r="E1135" s="11" t="str" cm="1">
        <f t="array" aca="1" ref="E1135" ca="1">IF(AND(ISBLANK(INDIRECT(ADDRESS(B1135,2,1,1,"all_city_parameter_inputs"))), ISBLANK(INDIRECT(ADDRESS(B1135,1,1,1,"all_city_parameter_inputs")))), "", IF(ISBLANK(INDIRECT(ADDRESS(B1135,1,1,1,"all_city_parameter_inputs"))), All_city_list!E1134,INDIRECT(ADDRESS(B1135,1,1,1,"all_city_parameter_inputs"))))</f>
        <v>injury_reporting_rate</v>
      </c>
      <c r="F1135" s="9" t="str" cm="1">
        <f t="array" aca="1" ref="F1135" ca="1">IF(AND(ISBLANK(INDIRECT(ADDRESS(B1135,3,1,1,"all_city_parameter_inputs"))),ISBLANK(INDIRECT(ADDRESS(B1135,2,1,1,"all_city_parameter_inputs")))),"",IF(ISBLANK(INDIRECT(ADDRESS(B1135,2,1,1,"all_city_parameter_inputs"))),"",INDIRECT(ADDRESS(B1135,2,1,1,"all_city_parameter_inputs"))))</f>
        <v>constant</v>
      </c>
      <c r="G1135" s="25" cm="1">
        <f t="array" aca="1" ref="G1135" ca="1">IF(ISBLANK(INDIRECT(ADDRESS(B1135,A1135,1,1,"all_city_parameter_inputs"))), "--",INDIRECT(ADDRESS(B1135,A1135,1,1,"all_city_parameter_inputs")))</f>
        <v>1</v>
      </c>
      <c r="H1135" s="25">
        <f ca="1">IF(OR(F1135="alpha",F1135="beta",F1135="sd",F1135="mean"),"--",VLOOKUP(C1135,Default!$B$5:$H$82,7,FALSE))</f>
        <v>1</v>
      </c>
      <c r="I1135" s="9" t="str">
        <f ca="1">VLOOKUP(E1135,Lookup!$C$5:$D$42,2, FALSE)</f>
        <v>Injury values</v>
      </c>
      <c r="J1135" s="9" t="str">
        <f ca="1">VLOOKUP(C1135,Default!$B$4:$E$82,4, FALSE)</f>
        <v>rate at which injuries are reported</v>
      </c>
      <c r="K1135" s="29"/>
      <c r="L1135" s="29"/>
      <c r="M1135" s="29"/>
    </row>
    <row r="1136" spans="1:13" x14ac:dyDescent="0.3">
      <c r="A1136" s="10">
        <f t="shared" si="50"/>
        <v>19</v>
      </c>
      <c r="B1136" s="10">
        <f t="shared" si="51"/>
        <v>14</v>
      </c>
      <c r="C1136" s="10" t="str">
        <f t="shared" ca="1" si="52"/>
        <v>injury_reporting_rate</v>
      </c>
      <c r="D1136" s="9" t="str" cm="1">
        <f t="array" aca="1" ref="D1136" ca="1">INDIRECT(ADDRESS(1,A1136,1,1,"all_city_parameter_inputs"))</f>
        <v>copiapo</v>
      </c>
      <c r="E1136" s="11" t="str" cm="1">
        <f t="array" aca="1" ref="E1136" ca="1">IF(AND(ISBLANK(INDIRECT(ADDRESS(B1136,2,1,1,"all_city_parameter_inputs"))), ISBLANK(INDIRECT(ADDRESS(B1136,1,1,1,"all_city_parameter_inputs")))), "", IF(ISBLANK(INDIRECT(ADDRESS(B1136,1,1,1,"all_city_parameter_inputs"))), All_city_list!E1135,INDIRECT(ADDRESS(B1136,1,1,1,"all_city_parameter_inputs"))))</f>
        <v>injury_reporting_rate</v>
      </c>
      <c r="F1136" s="9" t="str" cm="1">
        <f t="array" aca="1" ref="F1136" ca="1">IF(AND(ISBLANK(INDIRECT(ADDRESS(B1136,3,1,1,"all_city_parameter_inputs"))),ISBLANK(INDIRECT(ADDRESS(B1136,2,1,1,"all_city_parameter_inputs")))),"",IF(ISBLANK(INDIRECT(ADDRESS(B1136,2,1,1,"all_city_parameter_inputs"))),"",INDIRECT(ADDRESS(B1136,2,1,1,"all_city_parameter_inputs"))))</f>
        <v>alpha</v>
      </c>
      <c r="G1136" s="25" cm="1">
        <f t="array" aca="1" ref="G1136" ca="1">IF(ISBLANK(INDIRECT(ADDRESS(B1136,A1136,1,1,"all_city_parameter_inputs"))), "--",INDIRECT(ADDRESS(B1136,A1136,1,1,"all_city_parameter_inputs")))</f>
        <v>40</v>
      </c>
      <c r="H1136" s="25" t="str">
        <f ca="1">IF(OR(F1136="alpha",F1136="beta",F1136="sd",F1136="mean"),"--",VLOOKUP(C1136,Default!$B$5:$H$82,7,FALSE))</f>
        <v>--</v>
      </c>
      <c r="I1136" s="9" t="str">
        <f ca="1">VLOOKUP(E1136,Lookup!$C$5:$D$42,2, FALSE)</f>
        <v>Injury values</v>
      </c>
      <c r="J1136" s="9" t="str">
        <f ca="1">VLOOKUP(C1136,Default!$B$4:$E$82,4, FALSE)</f>
        <v>rate at which injuries are reported</v>
      </c>
      <c r="K1136" s="29"/>
      <c r="L1136" s="29"/>
      <c r="M1136" s="29"/>
    </row>
    <row r="1137" spans="1:13" x14ac:dyDescent="0.3">
      <c r="A1137" s="10">
        <f t="shared" si="50"/>
        <v>19</v>
      </c>
      <c r="B1137" s="10">
        <f t="shared" si="51"/>
        <v>15</v>
      </c>
      <c r="C1137" s="10" t="str">
        <f t="shared" ca="1" si="52"/>
        <v>injury_reporting_rate</v>
      </c>
      <c r="D1137" s="9" t="str" cm="1">
        <f t="array" aca="1" ref="D1137" ca="1">INDIRECT(ADDRESS(1,A1137,1,1,"all_city_parameter_inputs"))</f>
        <v>copiapo</v>
      </c>
      <c r="E1137" s="11" t="str" cm="1">
        <f t="array" aca="1" ref="E1137" ca="1">IF(AND(ISBLANK(INDIRECT(ADDRESS(B1137,2,1,1,"all_city_parameter_inputs"))), ISBLANK(INDIRECT(ADDRESS(B1137,1,1,1,"all_city_parameter_inputs")))), "", IF(ISBLANK(INDIRECT(ADDRESS(B1137,1,1,1,"all_city_parameter_inputs"))), All_city_list!E1136,INDIRECT(ADDRESS(B1137,1,1,1,"all_city_parameter_inputs"))))</f>
        <v>injury_reporting_rate</v>
      </c>
      <c r="F1137" s="9" t="str" cm="1">
        <f t="array" aca="1" ref="F1137" ca="1">IF(AND(ISBLANK(INDIRECT(ADDRESS(B1137,3,1,1,"all_city_parameter_inputs"))),ISBLANK(INDIRECT(ADDRESS(B1137,2,1,1,"all_city_parameter_inputs")))),"",IF(ISBLANK(INDIRECT(ADDRESS(B1137,2,1,1,"all_city_parameter_inputs"))),"",INDIRECT(ADDRESS(B1137,2,1,1,"all_city_parameter_inputs"))))</f>
        <v>beta</v>
      </c>
      <c r="G1137" s="25" cm="1">
        <f t="array" aca="1" ref="G1137" ca="1">IF(ISBLANK(INDIRECT(ADDRESS(B1137,A1137,1,1,"all_city_parameter_inputs"))), "--",INDIRECT(ADDRESS(B1137,A1137,1,1,"all_city_parameter_inputs")))</f>
        <v>3</v>
      </c>
      <c r="H1137" s="25" t="str">
        <f ca="1">IF(OR(F1137="alpha",F1137="beta",F1137="sd",F1137="mean"),"--",VLOOKUP(C1137,Default!$B$5:$H$82,7,FALSE))</f>
        <v>--</v>
      </c>
      <c r="I1137" s="9" t="str">
        <f ca="1">VLOOKUP(E1137,Lookup!$C$5:$D$42,2, FALSE)</f>
        <v>Injury values</v>
      </c>
      <c r="J1137" s="9" t="str">
        <f ca="1">VLOOKUP(C1137,Default!$B$4:$E$82,4, FALSE)</f>
        <v>rate at which injuries are reported</v>
      </c>
      <c r="K1137" s="29"/>
      <c r="L1137" s="29"/>
      <c r="M1137" s="29"/>
    </row>
    <row r="1138" spans="1:13" x14ac:dyDescent="0.3">
      <c r="A1138" s="10">
        <f t="shared" si="50"/>
        <v>19</v>
      </c>
      <c r="B1138" s="10">
        <f t="shared" si="51"/>
        <v>16</v>
      </c>
      <c r="C1138" s="10" t="str">
        <f t="shared" ca="1" si="52"/>
        <v>chronic_disease_scalar</v>
      </c>
      <c r="D1138" s="9" t="str" cm="1">
        <f t="array" aca="1" ref="D1138" ca="1">INDIRECT(ADDRESS(1,A1138,1,1,"all_city_parameter_inputs"))</f>
        <v>copiapo</v>
      </c>
      <c r="E1138" s="11" t="str" cm="1">
        <f t="array" aca="1" ref="E1138" ca="1">IF(AND(ISBLANK(INDIRECT(ADDRESS(B1138,2,1,1,"all_city_parameter_inputs"))), ISBLANK(INDIRECT(ADDRESS(B1138,1,1,1,"all_city_parameter_inputs")))), "", IF(ISBLANK(INDIRECT(ADDRESS(B1138,1,1,1,"all_city_parameter_inputs"))), All_city_list!E1137,INDIRECT(ADDRESS(B1138,1,1,1,"all_city_parameter_inputs"))))</f>
        <v>chronic_disease_scalar</v>
      </c>
      <c r="F1138" s="9" t="str" cm="1">
        <f t="array" aca="1" ref="F1138" ca="1">IF(AND(ISBLANK(INDIRECT(ADDRESS(B1138,3,1,1,"all_city_parameter_inputs"))),ISBLANK(INDIRECT(ADDRESS(B1138,2,1,1,"all_city_parameter_inputs")))),"",IF(ISBLANK(INDIRECT(ADDRESS(B1138,2,1,1,"all_city_parameter_inputs"))),"",INDIRECT(ADDRESS(B1138,2,1,1,"all_city_parameter_inputs"))))</f>
        <v>constant</v>
      </c>
      <c r="G1138" s="25" cm="1">
        <f t="array" aca="1" ref="G1138" ca="1">IF(ISBLANK(INDIRECT(ADDRESS(B1138,A1138,1,1,"all_city_parameter_inputs"))), "--",INDIRECT(ADDRESS(B1138,A1138,1,1,"all_city_parameter_inputs")))</f>
        <v>1</v>
      </c>
      <c r="H1138" s="25">
        <f ca="1">IF(OR(F1138="alpha",F1138="beta",F1138="sd",F1138="mean"),"--",VLOOKUP(C1138,Default!$B$5:$H$82,7,FALSE))</f>
        <v>1</v>
      </c>
      <c r="I1138" s="9" t="str">
        <f ca="1">VLOOKUP(E1138,Lookup!$C$5:$D$42,2, FALSE)</f>
        <v>Health values</v>
      </c>
      <c r="J1138" s="9" t="str">
        <f ca="1">VLOOKUP(C1138,Default!$B$4:$E$82,4, FALSE)</f>
        <v>scalar for GBD data</v>
      </c>
      <c r="K1138" s="29"/>
      <c r="L1138" s="29"/>
      <c r="M1138" s="29"/>
    </row>
    <row r="1139" spans="1:13" x14ac:dyDescent="0.3">
      <c r="A1139" s="10">
        <f t="shared" si="50"/>
        <v>19</v>
      </c>
      <c r="B1139" s="10">
        <f t="shared" si="51"/>
        <v>17</v>
      </c>
      <c r="C1139" s="10" t="str">
        <f t="shared" ca="1" si="52"/>
        <v>chronic_disease_scalar</v>
      </c>
      <c r="D1139" s="9" t="str" cm="1">
        <f t="array" aca="1" ref="D1139" ca="1">INDIRECT(ADDRESS(1,A1139,1,1,"all_city_parameter_inputs"))</f>
        <v>copiapo</v>
      </c>
      <c r="E1139" s="11" t="str" cm="1">
        <f t="array" aca="1" ref="E1139" ca="1">IF(AND(ISBLANK(INDIRECT(ADDRESS(B1139,2,1,1,"all_city_parameter_inputs"))), ISBLANK(INDIRECT(ADDRESS(B1139,1,1,1,"all_city_parameter_inputs")))), "", IF(ISBLANK(INDIRECT(ADDRESS(B1139,1,1,1,"all_city_parameter_inputs"))), All_city_list!E1138,INDIRECT(ADDRESS(B1139,1,1,1,"all_city_parameter_inputs"))))</f>
        <v>chronic_disease_scalar</v>
      </c>
      <c r="F1139" s="9" t="str" cm="1">
        <f t="array" aca="1" ref="F1139" ca="1">IF(AND(ISBLANK(INDIRECT(ADDRESS(B1139,3,1,1,"all_city_parameter_inputs"))),ISBLANK(INDIRECT(ADDRESS(B1139,2,1,1,"all_city_parameter_inputs")))),"",IF(ISBLANK(INDIRECT(ADDRESS(B1139,2,1,1,"all_city_parameter_inputs"))),"",INDIRECT(ADDRESS(B1139,2,1,1,"all_city_parameter_inputs"))))</f>
        <v>mean</v>
      </c>
      <c r="G1139" s="25" cm="1">
        <f t="array" aca="1" ref="G1139" ca="1">IF(ISBLANK(INDIRECT(ADDRESS(B1139,A1139,1,1,"all_city_parameter_inputs"))), "--",INDIRECT(ADDRESS(B1139,A1139,1,1,"all_city_parameter_inputs")))</f>
        <v>1</v>
      </c>
      <c r="H1139" s="25" t="str">
        <f ca="1">IF(OR(F1139="alpha",F1139="beta",F1139="sd",F1139="mean"),"--",VLOOKUP(C1139,Default!$B$5:$H$82,7,FALSE))</f>
        <v>--</v>
      </c>
      <c r="I1139" s="9" t="str">
        <f ca="1">VLOOKUP(E1139,Lookup!$C$5:$D$42,2, FALSE)</f>
        <v>Health values</v>
      </c>
      <c r="J1139" s="9" t="str">
        <f ca="1">VLOOKUP(C1139,Default!$B$4:$E$82,4, FALSE)</f>
        <v>scalar for GBD data</v>
      </c>
      <c r="K1139" s="29"/>
      <c r="L1139" s="29"/>
      <c r="M1139" s="29"/>
    </row>
    <row r="1140" spans="1:13" x14ac:dyDescent="0.3">
      <c r="A1140" s="10">
        <f t="shared" si="50"/>
        <v>19</v>
      </c>
      <c r="B1140" s="10">
        <f t="shared" si="51"/>
        <v>18</v>
      </c>
      <c r="C1140" s="10" t="str">
        <f t="shared" ca="1" si="52"/>
        <v>chronic_disease_scalar</v>
      </c>
      <c r="D1140" s="9" t="str" cm="1">
        <f t="array" aca="1" ref="D1140" ca="1">INDIRECT(ADDRESS(1,A1140,1,1,"all_city_parameter_inputs"))</f>
        <v>copiapo</v>
      </c>
      <c r="E1140" s="11" t="str" cm="1">
        <f t="array" aca="1" ref="E1140" ca="1">IF(AND(ISBLANK(INDIRECT(ADDRESS(B1140,2,1,1,"all_city_parameter_inputs"))), ISBLANK(INDIRECT(ADDRESS(B1140,1,1,1,"all_city_parameter_inputs")))), "", IF(ISBLANK(INDIRECT(ADDRESS(B1140,1,1,1,"all_city_parameter_inputs"))), All_city_list!E1139,INDIRECT(ADDRESS(B1140,1,1,1,"all_city_parameter_inputs"))))</f>
        <v>chronic_disease_scalar</v>
      </c>
      <c r="F1140" s="9" t="str" cm="1">
        <f t="array" aca="1" ref="F1140" ca="1">IF(AND(ISBLANK(INDIRECT(ADDRESS(B1140,3,1,1,"all_city_parameter_inputs"))),ISBLANK(INDIRECT(ADDRESS(B1140,2,1,1,"all_city_parameter_inputs")))),"",IF(ISBLANK(INDIRECT(ADDRESS(B1140,2,1,1,"all_city_parameter_inputs"))),"",INDIRECT(ADDRESS(B1140,2,1,1,"all_city_parameter_inputs"))))</f>
        <v>sd</v>
      </c>
      <c r="G1140" s="25" cm="1">
        <f t="array" aca="1" ref="G1140" ca="1">IF(ISBLANK(INDIRECT(ADDRESS(B1140,A1140,1,1,"all_city_parameter_inputs"))), "--",INDIRECT(ADDRESS(B1140,A1140,1,1,"all_city_parameter_inputs")))</f>
        <v>1.2</v>
      </c>
      <c r="H1140" s="25" t="str">
        <f ca="1">IF(OR(F1140="alpha",F1140="beta",F1140="sd",F1140="mean"),"--",VLOOKUP(C1140,Default!$B$5:$H$82,7,FALSE))</f>
        <v>--</v>
      </c>
      <c r="I1140" s="9" t="str">
        <f ca="1">VLOOKUP(E1140,Lookup!$C$5:$D$42,2, FALSE)</f>
        <v>Health values</v>
      </c>
      <c r="J1140" s="9" t="str">
        <f ca="1">VLOOKUP(C1140,Default!$B$4:$E$82,4, FALSE)</f>
        <v>scalar for GBD data</v>
      </c>
      <c r="K1140" s="29"/>
      <c r="L1140" s="29"/>
      <c r="M1140" s="29"/>
    </row>
    <row r="1141" spans="1:13" x14ac:dyDescent="0.3">
      <c r="A1141" s="10">
        <f t="shared" si="50"/>
        <v>19</v>
      </c>
      <c r="B1141" s="10">
        <f t="shared" si="51"/>
        <v>19</v>
      </c>
      <c r="C1141" s="10" t="str">
        <f t="shared" ca="1" si="52"/>
        <v>pm_conc_base</v>
      </c>
      <c r="D1141" s="9" t="str" cm="1">
        <f t="array" aca="1" ref="D1141" ca="1">INDIRECT(ADDRESS(1,A1141,1,1,"all_city_parameter_inputs"))</f>
        <v>copiapo</v>
      </c>
      <c r="E1141" s="11" t="str" cm="1">
        <f t="array" aca="1" ref="E1141" ca="1">IF(AND(ISBLANK(INDIRECT(ADDRESS(B1141,2,1,1,"all_city_parameter_inputs"))), ISBLANK(INDIRECT(ADDRESS(B1141,1,1,1,"all_city_parameter_inputs")))), "", IF(ISBLANK(INDIRECT(ADDRESS(B1141,1,1,1,"all_city_parameter_inputs"))), All_city_list!E1140,INDIRECT(ADDRESS(B1141,1,1,1,"all_city_parameter_inputs"))))</f>
        <v>pm_conc_base</v>
      </c>
      <c r="F1141" s="9" t="str" cm="1">
        <f t="array" aca="1" ref="F1141" ca="1">IF(AND(ISBLANK(INDIRECT(ADDRESS(B1141,3,1,1,"all_city_parameter_inputs"))),ISBLANK(INDIRECT(ADDRESS(B1141,2,1,1,"all_city_parameter_inputs")))),"",IF(ISBLANK(INDIRECT(ADDRESS(B1141,2,1,1,"all_city_parameter_inputs"))),"",INDIRECT(ADDRESS(B1141,2,1,1,"all_city_parameter_inputs"))))</f>
        <v>constant</v>
      </c>
      <c r="G1141" s="25" cm="1">
        <f t="array" aca="1" ref="G1141" ca="1">IF(ISBLANK(INDIRECT(ADDRESS(B1141,A1141,1,1,"all_city_parameter_inputs"))), "--",INDIRECT(ADDRESS(B1141,A1141,1,1,"all_city_parameter_inputs")))</f>
        <v>15.604416670000001</v>
      </c>
      <c r="H1141" s="25">
        <f ca="1">IF(OR(F1141="alpha",F1141="beta",F1141="sd",F1141="mean"),"--",VLOOKUP(C1141,Default!$B$5:$H$82,7,FALSE))</f>
        <v>50</v>
      </c>
      <c r="I1141" s="9" t="str">
        <f ca="1">VLOOKUP(E1141,Lookup!$C$5:$D$42,2, FALSE)</f>
        <v>Pollution values</v>
      </c>
      <c r="J1141" s="9" t="str">
        <f ca="1">VLOOKUP(C1141,Default!$B$4:$E$82,4, FALSE)</f>
        <v>background PM2.5 concentration</v>
      </c>
      <c r="K1141" s="29"/>
      <c r="L1141" s="29"/>
      <c r="M1141" s="29"/>
    </row>
    <row r="1142" spans="1:13" x14ac:dyDescent="0.3">
      <c r="A1142" s="10">
        <f t="shared" si="50"/>
        <v>19</v>
      </c>
      <c r="B1142" s="10">
        <f t="shared" si="51"/>
        <v>20</v>
      </c>
      <c r="C1142" s="10" t="str">
        <f t="shared" ca="1" si="52"/>
        <v>pm_conc_base</v>
      </c>
      <c r="D1142" s="9" t="str" cm="1">
        <f t="array" aca="1" ref="D1142" ca="1">INDIRECT(ADDRESS(1,A1142,1,1,"all_city_parameter_inputs"))</f>
        <v>copiapo</v>
      </c>
      <c r="E1142" s="11" t="str" cm="1">
        <f t="array" aca="1" ref="E1142" ca="1">IF(AND(ISBLANK(INDIRECT(ADDRESS(B1142,2,1,1,"all_city_parameter_inputs"))), ISBLANK(INDIRECT(ADDRESS(B1142,1,1,1,"all_city_parameter_inputs")))), "", IF(ISBLANK(INDIRECT(ADDRESS(B1142,1,1,1,"all_city_parameter_inputs"))), All_city_list!E1141,INDIRECT(ADDRESS(B1142,1,1,1,"all_city_parameter_inputs"))))</f>
        <v>pm_conc_base</v>
      </c>
      <c r="F1142" s="9" t="str" cm="1">
        <f t="array" aca="1" ref="F1142" ca="1">IF(AND(ISBLANK(INDIRECT(ADDRESS(B1142,3,1,1,"all_city_parameter_inputs"))),ISBLANK(INDIRECT(ADDRESS(B1142,2,1,1,"all_city_parameter_inputs")))),"",IF(ISBLANK(INDIRECT(ADDRESS(B1142,2,1,1,"all_city_parameter_inputs"))),"",INDIRECT(ADDRESS(B1142,2,1,1,"all_city_parameter_inputs"))))</f>
        <v>mean</v>
      </c>
      <c r="G1142" s="25" cm="1">
        <f t="array" aca="1" ref="G1142" ca="1">IF(ISBLANK(INDIRECT(ADDRESS(B1142,A1142,1,1,"all_city_parameter_inputs"))), "--",INDIRECT(ADDRESS(B1142,A1142,1,1,"all_city_parameter_inputs")))</f>
        <v>24</v>
      </c>
      <c r="H1142" s="25" t="str">
        <f ca="1">IF(OR(F1142="alpha",F1142="beta",F1142="sd",F1142="mean"),"--",VLOOKUP(C1142,Default!$B$5:$H$82,7,FALSE))</f>
        <v>--</v>
      </c>
      <c r="I1142" s="9" t="str">
        <f ca="1">VLOOKUP(E1142,Lookup!$C$5:$D$42,2, FALSE)</f>
        <v>Pollution values</v>
      </c>
      <c r="J1142" s="9" t="str">
        <f ca="1">VLOOKUP(C1142,Default!$B$4:$E$82,4, FALSE)</f>
        <v>background PM2.5 concentration</v>
      </c>
      <c r="K1142" s="29"/>
      <c r="L1142" s="29"/>
      <c r="M1142" s="29"/>
    </row>
    <row r="1143" spans="1:13" x14ac:dyDescent="0.3">
      <c r="A1143" s="10">
        <f t="shared" si="50"/>
        <v>19</v>
      </c>
      <c r="B1143" s="10">
        <f t="shared" si="51"/>
        <v>21</v>
      </c>
      <c r="C1143" s="10" t="str">
        <f t="shared" ca="1" si="52"/>
        <v>pm_conc_base</v>
      </c>
      <c r="D1143" s="9" t="str" cm="1">
        <f t="array" aca="1" ref="D1143" ca="1">INDIRECT(ADDRESS(1,A1143,1,1,"all_city_parameter_inputs"))</f>
        <v>copiapo</v>
      </c>
      <c r="E1143" s="11" t="str" cm="1">
        <f t="array" aca="1" ref="E1143" ca="1">IF(AND(ISBLANK(INDIRECT(ADDRESS(B1143,2,1,1,"all_city_parameter_inputs"))), ISBLANK(INDIRECT(ADDRESS(B1143,1,1,1,"all_city_parameter_inputs")))), "", IF(ISBLANK(INDIRECT(ADDRESS(B1143,1,1,1,"all_city_parameter_inputs"))), All_city_list!E1142,INDIRECT(ADDRESS(B1143,1,1,1,"all_city_parameter_inputs"))))</f>
        <v>pm_conc_base</v>
      </c>
      <c r="F1143" s="9" t="str" cm="1">
        <f t="array" aca="1" ref="F1143" ca="1">IF(AND(ISBLANK(INDIRECT(ADDRESS(B1143,3,1,1,"all_city_parameter_inputs"))),ISBLANK(INDIRECT(ADDRESS(B1143,2,1,1,"all_city_parameter_inputs")))),"",IF(ISBLANK(INDIRECT(ADDRESS(B1143,2,1,1,"all_city_parameter_inputs"))),"",INDIRECT(ADDRESS(B1143,2,1,1,"all_city_parameter_inputs"))))</f>
        <v>sd</v>
      </c>
      <c r="G1143" s="25" cm="1">
        <f t="array" aca="1" ref="G1143" ca="1">IF(ISBLANK(INDIRECT(ADDRESS(B1143,A1143,1,1,"all_city_parameter_inputs"))), "--",INDIRECT(ADDRESS(B1143,A1143,1,1,"all_city_parameter_inputs")))</f>
        <v>1.0449999999999999</v>
      </c>
      <c r="H1143" s="25" t="str">
        <f ca="1">IF(OR(F1143="alpha",F1143="beta",F1143="sd",F1143="mean"),"--",VLOOKUP(C1143,Default!$B$5:$H$82,7,FALSE))</f>
        <v>--</v>
      </c>
      <c r="I1143" s="9" t="str">
        <f ca="1">VLOOKUP(E1143,Lookup!$C$5:$D$42,2, FALSE)</f>
        <v>Pollution values</v>
      </c>
      <c r="J1143" s="9" t="str">
        <f ca="1">VLOOKUP(C1143,Default!$B$4:$E$82,4, FALSE)</f>
        <v>background PM2.5 concentration</v>
      </c>
      <c r="K1143" s="29"/>
      <c r="L1143" s="29"/>
      <c r="M1143" s="29"/>
    </row>
    <row r="1144" spans="1:13" x14ac:dyDescent="0.3">
      <c r="A1144" s="10">
        <f t="shared" si="50"/>
        <v>19</v>
      </c>
      <c r="B1144" s="10">
        <f t="shared" si="51"/>
        <v>22</v>
      </c>
      <c r="C1144" s="10" t="str">
        <f t="shared" ca="1" si="52"/>
        <v>pm_trans_share</v>
      </c>
      <c r="D1144" s="9" t="str" cm="1">
        <f t="array" aca="1" ref="D1144" ca="1">INDIRECT(ADDRESS(1,A1144,1,1,"all_city_parameter_inputs"))</f>
        <v>copiapo</v>
      </c>
      <c r="E1144" s="11" t="str" cm="1">
        <f t="array" aca="1" ref="E1144" ca="1">IF(AND(ISBLANK(INDIRECT(ADDRESS(B1144,2,1,1,"all_city_parameter_inputs"))), ISBLANK(INDIRECT(ADDRESS(B1144,1,1,1,"all_city_parameter_inputs")))), "", IF(ISBLANK(INDIRECT(ADDRESS(B1144,1,1,1,"all_city_parameter_inputs"))), All_city_list!E1143,INDIRECT(ADDRESS(B1144,1,1,1,"all_city_parameter_inputs"))))</f>
        <v>pm_trans_share</v>
      </c>
      <c r="F1144" s="9" t="str" cm="1">
        <f t="array" aca="1" ref="F1144" ca="1">IF(AND(ISBLANK(INDIRECT(ADDRESS(B1144,3,1,1,"all_city_parameter_inputs"))),ISBLANK(INDIRECT(ADDRESS(B1144,2,1,1,"all_city_parameter_inputs")))),"",IF(ISBLANK(INDIRECT(ADDRESS(B1144,2,1,1,"all_city_parameter_inputs"))),"",INDIRECT(ADDRESS(B1144,2,1,1,"all_city_parameter_inputs"))))</f>
        <v>constant</v>
      </c>
      <c r="G1144" s="25" cm="1">
        <f t="array" aca="1" ref="G1144" ca="1">IF(ISBLANK(INDIRECT(ADDRESS(B1144,A1144,1,1,"all_city_parameter_inputs"))), "--",INDIRECT(ADDRESS(B1144,A1144,1,1,"all_city_parameter_inputs")))</f>
        <v>0.31</v>
      </c>
      <c r="H1144" s="25">
        <f ca="1">IF(OR(F1144="alpha",F1144="beta",F1144="sd",F1144="mean"),"--",VLOOKUP(C1144,Default!$B$5:$H$82,7,FALSE))</f>
        <v>0.22500000000000001</v>
      </c>
      <c r="I1144" s="9" t="str">
        <f ca="1">VLOOKUP(E1144,Lookup!$C$5:$D$42,2, FALSE)</f>
        <v>Pollution values</v>
      </c>
      <c r="J1144" s="9" t="str">
        <f ca="1">VLOOKUP(C1144,Default!$B$4:$E$82,4, FALSE)</f>
        <v>proportion of background PM2.5 attributable to transport</v>
      </c>
      <c r="K1144" s="29"/>
      <c r="L1144" s="29"/>
      <c r="M1144" s="29"/>
    </row>
    <row r="1145" spans="1:13" x14ac:dyDescent="0.3">
      <c r="A1145" s="10">
        <f t="shared" si="50"/>
        <v>19</v>
      </c>
      <c r="B1145" s="10">
        <f t="shared" si="51"/>
        <v>23</v>
      </c>
      <c r="C1145" s="10" t="str">
        <f t="shared" ca="1" si="52"/>
        <v>pm_trans_share</v>
      </c>
      <c r="D1145" s="9" t="str" cm="1">
        <f t="array" aca="1" ref="D1145" ca="1">INDIRECT(ADDRESS(1,A1145,1,1,"all_city_parameter_inputs"))</f>
        <v>copiapo</v>
      </c>
      <c r="E1145" s="11" t="str" cm="1">
        <f t="array" aca="1" ref="E1145" ca="1">IF(AND(ISBLANK(INDIRECT(ADDRESS(B1145,2,1,1,"all_city_parameter_inputs"))), ISBLANK(INDIRECT(ADDRESS(B1145,1,1,1,"all_city_parameter_inputs")))), "", IF(ISBLANK(INDIRECT(ADDRESS(B1145,1,1,1,"all_city_parameter_inputs"))), All_city_list!E1144,INDIRECT(ADDRESS(B1145,1,1,1,"all_city_parameter_inputs"))))</f>
        <v>pm_trans_share</v>
      </c>
      <c r="F1145" s="9" t="str" cm="1">
        <f t="array" aca="1" ref="F1145" ca="1">IF(AND(ISBLANK(INDIRECT(ADDRESS(B1145,3,1,1,"all_city_parameter_inputs"))),ISBLANK(INDIRECT(ADDRESS(B1145,2,1,1,"all_city_parameter_inputs")))),"",IF(ISBLANK(INDIRECT(ADDRESS(B1145,2,1,1,"all_city_parameter_inputs"))),"",INDIRECT(ADDRESS(B1145,2,1,1,"all_city_parameter_inputs"))))</f>
        <v>alpha</v>
      </c>
      <c r="G1145" s="25" cm="1">
        <f t="array" aca="1" ref="G1145" ca="1">IF(ISBLANK(INDIRECT(ADDRESS(B1145,A1145,1,1,"all_city_parameter_inputs"))), "--",INDIRECT(ADDRESS(B1145,A1145,1,1,"all_city_parameter_inputs")))</f>
        <v>11.5</v>
      </c>
      <c r="H1145" s="25" t="str">
        <f ca="1">IF(OR(F1145="alpha",F1145="beta",F1145="sd",F1145="mean"),"--",VLOOKUP(C1145,Default!$B$5:$H$82,7,FALSE))</f>
        <v>--</v>
      </c>
      <c r="I1145" s="9" t="str">
        <f ca="1">VLOOKUP(E1145,Lookup!$C$5:$D$42,2, FALSE)</f>
        <v>Pollution values</v>
      </c>
      <c r="J1145" s="9" t="str">
        <f ca="1">VLOOKUP(C1145,Default!$B$4:$E$82,4, FALSE)</f>
        <v>proportion of background PM2.5 attributable to transport</v>
      </c>
      <c r="K1145" s="29"/>
      <c r="L1145" s="29"/>
      <c r="M1145" s="29"/>
    </row>
    <row r="1146" spans="1:13" x14ac:dyDescent="0.3">
      <c r="A1146" s="10">
        <f t="shared" si="50"/>
        <v>19</v>
      </c>
      <c r="B1146" s="10">
        <f t="shared" si="51"/>
        <v>24</v>
      </c>
      <c r="C1146" s="10" t="str">
        <f t="shared" ca="1" si="52"/>
        <v>pm_trans_share</v>
      </c>
      <c r="D1146" s="9" t="str" cm="1">
        <f t="array" aca="1" ref="D1146" ca="1">INDIRECT(ADDRESS(1,A1146,1,1,"all_city_parameter_inputs"))</f>
        <v>copiapo</v>
      </c>
      <c r="E1146" s="11" t="str" cm="1">
        <f t="array" aca="1" ref="E1146" ca="1">IF(AND(ISBLANK(INDIRECT(ADDRESS(B1146,2,1,1,"all_city_parameter_inputs"))), ISBLANK(INDIRECT(ADDRESS(B1146,1,1,1,"all_city_parameter_inputs")))), "", IF(ISBLANK(INDIRECT(ADDRESS(B1146,1,1,1,"all_city_parameter_inputs"))), All_city_list!E1145,INDIRECT(ADDRESS(B1146,1,1,1,"all_city_parameter_inputs"))))</f>
        <v>pm_trans_share</v>
      </c>
      <c r="F1146" s="9" t="str" cm="1">
        <f t="array" aca="1" ref="F1146" ca="1">IF(AND(ISBLANK(INDIRECT(ADDRESS(B1146,3,1,1,"all_city_parameter_inputs"))),ISBLANK(INDIRECT(ADDRESS(B1146,2,1,1,"all_city_parameter_inputs")))),"",IF(ISBLANK(INDIRECT(ADDRESS(B1146,2,1,1,"all_city_parameter_inputs"))),"",INDIRECT(ADDRESS(B1146,2,1,1,"all_city_parameter_inputs"))))</f>
        <v>beta</v>
      </c>
      <c r="G1146" s="25" cm="1">
        <f t="array" aca="1" ref="G1146" ca="1">IF(ISBLANK(INDIRECT(ADDRESS(B1146,A1146,1,1,"all_city_parameter_inputs"))), "--",INDIRECT(ADDRESS(B1146,A1146,1,1,"all_city_parameter_inputs")))</f>
        <v>15.75</v>
      </c>
      <c r="H1146" s="25" t="str">
        <f ca="1">IF(OR(F1146="alpha",F1146="beta",F1146="sd",F1146="mean"),"--",VLOOKUP(C1146,Default!$B$5:$H$82,7,FALSE))</f>
        <v>--</v>
      </c>
      <c r="I1146" s="9" t="str">
        <f ca="1">VLOOKUP(E1146,Lookup!$C$5:$D$42,2, FALSE)</f>
        <v>Pollution values</v>
      </c>
      <c r="J1146" s="9" t="str">
        <f ca="1">VLOOKUP(C1146,Default!$B$4:$E$82,4, FALSE)</f>
        <v>proportion of background PM2.5 attributable to transport</v>
      </c>
      <c r="K1146" s="29"/>
      <c r="L1146" s="29"/>
      <c r="M1146" s="29"/>
    </row>
    <row r="1147" spans="1:13" x14ac:dyDescent="0.3">
      <c r="A1147" s="10">
        <f t="shared" si="50"/>
        <v>19</v>
      </c>
      <c r="B1147" s="10">
        <f t="shared" si="51"/>
        <v>25</v>
      </c>
      <c r="C1147" s="10" t="str">
        <f t="shared" ca="1" si="52"/>
        <v>background_pa_scalar</v>
      </c>
      <c r="D1147" s="9" t="str" cm="1">
        <f t="array" aca="1" ref="D1147" ca="1">INDIRECT(ADDRESS(1,A1147,1,1,"all_city_parameter_inputs"))</f>
        <v>copiapo</v>
      </c>
      <c r="E1147" s="11" t="str" cm="1">
        <f t="array" aca="1" ref="E1147" ca="1">IF(AND(ISBLANK(INDIRECT(ADDRESS(B1147,2,1,1,"all_city_parameter_inputs"))), ISBLANK(INDIRECT(ADDRESS(B1147,1,1,1,"all_city_parameter_inputs")))), "", IF(ISBLANK(INDIRECT(ADDRESS(B1147,1,1,1,"all_city_parameter_inputs"))), All_city_list!E1146,INDIRECT(ADDRESS(B1147,1,1,1,"all_city_parameter_inputs"))))</f>
        <v>background_pa_scalar</v>
      </c>
      <c r="F1147" s="9" t="str" cm="1">
        <f t="array" aca="1" ref="F1147" ca="1">IF(AND(ISBLANK(INDIRECT(ADDRESS(B1147,3,1,1,"all_city_parameter_inputs"))),ISBLANK(INDIRECT(ADDRESS(B1147,2,1,1,"all_city_parameter_inputs")))),"",IF(ISBLANK(INDIRECT(ADDRESS(B1147,2,1,1,"all_city_parameter_inputs"))),"",INDIRECT(ADDRESS(B1147,2,1,1,"all_city_parameter_inputs"))))</f>
        <v>constant</v>
      </c>
      <c r="G1147" s="25" cm="1">
        <f t="array" aca="1" ref="G1147" ca="1">IF(ISBLANK(INDIRECT(ADDRESS(B1147,A1147,1,1,"all_city_parameter_inputs"))), "--",INDIRECT(ADDRESS(B1147,A1147,1,1,"all_city_parameter_inputs")))</f>
        <v>1</v>
      </c>
      <c r="H1147" s="25">
        <f ca="1">IF(OR(F1147="alpha",F1147="beta",F1147="sd",F1147="mean"),"--",VLOOKUP(C1147,Default!$B$5:$H$82,7,FALSE))</f>
        <v>1</v>
      </c>
      <c r="I1147" s="9" t="str">
        <f ca="1">VLOOKUP(E1147,Lookup!$C$5:$D$42,2, FALSE)</f>
        <v>PA values</v>
      </c>
      <c r="J1147" s="9" t="str">
        <f ca="1">VLOOKUP(C1147,Default!$B$4:$E$82,4, FALSE)</f>
        <v>scalar for physical activity</v>
      </c>
      <c r="K1147" s="29"/>
      <c r="L1147" s="29"/>
      <c r="M1147" s="29"/>
    </row>
    <row r="1148" spans="1:13" x14ac:dyDescent="0.3">
      <c r="A1148" s="10">
        <f t="shared" si="50"/>
        <v>19</v>
      </c>
      <c r="B1148" s="10">
        <f t="shared" si="51"/>
        <v>26</v>
      </c>
      <c r="C1148" s="10" t="str">
        <f t="shared" ca="1" si="52"/>
        <v>background_pa_scalar</v>
      </c>
      <c r="D1148" s="9" t="str" cm="1">
        <f t="array" aca="1" ref="D1148" ca="1">INDIRECT(ADDRESS(1,A1148,1,1,"all_city_parameter_inputs"))</f>
        <v>copiapo</v>
      </c>
      <c r="E1148" s="11" t="str" cm="1">
        <f t="array" aca="1" ref="E1148" ca="1">IF(AND(ISBLANK(INDIRECT(ADDRESS(B1148,2,1,1,"all_city_parameter_inputs"))), ISBLANK(INDIRECT(ADDRESS(B1148,1,1,1,"all_city_parameter_inputs")))), "", IF(ISBLANK(INDIRECT(ADDRESS(B1148,1,1,1,"all_city_parameter_inputs"))), All_city_list!E1147,INDIRECT(ADDRESS(B1148,1,1,1,"all_city_parameter_inputs"))))</f>
        <v>background_pa_scalar</v>
      </c>
      <c r="F1148" s="9" t="str" cm="1">
        <f t="array" aca="1" ref="F1148" ca="1">IF(AND(ISBLANK(INDIRECT(ADDRESS(B1148,3,1,1,"all_city_parameter_inputs"))),ISBLANK(INDIRECT(ADDRESS(B1148,2,1,1,"all_city_parameter_inputs")))),"",IF(ISBLANK(INDIRECT(ADDRESS(B1148,2,1,1,"all_city_parameter_inputs"))),"",INDIRECT(ADDRESS(B1148,2,1,1,"all_city_parameter_inputs"))))</f>
        <v>mean</v>
      </c>
      <c r="G1148" s="25" cm="1">
        <f t="array" aca="1" ref="G1148" ca="1">IF(ISBLANK(INDIRECT(ADDRESS(B1148,A1148,1,1,"all_city_parameter_inputs"))), "--",INDIRECT(ADDRESS(B1148,A1148,1,1,"all_city_parameter_inputs")))</f>
        <v>1</v>
      </c>
      <c r="H1148" s="25" t="str">
        <f ca="1">IF(OR(F1148="alpha",F1148="beta",F1148="sd",F1148="mean"),"--",VLOOKUP(C1148,Default!$B$5:$H$82,7,FALSE))</f>
        <v>--</v>
      </c>
      <c r="I1148" s="9" t="str">
        <f ca="1">VLOOKUP(E1148,Lookup!$C$5:$D$42,2, FALSE)</f>
        <v>PA values</v>
      </c>
      <c r="J1148" s="9" t="str">
        <f ca="1">VLOOKUP(C1148,Default!$B$4:$E$82,4, FALSE)</f>
        <v>scalar for physical activity</v>
      </c>
      <c r="K1148" s="29"/>
      <c r="L1148" s="29"/>
      <c r="M1148" s="29"/>
    </row>
    <row r="1149" spans="1:13" x14ac:dyDescent="0.3">
      <c r="A1149" s="10">
        <f t="shared" si="50"/>
        <v>19</v>
      </c>
      <c r="B1149" s="10">
        <f t="shared" si="51"/>
        <v>27</v>
      </c>
      <c r="C1149" s="10" t="str">
        <f t="shared" ca="1" si="52"/>
        <v>background_pa_scalar</v>
      </c>
      <c r="D1149" s="9" t="str" cm="1">
        <f t="array" aca="1" ref="D1149" ca="1">INDIRECT(ADDRESS(1,A1149,1,1,"all_city_parameter_inputs"))</f>
        <v>copiapo</v>
      </c>
      <c r="E1149" s="11" t="str" cm="1">
        <f t="array" aca="1" ref="E1149" ca="1">IF(AND(ISBLANK(INDIRECT(ADDRESS(B1149,2,1,1,"all_city_parameter_inputs"))), ISBLANK(INDIRECT(ADDRESS(B1149,1,1,1,"all_city_parameter_inputs")))), "", IF(ISBLANK(INDIRECT(ADDRESS(B1149,1,1,1,"all_city_parameter_inputs"))), All_city_list!E1148,INDIRECT(ADDRESS(B1149,1,1,1,"all_city_parameter_inputs"))))</f>
        <v>background_pa_scalar</v>
      </c>
      <c r="F1149" s="9" t="str" cm="1">
        <f t="array" aca="1" ref="F1149" ca="1">IF(AND(ISBLANK(INDIRECT(ADDRESS(B1149,3,1,1,"all_city_parameter_inputs"))),ISBLANK(INDIRECT(ADDRESS(B1149,2,1,1,"all_city_parameter_inputs")))),"",IF(ISBLANK(INDIRECT(ADDRESS(B1149,2,1,1,"all_city_parameter_inputs"))),"",INDIRECT(ADDRESS(B1149,2,1,1,"all_city_parameter_inputs"))))</f>
        <v>sd</v>
      </c>
      <c r="G1149" s="25" cm="1">
        <f t="array" aca="1" ref="G1149" ca="1">IF(ISBLANK(INDIRECT(ADDRESS(B1149,A1149,1,1,"all_city_parameter_inputs"))), "--",INDIRECT(ADDRESS(B1149,A1149,1,1,"all_city_parameter_inputs")))</f>
        <v>1.2</v>
      </c>
      <c r="H1149" s="25" t="str">
        <f ca="1">IF(OR(F1149="alpha",F1149="beta",F1149="sd",F1149="mean"),"--",VLOOKUP(C1149,Default!$B$5:$H$82,7,FALSE))</f>
        <v>--</v>
      </c>
      <c r="I1149" s="9" t="str">
        <f ca="1">VLOOKUP(E1149,Lookup!$C$5:$D$42,2, FALSE)</f>
        <v>PA values</v>
      </c>
      <c r="J1149" s="9" t="str">
        <f ca="1">VLOOKUP(C1149,Default!$B$4:$E$82,4, FALSE)</f>
        <v>scalar for physical activity</v>
      </c>
      <c r="K1149" s="29"/>
      <c r="L1149" s="29"/>
      <c r="M1149" s="29"/>
    </row>
    <row r="1150" spans="1:13" x14ac:dyDescent="0.3">
      <c r="A1150" s="10">
        <f t="shared" si="50"/>
        <v>19</v>
      </c>
      <c r="B1150" s="10">
        <f t="shared" si="51"/>
        <v>28</v>
      </c>
      <c r="C1150" s="10" t="str">
        <f t="shared" ca="1" si="52"/>
        <v>bus_walk_time</v>
      </c>
      <c r="D1150" s="9" t="str" cm="1">
        <f t="array" aca="1" ref="D1150" ca="1">INDIRECT(ADDRESS(1,A1150,1,1,"all_city_parameter_inputs"))</f>
        <v>copiapo</v>
      </c>
      <c r="E1150" s="11" t="str" cm="1">
        <f t="array" aca="1" ref="E1150" ca="1">IF(AND(ISBLANK(INDIRECT(ADDRESS(B1150,2,1,1,"all_city_parameter_inputs"))), ISBLANK(INDIRECT(ADDRESS(B1150,1,1,1,"all_city_parameter_inputs")))), "", IF(ISBLANK(INDIRECT(ADDRESS(B1150,1,1,1,"all_city_parameter_inputs"))), All_city_list!E1149,INDIRECT(ADDRESS(B1150,1,1,1,"all_city_parameter_inputs"))))</f>
        <v>bus_walk_time</v>
      </c>
      <c r="F1150" s="9" t="str" cm="1">
        <f t="array" aca="1" ref="F1150" ca="1">IF(AND(ISBLANK(INDIRECT(ADDRESS(B1150,3,1,1,"all_city_parameter_inputs"))),ISBLANK(INDIRECT(ADDRESS(B1150,2,1,1,"all_city_parameter_inputs")))),"",IF(ISBLANK(INDIRECT(ADDRESS(B1150,2,1,1,"all_city_parameter_inputs"))),"",INDIRECT(ADDRESS(B1150,2,1,1,"all_city_parameter_inputs"))))</f>
        <v>constant</v>
      </c>
      <c r="G1150" s="25" cm="1">
        <f t="array" aca="1" ref="G1150" ca="1">IF(ISBLANK(INDIRECT(ADDRESS(B1150,A1150,1,1,"all_city_parameter_inputs"))), "--",INDIRECT(ADDRESS(B1150,A1150,1,1,"all_city_parameter_inputs")))</f>
        <v>10.55</v>
      </c>
      <c r="H1150" s="25">
        <f ca="1">IF(OR(F1150="alpha",F1150="beta",F1150="sd",F1150="mean"),"--",VLOOKUP(C1150,Default!$B$5:$H$82,7,FALSE))</f>
        <v>5</v>
      </c>
      <c r="I1150" s="9" t="str">
        <f ca="1">VLOOKUP(E1150,Lookup!$C$5:$D$42,2, FALSE)</f>
        <v>Travel values</v>
      </c>
      <c r="J1150" s="9" t="str">
        <f ca="1">VLOOKUP(C1150,Default!$B$4:$E$82,4, FALSE)</f>
        <v>time taken to walk to bus stop</v>
      </c>
      <c r="K1150" s="29"/>
      <c r="L1150" s="29"/>
      <c r="M1150" s="29"/>
    </row>
    <row r="1151" spans="1:13" x14ac:dyDescent="0.3">
      <c r="A1151" s="10">
        <f t="shared" si="50"/>
        <v>19</v>
      </c>
      <c r="B1151" s="10">
        <f t="shared" si="51"/>
        <v>29</v>
      </c>
      <c r="C1151" s="10" t="str">
        <f t="shared" ca="1" si="52"/>
        <v>bus_walk_time</v>
      </c>
      <c r="D1151" s="9" t="str" cm="1">
        <f t="array" aca="1" ref="D1151" ca="1">INDIRECT(ADDRESS(1,A1151,1,1,"all_city_parameter_inputs"))</f>
        <v>copiapo</v>
      </c>
      <c r="E1151" s="11" t="str" cm="1">
        <f t="array" aca="1" ref="E1151" ca="1">IF(AND(ISBLANK(INDIRECT(ADDRESS(B1151,2,1,1,"all_city_parameter_inputs"))), ISBLANK(INDIRECT(ADDRESS(B1151,1,1,1,"all_city_parameter_inputs")))), "", IF(ISBLANK(INDIRECT(ADDRESS(B1151,1,1,1,"all_city_parameter_inputs"))), All_city_list!E1150,INDIRECT(ADDRESS(B1151,1,1,1,"all_city_parameter_inputs"))))</f>
        <v>bus_walk_time</v>
      </c>
      <c r="F1151" s="9" t="str" cm="1">
        <f t="array" aca="1" ref="F1151" ca="1">IF(AND(ISBLANK(INDIRECT(ADDRESS(B1151,3,1,1,"all_city_parameter_inputs"))),ISBLANK(INDIRECT(ADDRESS(B1151,2,1,1,"all_city_parameter_inputs")))),"",IF(ISBLANK(INDIRECT(ADDRESS(B1151,2,1,1,"all_city_parameter_inputs"))),"",INDIRECT(ADDRESS(B1151,2,1,1,"all_city_parameter_inputs"))))</f>
        <v>mean</v>
      </c>
      <c r="G1151" s="25" t="str" cm="1">
        <f t="array" aca="1" ref="G1151" ca="1">IF(ISBLANK(INDIRECT(ADDRESS(B1151,A1151,1,1,"all_city_parameter_inputs"))), "--",INDIRECT(ADDRESS(B1151,A1151,1,1,"all_city_parameter_inputs")))</f>
        <v>--</v>
      </c>
      <c r="H1151" s="25" t="str">
        <f ca="1">IF(OR(F1151="alpha",F1151="beta",F1151="sd",F1151="mean"),"--",VLOOKUP(C1151,Default!$B$5:$H$82,7,FALSE))</f>
        <v>--</v>
      </c>
      <c r="I1151" s="9" t="str">
        <f ca="1">VLOOKUP(E1151,Lookup!$C$5:$D$42,2, FALSE)</f>
        <v>Travel values</v>
      </c>
      <c r="J1151" s="9" t="str">
        <f ca="1">VLOOKUP(C1151,Default!$B$4:$E$82,4, FALSE)</f>
        <v>time taken to walk to bus stop</v>
      </c>
      <c r="K1151" s="29"/>
      <c r="L1151" s="29"/>
      <c r="M1151" s="29"/>
    </row>
    <row r="1152" spans="1:13" x14ac:dyDescent="0.3">
      <c r="A1152" s="10">
        <f t="shared" si="50"/>
        <v>19</v>
      </c>
      <c r="B1152" s="10">
        <f t="shared" si="51"/>
        <v>30</v>
      </c>
      <c r="C1152" s="10" t="str">
        <f t="shared" ca="1" si="52"/>
        <v>bus_walk_time</v>
      </c>
      <c r="D1152" s="9" t="str" cm="1">
        <f t="array" aca="1" ref="D1152" ca="1">INDIRECT(ADDRESS(1,A1152,1,1,"all_city_parameter_inputs"))</f>
        <v>copiapo</v>
      </c>
      <c r="E1152" s="11" t="str" cm="1">
        <f t="array" aca="1" ref="E1152" ca="1">IF(AND(ISBLANK(INDIRECT(ADDRESS(B1152,2,1,1,"all_city_parameter_inputs"))), ISBLANK(INDIRECT(ADDRESS(B1152,1,1,1,"all_city_parameter_inputs")))), "", IF(ISBLANK(INDIRECT(ADDRESS(B1152,1,1,1,"all_city_parameter_inputs"))), All_city_list!E1151,INDIRECT(ADDRESS(B1152,1,1,1,"all_city_parameter_inputs"))))</f>
        <v>bus_walk_time</v>
      </c>
      <c r="F1152" s="9" t="str" cm="1">
        <f t="array" aca="1" ref="F1152" ca="1">IF(AND(ISBLANK(INDIRECT(ADDRESS(B1152,3,1,1,"all_city_parameter_inputs"))),ISBLANK(INDIRECT(ADDRESS(B1152,2,1,1,"all_city_parameter_inputs")))),"",IF(ISBLANK(INDIRECT(ADDRESS(B1152,2,1,1,"all_city_parameter_inputs"))),"",INDIRECT(ADDRESS(B1152,2,1,1,"all_city_parameter_inputs"))))</f>
        <v>sd</v>
      </c>
      <c r="G1152" s="25" t="str" cm="1">
        <f t="array" aca="1" ref="G1152" ca="1">IF(ISBLANK(INDIRECT(ADDRESS(B1152,A1152,1,1,"all_city_parameter_inputs"))), "--",INDIRECT(ADDRESS(B1152,A1152,1,1,"all_city_parameter_inputs")))</f>
        <v>--</v>
      </c>
      <c r="H1152" s="25" t="str">
        <f ca="1">IF(OR(F1152="alpha",F1152="beta",F1152="sd",F1152="mean"),"--",VLOOKUP(C1152,Default!$B$5:$H$82,7,FALSE))</f>
        <v>--</v>
      </c>
      <c r="I1152" s="9" t="str">
        <f ca="1">VLOOKUP(E1152,Lookup!$C$5:$D$42,2, FALSE)</f>
        <v>Travel values</v>
      </c>
      <c r="J1152" s="9" t="str">
        <f ca="1">VLOOKUP(C1152,Default!$B$4:$E$82,4, FALSE)</f>
        <v>time taken to walk to bus stop</v>
      </c>
      <c r="K1152" s="29"/>
      <c r="L1152" s="29"/>
      <c r="M1152" s="29"/>
    </row>
    <row r="1153" spans="1:13" x14ac:dyDescent="0.3">
      <c r="A1153" s="10">
        <f t="shared" si="50"/>
        <v>19</v>
      </c>
      <c r="B1153" s="10">
        <f t="shared" si="51"/>
        <v>31</v>
      </c>
      <c r="C1153" s="10" t="str">
        <f t="shared" ca="1" si="52"/>
        <v>rail_walk_time</v>
      </c>
      <c r="D1153" s="9" t="str" cm="1">
        <f t="array" aca="1" ref="D1153" ca="1">INDIRECT(ADDRESS(1,A1153,1,1,"all_city_parameter_inputs"))</f>
        <v>copiapo</v>
      </c>
      <c r="E1153" s="11" t="str" cm="1">
        <f t="array" aca="1" ref="E1153" ca="1">IF(AND(ISBLANK(INDIRECT(ADDRESS(B1153,2,1,1,"all_city_parameter_inputs"))), ISBLANK(INDIRECT(ADDRESS(B1153,1,1,1,"all_city_parameter_inputs")))), "", IF(ISBLANK(INDIRECT(ADDRESS(B1153,1,1,1,"all_city_parameter_inputs"))), All_city_list!E1152,INDIRECT(ADDRESS(B1153,1,1,1,"all_city_parameter_inputs"))))</f>
        <v>rail_walk_time</v>
      </c>
      <c r="F1153" s="9" t="str" cm="1">
        <f t="array" aca="1" ref="F1153" ca="1">IF(AND(ISBLANK(INDIRECT(ADDRESS(B1153,3,1,1,"all_city_parameter_inputs"))),ISBLANK(INDIRECT(ADDRESS(B1153,2,1,1,"all_city_parameter_inputs")))),"",IF(ISBLANK(INDIRECT(ADDRESS(B1153,2,1,1,"all_city_parameter_inputs"))),"",INDIRECT(ADDRESS(B1153,2,1,1,"all_city_parameter_inputs"))))</f>
        <v>constant</v>
      </c>
      <c r="G1153" s="25" cm="1">
        <f t="array" aca="1" ref="G1153" ca="1">IF(ISBLANK(INDIRECT(ADDRESS(B1153,A1153,1,1,"all_city_parameter_inputs"))), "--",INDIRECT(ADDRESS(B1153,A1153,1,1,"all_city_parameter_inputs")))</f>
        <v>15</v>
      </c>
      <c r="H1153" s="25">
        <f ca="1">IF(OR(F1153="alpha",F1153="beta",F1153="sd",F1153="mean"),"--",VLOOKUP(C1153,Default!$B$5:$H$82,7,FALSE))</f>
        <v>15</v>
      </c>
      <c r="I1153" s="9" t="str">
        <f ca="1">VLOOKUP(E1153,Lookup!$C$5:$D$42,2, FALSE)</f>
        <v>Travel values</v>
      </c>
      <c r="J1153" s="9" t="str">
        <f ca="1">VLOOKUP(C1153,Default!$B$4:$E$82,4, FALSE)</f>
        <v>time taken to walk to train station</v>
      </c>
      <c r="K1153" s="29"/>
      <c r="L1153" s="29"/>
      <c r="M1153" s="29"/>
    </row>
    <row r="1154" spans="1:13" x14ac:dyDescent="0.3">
      <c r="A1154" s="10">
        <f t="shared" si="50"/>
        <v>19</v>
      </c>
      <c r="B1154" s="10">
        <f t="shared" si="51"/>
        <v>32</v>
      </c>
      <c r="C1154" s="10" t="str">
        <f t="shared" ca="1" si="52"/>
        <v>rail_walk_time</v>
      </c>
      <c r="D1154" s="9" t="str" cm="1">
        <f t="array" aca="1" ref="D1154" ca="1">INDIRECT(ADDRESS(1,A1154,1,1,"all_city_parameter_inputs"))</f>
        <v>copiapo</v>
      </c>
      <c r="E1154" s="11" t="str" cm="1">
        <f t="array" aca="1" ref="E1154" ca="1">IF(AND(ISBLANK(INDIRECT(ADDRESS(B1154,2,1,1,"all_city_parameter_inputs"))), ISBLANK(INDIRECT(ADDRESS(B1154,1,1,1,"all_city_parameter_inputs")))), "", IF(ISBLANK(INDIRECT(ADDRESS(B1154,1,1,1,"all_city_parameter_inputs"))), All_city_list!E1153,INDIRECT(ADDRESS(B1154,1,1,1,"all_city_parameter_inputs"))))</f>
        <v>rail_walk_time</v>
      </c>
      <c r="F1154" s="9" t="str" cm="1">
        <f t="array" aca="1" ref="F1154" ca="1">IF(AND(ISBLANK(INDIRECT(ADDRESS(B1154,3,1,1,"all_city_parameter_inputs"))),ISBLANK(INDIRECT(ADDRESS(B1154,2,1,1,"all_city_parameter_inputs")))),"",IF(ISBLANK(INDIRECT(ADDRESS(B1154,2,1,1,"all_city_parameter_inputs"))),"",INDIRECT(ADDRESS(B1154,2,1,1,"all_city_parameter_inputs"))))</f>
        <v>mean</v>
      </c>
      <c r="G1154" s="25" t="str" cm="1">
        <f t="array" aca="1" ref="G1154" ca="1">IF(ISBLANK(INDIRECT(ADDRESS(B1154,A1154,1,1,"all_city_parameter_inputs"))), "--",INDIRECT(ADDRESS(B1154,A1154,1,1,"all_city_parameter_inputs")))</f>
        <v>--</v>
      </c>
      <c r="H1154" s="25" t="str">
        <f ca="1">IF(OR(F1154="alpha",F1154="beta",F1154="sd",F1154="mean"),"--",VLOOKUP(C1154,Default!$B$5:$H$82,7,FALSE))</f>
        <v>--</v>
      </c>
      <c r="I1154" s="9" t="str">
        <f ca="1">VLOOKUP(E1154,Lookup!$C$5:$D$42,2, FALSE)</f>
        <v>Travel values</v>
      </c>
      <c r="J1154" s="9" t="str">
        <f ca="1">VLOOKUP(C1154,Default!$B$4:$E$82,4, FALSE)</f>
        <v>time taken to walk to train station</v>
      </c>
      <c r="K1154" s="29"/>
      <c r="L1154" s="29"/>
      <c r="M1154" s="29"/>
    </row>
    <row r="1155" spans="1:13" x14ac:dyDescent="0.3">
      <c r="A1155" s="10">
        <f t="shared" si="50"/>
        <v>19</v>
      </c>
      <c r="B1155" s="10">
        <f t="shared" si="51"/>
        <v>33</v>
      </c>
      <c r="C1155" s="10" t="str">
        <f t="shared" ca="1" si="52"/>
        <v>rail_walk_time</v>
      </c>
      <c r="D1155" s="9" t="str" cm="1">
        <f t="array" aca="1" ref="D1155" ca="1">INDIRECT(ADDRESS(1,A1155,1,1,"all_city_parameter_inputs"))</f>
        <v>copiapo</v>
      </c>
      <c r="E1155" s="11" t="str" cm="1">
        <f t="array" aca="1" ref="E1155" ca="1">IF(AND(ISBLANK(INDIRECT(ADDRESS(B1155,2,1,1,"all_city_parameter_inputs"))), ISBLANK(INDIRECT(ADDRESS(B1155,1,1,1,"all_city_parameter_inputs")))), "", IF(ISBLANK(INDIRECT(ADDRESS(B1155,1,1,1,"all_city_parameter_inputs"))), All_city_list!E1154,INDIRECT(ADDRESS(B1155,1,1,1,"all_city_parameter_inputs"))))</f>
        <v>rail_walk_time</v>
      </c>
      <c r="F1155" s="9" t="str" cm="1">
        <f t="array" aca="1" ref="F1155" ca="1">IF(AND(ISBLANK(INDIRECT(ADDRESS(B1155,3,1,1,"all_city_parameter_inputs"))),ISBLANK(INDIRECT(ADDRESS(B1155,2,1,1,"all_city_parameter_inputs")))),"",IF(ISBLANK(INDIRECT(ADDRESS(B1155,2,1,1,"all_city_parameter_inputs"))),"",INDIRECT(ADDRESS(B1155,2,1,1,"all_city_parameter_inputs"))))</f>
        <v>sd</v>
      </c>
      <c r="G1155" s="25" t="str" cm="1">
        <f t="array" aca="1" ref="G1155" ca="1">IF(ISBLANK(INDIRECT(ADDRESS(B1155,A1155,1,1,"all_city_parameter_inputs"))), "--",INDIRECT(ADDRESS(B1155,A1155,1,1,"all_city_parameter_inputs")))</f>
        <v>--</v>
      </c>
      <c r="H1155" s="25" t="str">
        <f ca="1">IF(OR(F1155="alpha",F1155="beta",F1155="sd",F1155="mean"),"--",VLOOKUP(C1155,Default!$B$5:$H$82,7,FALSE))</f>
        <v>--</v>
      </c>
      <c r="I1155" s="9" t="str">
        <f ca="1">VLOOKUP(E1155,Lookup!$C$5:$D$42,2, FALSE)</f>
        <v>Travel values</v>
      </c>
      <c r="J1155" s="9" t="str">
        <f ca="1">VLOOKUP(C1155,Default!$B$4:$E$82,4, FALSE)</f>
        <v>time taken to walk to train station</v>
      </c>
      <c r="K1155" s="29"/>
      <c r="L1155" s="29"/>
      <c r="M1155" s="29"/>
    </row>
    <row r="1156" spans="1:13" x14ac:dyDescent="0.3">
      <c r="A1156" s="10">
        <f t="shared" si="50"/>
        <v>19</v>
      </c>
      <c r="B1156" s="10">
        <f t="shared" si="51"/>
        <v>34</v>
      </c>
      <c r="C1156" s="10" t="str">
        <f t="shared" ca="1" si="52"/>
        <v xml:space="preserve">add_motorcycle_fleet </v>
      </c>
      <c r="D1156" s="9" t="str" cm="1">
        <f t="array" aca="1" ref="D1156" ca="1">INDIRECT(ADDRESS(1,A1156,1,1,"all_city_parameter_inputs"))</f>
        <v>copiapo</v>
      </c>
      <c r="E1156" s="11" t="str" cm="1">
        <f t="array" aca="1" ref="E1156" ca="1">IF(AND(ISBLANK(INDIRECT(ADDRESS(B1156,2,1,1,"all_city_parameter_inputs"))), ISBLANK(INDIRECT(ADDRESS(B1156,1,1,1,"all_city_parameter_inputs")))), "", IF(ISBLANK(INDIRECT(ADDRESS(B1156,1,1,1,"all_city_parameter_inputs"))), All_city_list!E1155,INDIRECT(ADDRESS(B1156,1,1,1,"all_city_parameter_inputs"))))</f>
        <v>add_motorcycle_fleet</v>
      </c>
      <c r="F1156" s="9" t="str" cm="1">
        <f t="array" aca="1" ref="F1156" ca="1">IF(AND(ISBLANK(INDIRECT(ADDRESS(B1156,3,1,1,"all_city_parameter_inputs"))),ISBLANK(INDIRECT(ADDRESS(B1156,2,1,1,"all_city_parameter_inputs")))),"",IF(ISBLANK(INDIRECT(ADDRESS(B1156,2,1,1,"all_city_parameter_inputs"))),"",INDIRECT(ADDRESS(B1156,2,1,1,"all_city_parameter_inputs"))))</f>
        <v/>
      </c>
      <c r="G1156" s="25" t="str" cm="1">
        <f t="array" aca="1" ref="G1156" ca="1">IF(ISBLANK(INDIRECT(ADDRESS(B1156,A1156,1,1,"all_city_parameter_inputs"))), "--",INDIRECT(ADDRESS(B1156,A1156,1,1,"all_city_parameter_inputs")))</f>
        <v>F</v>
      </c>
      <c r="H1156" s="25" t="str">
        <f ca="1">IF(OR(F1156="alpha",F1156="beta",F1156="sd",F1156="mean"),"--",VLOOKUP(C1156,Default!$B$5:$H$82,7,FALSE))</f>
        <v>F</v>
      </c>
      <c r="I1156" s="9" t="str">
        <f ca="1">VLOOKUP(E1156,Lookup!$C$5:$D$42,2, FALSE)</f>
        <v>Travel values</v>
      </c>
      <c r="J1156" s="9">
        <f ca="1">VLOOKUP(C1156,Default!$B$4:$E$82,4, FALSE)</f>
        <v>0</v>
      </c>
      <c r="K1156" s="29"/>
      <c r="L1156" s="29"/>
      <c r="M1156" s="29"/>
    </row>
    <row r="1157" spans="1:13" x14ac:dyDescent="0.3">
      <c r="A1157" s="10">
        <f t="shared" si="50"/>
        <v>19</v>
      </c>
      <c r="B1157" s="10">
        <f t="shared" si="51"/>
        <v>35</v>
      </c>
      <c r="C1157" s="10" t="str">
        <f t="shared" ca="1" si="52"/>
        <v>fleet_to_motorcycle_ratio</v>
      </c>
      <c r="D1157" s="9" t="str" cm="1">
        <f t="array" aca="1" ref="D1157" ca="1">INDIRECT(ADDRESS(1,A1157,1,1,"all_city_parameter_inputs"))</f>
        <v>copiapo</v>
      </c>
      <c r="E1157" s="11" t="str" cm="1">
        <f t="array" aca="1" ref="E1157" ca="1">IF(AND(ISBLANK(INDIRECT(ADDRESS(B1157,2,1,1,"all_city_parameter_inputs"))), ISBLANK(INDIRECT(ADDRESS(B1157,1,1,1,"all_city_parameter_inputs")))), "", IF(ISBLANK(INDIRECT(ADDRESS(B1157,1,1,1,"all_city_parameter_inputs"))), All_city_list!E1156,INDIRECT(ADDRESS(B1157,1,1,1,"all_city_parameter_inputs"))))</f>
        <v>fleet_to_motorcycle_ratio</v>
      </c>
      <c r="F1157" s="9" t="str" cm="1">
        <f t="array" aca="1" ref="F1157" ca="1">IF(AND(ISBLANK(INDIRECT(ADDRESS(B1157,3,1,1,"all_city_parameter_inputs"))),ISBLANK(INDIRECT(ADDRESS(B1157,2,1,1,"all_city_parameter_inputs")))),"",IF(ISBLANK(INDIRECT(ADDRESS(B1157,2,1,1,"all_city_parameter_inputs"))),"",INDIRECT(ADDRESS(B1157,2,1,1,"all_city_parameter_inputs"))))</f>
        <v>constant</v>
      </c>
      <c r="G1157" s="25" cm="1">
        <f t="array" aca="1" ref="G1157" ca="1">IF(ISBLANK(INDIRECT(ADDRESS(B1157,A1157,1,1,"all_city_parameter_inputs"))), "--",INDIRECT(ADDRESS(B1157,A1157,1,1,"all_city_parameter_inputs")))</f>
        <v>0.53274903299999998</v>
      </c>
      <c r="H1157" s="25">
        <f ca="1">IF(OR(F1157="alpha",F1157="beta",F1157="sd",F1157="mean"),"--",VLOOKUP(C1157,Default!$B$5:$H$82,7,FALSE))</f>
        <v>0.01</v>
      </c>
      <c r="I1157" s="9" t="str">
        <f ca="1">VLOOKUP(E1157,Lookup!$C$5:$D$42,2, FALSE)</f>
        <v>Travel values</v>
      </c>
      <c r="J1157" s="9" t="str">
        <f ca="1">VLOOKUP(C1157,Default!$B$4:$E$82,4, FALSE)</f>
        <v>ratio of fleet vehicles to motorcycles</v>
      </c>
      <c r="K1157" s="29"/>
      <c r="L1157" s="29"/>
      <c r="M1157" s="29"/>
    </row>
    <row r="1158" spans="1:13" x14ac:dyDescent="0.3">
      <c r="A1158" s="10">
        <f t="shared" si="50"/>
        <v>19</v>
      </c>
      <c r="B1158" s="10">
        <f t="shared" si="51"/>
        <v>36</v>
      </c>
      <c r="C1158" s="10" t="str">
        <f t="shared" ca="1" si="52"/>
        <v>fleet_to_motorcycle_ratio</v>
      </c>
      <c r="D1158" s="9" t="str" cm="1">
        <f t="array" aca="1" ref="D1158" ca="1">INDIRECT(ADDRESS(1,A1158,1,1,"all_city_parameter_inputs"))</f>
        <v>copiapo</v>
      </c>
      <c r="E1158" s="11" t="str" cm="1">
        <f t="array" aca="1" ref="E1158" ca="1">IF(AND(ISBLANK(INDIRECT(ADDRESS(B1158,2,1,1,"all_city_parameter_inputs"))), ISBLANK(INDIRECT(ADDRESS(B1158,1,1,1,"all_city_parameter_inputs")))), "", IF(ISBLANK(INDIRECT(ADDRESS(B1158,1,1,1,"all_city_parameter_inputs"))), All_city_list!E1157,INDIRECT(ADDRESS(B1158,1,1,1,"all_city_parameter_inputs"))))</f>
        <v>fleet_to_motorcycle_ratio</v>
      </c>
      <c r="F1158" s="9" t="str" cm="1">
        <f t="array" aca="1" ref="F1158" ca="1">IF(AND(ISBLANK(INDIRECT(ADDRESS(B1158,3,1,1,"all_city_parameter_inputs"))),ISBLANK(INDIRECT(ADDRESS(B1158,2,1,1,"all_city_parameter_inputs")))),"",IF(ISBLANK(INDIRECT(ADDRESS(B1158,2,1,1,"all_city_parameter_inputs"))),"",INDIRECT(ADDRESS(B1158,2,1,1,"all_city_parameter_inputs"))))</f>
        <v>alpha</v>
      </c>
      <c r="G1158" s="25" cm="1">
        <f t="array" aca="1" ref="G1158" ca="1">IF(ISBLANK(INDIRECT(ADDRESS(B1158,A1158,1,1,"all_city_parameter_inputs"))), "--",INDIRECT(ADDRESS(B1158,A1158,1,1,"all_city_parameter_inputs")))</f>
        <v>245.8</v>
      </c>
      <c r="H1158" s="25" t="str">
        <f ca="1">IF(OR(F1158="alpha",F1158="beta",F1158="sd",F1158="mean"),"--",VLOOKUP(C1158,Default!$B$5:$H$82,7,FALSE))</f>
        <v>--</v>
      </c>
      <c r="I1158" s="9" t="str">
        <f ca="1">VLOOKUP(E1158,Lookup!$C$5:$D$42,2, FALSE)</f>
        <v>Travel values</v>
      </c>
      <c r="J1158" s="9" t="str">
        <f ca="1">VLOOKUP(C1158,Default!$B$4:$E$82,4, FALSE)</f>
        <v>ratio of fleet vehicles to motorcycles</v>
      </c>
      <c r="K1158" s="29"/>
      <c r="L1158" s="29"/>
      <c r="M1158" s="29"/>
    </row>
    <row r="1159" spans="1:13" x14ac:dyDescent="0.3">
      <c r="A1159" s="10">
        <f t="shared" si="50"/>
        <v>19</v>
      </c>
      <c r="B1159" s="10">
        <f t="shared" si="51"/>
        <v>37</v>
      </c>
      <c r="C1159" s="10" t="str">
        <f t="shared" ca="1" si="52"/>
        <v>fleet_to_motorcycle_ratio</v>
      </c>
      <c r="D1159" s="9" t="str" cm="1">
        <f t="array" aca="1" ref="D1159" ca="1">INDIRECT(ADDRESS(1,A1159,1,1,"all_city_parameter_inputs"))</f>
        <v>copiapo</v>
      </c>
      <c r="E1159" s="11" t="str" cm="1">
        <f t="array" aca="1" ref="E1159" ca="1">IF(AND(ISBLANK(INDIRECT(ADDRESS(B1159,2,1,1,"all_city_parameter_inputs"))), ISBLANK(INDIRECT(ADDRESS(B1159,1,1,1,"all_city_parameter_inputs")))), "", IF(ISBLANK(INDIRECT(ADDRESS(B1159,1,1,1,"all_city_parameter_inputs"))), All_city_list!E1158,INDIRECT(ADDRESS(B1159,1,1,1,"all_city_parameter_inputs"))))</f>
        <v>fleet_to_motorcycle_ratio</v>
      </c>
      <c r="F1159" s="9" t="str" cm="1">
        <f t="array" aca="1" ref="F1159" ca="1">IF(AND(ISBLANK(INDIRECT(ADDRESS(B1159,3,1,1,"all_city_parameter_inputs"))),ISBLANK(INDIRECT(ADDRESS(B1159,2,1,1,"all_city_parameter_inputs")))),"",IF(ISBLANK(INDIRECT(ADDRESS(B1159,2,1,1,"all_city_parameter_inputs"))),"",INDIRECT(ADDRESS(B1159,2,1,1,"all_city_parameter_inputs"))))</f>
        <v>beta</v>
      </c>
      <c r="G1159" s="25" cm="1">
        <f t="array" aca="1" ref="G1159" ca="1">IF(ISBLANK(INDIRECT(ADDRESS(B1159,A1159,1,1,"all_city_parameter_inputs"))), "--",INDIRECT(ADDRESS(B1159,A1159,1,1,"all_city_parameter_inputs")))</f>
        <v>311.08</v>
      </c>
      <c r="H1159" s="25" t="str">
        <f ca="1">IF(OR(F1159="alpha",F1159="beta",F1159="sd",F1159="mean"),"--",VLOOKUP(C1159,Default!$B$5:$H$82,7,FALSE))</f>
        <v>--</v>
      </c>
      <c r="I1159" s="9" t="str">
        <f ca="1">VLOOKUP(E1159,Lookup!$C$5:$D$42,2, FALSE)</f>
        <v>Travel values</v>
      </c>
      <c r="J1159" s="9" t="str">
        <f ca="1">VLOOKUP(C1159,Default!$B$4:$E$82,4, FALSE)</f>
        <v>ratio of fleet vehicles to motorcycles</v>
      </c>
      <c r="K1159" s="29"/>
      <c r="L1159" s="29"/>
      <c r="M1159" s="29"/>
    </row>
    <row r="1160" spans="1:13" x14ac:dyDescent="0.3">
      <c r="A1160" s="10">
        <f t="shared" si="50"/>
        <v>19</v>
      </c>
      <c r="B1160" s="10">
        <f t="shared" si="51"/>
        <v>38</v>
      </c>
      <c r="C1160" s="10" t="str">
        <f t="shared" ca="1" si="52"/>
        <v xml:space="preserve">background_pa_confidence </v>
      </c>
      <c r="D1160" s="9" t="str" cm="1">
        <f t="array" aca="1" ref="D1160" ca="1">INDIRECT(ADDRESS(1,A1160,1,1,"all_city_parameter_inputs"))</f>
        <v>copiapo</v>
      </c>
      <c r="E1160" s="11" t="str" cm="1">
        <f t="array" aca="1" ref="E1160" ca="1">IF(AND(ISBLANK(INDIRECT(ADDRESS(B1160,2,1,1,"all_city_parameter_inputs"))), ISBLANK(INDIRECT(ADDRESS(B1160,1,1,1,"all_city_parameter_inputs")))), "", IF(ISBLANK(INDIRECT(ADDRESS(B1160,1,1,1,"all_city_parameter_inputs"))), All_city_list!E1159,INDIRECT(ADDRESS(B1160,1,1,1,"all_city_parameter_inputs"))))</f>
        <v>background_pa_confidence</v>
      </c>
      <c r="F1160" s="9" t="str" cm="1">
        <f t="array" aca="1" ref="F1160" ca="1">IF(AND(ISBLANK(INDIRECT(ADDRESS(B1160,3,1,1,"all_city_parameter_inputs"))),ISBLANK(INDIRECT(ADDRESS(B1160,2,1,1,"all_city_parameter_inputs")))),"",IF(ISBLANK(INDIRECT(ADDRESS(B1160,2,1,1,"all_city_parameter_inputs"))),"",INDIRECT(ADDRESS(B1160,2,1,1,"all_city_parameter_inputs"))))</f>
        <v/>
      </c>
      <c r="G1160" s="25" cm="1">
        <f t="array" aca="1" ref="G1160" ca="1">IF(ISBLANK(INDIRECT(ADDRESS(B1160,A1160,1,1,"all_city_parameter_inputs"))), "--",INDIRECT(ADDRESS(B1160,A1160,1,1,"all_city_parameter_inputs")))</f>
        <v>0.3</v>
      </c>
      <c r="H1160" s="25" t="e">
        <f ca="1">IF(OR(F1160="alpha",F1160="beta",F1160="sd",F1160="mean"),"--",VLOOKUP(C1160,Default!$B$5:$H$82,7,FALSE))</f>
        <v>#N/A</v>
      </c>
      <c r="I1160" s="9" t="str">
        <f ca="1">VLOOKUP(E1160,Lookup!$C$5:$D$42,2, FALSE)</f>
        <v>PA values</v>
      </c>
      <c r="J1160" s="9" t="e">
        <f ca="1">VLOOKUP(C1160,Default!$B$4:$E$82,4, FALSE)</f>
        <v>#N/A</v>
      </c>
      <c r="K1160" s="29"/>
      <c r="L1160" s="29"/>
      <c r="M1160" s="29"/>
    </row>
    <row r="1161" spans="1:13" x14ac:dyDescent="0.3">
      <c r="A1161" s="10">
        <f t="shared" si="50"/>
        <v>19</v>
      </c>
      <c r="B1161" s="10">
        <f t="shared" si="51"/>
        <v>39</v>
      </c>
      <c r="C1161" s="10" t="str">
        <f t="shared" ca="1" si="52"/>
        <v xml:space="preserve">add_walk_to_bus_trips </v>
      </c>
      <c r="D1161" s="9" t="str" cm="1">
        <f t="array" aca="1" ref="D1161" ca="1">INDIRECT(ADDRESS(1,A1161,1,1,"all_city_parameter_inputs"))</f>
        <v>copiapo</v>
      </c>
      <c r="E1161" s="11" t="str" cm="1">
        <f t="array" aca="1" ref="E1161" ca="1">IF(AND(ISBLANK(INDIRECT(ADDRESS(B1161,2,1,1,"all_city_parameter_inputs"))), ISBLANK(INDIRECT(ADDRESS(B1161,1,1,1,"all_city_parameter_inputs")))), "", IF(ISBLANK(INDIRECT(ADDRESS(B1161,1,1,1,"all_city_parameter_inputs"))), All_city_list!E1160,INDIRECT(ADDRESS(B1161,1,1,1,"all_city_parameter_inputs"))))</f>
        <v>add_walk_to_bus_trips</v>
      </c>
      <c r="F1161" s="9" t="str" cm="1">
        <f t="array" aca="1" ref="F1161" ca="1">IF(AND(ISBLANK(INDIRECT(ADDRESS(B1161,3,1,1,"all_city_parameter_inputs"))),ISBLANK(INDIRECT(ADDRESS(B1161,2,1,1,"all_city_parameter_inputs")))),"",IF(ISBLANK(INDIRECT(ADDRESS(B1161,2,1,1,"all_city_parameter_inputs"))),"",INDIRECT(ADDRESS(B1161,2,1,1,"all_city_parameter_inputs"))))</f>
        <v/>
      </c>
      <c r="G1161" s="25" t="str" cm="1">
        <f t="array" aca="1" ref="G1161" ca="1">IF(ISBLANK(INDIRECT(ADDRESS(B1161,A1161,1,1,"all_city_parameter_inputs"))), "--",INDIRECT(ADDRESS(B1161,A1161,1,1,"all_city_parameter_inputs")))</f>
        <v>T</v>
      </c>
      <c r="H1161" s="25" t="str">
        <f ca="1">IF(OR(F1161="alpha",F1161="beta",F1161="sd",F1161="mean"),"--",VLOOKUP(C1161,Default!$B$5:$H$82,7,FALSE))</f>
        <v>T</v>
      </c>
      <c r="I1161" s="9" t="str">
        <f ca="1">VLOOKUP(E1161,Lookup!$C$5:$D$42,2, FALSE)</f>
        <v>Travel values</v>
      </c>
      <c r="J1161" s="9">
        <f ca="1">VLOOKUP(C1161,Default!$B$4:$E$82,4, FALSE)</f>
        <v>0</v>
      </c>
      <c r="K1161" s="29"/>
      <c r="L1161" s="29"/>
      <c r="M1161" s="29"/>
    </row>
    <row r="1162" spans="1:13" x14ac:dyDescent="0.3">
      <c r="A1162" s="10">
        <f t="shared" si="50"/>
        <v>19</v>
      </c>
      <c r="B1162" s="10">
        <f t="shared" si="51"/>
        <v>40</v>
      </c>
      <c r="C1162" s="10" t="str">
        <f t="shared" ca="1" si="52"/>
        <v>bus_to_passenger_ratio</v>
      </c>
      <c r="D1162" s="9" t="str" cm="1">
        <f t="array" aca="1" ref="D1162" ca="1">INDIRECT(ADDRESS(1,A1162,1,1,"all_city_parameter_inputs"))</f>
        <v>copiapo</v>
      </c>
      <c r="E1162" s="11" t="str" cm="1">
        <f t="array" aca="1" ref="E1162" ca="1">IF(AND(ISBLANK(INDIRECT(ADDRESS(B1162,2,1,1,"all_city_parameter_inputs"))), ISBLANK(INDIRECT(ADDRESS(B1162,1,1,1,"all_city_parameter_inputs")))), "", IF(ISBLANK(INDIRECT(ADDRESS(B1162,1,1,1,"all_city_parameter_inputs"))), All_city_list!E1161,INDIRECT(ADDRESS(B1162,1,1,1,"all_city_parameter_inputs"))))</f>
        <v>bus_to_passenger_ratio</v>
      </c>
      <c r="F1162" s="9" t="str" cm="1">
        <f t="array" aca="1" ref="F1162" ca="1">IF(AND(ISBLANK(INDIRECT(ADDRESS(B1162,3,1,1,"all_city_parameter_inputs"))),ISBLANK(INDIRECT(ADDRESS(B1162,2,1,1,"all_city_parameter_inputs")))),"",IF(ISBLANK(INDIRECT(ADDRESS(B1162,2,1,1,"all_city_parameter_inputs"))),"",INDIRECT(ADDRESS(B1162,2,1,1,"all_city_parameter_inputs"))))</f>
        <v>constant</v>
      </c>
      <c r="G1162" s="25" cm="1">
        <f t="array" aca="1" ref="G1162" ca="1">IF(ISBLANK(INDIRECT(ADDRESS(B1162,A1162,1,1,"all_city_parameter_inputs"))), "--",INDIRECT(ADDRESS(B1162,A1162,1,1,"all_city_parameter_inputs")))</f>
        <v>3.2258065000000002E-2</v>
      </c>
      <c r="H1162" s="25">
        <f ca="1">IF(OR(F1162="alpha",F1162="beta",F1162="sd",F1162="mean"),"--",VLOOKUP(C1162,Default!$B$5:$H$82,7,FALSE))</f>
        <v>2.1999999999999999E-2</v>
      </c>
      <c r="I1162" s="9" t="str">
        <f ca="1">VLOOKUP(E1162,Lookup!$C$5:$D$42,2, FALSE)</f>
        <v>Travel values</v>
      </c>
      <c r="J1162" s="9" t="str">
        <f ca="1">VLOOKUP(C1162,Default!$B$4:$E$82,4, FALSE)</f>
        <v>number of buses per passenger</v>
      </c>
      <c r="K1162" s="29"/>
      <c r="L1162" s="29"/>
      <c r="M1162" s="29"/>
    </row>
    <row r="1163" spans="1:13" x14ac:dyDescent="0.3">
      <c r="A1163" s="10">
        <f t="shared" si="50"/>
        <v>19</v>
      </c>
      <c r="B1163" s="10">
        <f t="shared" si="51"/>
        <v>41</v>
      </c>
      <c r="C1163" s="10" t="str">
        <f t="shared" ca="1" si="52"/>
        <v>bus_to_passenger_ratio</v>
      </c>
      <c r="D1163" s="9" t="str" cm="1">
        <f t="array" aca="1" ref="D1163" ca="1">INDIRECT(ADDRESS(1,A1163,1,1,"all_city_parameter_inputs"))</f>
        <v>copiapo</v>
      </c>
      <c r="E1163" s="11" t="str" cm="1">
        <f t="array" aca="1" ref="E1163" ca="1">IF(AND(ISBLANK(INDIRECT(ADDRESS(B1163,2,1,1,"all_city_parameter_inputs"))), ISBLANK(INDIRECT(ADDRESS(B1163,1,1,1,"all_city_parameter_inputs")))), "", IF(ISBLANK(INDIRECT(ADDRESS(B1163,1,1,1,"all_city_parameter_inputs"))), All_city_list!E1162,INDIRECT(ADDRESS(B1163,1,1,1,"all_city_parameter_inputs"))))</f>
        <v>bus_to_passenger_ratio</v>
      </c>
      <c r="F1163" s="9" t="str" cm="1">
        <f t="array" aca="1" ref="F1163" ca="1">IF(AND(ISBLANK(INDIRECT(ADDRESS(B1163,3,1,1,"all_city_parameter_inputs"))),ISBLANK(INDIRECT(ADDRESS(B1163,2,1,1,"all_city_parameter_inputs")))),"",IF(ISBLANK(INDIRECT(ADDRESS(B1163,2,1,1,"all_city_parameter_inputs"))),"",INDIRECT(ADDRESS(B1163,2,1,1,"all_city_parameter_inputs"))))</f>
        <v>alpha</v>
      </c>
      <c r="G1163" s="25" cm="1">
        <f t="array" aca="1" ref="G1163" ca="1">IF(ISBLANK(INDIRECT(ADDRESS(B1163,A1163,1,1,"all_city_parameter_inputs"))), "--",INDIRECT(ADDRESS(B1163,A1163,1,1,"all_city_parameter_inputs")))</f>
        <v>20</v>
      </c>
      <c r="H1163" s="25" t="str">
        <f ca="1">IF(OR(F1163="alpha",F1163="beta",F1163="sd",F1163="mean"),"--",VLOOKUP(C1163,Default!$B$5:$H$82,7,FALSE))</f>
        <v>--</v>
      </c>
      <c r="I1163" s="9" t="str">
        <f ca="1">VLOOKUP(E1163,Lookup!$C$5:$D$42,2, FALSE)</f>
        <v>Travel values</v>
      </c>
      <c r="J1163" s="9" t="str">
        <f ca="1">VLOOKUP(C1163,Default!$B$4:$E$82,4, FALSE)</f>
        <v>number of buses per passenger</v>
      </c>
      <c r="K1163" s="29"/>
      <c r="L1163" s="29"/>
      <c r="M1163" s="29"/>
    </row>
    <row r="1164" spans="1:13" x14ac:dyDescent="0.3">
      <c r="A1164" s="10">
        <f t="shared" si="50"/>
        <v>19</v>
      </c>
      <c r="B1164" s="10">
        <f t="shared" si="51"/>
        <v>42</v>
      </c>
      <c r="C1164" s="10" t="str">
        <f t="shared" ca="1" si="52"/>
        <v>bus_to_passenger_ratio</v>
      </c>
      <c r="D1164" s="9" t="str" cm="1">
        <f t="array" aca="1" ref="D1164" ca="1">INDIRECT(ADDRESS(1,A1164,1,1,"all_city_parameter_inputs"))</f>
        <v>copiapo</v>
      </c>
      <c r="E1164" s="11" t="str" cm="1">
        <f t="array" aca="1" ref="E1164" ca="1">IF(AND(ISBLANK(INDIRECT(ADDRESS(B1164,2,1,1,"all_city_parameter_inputs"))), ISBLANK(INDIRECT(ADDRESS(B1164,1,1,1,"all_city_parameter_inputs")))), "", IF(ISBLANK(INDIRECT(ADDRESS(B1164,1,1,1,"all_city_parameter_inputs"))), All_city_list!E1163,INDIRECT(ADDRESS(B1164,1,1,1,"all_city_parameter_inputs"))))</f>
        <v>bus_to_passenger_ratio</v>
      </c>
      <c r="F1164" s="9" t="str" cm="1">
        <f t="array" aca="1" ref="F1164" ca="1">IF(AND(ISBLANK(INDIRECT(ADDRESS(B1164,3,1,1,"all_city_parameter_inputs"))),ISBLANK(INDIRECT(ADDRESS(B1164,2,1,1,"all_city_parameter_inputs")))),"",IF(ISBLANK(INDIRECT(ADDRESS(B1164,2,1,1,"all_city_parameter_inputs"))),"",INDIRECT(ADDRESS(B1164,2,1,1,"all_city_parameter_inputs"))))</f>
        <v>beta</v>
      </c>
      <c r="G1164" s="25" cm="1">
        <f t="array" aca="1" ref="G1164" ca="1">IF(ISBLANK(INDIRECT(ADDRESS(B1164,A1164,1,1,"all_city_parameter_inputs"))), "--",INDIRECT(ADDRESS(B1164,A1164,1,1,"all_city_parameter_inputs")))</f>
        <v>600</v>
      </c>
      <c r="H1164" s="25" t="str">
        <f ca="1">IF(OR(F1164="alpha",F1164="beta",F1164="sd",F1164="mean"),"--",VLOOKUP(C1164,Default!$B$5:$H$82,7,FALSE))</f>
        <v>--</v>
      </c>
      <c r="I1164" s="9" t="str">
        <f ca="1">VLOOKUP(E1164,Lookup!$C$5:$D$42,2, FALSE)</f>
        <v>Travel values</v>
      </c>
      <c r="J1164" s="9" t="str">
        <f ca="1">VLOOKUP(C1164,Default!$B$4:$E$82,4, FALSE)</f>
        <v>number of buses per passenger</v>
      </c>
      <c r="K1164" s="29"/>
      <c r="L1164" s="29"/>
      <c r="M1164" s="29"/>
    </row>
    <row r="1165" spans="1:13" x14ac:dyDescent="0.3">
      <c r="A1165" s="10">
        <f t="shared" ref="A1165:A1228" si="53">A1095+1</f>
        <v>19</v>
      </c>
      <c r="B1165" s="10">
        <f t="shared" ref="B1165:B1228" si="54">B1095</f>
        <v>43</v>
      </c>
      <c r="C1165" s="10" t="str">
        <f t="shared" ref="C1165:C1228" ca="1" si="55">IF(OR(F1165="alpha",F1165="beta",F1165="constant",F1165="sd",F1165="mean"),E1165,E1165&amp;" "&amp;F1165)</f>
        <v>truck_to_car_ratio</v>
      </c>
      <c r="D1165" s="9" t="str" cm="1">
        <f t="array" aca="1" ref="D1165" ca="1">INDIRECT(ADDRESS(1,A1165,1,1,"all_city_parameter_inputs"))</f>
        <v>copiapo</v>
      </c>
      <c r="E1165" s="11" t="str" cm="1">
        <f t="array" aca="1" ref="E1165" ca="1">IF(AND(ISBLANK(INDIRECT(ADDRESS(B1165,2,1,1,"all_city_parameter_inputs"))), ISBLANK(INDIRECT(ADDRESS(B1165,1,1,1,"all_city_parameter_inputs")))), "", IF(ISBLANK(INDIRECT(ADDRESS(B1165,1,1,1,"all_city_parameter_inputs"))), All_city_list!E1164,INDIRECT(ADDRESS(B1165,1,1,1,"all_city_parameter_inputs"))))</f>
        <v>truck_to_car_ratio</v>
      </c>
      <c r="F1165" s="9" t="str" cm="1">
        <f t="array" aca="1" ref="F1165" ca="1">IF(AND(ISBLANK(INDIRECT(ADDRESS(B1165,3,1,1,"all_city_parameter_inputs"))),ISBLANK(INDIRECT(ADDRESS(B1165,2,1,1,"all_city_parameter_inputs")))),"",IF(ISBLANK(INDIRECT(ADDRESS(B1165,2,1,1,"all_city_parameter_inputs"))),"",INDIRECT(ADDRESS(B1165,2,1,1,"all_city_parameter_inputs"))))</f>
        <v>constant</v>
      </c>
      <c r="G1165" s="25" cm="1">
        <f t="array" aca="1" ref="G1165" ca="1">IF(ISBLANK(INDIRECT(ADDRESS(B1165,A1165,1,1,"all_city_parameter_inputs"))), "--",INDIRECT(ADDRESS(B1165,A1165,1,1,"all_city_parameter_inputs")))</f>
        <v>0.23076923099999999</v>
      </c>
      <c r="H1165" s="25">
        <f ca="1">IF(OR(F1165="alpha",F1165="beta",F1165="sd",F1165="mean"),"--",VLOOKUP(C1165,Default!$B$5:$H$82,7,FALSE))</f>
        <v>0.21</v>
      </c>
      <c r="I1165" s="9" t="str">
        <f ca="1">VLOOKUP(E1165,Lookup!$C$5:$D$42,2, FALSE)</f>
        <v>Travel values</v>
      </c>
      <c r="J1165" s="9" t="str">
        <f ca="1">VLOOKUP(C1165,Default!$B$4:$E$82,4, FALSE)</f>
        <v>number of trucks per car</v>
      </c>
      <c r="K1165" s="29"/>
      <c r="L1165" s="29"/>
      <c r="M1165" s="29"/>
    </row>
    <row r="1166" spans="1:13" x14ac:dyDescent="0.3">
      <c r="A1166" s="10">
        <f t="shared" si="53"/>
        <v>19</v>
      </c>
      <c r="B1166" s="10">
        <f t="shared" si="54"/>
        <v>44</v>
      </c>
      <c r="C1166" s="10" t="str">
        <f t="shared" ca="1" si="55"/>
        <v>truck_to_car_ratio</v>
      </c>
      <c r="D1166" s="9" t="str" cm="1">
        <f t="array" aca="1" ref="D1166" ca="1">INDIRECT(ADDRESS(1,A1166,1,1,"all_city_parameter_inputs"))</f>
        <v>copiapo</v>
      </c>
      <c r="E1166" s="11" t="str" cm="1">
        <f t="array" aca="1" ref="E1166" ca="1">IF(AND(ISBLANK(INDIRECT(ADDRESS(B1166,2,1,1,"all_city_parameter_inputs"))), ISBLANK(INDIRECT(ADDRESS(B1166,1,1,1,"all_city_parameter_inputs")))), "", IF(ISBLANK(INDIRECT(ADDRESS(B1166,1,1,1,"all_city_parameter_inputs"))), All_city_list!E1165,INDIRECT(ADDRESS(B1166,1,1,1,"all_city_parameter_inputs"))))</f>
        <v>truck_to_car_ratio</v>
      </c>
      <c r="F1166" s="9" t="str" cm="1">
        <f t="array" aca="1" ref="F1166" ca="1">IF(AND(ISBLANK(INDIRECT(ADDRESS(B1166,3,1,1,"all_city_parameter_inputs"))),ISBLANK(INDIRECT(ADDRESS(B1166,2,1,1,"all_city_parameter_inputs")))),"",IF(ISBLANK(INDIRECT(ADDRESS(B1166,2,1,1,"all_city_parameter_inputs"))),"",INDIRECT(ADDRESS(B1166,2,1,1,"all_city_parameter_inputs"))))</f>
        <v>alpha</v>
      </c>
      <c r="G1166" s="25" cm="1">
        <f t="array" aca="1" ref="G1166" ca="1">IF(ISBLANK(INDIRECT(ADDRESS(B1166,A1166,1,1,"all_city_parameter_inputs"))), "--",INDIRECT(ADDRESS(B1166,A1166,1,1,"all_city_parameter_inputs")))</f>
        <v>3</v>
      </c>
      <c r="H1166" s="25" t="str">
        <f ca="1">IF(OR(F1166="alpha",F1166="beta",F1166="sd",F1166="mean"),"--",VLOOKUP(C1166,Default!$B$5:$H$82,7,FALSE))</f>
        <v>--</v>
      </c>
      <c r="I1166" s="9" t="str">
        <f ca="1">VLOOKUP(E1166,Lookup!$C$5:$D$42,2, FALSE)</f>
        <v>Travel values</v>
      </c>
      <c r="J1166" s="9" t="str">
        <f ca="1">VLOOKUP(C1166,Default!$B$4:$E$82,4, FALSE)</f>
        <v>number of trucks per car</v>
      </c>
      <c r="K1166" s="29"/>
      <c r="L1166" s="29"/>
      <c r="M1166" s="29"/>
    </row>
    <row r="1167" spans="1:13" x14ac:dyDescent="0.3">
      <c r="A1167" s="10">
        <f t="shared" si="53"/>
        <v>19</v>
      </c>
      <c r="B1167" s="10">
        <f t="shared" si="54"/>
        <v>45</v>
      </c>
      <c r="C1167" s="10" t="str">
        <f t="shared" ca="1" si="55"/>
        <v>truck_to_car_ratio</v>
      </c>
      <c r="D1167" s="9" t="str" cm="1">
        <f t="array" aca="1" ref="D1167" ca="1">INDIRECT(ADDRESS(1,A1167,1,1,"all_city_parameter_inputs"))</f>
        <v>copiapo</v>
      </c>
      <c r="E1167" s="11" t="str" cm="1">
        <f t="array" aca="1" ref="E1167" ca="1">IF(AND(ISBLANK(INDIRECT(ADDRESS(B1167,2,1,1,"all_city_parameter_inputs"))), ISBLANK(INDIRECT(ADDRESS(B1167,1,1,1,"all_city_parameter_inputs")))), "", IF(ISBLANK(INDIRECT(ADDRESS(B1167,1,1,1,"all_city_parameter_inputs"))), All_city_list!E1166,INDIRECT(ADDRESS(B1167,1,1,1,"all_city_parameter_inputs"))))</f>
        <v>truck_to_car_ratio</v>
      </c>
      <c r="F1167" s="9" t="str" cm="1">
        <f t="array" aca="1" ref="F1167" ca="1">IF(AND(ISBLANK(INDIRECT(ADDRESS(B1167,3,1,1,"all_city_parameter_inputs"))),ISBLANK(INDIRECT(ADDRESS(B1167,2,1,1,"all_city_parameter_inputs")))),"",IF(ISBLANK(INDIRECT(ADDRESS(B1167,2,1,1,"all_city_parameter_inputs"))),"",INDIRECT(ADDRESS(B1167,2,1,1,"all_city_parameter_inputs"))))</f>
        <v>beta</v>
      </c>
      <c r="G1167" s="25" cm="1">
        <f t="array" aca="1" ref="G1167" ca="1">IF(ISBLANK(INDIRECT(ADDRESS(B1167,A1167,1,1,"all_city_parameter_inputs"))), "--",INDIRECT(ADDRESS(B1167,A1167,1,1,"all_city_parameter_inputs")))</f>
        <v>10</v>
      </c>
      <c r="H1167" s="25" t="str">
        <f ca="1">IF(OR(F1167="alpha",F1167="beta",F1167="sd",F1167="mean"),"--",VLOOKUP(C1167,Default!$B$5:$H$82,7,FALSE))</f>
        <v>--</v>
      </c>
      <c r="I1167" s="9" t="str">
        <f ca="1">VLOOKUP(E1167,Lookup!$C$5:$D$42,2, FALSE)</f>
        <v>Travel values</v>
      </c>
      <c r="J1167" s="9" t="str">
        <f ca="1">VLOOKUP(C1167,Default!$B$4:$E$82,4, FALSE)</f>
        <v>number of trucks per car</v>
      </c>
      <c r="K1167" s="29"/>
      <c r="L1167" s="29"/>
      <c r="M1167" s="29"/>
    </row>
    <row r="1168" spans="1:13" x14ac:dyDescent="0.3">
      <c r="A1168" s="10">
        <f t="shared" si="53"/>
        <v>19</v>
      </c>
      <c r="B1168" s="10">
        <f t="shared" si="54"/>
        <v>46</v>
      </c>
      <c r="C1168" s="10" t="str">
        <f t="shared" ca="1" si="55"/>
        <v xml:space="preserve">PM_emission_confidence </v>
      </c>
      <c r="D1168" s="9" t="str" cm="1">
        <f t="array" aca="1" ref="D1168" ca="1">INDIRECT(ADDRESS(1,A1168,1,1,"all_city_parameter_inputs"))</f>
        <v>copiapo</v>
      </c>
      <c r="E1168" s="11" t="str" cm="1">
        <f t="array" aca="1" ref="E1168" ca="1">IF(AND(ISBLANK(INDIRECT(ADDRESS(B1168,2,1,1,"all_city_parameter_inputs"))), ISBLANK(INDIRECT(ADDRESS(B1168,1,1,1,"all_city_parameter_inputs")))), "", IF(ISBLANK(INDIRECT(ADDRESS(B1168,1,1,1,"all_city_parameter_inputs"))), All_city_list!E1167,INDIRECT(ADDRESS(B1168,1,1,1,"all_city_parameter_inputs"))))</f>
        <v>PM_emission_confidence</v>
      </c>
      <c r="F1168" s="9" t="str" cm="1">
        <f t="array" aca="1" ref="F1168" ca="1">IF(AND(ISBLANK(INDIRECT(ADDRESS(B1168,3,1,1,"all_city_parameter_inputs"))),ISBLANK(INDIRECT(ADDRESS(B1168,2,1,1,"all_city_parameter_inputs")))),"",IF(ISBLANK(INDIRECT(ADDRESS(B1168,2,1,1,"all_city_parameter_inputs"))),"",INDIRECT(ADDRESS(B1168,2,1,1,"all_city_parameter_inputs"))))</f>
        <v/>
      </c>
      <c r="G1168" s="25" cm="1">
        <f t="array" aca="1" ref="G1168" ca="1">IF(ISBLANK(INDIRECT(ADDRESS(B1168,A1168,1,1,"all_city_parameter_inputs"))), "--",INDIRECT(ADDRESS(B1168,A1168,1,1,"all_city_parameter_inputs")))</f>
        <v>0.8</v>
      </c>
      <c r="H1168" s="25" t="e">
        <f ca="1">IF(OR(F1168="alpha",F1168="beta",F1168="sd",F1168="mean"),"--",VLOOKUP(C1168,Default!$B$5:$H$82,7,FALSE))</f>
        <v>#N/A</v>
      </c>
      <c r="I1168" s="9" t="str">
        <f ca="1">VLOOKUP(E1168,Lookup!$C$5:$D$42,2, FALSE)</f>
        <v>Pollution values</v>
      </c>
      <c r="J1168" s="9" t="e">
        <f ca="1">VLOOKUP(C1168,Default!$B$4:$E$82,4, FALSE)</f>
        <v>#N/A</v>
      </c>
      <c r="K1168" s="29"/>
      <c r="L1168" s="29"/>
      <c r="M1168" s="29"/>
    </row>
    <row r="1169" spans="1:13" x14ac:dyDescent="0.3">
      <c r="A1169" s="10">
        <f t="shared" si="53"/>
        <v>19</v>
      </c>
      <c r="B1169" s="10">
        <f t="shared" si="54"/>
        <v>47</v>
      </c>
      <c r="C1169" s="10" t="str">
        <f t="shared" ca="1" si="55"/>
        <v>distance_scalar_car_taxi</v>
      </c>
      <c r="D1169" s="9" t="str" cm="1">
        <f t="array" aca="1" ref="D1169" ca="1">INDIRECT(ADDRESS(1,A1169,1,1,"all_city_parameter_inputs"))</f>
        <v>copiapo</v>
      </c>
      <c r="E1169" s="11" t="str" cm="1">
        <f t="array" aca="1" ref="E1169" ca="1">IF(AND(ISBLANK(INDIRECT(ADDRESS(B1169,2,1,1,"all_city_parameter_inputs"))), ISBLANK(INDIRECT(ADDRESS(B1169,1,1,1,"all_city_parameter_inputs")))), "", IF(ISBLANK(INDIRECT(ADDRESS(B1169,1,1,1,"all_city_parameter_inputs"))), All_city_list!E1168,INDIRECT(ADDRESS(B1169,1,1,1,"all_city_parameter_inputs"))))</f>
        <v>distance_scalar_car_taxi</v>
      </c>
      <c r="F1169" s="9" t="str" cm="1">
        <f t="array" aca="1" ref="F1169" ca="1">IF(AND(ISBLANK(INDIRECT(ADDRESS(B1169,3,1,1,"all_city_parameter_inputs"))),ISBLANK(INDIRECT(ADDRESS(B1169,2,1,1,"all_city_parameter_inputs")))),"",IF(ISBLANK(INDIRECT(ADDRESS(B1169,2,1,1,"all_city_parameter_inputs"))),"",INDIRECT(ADDRESS(B1169,2,1,1,"all_city_parameter_inputs"))))</f>
        <v>constant</v>
      </c>
      <c r="G1169" s="25" cm="1">
        <f t="array" aca="1" ref="G1169" ca="1">IF(ISBLANK(INDIRECT(ADDRESS(B1169,A1169,1,1,"all_city_parameter_inputs"))), "--",INDIRECT(ADDRESS(B1169,A1169,1,1,"all_city_parameter_inputs")))</f>
        <v>1</v>
      </c>
      <c r="H1169" s="25">
        <f ca="1">IF(OR(F1169="alpha",F1169="beta",F1169="sd",F1169="mean"),"--",VLOOKUP(C1169,Default!$B$5:$H$82,7,FALSE))</f>
        <v>1</v>
      </c>
      <c r="I1169" s="9" t="str">
        <f ca="1">VLOOKUP(E1169,Lookup!$C$5:$D$42,2, FALSE)</f>
        <v>Travel values</v>
      </c>
      <c r="J1169" s="9" t="str">
        <f ca="1">VLOOKUP(C1169,Default!$B$4:$E$82,4, FALSE)</f>
        <v>scalar for car/taxi distance</v>
      </c>
      <c r="K1169" s="29"/>
      <c r="L1169" s="29"/>
      <c r="M1169" s="29"/>
    </row>
    <row r="1170" spans="1:13" x14ac:dyDescent="0.3">
      <c r="A1170" s="10">
        <f t="shared" si="53"/>
        <v>19</v>
      </c>
      <c r="B1170" s="10">
        <f t="shared" si="54"/>
        <v>48</v>
      </c>
      <c r="C1170" s="10" t="str">
        <f t="shared" ca="1" si="55"/>
        <v>distance_scalar_car_taxi</v>
      </c>
      <c r="D1170" s="9" t="str" cm="1">
        <f t="array" aca="1" ref="D1170" ca="1">INDIRECT(ADDRESS(1,A1170,1,1,"all_city_parameter_inputs"))</f>
        <v>copiapo</v>
      </c>
      <c r="E1170" s="11" t="str" cm="1">
        <f t="array" aca="1" ref="E1170" ca="1">IF(AND(ISBLANK(INDIRECT(ADDRESS(B1170,2,1,1,"all_city_parameter_inputs"))), ISBLANK(INDIRECT(ADDRESS(B1170,1,1,1,"all_city_parameter_inputs")))), "", IF(ISBLANK(INDIRECT(ADDRESS(B1170,1,1,1,"all_city_parameter_inputs"))), All_city_list!E1169,INDIRECT(ADDRESS(B1170,1,1,1,"all_city_parameter_inputs"))))</f>
        <v>distance_scalar_car_taxi</v>
      </c>
      <c r="F1170" s="9" t="str" cm="1">
        <f t="array" aca="1" ref="F1170" ca="1">IF(AND(ISBLANK(INDIRECT(ADDRESS(B1170,3,1,1,"all_city_parameter_inputs"))),ISBLANK(INDIRECT(ADDRESS(B1170,2,1,1,"all_city_parameter_inputs")))),"",IF(ISBLANK(INDIRECT(ADDRESS(B1170,2,1,1,"all_city_parameter_inputs"))),"",INDIRECT(ADDRESS(B1170,2,1,1,"all_city_parameter_inputs"))))</f>
        <v>mean</v>
      </c>
      <c r="G1170" s="25" cm="1">
        <f t="array" aca="1" ref="G1170" ca="1">IF(ISBLANK(INDIRECT(ADDRESS(B1170,A1170,1,1,"all_city_parameter_inputs"))), "--",INDIRECT(ADDRESS(B1170,A1170,1,1,"all_city_parameter_inputs")))</f>
        <v>1</v>
      </c>
      <c r="H1170" s="25" t="str">
        <f ca="1">IF(OR(F1170="alpha",F1170="beta",F1170="sd",F1170="mean"),"--",VLOOKUP(C1170,Default!$B$5:$H$82,7,FALSE))</f>
        <v>--</v>
      </c>
      <c r="I1170" s="9" t="str">
        <f ca="1">VLOOKUP(E1170,Lookup!$C$5:$D$42,2, FALSE)</f>
        <v>Travel values</v>
      </c>
      <c r="J1170" s="9" t="str">
        <f ca="1">VLOOKUP(C1170,Default!$B$4:$E$82,4, FALSE)</f>
        <v>scalar for car/taxi distance</v>
      </c>
      <c r="K1170" s="29"/>
      <c r="L1170" s="29"/>
      <c r="M1170" s="29"/>
    </row>
    <row r="1171" spans="1:13" x14ac:dyDescent="0.3">
      <c r="A1171" s="10">
        <f t="shared" si="53"/>
        <v>19</v>
      </c>
      <c r="B1171" s="10">
        <f t="shared" si="54"/>
        <v>49</v>
      </c>
      <c r="C1171" s="10" t="str">
        <f t="shared" ca="1" si="55"/>
        <v>distance_scalar_car_taxi</v>
      </c>
      <c r="D1171" s="9" t="str" cm="1">
        <f t="array" aca="1" ref="D1171" ca="1">INDIRECT(ADDRESS(1,A1171,1,1,"all_city_parameter_inputs"))</f>
        <v>copiapo</v>
      </c>
      <c r="E1171" s="11" t="str" cm="1">
        <f t="array" aca="1" ref="E1171" ca="1">IF(AND(ISBLANK(INDIRECT(ADDRESS(B1171,2,1,1,"all_city_parameter_inputs"))), ISBLANK(INDIRECT(ADDRESS(B1171,1,1,1,"all_city_parameter_inputs")))), "", IF(ISBLANK(INDIRECT(ADDRESS(B1171,1,1,1,"all_city_parameter_inputs"))), All_city_list!E1170,INDIRECT(ADDRESS(B1171,1,1,1,"all_city_parameter_inputs"))))</f>
        <v>distance_scalar_car_taxi</v>
      </c>
      <c r="F1171" s="9" t="str" cm="1">
        <f t="array" aca="1" ref="F1171" ca="1">IF(AND(ISBLANK(INDIRECT(ADDRESS(B1171,3,1,1,"all_city_parameter_inputs"))),ISBLANK(INDIRECT(ADDRESS(B1171,2,1,1,"all_city_parameter_inputs")))),"",IF(ISBLANK(INDIRECT(ADDRESS(B1171,2,1,1,"all_city_parameter_inputs"))),"",INDIRECT(ADDRESS(B1171,2,1,1,"all_city_parameter_inputs"))))</f>
        <v>sd</v>
      </c>
      <c r="G1171" s="25" cm="1">
        <f t="array" aca="1" ref="G1171" ca="1">IF(ISBLANK(INDIRECT(ADDRESS(B1171,A1171,1,1,"all_city_parameter_inputs"))), "--",INDIRECT(ADDRESS(B1171,A1171,1,1,"all_city_parameter_inputs")))</f>
        <v>1.2</v>
      </c>
      <c r="H1171" s="25" t="str">
        <f ca="1">IF(OR(F1171="alpha",F1171="beta",F1171="sd",F1171="mean"),"--",VLOOKUP(C1171,Default!$B$5:$H$82,7,FALSE))</f>
        <v>--</v>
      </c>
      <c r="I1171" s="9" t="str">
        <f ca="1">VLOOKUP(E1171,Lookup!$C$5:$D$42,2, FALSE)</f>
        <v>Travel values</v>
      </c>
      <c r="J1171" s="9" t="str">
        <f ca="1">VLOOKUP(C1171,Default!$B$4:$E$82,4, FALSE)</f>
        <v>scalar for car/taxi distance</v>
      </c>
      <c r="K1171" s="29"/>
      <c r="L1171" s="29"/>
      <c r="M1171" s="29"/>
    </row>
    <row r="1172" spans="1:13" x14ac:dyDescent="0.3">
      <c r="A1172" s="10">
        <f t="shared" si="53"/>
        <v>19</v>
      </c>
      <c r="B1172" s="10">
        <f t="shared" si="54"/>
        <v>50</v>
      </c>
      <c r="C1172" s="10" t="str">
        <f t="shared" ca="1" si="55"/>
        <v>distance_scalar_motorcycle</v>
      </c>
      <c r="D1172" s="9" t="str" cm="1">
        <f t="array" aca="1" ref="D1172" ca="1">INDIRECT(ADDRESS(1,A1172,1,1,"all_city_parameter_inputs"))</f>
        <v>copiapo</v>
      </c>
      <c r="E1172" s="11" t="str" cm="1">
        <f t="array" aca="1" ref="E1172" ca="1">IF(AND(ISBLANK(INDIRECT(ADDRESS(B1172,2,1,1,"all_city_parameter_inputs"))), ISBLANK(INDIRECT(ADDRESS(B1172,1,1,1,"all_city_parameter_inputs")))), "", IF(ISBLANK(INDIRECT(ADDRESS(B1172,1,1,1,"all_city_parameter_inputs"))), All_city_list!E1171,INDIRECT(ADDRESS(B1172,1,1,1,"all_city_parameter_inputs"))))</f>
        <v>distance_scalar_motorcycle</v>
      </c>
      <c r="F1172" s="9" t="str" cm="1">
        <f t="array" aca="1" ref="F1172" ca="1">IF(AND(ISBLANK(INDIRECT(ADDRESS(B1172,3,1,1,"all_city_parameter_inputs"))),ISBLANK(INDIRECT(ADDRESS(B1172,2,1,1,"all_city_parameter_inputs")))),"",IF(ISBLANK(INDIRECT(ADDRESS(B1172,2,1,1,"all_city_parameter_inputs"))),"",INDIRECT(ADDRESS(B1172,2,1,1,"all_city_parameter_inputs"))))</f>
        <v>constant</v>
      </c>
      <c r="G1172" s="25" cm="1">
        <f t="array" aca="1" ref="G1172" ca="1">IF(ISBLANK(INDIRECT(ADDRESS(B1172,A1172,1,1,"all_city_parameter_inputs"))), "--",INDIRECT(ADDRESS(B1172,A1172,1,1,"all_city_parameter_inputs")))</f>
        <v>1</v>
      </c>
      <c r="H1172" s="25">
        <f ca="1">IF(OR(F1172="alpha",F1172="beta",F1172="sd",F1172="mean"),"--",VLOOKUP(C1172,Default!$B$5:$H$82,7,FALSE))</f>
        <v>1</v>
      </c>
      <c r="I1172" s="9" t="str">
        <f ca="1">VLOOKUP(E1172,Lookup!$C$5:$D$42,2, FALSE)</f>
        <v>Travel values</v>
      </c>
      <c r="J1172" s="9" t="str">
        <f ca="1">VLOOKUP(C1172,Default!$B$4:$E$82,4, FALSE)</f>
        <v>scalar for motorcycle distance</v>
      </c>
      <c r="K1172" s="29"/>
      <c r="L1172" s="29"/>
      <c r="M1172" s="29"/>
    </row>
    <row r="1173" spans="1:13" x14ac:dyDescent="0.3">
      <c r="A1173" s="10">
        <f t="shared" si="53"/>
        <v>19</v>
      </c>
      <c r="B1173" s="10">
        <f t="shared" si="54"/>
        <v>51</v>
      </c>
      <c r="C1173" s="10" t="str">
        <f t="shared" ca="1" si="55"/>
        <v>distance_scalar_motorcycle</v>
      </c>
      <c r="D1173" s="9" t="str" cm="1">
        <f t="array" aca="1" ref="D1173" ca="1">INDIRECT(ADDRESS(1,A1173,1,1,"all_city_parameter_inputs"))</f>
        <v>copiapo</v>
      </c>
      <c r="E1173" s="11" t="str" cm="1">
        <f t="array" aca="1" ref="E1173" ca="1">IF(AND(ISBLANK(INDIRECT(ADDRESS(B1173,2,1,1,"all_city_parameter_inputs"))), ISBLANK(INDIRECT(ADDRESS(B1173,1,1,1,"all_city_parameter_inputs")))), "", IF(ISBLANK(INDIRECT(ADDRESS(B1173,1,1,1,"all_city_parameter_inputs"))), All_city_list!E1172,INDIRECT(ADDRESS(B1173,1,1,1,"all_city_parameter_inputs"))))</f>
        <v>distance_scalar_motorcycle</v>
      </c>
      <c r="F1173" s="9" t="str" cm="1">
        <f t="array" aca="1" ref="F1173" ca="1">IF(AND(ISBLANK(INDIRECT(ADDRESS(B1173,3,1,1,"all_city_parameter_inputs"))),ISBLANK(INDIRECT(ADDRESS(B1173,2,1,1,"all_city_parameter_inputs")))),"",IF(ISBLANK(INDIRECT(ADDRESS(B1173,2,1,1,"all_city_parameter_inputs"))),"",INDIRECT(ADDRESS(B1173,2,1,1,"all_city_parameter_inputs"))))</f>
        <v>mean</v>
      </c>
      <c r="G1173" s="25" cm="1">
        <f t="array" aca="1" ref="G1173" ca="1">IF(ISBLANK(INDIRECT(ADDRESS(B1173,A1173,1,1,"all_city_parameter_inputs"))), "--",INDIRECT(ADDRESS(B1173,A1173,1,1,"all_city_parameter_inputs")))</f>
        <v>1</v>
      </c>
      <c r="H1173" s="25" t="str">
        <f ca="1">IF(OR(F1173="alpha",F1173="beta",F1173="sd",F1173="mean"),"--",VLOOKUP(C1173,Default!$B$5:$H$82,7,FALSE))</f>
        <v>--</v>
      </c>
      <c r="I1173" s="9" t="str">
        <f ca="1">VLOOKUP(E1173,Lookup!$C$5:$D$42,2, FALSE)</f>
        <v>Travel values</v>
      </c>
      <c r="J1173" s="9" t="str">
        <f ca="1">VLOOKUP(C1173,Default!$B$4:$E$82,4, FALSE)</f>
        <v>scalar for motorcycle distance</v>
      </c>
      <c r="K1173" s="29"/>
      <c r="L1173" s="29"/>
      <c r="M1173" s="29"/>
    </row>
    <row r="1174" spans="1:13" x14ac:dyDescent="0.3">
      <c r="A1174" s="10">
        <f t="shared" si="53"/>
        <v>19</v>
      </c>
      <c r="B1174" s="10">
        <f t="shared" si="54"/>
        <v>52</v>
      </c>
      <c r="C1174" s="10" t="str">
        <f t="shared" ca="1" si="55"/>
        <v>distance_scalar_motorcycle</v>
      </c>
      <c r="D1174" s="9" t="str" cm="1">
        <f t="array" aca="1" ref="D1174" ca="1">INDIRECT(ADDRESS(1,A1174,1,1,"all_city_parameter_inputs"))</f>
        <v>copiapo</v>
      </c>
      <c r="E1174" s="11" t="str" cm="1">
        <f t="array" aca="1" ref="E1174" ca="1">IF(AND(ISBLANK(INDIRECT(ADDRESS(B1174,2,1,1,"all_city_parameter_inputs"))), ISBLANK(INDIRECT(ADDRESS(B1174,1,1,1,"all_city_parameter_inputs")))), "", IF(ISBLANK(INDIRECT(ADDRESS(B1174,1,1,1,"all_city_parameter_inputs"))), All_city_list!E1173,INDIRECT(ADDRESS(B1174,1,1,1,"all_city_parameter_inputs"))))</f>
        <v>distance_scalar_motorcycle</v>
      </c>
      <c r="F1174" s="9" t="str" cm="1">
        <f t="array" aca="1" ref="F1174" ca="1">IF(AND(ISBLANK(INDIRECT(ADDRESS(B1174,3,1,1,"all_city_parameter_inputs"))),ISBLANK(INDIRECT(ADDRESS(B1174,2,1,1,"all_city_parameter_inputs")))),"",IF(ISBLANK(INDIRECT(ADDRESS(B1174,2,1,1,"all_city_parameter_inputs"))),"",INDIRECT(ADDRESS(B1174,2,1,1,"all_city_parameter_inputs"))))</f>
        <v>sd</v>
      </c>
      <c r="G1174" s="25" cm="1">
        <f t="array" aca="1" ref="G1174" ca="1">IF(ISBLANK(INDIRECT(ADDRESS(B1174,A1174,1,1,"all_city_parameter_inputs"))), "--",INDIRECT(ADDRESS(B1174,A1174,1,1,"all_city_parameter_inputs")))</f>
        <v>1.2</v>
      </c>
      <c r="H1174" s="25" t="str">
        <f ca="1">IF(OR(F1174="alpha",F1174="beta",F1174="sd",F1174="mean"),"--",VLOOKUP(C1174,Default!$B$5:$H$82,7,FALSE))</f>
        <v>--</v>
      </c>
      <c r="I1174" s="9" t="str">
        <f ca="1">VLOOKUP(E1174,Lookup!$C$5:$D$42,2, FALSE)</f>
        <v>Travel values</v>
      </c>
      <c r="J1174" s="9" t="str">
        <f ca="1">VLOOKUP(C1174,Default!$B$4:$E$82,4, FALSE)</f>
        <v>scalar for motorcycle distance</v>
      </c>
      <c r="K1174" s="29"/>
      <c r="L1174" s="29"/>
      <c r="M1174" s="29"/>
    </row>
    <row r="1175" spans="1:13" x14ac:dyDescent="0.3">
      <c r="A1175" s="10">
        <f t="shared" si="53"/>
        <v>19</v>
      </c>
      <c r="B1175" s="10">
        <f t="shared" si="54"/>
        <v>53</v>
      </c>
      <c r="C1175" s="10" t="str">
        <f t="shared" ca="1" si="55"/>
        <v>distance_scalar_pt</v>
      </c>
      <c r="D1175" s="9" t="str" cm="1">
        <f t="array" aca="1" ref="D1175" ca="1">INDIRECT(ADDRESS(1,A1175,1,1,"all_city_parameter_inputs"))</f>
        <v>copiapo</v>
      </c>
      <c r="E1175" s="11" t="str" cm="1">
        <f t="array" aca="1" ref="E1175" ca="1">IF(AND(ISBLANK(INDIRECT(ADDRESS(B1175,2,1,1,"all_city_parameter_inputs"))), ISBLANK(INDIRECT(ADDRESS(B1175,1,1,1,"all_city_parameter_inputs")))), "", IF(ISBLANK(INDIRECT(ADDRESS(B1175,1,1,1,"all_city_parameter_inputs"))), All_city_list!E1174,INDIRECT(ADDRESS(B1175,1,1,1,"all_city_parameter_inputs"))))</f>
        <v>distance_scalar_pt</v>
      </c>
      <c r="F1175" s="9" t="str" cm="1">
        <f t="array" aca="1" ref="F1175" ca="1">IF(AND(ISBLANK(INDIRECT(ADDRESS(B1175,3,1,1,"all_city_parameter_inputs"))),ISBLANK(INDIRECT(ADDRESS(B1175,2,1,1,"all_city_parameter_inputs")))),"",IF(ISBLANK(INDIRECT(ADDRESS(B1175,2,1,1,"all_city_parameter_inputs"))),"",INDIRECT(ADDRESS(B1175,2,1,1,"all_city_parameter_inputs"))))</f>
        <v>constant</v>
      </c>
      <c r="G1175" s="25" cm="1">
        <f t="array" aca="1" ref="G1175" ca="1">IF(ISBLANK(INDIRECT(ADDRESS(B1175,A1175,1,1,"all_city_parameter_inputs"))), "--",INDIRECT(ADDRESS(B1175,A1175,1,1,"all_city_parameter_inputs")))</f>
        <v>1</v>
      </c>
      <c r="H1175" s="25">
        <f ca="1">IF(OR(F1175="alpha",F1175="beta",F1175="sd",F1175="mean"),"--",VLOOKUP(C1175,Default!$B$5:$H$82,7,FALSE))</f>
        <v>1</v>
      </c>
      <c r="I1175" s="9" t="str">
        <f ca="1">VLOOKUP(E1175,Lookup!$C$5:$D$42,2, FALSE)</f>
        <v>Travel values</v>
      </c>
      <c r="J1175" s="9" t="str">
        <f ca="1">VLOOKUP(C1175,Default!$B$4:$E$82,4, FALSE)</f>
        <v>scalar for PT distance</v>
      </c>
      <c r="K1175" s="29"/>
      <c r="L1175" s="29"/>
      <c r="M1175" s="29"/>
    </row>
    <row r="1176" spans="1:13" x14ac:dyDescent="0.3">
      <c r="A1176" s="10">
        <f t="shared" si="53"/>
        <v>19</v>
      </c>
      <c r="B1176" s="10">
        <f t="shared" si="54"/>
        <v>54</v>
      </c>
      <c r="C1176" s="10" t="str">
        <f t="shared" ca="1" si="55"/>
        <v>distance_scalar_pt</v>
      </c>
      <c r="D1176" s="9" t="str" cm="1">
        <f t="array" aca="1" ref="D1176" ca="1">INDIRECT(ADDRESS(1,A1176,1,1,"all_city_parameter_inputs"))</f>
        <v>copiapo</v>
      </c>
      <c r="E1176" s="11" t="str" cm="1">
        <f t="array" aca="1" ref="E1176" ca="1">IF(AND(ISBLANK(INDIRECT(ADDRESS(B1176,2,1,1,"all_city_parameter_inputs"))), ISBLANK(INDIRECT(ADDRESS(B1176,1,1,1,"all_city_parameter_inputs")))), "", IF(ISBLANK(INDIRECT(ADDRESS(B1176,1,1,1,"all_city_parameter_inputs"))), All_city_list!E1175,INDIRECT(ADDRESS(B1176,1,1,1,"all_city_parameter_inputs"))))</f>
        <v>distance_scalar_pt</v>
      </c>
      <c r="F1176" s="9" t="str" cm="1">
        <f t="array" aca="1" ref="F1176" ca="1">IF(AND(ISBLANK(INDIRECT(ADDRESS(B1176,3,1,1,"all_city_parameter_inputs"))),ISBLANK(INDIRECT(ADDRESS(B1176,2,1,1,"all_city_parameter_inputs")))),"",IF(ISBLANK(INDIRECT(ADDRESS(B1176,2,1,1,"all_city_parameter_inputs"))),"",INDIRECT(ADDRESS(B1176,2,1,1,"all_city_parameter_inputs"))))</f>
        <v>mean</v>
      </c>
      <c r="G1176" s="25" cm="1">
        <f t="array" aca="1" ref="G1176" ca="1">IF(ISBLANK(INDIRECT(ADDRESS(B1176,A1176,1,1,"all_city_parameter_inputs"))), "--",INDIRECT(ADDRESS(B1176,A1176,1,1,"all_city_parameter_inputs")))</f>
        <v>1</v>
      </c>
      <c r="H1176" s="25" t="str">
        <f ca="1">IF(OR(F1176="alpha",F1176="beta",F1176="sd",F1176="mean"),"--",VLOOKUP(C1176,Default!$B$5:$H$82,7,FALSE))</f>
        <v>--</v>
      </c>
      <c r="I1176" s="9" t="str">
        <f ca="1">VLOOKUP(E1176,Lookup!$C$5:$D$42,2, FALSE)</f>
        <v>Travel values</v>
      </c>
      <c r="J1176" s="9" t="str">
        <f ca="1">VLOOKUP(C1176,Default!$B$4:$E$82,4, FALSE)</f>
        <v>scalar for PT distance</v>
      </c>
      <c r="K1176" s="29"/>
      <c r="L1176" s="29"/>
      <c r="M1176" s="29"/>
    </row>
    <row r="1177" spans="1:13" x14ac:dyDescent="0.3">
      <c r="A1177" s="10">
        <f t="shared" si="53"/>
        <v>19</v>
      </c>
      <c r="B1177" s="10">
        <f t="shared" si="54"/>
        <v>55</v>
      </c>
      <c r="C1177" s="10" t="str">
        <f t="shared" ca="1" si="55"/>
        <v>distance_scalar_pt</v>
      </c>
      <c r="D1177" s="9" t="str" cm="1">
        <f t="array" aca="1" ref="D1177" ca="1">INDIRECT(ADDRESS(1,A1177,1,1,"all_city_parameter_inputs"))</f>
        <v>copiapo</v>
      </c>
      <c r="E1177" s="11" t="str" cm="1">
        <f t="array" aca="1" ref="E1177" ca="1">IF(AND(ISBLANK(INDIRECT(ADDRESS(B1177,2,1,1,"all_city_parameter_inputs"))), ISBLANK(INDIRECT(ADDRESS(B1177,1,1,1,"all_city_parameter_inputs")))), "", IF(ISBLANK(INDIRECT(ADDRESS(B1177,1,1,1,"all_city_parameter_inputs"))), All_city_list!E1176,INDIRECT(ADDRESS(B1177,1,1,1,"all_city_parameter_inputs"))))</f>
        <v>distance_scalar_pt</v>
      </c>
      <c r="F1177" s="9" t="str" cm="1">
        <f t="array" aca="1" ref="F1177" ca="1">IF(AND(ISBLANK(INDIRECT(ADDRESS(B1177,3,1,1,"all_city_parameter_inputs"))),ISBLANK(INDIRECT(ADDRESS(B1177,2,1,1,"all_city_parameter_inputs")))),"",IF(ISBLANK(INDIRECT(ADDRESS(B1177,2,1,1,"all_city_parameter_inputs"))),"",INDIRECT(ADDRESS(B1177,2,1,1,"all_city_parameter_inputs"))))</f>
        <v>sd</v>
      </c>
      <c r="G1177" s="25" cm="1">
        <f t="array" aca="1" ref="G1177" ca="1">IF(ISBLANK(INDIRECT(ADDRESS(B1177,A1177,1,1,"all_city_parameter_inputs"))), "--",INDIRECT(ADDRESS(B1177,A1177,1,1,"all_city_parameter_inputs")))</f>
        <v>1.2</v>
      </c>
      <c r="H1177" s="25" t="str">
        <f ca="1">IF(OR(F1177="alpha",F1177="beta",F1177="sd",F1177="mean"),"--",VLOOKUP(C1177,Default!$B$5:$H$82,7,FALSE))</f>
        <v>--</v>
      </c>
      <c r="I1177" s="9" t="str">
        <f ca="1">VLOOKUP(E1177,Lookup!$C$5:$D$42,2, FALSE)</f>
        <v>Travel values</v>
      </c>
      <c r="J1177" s="9" t="str">
        <f ca="1">VLOOKUP(C1177,Default!$B$4:$E$82,4, FALSE)</f>
        <v>scalar for PT distance</v>
      </c>
      <c r="K1177" s="29"/>
      <c r="L1177" s="29"/>
      <c r="M1177" s="29"/>
    </row>
    <row r="1178" spans="1:13" x14ac:dyDescent="0.3">
      <c r="A1178" s="10">
        <f t="shared" si="53"/>
        <v>19</v>
      </c>
      <c r="B1178" s="10">
        <f t="shared" si="54"/>
        <v>56</v>
      </c>
      <c r="C1178" s="10" t="str">
        <f t="shared" ca="1" si="55"/>
        <v>distance_scalar_walking</v>
      </c>
      <c r="D1178" s="9" t="str" cm="1">
        <f t="array" aca="1" ref="D1178" ca="1">INDIRECT(ADDRESS(1,A1178,1,1,"all_city_parameter_inputs"))</f>
        <v>copiapo</v>
      </c>
      <c r="E1178" s="11" t="str" cm="1">
        <f t="array" aca="1" ref="E1178" ca="1">IF(AND(ISBLANK(INDIRECT(ADDRESS(B1178,2,1,1,"all_city_parameter_inputs"))), ISBLANK(INDIRECT(ADDRESS(B1178,1,1,1,"all_city_parameter_inputs")))), "", IF(ISBLANK(INDIRECT(ADDRESS(B1178,1,1,1,"all_city_parameter_inputs"))), All_city_list!E1177,INDIRECT(ADDRESS(B1178,1,1,1,"all_city_parameter_inputs"))))</f>
        <v>distance_scalar_walking</v>
      </c>
      <c r="F1178" s="9" t="str" cm="1">
        <f t="array" aca="1" ref="F1178" ca="1">IF(AND(ISBLANK(INDIRECT(ADDRESS(B1178,3,1,1,"all_city_parameter_inputs"))),ISBLANK(INDIRECT(ADDRESS(B1178,2,1,1,"all_city_parameter_inputs")))),"",IF(ISBLANK(INDIRECT(ADDRESS(B1178,2,1,1,"all_city_parameter_inputs"))),"",INDIRECT(ADDRESS(B1178,2,1,1,"all_city_parameter_inputs"))))</f>
        <v>constant</v>
      </c>
      <c r="G1178" s="25" cm="1">
        <f t="array" aca="1" ref="G1178" ca="1">IF(ISBLANK(INDIRECT(ADDRESS(B1178,A1178,1,1,"all_city_parameter_inputs"))), "--",INDIRECT(ADDRESS(B1178,A1178,1,1,"all_city_parameter_inputs")))</f>
        <v>1</v>
      </c>
      <c r="H1178" s="25">
        <f ca="1">IF(OR(F1178="alpha",F1178="beta",F1178="sd",F1178="mean"),"--",VLOOKUP(C1178,Default!$B$5:$H$82,7,FALSE))</f>
        <v>1</v>
      </c>
      <c r="I1178" s="9" t="str">
        <f ca="1">VLOOKUP(E1178,Lookup!$C$5:$D$42,2, FALSE)</f>
        <v>Travel values</v>
      </c>
      <c r="J1178" s="9" t="str">
        <f ca="1">VLOOKUP(C1178,Default!$B$4:$E$82,4, FALSE)</f>
        <v>scalar for walking distance</v>
      </c>
      <c r="K1178" s="29"/>
      <c r="L1178" s="29"/>
      <c r="M1178" s="29"/>
    </row>
    <row r="1179" spans="1:13" x14ac:dyDescent="0.3">
      <c r="A1179" s="10">
        <f t="shared" si="53"/>
        <v>19</v>
      </c>
      <c r="B1179" s="10">
        <f t="shared" si="54"/>
        <v>57</v>
      </c>
      <c r="C1179" s="10" t="str">
        <f t="shared" ca="1" si="55"/>
        <v>distance_scalar_walking</v>
      </c>
      <c r="D1179" s="9" t="str" cm="1">
        <f t="array" aca="1" ref="D1179" ca="1">INDIRECT(ADDRESS(1,A1179,1,1,"all_city_parameter_inputs"))</f>
        <v>copiapo</v>
      </c>
      <c r="E1179" s="11" t="str" cm="1">
        <f t="array" aca="1" ref="E1179" ca="1">IF(AND(ISBLANK(INDIRECT(ADDRESS(B1179,2,1,1,"all_city_parameter_inputs"))), ISBLANK(INDIRECT(ADDRESS(B1179,1,1,1,"all_city_parameter_inputs")))), "", IF(ISBLANK(INDIRECT(ADDRESS(B1179,1,1,1,"all_city_parameter_inputs"))), All_city_list!E1178,INDIRECT(ADDRESS(B1179,1,1,1,"all_city_parameter_inputs"))))</f>
        <v>distance_scalar_walking</v>
      </c>
      <c r="F1179" s="9" t="str" cm="1">
        <f t="array" aca="1" ref="F1179" ca="1">IF(AND(ISBLANK(INDIRECT(ADDRESS(B1179,3,1,1,"all_city_parameter_inputs"))),ISBLANK(INDIRECT(ADDRESS(B1179,2,1,1,"all_city_parameter_inputs")))),"",IF(ISBLANK(INDIRECT(ADDRESS(B1179,2,1,1,"all_city_parameter_inputs"))),"",INDIRECT(ADDRESS(B1179,2,1,1,"all_city_parameter_inputs"))))</f>
        <v>mean</v>
      </c>
      <c r="G1179" s="25" cm="1">
        <f t="array" aca="1" ref="G1179" ca="1">IF(ISBLANK(INDIRECT(ADDRESS(B1179,A1179,1,1,"all_city_parameter_inputs"))), "--",INDIRECT(ADDRESS(B1179,A1179,1,1,"all_city_parameter_inputs")))</f>
        <v>1</v>
      </c>
      <c r="H1179" s="25" t="str">
        <f ca="1">IF(OR(F1179="alpha",F1179="beta",F1179="sd",F1179="mean"),"--",VLOOKUP(C1179,Default!$B$5:$H$82,7,FALSE))</f>
        <v>--</v>
      </c>
      <c r="I1179" s="9" t="str">
        <f ca="1">VLOOKUP(E1179,Lookup!$C$5:$D$42,2, FALSE)</f>
        <v>Travel values</v>
      </c>
      <c r="J1179" s="9" t="str">
        <f ca="1">VLOOKUP(C1179,Default!$B$4:$E$82,4, FALSE)</f>
        <v>scalar for walking distance</v>
      </c>
      <c r="K1179" s="29"/>
      <c r="L1179" s="29"/>
      <c r="M1179" s="29"/>
    </row>
    <row r="1180" spans="1:13" x14ac:dyDescent="0.3">
      <c r="A1180" s="10">
        <f t="shared" si="53"/>
        <v>19</v>
      </c>
      <c r="B1180" s="10">
        <f t="shared" si="54"/>
        <v>58</v>
      </c>
      <c r="C1180" s="10" t="str">
        <f t="shared" ca="1" si="55"/>
        <v>distance_scalar_walking</v>
      </c>
      <c r="D1180" s="9" t="str" cm="1">
        <f t="array" aca="1" ref="D1180" ca="1">INDIRECT(ADDRESS(1,A1180,1,1,"all_city_parameter_inputs"))</f>
        <v>copiapo</v>
      </c>
      <c r="E1180" s="11" t="str" cm="1">
        <f t="array" aca="1" ref="E1180" ca="1">IF(AND(ISBLANK(INDIRECT(ADDRESS(B1180,2,1,1,"all_city_parameter_inputs"))), ISBLANK(INDIRECT(ADDRESS(B1180,1,1,1,"all_city_parameter_inputs")))), "", IF(ISBLANK(INDIRECT(ADDRESS(B1180,1,1,1,"all_city_parameter_inputs"))), All_city_list!E1179,INDIRECT(ADDRESS(B1180,1,1,1,"all_city_parameter_inputs"))))</f>
        <v>distance_scalar_walking</v>
      </c>
      <c r="F1180" s="9" t="str" cm="1">
        <f t="array" aca="1" ref="F1180" ca="1">IF(AND(ISBLANK(INDIRECT(ADDRESS(B1180,3,1,1,"all_city_parameter_inputs"))),ISBLANK(INDIRECT(ADDRESS(B1180,2,1,1,"all_city_parameter_inputs")))),"",IF(ISBLANK(INDIRECT(ADDRESS(B1180,2,1,1,"all_city_parameter_inputs"))),"",INDIRECT(ADDRESS(B1180,2,1,1,"all_city_parameter_inputs"))))</f>
        <v>sd</v>
      </c>
      <c r="G1180" s="25" cm="1">
        <f t="array" aca="1" ref="G1180" ca="1">IF(ISBLANK(INDIRECT(ADDRESS(B1180,A1180,1,1,"all_city_parameter_inputs"))), "--",INDIRECT(ADDRESS(B1180,A1180,1,1,"all_city_parameter_inputs")))</f>
        <v>1.2</v>
      </c>
      <c r="H1180" s="25" t="str">
        <f ca="1">IF(OR(F1180="alpha",F1180="beta",F1180="sd",F1180="mean"),"--",VLOOKUP(C1180,Default!$B$5:$H$82,7,FALSE))</f>
        <v>--</v>
      </c>
      <c r="I1180" s="9" t="str">
        <f ca="1">VLOOKUP(E1180,Lookup!$C$5:$D$42,2, FALSE)</f>
        <v>Travel values</v>
      </c>
      <c r="J1180" s="9" t="str">
        <f ca="1">VLOOKUP(C1180,Default!$B$4:$E$82,4, FALSE)</f>
        <v>scalar for walking distance</v>
      </c>
      <c r="K1180" s="29"/>
      <c r="L1180" s="29"/>
      <c r="M1180" s="29"/>
    </row>
    <row r="1181" spans="1:13" x14ac:dyDescent="0.3">
      <c r="A1181" s="10">
        <f t="shared" si="53"/>
        <v>19</v>
      </c>
      <c r="B1181" s="10">
        <f t="shared" si="54"/>
        <v>59</v>
      </c>
      <c r="C1181" s="10" t="str">
        <f t="shared" ca="1" si="55"/>
        <v>distance_scalar_cycling</v>
      </c>
      <c r="D1181" s="9" t="str" cm="1">
        <f t="array" aca="1" ref="D1181" ca="1">INDIRECT(ADDRESS(1,A1181,1,1,"all_city_parameter_inputs"))</f>
        <v>copiapo</v>
      </c>
      <c r="E1181" s="11" t="str" cm="1">
        <f t="array" aca="1" ref="E1181" ca="1">IF(AND(ISBLANK(INDIRECT(ADDRESS(B1181,2,1,1,"all_city_parameter_inputs"))), ISBLANK(INDIRECT(ADDRESS(B1181,1,1,1,"all_city_parameter_inputs")))), "", IF(ISBLANK(INDIRECT(ADDRESS(B1181,1,1,1,"all_city_parameter_inputs"))), All_city_list!E1180,INDIRECT(ADDRESS(B1181,1,1,1,"all_city_parameter_inputs"))))</f>
        <v>distance_scalar_cycling</v>
      </c>
      <c r="F1181" s="9" t="str" cm="1">
        <f t="array" aca="1" ref="F1181" ca="1">IF(AND(ISBLANK(INDIRECT(ADDRESS(B1181,3,1,1,"all_city_parameter_inputs"))),ISBLANK(INDIRECT(ADDRESS(B1181,2,1,1,"all_city_parameter_inputs")))),"",IF(ISBLANK(INDIRECT(ADDRESS(B1181,2,1,1,"all_city_parameter_inputs"))),"",INDIRECT(ADDRESS(B1181,2,1,1,"all_city_parameter_inputs"))))</f>
        <v>constant</v>
      </c>
      <c r="G1181" s="25" cm="1">
        <f t="array" aca="1" ref="G1181" ca="1">IF(ISBLANK(INDIRECT(ADDRESS(B1181,A1181,1,1,"all_city_parameter_inputs"))), "--",INDIRECT(ADDRESS(B1181,A1181,1,1,"all_city_parameter_inputs")))</f>
        <v>1</v>
      </c>
      <c r="H1181" s="25">
        <f ca="1">IF(OR(F1181="alpha",F1181="beta",F1181="sd",F1181="mean"),"--",VLOOKUP(C1181,Default!$B$5:$H$82,7,FALSE))</f>
        <v>1</v>
      </c>
      <c r="I1181" s="9" t="str">
        <f ca="1">VLOOKUP(E1181,Lookup!$C$5:$D$42,2, FALSE)</f>
        <v>Travel values</v>
      </c>
      <c r="J1181" s="9" t="str">
        <f ca="1">VLOOKUP(C1181,Default!$B$4:$E$82,4, FALSE)</f>
        <v>scalar for cycling distance</v>
      </c>
      <c r="K1181" s="29"/>
      <c r="L1181" s="29"/>
      <c r="M1181" s="29"/>
    </row>
    <row r="1182" spans="1:13" x14ac:dyDescent="0.3">
      <c r="A1182" s="10">
        <f t="shared" si="53"/>
        <v>19</v>
      </c>
      <c r="B1182" s="10">
        <f t="shared" si="54"/>
        <v>60</v>
      </c>
      <c r="C1182" s="10" t="str">
        <f t="shared" ca="1" si="55"/>
        <v>distance_scalar_cycling</v>
      </c>
      <c r="D1182" s="9" t="str" cm="1">
        <f t="array" aca="1" ref="D1182" ca="1">INDIRECT(ADDRESS(1,A1182,1,1,"all_city_parameter_inputs"))</f>
        <v>copiapo</v>
      </c>
      <c r="E1182" s="11" t="str" cm="1">
        <f t="array" aca="1" ref="E1182" ca="1">IF(AND(ISBLANK(INDIRECT(ADDRESS(B1182,2,1,1,"all_city_parameter_inputs"))), ISBLANK(INDIRECT(ADDRESS(B1182,1,1,1,"all_city_parameter_inputs")))), "", IF(ISBLANK(INDIRECT(ADDRESS(B1182,1,1,1,"all_city_parameter_inputs"))), All_city_list!E1181,INDIRECT(ADDRESS(B1182,1,1,1,"all_city_parameter_inputs"))))</f>
        <v>distance_scalar_cycling</v>
      </c>
      <c r="F1182" s="9" t="str" cm="1">
        <f t="array" aca="1" ref="F1182" ca="1">IF(AND(ISBLANK(INDIRECT(ADDRESS(B1182,3,1,1,"all_city_parameter_inputs"))),ISBLANK(INDIRECT(ADDRESS(B1182,2,1,1,"all_city_parameter_inputs")))),"",IF(ISBLANK(INDIRECT(ADDRESS(B1182,2,1,1,"all_city_parameter_inputs"))),"",INDIRECT(ADDRESS(B1182,2,1,1,"all_city_parameter_inputs"))))</f>
        <v>mean</v>
      </c>
      <c r="G1182" s="25" cm="1">
        <f t="array" aca="1" ref="G1182" ca="1">IF(ISBLANK(INDIRECT(ADDRESS(B1182,A1182,1,1,"all_city_parameter_inputs"))), "--",INDIRECT(ADDRESS(B1182,A1182,1,1,"all_city_parameter_inputs")))</f>
        <v>1</v>
      </c>
      <c r="H1182" s="25" t="str">
        <f ca="1">IF(OR(F1182="alpha",F1182="beta",F1182="sd",F1182="mean"),"--",VLOOKUP(C1182,Default!$B$5:$H$82,7,FALSE))</f>
        <v>--</v>
      </c>
      <c r="I1182" s="9" t="str">
        <f ca="1">VLOOKUP(E1182,Lookup!$C$5:$D$42,2, FALSE)</f>
        <v>Travel values</v>
      </c>
      <c r="J1182" s="9" t="str">
        <f ca="1">VLOOKUP(C1182,Default!$B$4:$E$82,4, FALSE)</f>
        <v>scalar for cycling distance</v>
      </c>
      <c r="K1182" s="29"/>
      <c r="L1182" s="29"/>
      <c r="M1182" s="29"/>
    </row>
    <row r="1183" spans="1:13" x14ac:dyDescent="0.3">
      <c r="A1183" s="10">
        <f t="shared" si="53"/>
        <v>19</v>
      </c>
      <c r="B1183" s="10">
        <f t="shared" si="54"/>
        <v>61</v>
      </c>
      <c r="C1183" s="10" t="str">
        <f t="shared" ca="1" si="55"/>
        <v>distance_scalar_cycling</v>
      </c>
      <c r="D1183" s="9" t="str" cm="1">
        <f t="array" aca="1" ref="D1183" ca="1">INDIRECT(ADDRESS(1,A1183,1,1,"all_city_parameter_inputs"))</f>
        <v>copiapo</v>
      </c>
      <c r="E1183" s="11" t="str" cm="1">
        <f t="array" aca="1" ref="E1183" ca="1">IF(AND(ISBLANK(INDIRECT(ADDRESS(B1183,2,1,1,"all_city_parameter_inputs"))), ISBLANK(INDIRECT(ADDRESS(B1183,1,1,1,"all_city_parameter_inputs")))), "", IF(ISBLANK(INDIRECT(ADDRESS(B1183,1,1,1,"all_city_parameter_inputs"))), All_city_list!E1182,INDIRECT(ADDRESS(B1183,1,1,1,"all_city_parameter_inputs"))))</f>
        <v>distance_scalar_cycling</v>
      </c>
      <c r="F1183" s="9" t="str" cm="1">
        <f t="array" aca="1" ref="F1183" ca="1">IF(AND(ISBLANK(INDIRECT(ADDRESS(B1183,3,1,1,"all_city_parameter_inputs"))),ISBLANK(INDIRECT(ADDRESS(B1183,2,1,1,"all_city_parameter_inputs")))),"",IF(ISBLANK(INDIRECT(ADDRESS(B1183,2,1,1,"all_city_parameter_inputs"))),"",INDIRECT(ADDRESS(B1183,2,1,1,"all_city_parameter_inputs"))))</f>
        <v>sd</v>
      </c>
      <c r="G1183" s="25" cm="1">
        <f t="array" aca="1" ref="G1183" ca="1">IF(ISBLANK(INDIRECT(ADDRESS(B1183,A1183,1,1,"all_city_parameter_inputs"))), "--",INDIRECT(ADDRESS(B1183,A1183,1,1,"all_city_parameter_inputs")))</f>
        <v>1.2</v>
      </c>
      <c r="H1183" s="25" t="str">
        <f ca="1">IF(OR(F1183="alpha",F1183="beta",F1183="sd",F1183="mean"),"--",VLOOKUP(C1183,Default!$B$5:$H$82,7,FALSE))</f>
        <v>--</v>
      </c>
      <c r="I1183" s="9" t="str">
        <f ca="1">VLOOKUP(E1183,Lookup!$C$5:$D$42,2, FALSE)</f>
        <v>Travel values</v>
      </c>
      <c r="J1183" s="9" t="str">
        <f ca="1">VLOOKUP(C1183,Default!$B$4:$E$82,4, FALSE)</f>
        <v>scalar for cycling distance</v>
      </c>
      <c r="K1183" s="29"/>
      <c r="L1183" s="29"/>
      <c r="M1183" s="29"/>
    </row>
    <row r="1184" spans="1:13" x14ac:dyDescent="0.3">
      <c r="A1184" s="10">
        <f t="shared" si="53"/>
        <v>19</v>
      </c>
      <c r="B1184" s="10">
        <f t="shared" si="54"/>
        <v>62</v>
      </c>
      <c r="C1184" s="10" t="str">
        <f t="shared" ca="1" si="55"/>
        <v>CO2_emission_inventories motorcycle</v>
      </c>
      <c r="D1184" s="9" t="str" cm="1">
        <f t="array" aca="1" ref="D1184" ca="1">INDIRECT(ADDRESS(1,A1184,1,1,"all_city_parameter_inputs"))</f>
        <v>copiapo</v>
      </c>
      <c r="E1184" s="11" t="str" cm="1">
        <f t="array" aca="1" ref="E1184" ca="1">IF(AND(ISBLANK(INDIRECT(ADDRESS(B1184,2,1,1,"all_city_parameter_inputs"))), ISBLANK(INDIRECT(ADDRESS(B1184,1,1,1,"all_city_parameter_inputs")))), "", IF(ISBLANK(INDIRECT(ADDRESS(B1184,1,1,1,"all_city_parameter_inputs"))), All_city_list!E1183,INDIRECT(ADDRESS(B1184,1,1,1,"all_city_parameter_inputs"))))</f>
        <v>CO2_emission_inventories</v>
      </c>
      <c r="F1184" s="9" t="str" cm="1">
        <f t="array" aca="1" ref="F1184" ca="1">IF(AND(ISBLANK(INDIRECT(ADDRESS(B1184,3,1,1,"all_city_parameter_inputs"))),ISBLANK(INDIRECT(ADDRESS(B1184,2,1,1,"all_city_parameter_inputs")))),"",IF(ISBLANK(INDIRECT(ADDRESS(B1184,2,1,1,"all_city_parameter_inputs"))),"",INDIRECT(ADDRESS(B1184,2,1,1,"all_city_parameter_inputs"))))</f>
        <v>motorcycle</v>
      </c>
      <c r="G1184" s="25" cm="1">
        <f t="array" aca="1" ref="G1184" ca="1">IF(ISBLANK(INDIRECT(ADDRESS(B1184,A1184,1,1,"all_city_parameter_inputs"))), "--",INDIRECT(ADDRESS(B1184,A1184,1,1,"all_city_parameter_inputs")))</f>
        <v>142.62899999999999</v>
      </c>
      <c r="H1184" s="25">
        <f ca="1">IF(OR(F1184="alpha",F1184="beta",F1184="sd",F1184="mean"),"--",VLOOKUP(C1184,Default!$B$5:$H$82,7,FALSE))</f>
        <v>15.95</v>
      </c>
      <c r="I1184" s="9" t="str">
        <f ca="1">VLOOKUP(E1184,Lookup!$C$5:$D$42,2, FALSE)</f>
        <v>Pollution values</v>
      </c>
      <c r="J1184" s="9" t="str">
        <f ca="1">VLOOKUP(C1184,Default!$B$4:$E$82,4, FALSE)</f>
        <v>- used to estimate the CO2 for scenarios (function "scenario_co2_calculations").
- used to create the VEHICLE_INVENTORY, with speeds, PM and CO2 emissions (function "set_vehicle_inventory").</v>
      </c>
      <c r="K1184" s="29"/>
      <c r="L1184" s="29"/>
      <c r="M1184" s="29"/>
    </row>
    <row r="1185" spans="1:13" x14ac:dyDescent="0.3">
      <c r="A1185" s="10">
        <f t="shared" si="53"/>
        <v>19</v>
      </c>
      <c r="B1185" s="10">
        <f t="shared" si="54"/>
        <v>63</v>
      </c>
      <c r="C1185" s="10" t="str">
        <f t="shared" ca="1" si="55"/>
        <v>CO2_emission_inventories car</v>
      </c>
      <c r="D1185" s="9" t="str" cm="1">
        <f t="array" aca="1" ref="D1185" ca="1">INDIRECT(ADDRESS(1,A1185,1,1,"all_city_parameter_inputs"))</f>
        <v>copiapo</v>
      </c>
      <c r="E1185" s="11" t="str" cm="1">
        <f t="array" aca="1" ref="E1185" ca="1">IF(AND(ISBLANK(INDIRECT(ADDRESS(B1185,2,1,1,"all_city_parameter_inputs"))), ISBLANK(INDIRECT(ADDRESS(B1185,1,1,1,"all_city_parameter_inputs")))), "", IF(ISBLANK(INDIRECT(ADDRESS(B1185,1,1,1,"all_city_parameter_inputs"))), All_city_list!E1184,INDIRECT(ADDRESS(B1185,1,1,1,"all_city_parameter_inputs"))))</f>
        <v>CO2_emission_inventories</v>
      </c>
      <c r="F1185" s="9" t="str" cm="1">
        <f t="array" aca="1" ref="F1185" ca="1">IF(AND(ISBLANK(INDIRECT(ADDRESS(B1185,3,1,1,"all_city_parameter_inputs"))),ISBLANK(INDIRECT(ADDRESS(B1185,2,1,1,"all_city_parameter_inputs")))),"",IF(ISBLANK(INDIRECT(ADDRESS(B1185,2,1,1,"all_city_parameter_inputs"))),"",INDIRECT(ADDRESS(B1185,2,1,1,"all_city_parameter_inputs"))))</f>
        <v>car</v>
      </c>
      <c r="G1185" s="25" cm="1">
        <f t="array" aca="1" ref="G1185" ca="1">IF(ISBLANK(INDIRECT(ADDRESS(B1185,A1185,1,1,"all_city_parameter_inputs"))), "--",INDIRECT(ADDRESS(B1185,A1185,1,1,"all_city_parameter_inputs")))</f>
        <v>1769.23</v>
      </c>
      <c r="H1185" s="25">
        <f ca="1">IF(OR(F1185="alpha",F1185="beta",F1185="sd",F1185="mean"),"--",VLOOKUP(C1185,Default!$B$5:$H$82,7,FALSE))</f>
        <v>33.130000000000003</v>
      </c>
      <c r="I1185" s="9" t="str">
        <f ca="1">VLOOKUP(E1185,Lookup!$C$5:$D$42,2, FALSE)</f>
        <v>Pollution values</v>
      </c>
      <c r="J1185" s="9">
        <f ca="1">VLOOKUP(C1185,Default!$B$4:$E$82,4, FALSE)</f>
        <v>0</v>
      </c>
      <c r="K1185" s="29"/>
      <c r="L1185" s="29"/>
      <c r="M1185" s="29"/>
    </row>
    <row r="1186" spans="1:13" x14ac:dyDescent="0.3">
      <c r="A1186" s="10">
        <f t="shared" si="53"/>
        <v>19</v>
      </c>
      <c r="B1186" s="10">
        <f t="shared" si="54"/>
        <v>64</v>
      </c>
      <c r="C1186" s="10" t="str">
        <f t="shared" ca="1" si="55"/>
        <v>CO2_emission_inventories bus_driver</v>
      </c>
      <c r="D1186" s="9" t="str" cm="1">
        <f t="array" aca="1" ref="D1186" ca="1">INDIRECT(ADDRESS(1,A1186,1,1,"all_city_parameter_inputs"))</f>
        <v>copiapo</v>
      </c>
      <c r="E1186" s="11" t="str" cm="1">
        <f t="array" aca="1" ref="E1186" ca="1">IF(AND(ISBLANK(INDIRECT(ADDRESS(B1186,2,1,1,"all_city_parameter_inputs"))), ISBLANK(INDIRECT(ADDRESS(B1186,1,1,1,"all_city_parameter_inputs")))), "", IF(ISBLANK(INDIRECT(ADDRESS(B1186,1,1,1,"all_city_parameter_inputs"))), All_city_list!E1185,INDIRECT(ADDRESS(B1186,1,1,1,"all_city_parameter_inputs"))))</f>
        <v>CO2_emission_inventories</v>
      </c>
      <c r="F1186" s="9" t="str" cm="1">
        <f t="array" aca="1" ref="F1186" ca="1">IF(AND(ISBLANK(INDIRECT(ADDRESS(B1186,3,1,1,"all_city_parameter_inputs"))),ISBLANK(INDIRECT(ADDRESS(B1186,2,1,1,"all_city_parameter_inputs")))),"",IF(ISBLANK(INDIRECT(ADDRESS(B1186,2,1,1,"all_city_parameter_inputs"))),"",INDIRECT(ADDRESS(B1186,2,1,1,"all_city_parameter_inputs"))))</f>
        <v>bus_driver</v>
      </c>
      <c r="G1186" s="25" cm="1">
        <f t="array" aca="1" ref="G1186" ca="1">IF(ISBLANK(INDIRECT(ADDRESS(B1186,A1186,1,1,"all_city_parameter_inputs"))), "--",INDIRECT(ADDRESS(B1186,A1186,1,1,"all_city_parameter_inputs")))</f>
        <v>92.665700000000001</v>
      </c>
      <c r="H1186" s="25">
        <f ca="1">IF(OR(F1186="alpha",F1186="beta",F1186="sd",F1186="mean"),"--",VLOOKUP(C1186,Default!$B$5:$H$82,7,FALSE))</f>
        <v>9.76</v>
      </c>
      <c r="I1186" s="9" t="str">
        <f ca="1">VLOOKUP(E1186,Lookup!$C$5:$D$42,2, FALSE)</f>
        <v>Pollution values</v>
      </c>
      <c r="J1186" s="9">
        <f ca="1">VLOOKUP(C1186,Default!$B$4:$E$82,4, FALSE)</f>
        <v>0</v>
      </c>
      <c r="K1186" s="29"/>
      <c r="L1186" s="29"/>
      <c r="M1186" s="29"/>
    </row>
    <row r="1187" spans="1:13" x14ac:dyDescent="0.3">
      <c r="A1187" s="10">
        <f t="shared" si="53"/>
        <v>19</v>
      </c>
      <c r="B1187" s="10">
        <f t="shared" si="54"/>
        <v>65</v>
      </c>
      <c r="C1187" s="10" t="str">
        <f t="shared" ca="1" si="55"/>
        <v>CO2_emission_inventories big_truck</v>
      </c>
      <c r="D1187" s="9" t="str" cm="1">
        <f t="array" aca="1" ref="D1187" ca="1">INDIRECT(ADDRESS(1,A1187,1,1,"all_city_parameter_inputs"))</f>
        <v>copiapo</v>
      </c>
      <c r="E1187" s="11" t="str" cm="1">
        <f t="array" aca="1" ref="E1187" ca="1">IF(AND(ISBLANK(INDIRECT(ADDRESS(B1187,2,1,1,"all_city_parameter_inputs"))), ISBLANK(INDIRECT(ADDRESS(B1187,1,1,1,"all_city_parameter_inputs")))), "", IF(ISBLANK(INDIRECT(ADDRESS(B1187,1,1,1,"all_city_parameter_inputs"))), All_city_list!E1186,INDIRECT(ADDRESS(B1187,1,1,1,"all_city_parameter_inputs"))))</f>
        <v>CO2_emission_inventories</v>
      </c>
      <c r="F1187" s="9" t="str" cm="1">
        <f t="array" aca="1" ref="F1187" ca="1">IF(AND(ISBLANK(INDIRECT(ADDRESS(B1187,3,1,1,"all_city_parameter_inputs"))),ISBLANK(INDIRECT(ADDRESS(B1187,2,1,1,"all_city_parameter_inputs")))),"",IF(ISBLANK(INDIRECT(ADDRESS(B1187,2,1,1,"all_city_parameter_inputs"))),"",INDIRECT(ADDRESS(B1187,2,1,1,"all_city_parameter_inputs"))))</f>
        <v>big_truck</v>
      </c>
      <c r="G1187" s="25" cm="1">
        <f t="array" aca="1" ref="G1187" ca="1">IF(ISBLANK(INDIRECT(ADDRESS(B1187,A1187,1,1,"all_city_parameter_inputs"))), "--",INDIRECT(ADDRESS(B1187,A1187,1,1,"all_city_parameter_inputs")))</f>
        <v>1062.6199999999999</v>
      </c>
      <c r="H1187" s="25">
        <f ca="1">IF(OR(F1187="alpha",F1187="beta",F1187="sd",F1187="mean"),"--",VLOOKUP(C1187,Default!$B$5:$H$82,7,FALSE))</f>
        <v>3.68</v>
      </c>
      <c r="I1187" s="9" t="str">
        <f ca="1">VLOOKUP(E1187,Lookup!$C$5:$D$42,2, FALSE)</f>
        <v>Pollution values</v>
      </c>
      <c r="J1187" s="9">
        <f ca="1">VLOOKUP(C1187,Default!$B$4:$E$82,4, FALSE)</f>
        <v>0</v>
      </c>
      <c r="K1187" s="29"/>
      <c r="L1187" s="29"/>
      <c r="M1187" s="29"/>
    </row>
    <row r="1188" spans="1:13" x14ac:dyDescent="0.3">
      <c r="A1188" s="10">
        <f t="shared" si="53"/>
        <v>19</v>
      </c>
      <c r="B1188" s="10">
        <f t="shared" si="54"/>
        <v>66</v>
      </c>
      <c r="C1188" s="10" t="str">
        <f t="shared" ca="1" si="55"/>
        <v>CO2_emission_inventories truck</v>
      </c>
      <c r="D1188" s="9" t="str" cm="1">
        <f t="array" aca="1" ref="D1188" ca="1">INDIRECT(ADDRESS(1,A1188,1,1,"all_city_parameter_inputs"))</f>
        <v>copiapo</v>
      </c>
      <c r="E1188" s="11" t="str" cm="1">
        <f t="array" aca="1" ref="E1188" ca="1">IF(AND(ISBLANK(INDIRECT(ADDRESS(B1188,2,1,1,"all_city_parameter_inputs"))), ISBLANK(INDIRECT(ADDRESS(B1188,1,1,1,"all_city_parameter_inputs")))), "", IF(ISBLANK(INDIRECT(ADDRESS(B1188,1,1,1,"all_city_parameter_inputs"))), All_city_list!E1187,INDIRECT(ADDRESS(B1188,1,1,1,"all_city_parameter_inputs"))))</f>
        <v>CO2_emission_inventories</v>
      </c>
      <c r="F1188" s="9" t="str" cm="1">
        <f t="array" aca="1" ref="F1188" ca="1">IF(AND(ISBLANK(INDIRECT(ADDRESS(B1188,3,1,1,"all_city_parameter_inputs"))),ISBLANK(INDIRECT(ADDRESS(B1188,2,1,1,"all_city_parameter_inputs")))),"",IF(ISBLANK(INDIRECT(ADDRESS(B1188,2,1,1,"all_city_parameter_inputs"))),"",INDIRECT(ADDRESS(B1188,2,1,1,"all_city_parameter_inputs"))))</f>
        <v>truck</v>
      </c>
      <c r="G1188" s="25" cm="1">
        <f t="array" aca="1" ref="G1188" ca="1">IF(ISBLANK(INDIRECT(ADDRESS(B1188,A1188,1,1,"all_city_parameter_inputs"))), "--",INDIRECT(ADDRESS(B1188,A1188,1,1,"all_city_parameter_inputs")))</f>
        <v>1954.94</v>
      </c>
      <c r="H1188" s="25">
        <f ca="1">IF(OR(F1188="alpha",F1188="beta",F1188="sd",F1188="mean"),"--",VLOOKUP(C1188,Default!$B$5:$H$82,7,FALSE))</f>
        <v>6.19</v>
      </c>
      <c r="I1188" s="9" t="str">
        <f ca="1">VLOOKUP(E1188,Lookup!$C$5:$D$42,2, FALSE)</f>
        <v>Pollution values</v>
      </c>
      <c r="J1188" s="9">
        <f ca="1">VLOOKUP(C1188,Default!$B$4:$E$82,4, FALSE)</f>
        <v>0</v>
      </c>
      <c r="K1188" s="29"/>
      <c r="L1188" s="29"/>
      <c r="M1188" s="29"/>
    </row>
    <row r="1189" spans="1:13" x14ac:dyDescent="0.3">
      <c r="A1189" s="10">
        <f t="shared" si="53"/>
        <v>19</v>
      </c>
      <c r="B1189" s="10">
        <f t="shared" si="54"/>
        <v>67</v>
      </c>
      <c r="C1189" s="10" t="str">
        <f t="shared" ca="1" si="55"/>
        <v>CO2_emission_inventories van</v>
      </c>
      <c r="D1189" s="9" t="str" cm="1">
        <f t="array" aca="1" ref="D1189" ca="1">INDIRECT(ADDRESS(1,A1189,1,1,"all_city_parameter_inputs"))</f>
        <v>copiapo</v>
      </c>
      <c r="E1189" s="11" t="str" cm="1">
        <f t="array" aca="1" ref="E1189" ca="1">IF(AND(ISBLANK(INDIRECT(ADDRESS(B1189,2,1,1,"all_city_parameter_inputs"))), ISBLANK(INDIRECT(ADDRESS(B1189,1,1,1,"all_city_parameter_inputs")))), "", IF(ISBLANK(INDIRECT(ADDRESS(B1189,1,1,1,"all_city_parameter_inputs"))), All_city_list!E1188,INDIRECT(ADDRESS(B1189,1,1,1,"all_city_parameter_inputs"))))</f>
        <v>CO2_emission_inventories</v>
      </c>
      <c r="F1189" s="9" t="str" cm="1">
        <f t="array" aca="1" ref="F1189" ca="1">IF(AND(ISBLANK(INDIRECT(ADDRESS(B1189,3,1,1,"all_city_parameter_inputs"))),ISBLANK(INDIRECT(ADDRESS(B1189,2,1,1,"all_city_parameter_inputs")))),"",IF(ISBLANK(INDIRECT(ADDRESS(B1189,2,1,1,"all_city_parameter_inputs"))),"",INDIRECT(ADDRESS(B1189,2,1,1,"all_city_parameter_inputs"))))</f>
        <v>van</v>
      </c>
      <c r="G1189" s="25" t="str" cm="1">
        <f t="array" aca="1" ref="G1189" ca="1">IF(ISBLANK(INDIRECT(ADDRESS(B1189,A1189,1,1,"all_city_parameter_inputs"))), "--",INDIRECT(ADDRESS(B1189,A1189,1,1,"all_city_parameter_inputs")))</f>
        <v>--</v>
      </c>
      <c r="H1189" s="25" t="str">
        <f ca="1">IF(OR(F1189="alpha",F1189="beta",F1189="sd",F1189="mean"),"--",VLOOKUP(C1189,Default!$B$5:$H$82,7,FALSE))</f>
        <v>NOT defined</v>
      </c>
      <c r="I1189" s="9" t="str">
        <f ca="1">VLOOKUP(E1189,Lookup!$C$5:$D$42,2, FALSE)</f>
        <v>Pollution values</v>
      </c>
      <c r="J1189" s="9">
        <f ca="1">VLOOKUP(C1189,Default!$B$4:$E$82,4, FALSE)</f>
        <v>0</v>
      </c>
      <c r="K1189" s="29"/>
      <c r="L1189" s="29"/>
      <c r="M1189" s="29"/>
    </row>
    <row r="1190" spans="1:13" x14ac:dyDescent="0.3">
      <c r="A1190" s="10">
        <f t="shared" si="53"/>
        <v>19</v>
      </c>
      <c r="B1190" s="10">
        <f t="shared" si="54"/>
        <v>68</v>
      </c>
      <c r="C1190" s="10" t="str">
        <f t="shared" ca="1" si="55"/>
        <v>CO2_emission_inventories other</v>
      </c>
      <c r="D1190" s="9" t="str" cm="1">
        <f t="array" aca="1" ref="D1190" ca="1">INDIRECT(ADDRESS(1,A1190,1,1,"all_city_parameter_inputs"))</f>
        <v>copiapo</v>
      </c>
      <c r="E1190" s="11" t="str" cm="1">
        <f t="array" aca="1" ref="E1190" ca="1">IF(AND(ISBLANK(INDIRECT(ADDRESS(B1190,2,1,1,"all_city_parameter_inputs"))), ISBLANK(INDIRECT(ADDRESS(B1190,1,1,1,"all_city_parameter_inputs")))), "", IF(ISBLANK(INDIRECT(ADDRESS(B1190,1,1,1,"all_city_parameter_inputs"))), All_city_list!E1189,INDIRECT(ADDRESS(B1190,1,1,1,"all_city_parameter_inputs"))))</f>
        <v>CO2_emission_inventories</v>
      </c>
      <c r="F1190" s="9" t="str" cm="1">
        <f t="array" aca="1" ref="F1190" ca="1">IF(AND(ISBLANK(INDIRECT(ADDRESS(B1190,3,1,1,"all_city_parameter_inputs"))),ISBLANK(INDIRECT(ADDRESS(B1190,2,1,1,"all_city_parameter_inputs")))),"",IF(ISBLANK(INDIRECT(ADDRESS(B1190,2,1,1,"all_city_parameter_inputs"))),"",INDIRECT(ADDRESS(B1190,2,1,1,"all_city_parameter_inputs"))))</f>
        <v>other</v>
      </c>
      <c r="G1190" s="25" cm="1">
        <f t="array" aca="1" ref="G1190" ca="1">IF(ISBLANK(INDIRECT(ADDRESS(B1190,A1190,1,1,"all_city_parameter_inputs"))), "--",INDIRECT(ADDRESS(B1190,A1190,1,1,"all_city_parameter_inputs")))</f>
        <v>99.741799999999998</v>
      </c>
      <c r="H1190" s="25">
        <f ca="1">IF(OR(F1190="alpha",F1190="beta",F1190="sd",F1190="mean"),"--",VLOOKUP(C1190,Default!$B$5:$H$82,7,FALSE))</f>
        <v>31.28</v>
      </c>
      <c r="I1190" s="9" t="str">
        <f ca="1">VLOOKUP(E1190,Lookup!$C$5:$D$42,2, FALSE)</f>
        <v>Pollution values</v>
      </c>
      <c r="J1190" s="9">
        <f ca="1">VLOOKUP(C1190,Default!$B$4:$E$82,4, FALSE)</f>
        <v>0</v>
      </c>
      <c r="K1190" s="29"/>
      <c r="L1190" s="29"/>
      <c r="M1190" s="29"/>
    </row>
    <row r="1191" spans="1:13" x14ac:dyDescent="0.3">
      <c r="A1191" s="10">
        <f t="shared" si="53"/>
        <v>19</v>
      </c>
      <c r="B1191" s="10">
        <f t="shared" si="54"/>
        <v>69</v>
      </c>
      <c r="C1191" s="10" t="str">
        <f t="shared" ca="1" si="55"/>
        <v>CO2_emission_inventories taxi</v>
      </c>
      <c r="D1191" s="9" t="str" cm="1">
        <f t="array" aca="1" ref="D1191" ca="1">INDIRECT(ADDRESS(1,A1191,1,1,"all_city_parameter_inputs"))</f>
        <v>copiapo</v>
      </c>
      <c r="E1191" s="11" t="str" cm="1">
        <f t="array" aca="1" ref="E1191" ca="1">IF(AND(ISBLANK(INDIRECT(ADDRESS(B1191,2,1,1,"all_city_parameter_inputs"))), ISBLANK(INDIRECT(ADDRESS(B1191,1,1,1,"all_city_parameter_inputs")))), "", IF(ISBLANK(INDIRECT(ADDRESS(B1191,1,1,1,"all_city_parameter_inputs"))), All_city_list!E1190,INDIRECT(ADDRESS(B1191,1,1,1,"all_city_parameter_inputs"))))</f>
        <v>CO2_emission_inventories</v>
      </c>
      <c r="F1191" s="9" t="str" cm="1">
        <f t="array" aca="1" ref="F1191" ca="1">IF(AND(ISBLANK(INDIRECT(ADDRESS(B1191,3,1,1,"all_city_parameter_inputs"))),ISBLANK(INDIRECT(ADDRESS(B1191,2,1,1,"all_city_parameter_inputs")))),"",IF(ISBLANK(INDIRECT(ADDRESS(B1191,2,1,1,"all_city_parameter_inputs"))),"",INDIRECT(ADDRESS(B1191,2,1,1,"all_city_parameter_inputs"))))</f>
        <v>taxi</v>
      </c>
      <c r="G1191" s="25" t="str" cm="1">
        <f t="array" aca="1" ref="G1191" ca="1">IF(ISBLANK(INDIRECT(ADDRESS(B1191,A1191,1,1,"all_city_parameter_inputs"))), "--",INDIRECT(ADDRESS(B1191,A1191,1,1,"all_city_parameter_inputs")))</f>
        <v>--</v>
      </c>
      <c r="H1191" s="25" t="str">
        <f ca="1">IF(OR(F1191="alpha",F1191="beta",F1191="sd",F1191="mean"),"--",VLOOKUP(C1191,Default!$B$5:$H$82,7,FALSE))</f>
        <v>NOT defined</v>
      </c>
      <c r="I1191" s="9" t="str">
        <f ca="1">VLOOKUP(E1191,Lookup!$C$5:$D$42,2, FALSE)</f>
        <v>Pollution values</v>
      </c>
      <c r="J1191" s="9">
        <f ca="1">VLOOKUP(C1191,Default!$B$4:$E$82,4, FALSE)</f>
        <v>0</v>
      </c>
      <c r="K1191" s="29"/>
      <c r="L1191" s="29"/>
      <c r="M1191" s="29"/>
    </row>
    <row r="1192" spans="1:13" x14ac:dyDescent="0.3">
      <c r="A1192" s="10">
        <f t="shared" si="53"/>
        <v>19</v>
      </c>
      <c r="B1192" s="10">
        <f t="shared" si="54"/>
        <v>70</v>
      </c>
      <c r="C1192" s="10" t="str">
        <f t="shared" ca="1" si="55"/>
        <v>CO2_emission_inventories auto_rickshaw</v>
      </c>
      <c r="D1192" s="9" t="str" cm="1">
        <f t="array" aca="1" ref="D1192" ca="1">INDIRECT(ADDRESS(1,A1192,1,1,"all_city_parameter_inputs"))</f>
        <v>copiapo</v>
      </c>
      <c r="E1192" s="11" t="str" cm="1">
        <f t="array" aca="1" ref="E1192" ca="1">IF(AND(ISBLANK(INDIRECT(ADDRESS(B1192,2,1,1,"all_city_parameter_inputs"))), ISBLANK(INDIRECT(ADDRESS(B1192,1,1,1,"all_city_parameter_inputs")))), "", IF(ISBLANK(INDIRECT(ADDRESS(B1192,1,1,1,"all_city_parameter_inputs"))), All_city_list!E1191,INDIRECT(ADDRESS(B1192,1,1,1,"all_city_parameter_inputs"))))</f>
        <v>CO2_emission_inventories</v>
      </c>
      <c r="F1192" s="9" t="str" cm="1">
        <f t="array" aca="1" ref="F1192" ca="1">IF(AND(ISBLANK(INDIRECT(ADDRESS(B1192,3,1,1,"all_city_parameter_inputs"))),ISBLANK(INDIRECT(ADDRESS(B1192,2,1,1,"all_city_parameter_inputs")))),"",IF(ISBLANK(INDIRECT(ADDRESS(B1192,2,1,1,"all_city_parameter_inputs"))),"",INDIRECT(ADDRESS(B1192,2,1,1,"all_city_parameter_inputs"))))</f>
        <v>auto_rickshaw</v>
      </c>
      <c r="G1192" s="25" t="str" cm="1">
        <f t="array" aca="1" ref="G1192" ca="1">IF(ISBLANK(INDIRECT(ADDRESS(B1192,A1192,1,1,"all_city_parameter_inputs"))), "--",INDIRECT(ADDRESS(B1192,A1192,1,1,"all_city_parameter_inputs")))</f>
        <v>--</v>
      </c>
      <c r="H1192" s="25" t="str">
        <f ca="1">IF(OR(F1192="alpha",F1192="beta",F1192="sd",F1192="mean"),"--",VLOOKUP(C1192,Default!$B$5:$H$82,7,FALSE))</f>
        <v>NOT defined</v>
      </c>
      <c r="I1192" s="9" t="str">
        <f ca="1">VLOOKUP(E1192,Lookup!$C$5:$D$42,2, FALSE)</f>
        <v>Pollution values</v>
      </c>
      <c r="J1192" s="9">
        <f ca="1">VLOOKUP(C1192,Default!$B$4:$E$82,4, FALSE)</f>
        <v>0</v>
      </c>
      <c r="K1192" s="29"/>
      <c r="L1192" s="29"/>
      <c r="M1192" s="29"/>
    </row>
    <row r="1193" spans="1:13" x14ac:dyDescent="0.3">
      <c r="A1193" s="10">
        <f t="shared" si="53"/>
        <v>19</v>
      </c>
      <c r="B1193" s="10">
        <f t="shared" si="54"/>
        <v>71</v>
      </c>
      <c r="C1193" s="10" t="str">
        <f t="shared" ca="1" si="55"/>
        <v xml:space="preserve">CO2_emission_confidence </v>
      </c>
      <c r="D1193" s="9" t="str" cm="1">
        <f t="array" aca="1" ref="D1193" ca="1">INDIRECT(ADDRESS(1,A1193,1,1,"all_city_parameter_inputs"))</f>
        <v>copiapo</v>
      </c>
      <c r="E1193" s="11" t="str" cm="1">
        <f t="array" aca="1" ref="E1193" ca="1">IF(AND(ISBLANK(INDIRECT(ADDRESS(B1193,2,1,1,"all_city_parameter_inputs"))), ISBLANK(INDIRECT(ADDRESS(B1193,1,1,1,"all_city_parameter_inputs")))), "", IF(ISBLANK(INDIRECT(ADDRESS(B1193,1,1,1,"all_city_parameter_inputs"))), All_city_list!E1192,INDIRECT(ADDRESS(B1193,1,1,1,"all_city_parameter_inputs"))))</f>
        <v>CO2_emission_confidence</v>
      </c>
      <c r="F1193" s="9" t="str" cm="1">
        <f t="array" aca="1" ref="F1193" ca="1">IF(AND(ISBLANK(INDIRECT(ADDRESS(B1193,3,1,1,"all_city_parameter_inputs"))),ISBLANK(INDIRECT(ADDRESS(B1193,2,1,1,"all_city_parameter_inputs")))),"",IF(ISBLANK(INDIRECT(ADDRESS(B1193,2,1,1,"all_city_parameter_inputs"))),"",INDIRECT(ADDRESS(B1193,2,1,1,"all_city_parameter_inputs"))))</f>
        <v/>
      </c>
      <c r="G1193" s="25" cm="1">
        <f t="array" aca="1" ref="G1193" ca="1">IF(ISBLANK(INDIRECT(ADDRESS(B1193,A1193,1,1,"all_city_parameter_inputs"))), "--",INDIRECT(ADDRESS(B1193,A1193,1,1,"all_city_parameter_inputs")))</f>
        <v>0.8</v>
      </c>
      <c r="H1193" s="25" t="e">
        <f ca="1">IF(OR(F1193="alpha",F1193="beta",F1193="sd",F1193="mean"),"--",VLOOKUP(C1193,Default!$B$5:$H$82,7,FALSE))</f>
        <v>#N/A</v>
      </c>
      <c r="I1193" s="9" t="str">
        <f ca="1">VLOOKUP(E1193,Lookup!$C$5:$D$42,2, FALSE)</f>
        <v>Pollution values</v>
      </c>
      <c r="J1193" s="9" t="e">
        <f ca="1">VLOOKUP(C1193,Default!$B$4:$E$82,4, FALSE)</f>
        <v>#N/A</v>
      </c>
      <c r="K1193" s="29"/>
      <c r="L1193" s="29"/>
      <c r="M1193" s="29"/>
    </row>
    <row r="1194" spans="1:13" x14ac:dyDescent="0.3">
      <c r="A1194" s="10">
        <f t="shared" si="53"/>
        <v>20</v>
      </c>
      <c r="B1194" s="10">
        <f t="shared" si="54"/>
        <v>2</v>
      </c>
      <c r="C1194" s="10" t="str">
        <f t="shared" ca="1" si="55"/>
        <v>speeds subway</v>
      </c>
      <c r="D1194" s="9" t="str" cm="1">
        <f t="array" aca="1" ref="D1194" ca="1">INDIRECT(ADDRESS(1,A1194,1,1,"all_city_parameter_inputs"))</f>
        <v>coquimbo_laserena</v>
      </c>
      <c r="E1194" s="11" t="str" cm="1">
        <f t="array" aca="1" ref="E1194" ca="1">IF(AND(ISBLANK(INDIRECT(ADDRESS(B1194,2,1,1,"all_city_parameter_inputs"))), ISBLANK(INDIRECT(ADDRESS(B1194,1,1,1,"all_city_parameter_inputs")))), "", IF(ISBLANK(INDIRECT(ADDRESS(B1194,1,1,1,"all_city_parameter_inputs"))), All_city_list!E1193,INDIRECT(ADDRESS(B1194,1,1,1,"all_city_parameter_inputs"))))</f>
        <v>speeds</v>
      </c>
      <c r="F1194" s="9" t="str" cm="1">
        <f t="array" aca="1" ref="F1194" ca="1">IF(AND(ISBLANK(INDIRECT(ADDRESS(B1194,3,1,1,"all_city_parameter_inputs"))),ISBLANK(INDIRECT(ADDRESS(B1194,2,1,1,"all_city_parameter_inputs")))),"",IF(ISBLANK(INDIRECT(ADDRESS(B1194,2,1,1,"all_city_parameter_inputs"))),"",INDIRECT(ADDRESS(B1194,2,1,1,"all_city_parameter_inputs"))))</f>
        <v>subway</v>
      </c>
      <c r="G1194" s="25" t="str" cm="1">
        <f t="array" aca="1" ref="G1194" ca="1">IF(ISBLANK(INDIRECT(ADDRESS(B1194,A1194,1,1,"all_city_parameter_inputs"))), "--",INDIRECT(ADDRESS(B1194,A1194,1,1,"all_city_parameter_inputs")))</f>
        <v>--</v>
      </c>
      <c r="H1194" s="25">
        <f ca="1">IF(OR(F1194="alpha",F1194="beta",F1194="sd",F1194="mean"),"--",VLOOKUP(C1194,Default!$B$5:$H$82,7,FALSE))</f>
        <v>16</v>
      </c>
      <c r="I1194" s="9" t="str">
        <f ca="1">VLOOKUP(E1194,Lookup!$C$5:$D$42,2, FALSE)</f>
        <v>Travel values</v>
      </c>
      <c r="J1194" s="9">
        <f ca="1">VLOOKUP(C1194,Default!$B$4:$E$82,4, FALSE)</f>
        <v>0</v>
      </c>
      <c r="K1194" s="29"/>
      <c r="L1194" s="29"/>
      <c r="M1194" s="29"/>
    </row>
    <row r="1195" spans="1:13" x14ac:dyDescent="0.3">
      <c r="A1195" s="10">
        <f t="shared" si="53"/>
        <v>20</v>
      </c>
      <c r="B1195" s="10">
        <f t="shared" si="54"/>
        <v>3</v>
      </c>
      <c r="C1195" s="10" t="str">
        <f t="shared" ca="1" si="55"/>
        <v>speeds cycle</v>
      </c>
      <c r="D1195" s="9" t="str" cm="1">
        <f t="array" aca="1" ref="D1195" ca="1">INDIRECT(ADDRESS(1,A1195,1,1,"all_city_parameter_inputs"))</f>
        <v>coquimbo_laserena</v>
      </c>
      <c r="E1195" s="11" t="str" cm="1">
        <f t="array" aca="1" ref="E1195" ca="1">IF(AND(ISBLANK(INDIRECT(ADDRESS(B1195,2,1,1,"all_city_parameter_inputs"))), ISBLANK(INDIRECT(ADDRESS(B1195,1,1,1,"all_city_parameter_inputs")))), "", IF(ISBLANK(INDIRECT(ADDRESS(B1195,1,1,1,"all_city_parameter_inputs"))), All_city_list!E1194,INDIRECT(ADDRESS(B1195,1,1,1,"all_city_parameter_inputs"))))</f>
        <v>speeds</v>
      </c>
      <c r="F1195" s="9" t="str" cm="1">
        <f t="array" aca="1" ref="F1195" ca="1">IF(AND(ISBLANK(INDIRECT(ADDRESS(B1195,3,1,1,"all_city_parameter_inputs"))),ISBLANK(INDIRECT(ADDRESS(B1195,2,1,1,"all_city_parameter_inputs")))),"",IF(ISBLANK(INDIRECT(ADDRESS(B1195,2,1,1,"all_city_parameter_inputs"))),"",INDIRECT(ADDRESS(B1195,2,1,1,"all_city_parameter_inputs"))))</f>
        <v>cycle</v>
      </c>
      <c r="G1195" s="25" t="str" cm="1">
        <f t="array" aca="1" ref="G1195" ca="1">IF(ISBLANK(INDIRECT(ADDRESS(B1195,A1195,1,1,"all_city_parameter_inputs"))), "--",INDIRECT(ADDRESS(B1195,A1195,1,1,"all_city_parameter_inputs")))</f>
        <v>--</v>
      </c>
      <c r="H1195" s="25">
        <f ca="1">IF(OR(F1195="alpha",F1195="beta",F1195="sd",F1195="mean"),"--",VLOOKUP(C1195,Default!$B$5:$H$82,7,FALSE))</f>
        <v>7</v>
      </c>
      <c r="I1195" s="9" t="str">
        <f ca="1">VLOOKUP(E1195,Lookup!$C$5:$D$42,2, FALSE)</f>
        <v>Travel values</v>
      </c>
      <c r="J1195" s="9">
        <f ca="1">VLOOKUP(C1195,Default!$B$4:$E$82,4, FALSE)</f>
        <v>0</v>
      </c>
      <c r="K1195" s="29"/>
      <c r="L1195" s="29"/>
      <c r="M1195" s="29"/>
    </row>
    <row r="1196" spans="1:13" x14ac:dyDescent="0.3">
      <c r="A1196" s="10">
        <f t="shared" si="53"/>
        <v>20</v>
      </c>
      <c r="B1196" s="10">
        <f t="shared" si="54"/>
        <v>4</v>
      </c>
      <c r="C1196" s="10" t="str">
        <f t="shared" ca="1" si="55"/>
        <v>PM_emission_inventories motorcycle</v>
      </c>
      <c r="D1196" s="9" t="str" cm="1">
        <f t="array" aca="1" ref="D1196" ca="1">INDIRECT(ADDRESS(1,A1196,1,1,"all_city_parameter_inputs"))</f>
        <v>coquimbo_laserena</v>
      </c>
      <c r="E1196" s="11" t="str" cm="1">
        <f t="array" aca="1" ref="E1196" ca="1">IF(AND(ISBLANK(INDIRECT(ADDRESS(B1196,2,1,1,"all_city_parameter_inputs"))), ISBLANK(INDIRECT(ADDRESS(B1196,1,1,1,"all_city_parameter_inputs")))), "", IF(ISBLANK(INDIRECT(ADDRESS(B1196,1,1,1,"all_city_parameter_inputs"))), All_city_list!E1195,INDIRECT(ADDRESS(B1196,1,1,1,"all_city_parameter_inputs"))))</f>
        <v>PM_emission_inventories</v>
      </c>
      <c r="F1196" s="9" t="str" cm="1">
        <f t="array" aca="1" ref="F1196" ca="1">IF(AND(ISBLANK(INDIRECT(ADDRESS(B1196,3,1,1,"all_city_parameter_inputs"))),ISBLANK(INDIRECT(ADDRESS(B1196,2,1,1,"all_city_parameter_inputs")))),"",IF(ISBLANK(INDIRECT(ADDRESS(B1196,2,1,1,"all_city_parameter_inputs"))),"",INDIRECT(ADDRESS(B1196,2,1,1,"all_city_parameter_inputs"))))</f>
        <v>motorcycle</v>
      </c>
      <c r="G1196" s="25" cm="1">
        <f t="array" aca="1" ref="G1196" ca="1">IF(ISBLANK(INDIRECT(ADDRESS(B1196,A1196,1,1,"all_city_parameter_inputs"))), "--",INDIRECT(ADDRESS(B1196,A1196,1,1,"all_city_parameter_inputs")))</f>
        <v>5.8394947000000003E-2</v>
      </c>
      <c r="H1196" s="25">
        <f ca="1">IF(OR(F1196="alpha",F1196="beta",F1196="sd",F1196="mean"),"--",VLOOKUP(C1196,Default!$B$5:$H$82,7,FALSE))</f>
        <v>1.0999999999999999E-2</v>
      </c>
      <c r="I1196" s="9" t="str">
        <f ca="1">VLOOKUP(E1196,Lookup!$C$5:$D$42,2, FALSE)</f>
        <v>Pollution values</v>
      </c>
      <c r="J1196" s="9" t="str">
        <f ca="1">VLOOKUP(C1196,Default!$B$4:$E$82,4, FALSE)</f>
        <v>- Used to estimate the PM for scenarios (function "scenario_pm_calculations").
- Iused as reference to compute confidence around it (function "ithim_setup_parameters").
- used to create VEHICLE_INVENTORY, with speeds, PM and CO2 emissions (function "set_vehicle_inventory").</v>
      </c>
      <c r="K1196" s="29"/>
      <c r="L1196" s="29"/>
      <c r="M1196" s="29"/>
    </row>
    <row r="1197" spans="1:13" x14ac:dyDescent="0.3">
      <c r="A1197" s="10">
        <f t="shared" si="53"/>
        <v>20</v>
      </c>
      <c r="B1197" s="10">
        <f t="shared" si="54"/>
        <v>5</v>
      </c>
      <c r="C1197" s="10" t="str">
        <f t="shared" ca="1" si="55"/>
        <v>PM_emission_inventories car</v>
      </c>
      <c r="D1197" s="9" t="str" cm="1">
        <f t="array" aca="1" ref="D1197" ca="1">INDIRECT(ADDRESS(1,A1197,1,1,"all_city_parameter_inputs"))</f>
        <v>coquimbo_laserena</v>
      </c>
      <c r="E1197" s="11" t="str" cm="1">
        <f t="array" aca="1" ref="E1197" ca="1">IF(AND(ISBLANK(INDIRECT(ADDRESS(B1197,2,1,1,"all_city_parameter_inputs"))), ISBLANK(INDIRECT(ADDRESS(B1197,1,1,1,"all_city_parameter_inputs")))), "", IF(ISBLANK(INDIRECT(ADDRESS(B1197,1,1,1,"all_city_parameter_inputs"))), All_city_list!E1196,INDIRECT(ADDRESS(B1197,1,1,1,"all_city_parameter_inputs"))))</f>
        <v>PM_emission_inventories</v>
      </c>
      <c r="F1197" s="9" t="str" cm="1">
        <f t="array" aca="1" ref="F1197" ca="1">IF(AND(ISBLANK(INDIRECT(ADDRESS(B1197,3,1,1,"all_city_parameter_inputs"))),ISBLANK(INDIRECT(ADDRESS(B1197,2,1,1,"all_city_parameter_inputs")))),"",IF(ISBLANK(INDIRECT(ADDRESS(B1197,2,1,1,"all_city_parameter_inputs"))),"",INDIRECT(ADDRESS(B1197,2,1,1,"all_city_parameter_inputs"))))</f>
        <v>car</v>
      </c>
      <c r="G1197" s="25" cm="1">
        <f t="array" aca="1" ref="G1197" ca="1">IF(ISBLANK(INDIRECT(ADDRESS(B1197,A1197,1,1,"all_city_parameter_inputs"))), "--",INDIRECT(ADDRESS(B1197,A1197,1,1,"all_city_parameter_inputs")))</f>
        <v>7.7347205000000002E-2</v>
      </c>
      <c r="H1197" s="25">
        <f ca="1">IF(OR(F1197="alpha",F1197="beta",F1197="sd",F1197="mean"),"--",VLOOKUP(C1197,Default!$B$5:$H$82,7,FALSE))</f>
        <v>0.22800000000000001</v>
      </c>
      <c r="I1197" s="9" t="str">
        <f ca="1">VLOOKUP(E1197,Lookup!$C$5:$D$42,2, FALSE)</f>
        <v>Pollution values</v>
      </c>
      <c r="J1197" s="9">
        <f ca="1">VLOOKUP(C1197,Default!$B$4:$E$82,4, FALSE)</f>
        <v>0</v>
      </c>
      <c r="K1197" s="29"/>
      <c r="L1197" s="29"/>
      <c r="M1197" s="29"/>
    </row>
    <row r="1198" spans="1:13" x14ac:dyDescent="0.3">
      <c r="A1198" s="10">
        <f t="shared" si="53"/>
        <v>20</v>
      </c>
      <c r="B1198" s="10">
        <f t="shared" si="54"/>
        <v>6</v>
      </c>
      <c r="C1198" s="10" t="str">
        <f t="shared" ca="1" si="55"/>
        <v>PM_emission_inventories bus_driver</v>
      </c>
      <c r="D1198" s="9" t="str" cm="1">
        <f t="array" aca="1" ref="D1198" ca="1">INDIRECT(ADDRESS(1,A1198,1,1,"all_city_parameter_inputs"))</f>
        <v>coquimbo_laserena</v>
      </c>
      <c r="E1198" s="11" t="str" cm="1">
        <f t="array" aca="1" ref="E1198" ca="1">IF(AND(ISBLANK(INDIRECT(ADDRESS(B1198,2,1,1,"all_city_parameter_inputs"))), ISBLANK(INDIRECT(ADDRESS(B1198,1,1,1,"all_city_parameter_inputs")))), "", IF(ISBLANK(INDIRECT(ADDRESS(B1198,1,1,1,"all_city_parameter_inputs"))), All_city_list!E1197,INDIRECT(ADDRESS(B1198,1,1,1,"all_city_parameter_inputs"))))</f>
        <v>PM_emission_inventories</v>
      </c>
      <c r="F1198" s="9" t="str" cm="1">
        <f t="array" aca="1" ref="F1198" ca="1">IF(AND(ISBLANK(INDIRECT(ADDRESS(B1198,3,1,1,"all_city_parameter_inputs"))),ISBLANK(INDIRECT(ADDRESS(B1198,2,1,1,"all_city_parameter_inputs")))),"",IF(ISBLANK(INDIRECT(ADDRESS(B1198,2,1,1,"all_city_parameter_inputs"))),"",INDIRECT(ADDRESS(B1198,2,1,1,"all_city_parameter_inputs"))))</f>
        <v>bus_driver</v>
      </c>
      <c r="G1198" s="25" cm="1">
        <f t="array" aca="1" ref="G1198" ca="1">IF(ISBLANK(INDIRECT(ADDRESS(B1198,A1198,1,1,"all_city_parameter_inputs"))), "--",INDIRECT(ADDRESS(B1198,A1198,1,1,"all_city_parameter_inputs")))</f>
        <v>3.1360087000000002E-2</v>
      </c>
      <c r="H1198" s="25">
        <f ca="1">IF(OR(F1198="alpha",F1198="beta",F1198="sd",F1198="mean"),"--",VLOOKUP(C1198,Default!$B$5:$H$82,7,FALSE))</f>
        <v>0.82</v>
      </c>
      <c r="I1198" s="9" t="str">
        <f ca="1">VLOOKUP(E1198,Lookup!$C$5:$D$42,2, FALSE)</f>
        <v>Pollution values</v>
      </c>
      <c r="J1198" s="9">
        <f ca="1">VLOOKUP(C1198,Default!$B$4:$E$82,4, FALSE)</f>
        <v>0</v>
      </c>
      <c r="K1198" s="29"/>
      <c r="L1198" s="29"/>
      <c r="M1198" s="29"/>
    </row>
    <row r="1199" spans="1:13" x14ac:dyDescent="0.3">
      <c r="A1199" s="10">
        <f t="shared" si="53"/>
        <v>20</v>
      </c>
      <c r="B1199" s="10">
        <f t="shared" si="54"/>
        <v>7</v>
      </c>
      <c r="C1199" s="10" t="str">
        <f t="shared" ca="1" si="55"/>
        <v>PM_emission_inventories big_truck</v>
      </c>
      <c r="D1199" s="9" t="str" cm="1">
        <f t="array" aca="1" ref="D1199" ca="1">INDIRECT(ADDRESS(1,A1199,1,1,"all_city_parameter_inputs"))</f>
        <v>coquimbo_laserena</v>
      </c>
      <c r="E1199" s="11" t="str" cm="1">
        <f t="array" aca="1" ref="E1199" ca="1">IF(AND(ISBLANK(INDIRECT(ADDRESS(B1199,2,1,1,"all_city_parameter_inputs"))), ISBLANK(INDIRECT(ADDRESS(B1199,1,1,1,"all_city_parameter_inputs")))), "", IF(ISBLANK(INDIRECT(ADDRESS(B1199,1,1,1,"all_city_parameter_inputs"))), All_city_list!E1198,INDIRECT(ADDRESS(B1199,1,1,1,"all_city_parameter_inputs"))))</f>
        <v>PM_emission_inventories</v>
      </c>
      <c r="F1199" s="9" t="str" cm="1">
        <f t="array" aca="1" ref="F1199" ca="1">IF(AND(ISBLANK(INDIRECT(ADDRESS(B1199,3,1,1,"all_city_parameter_inputs"))),ISBLANK(INDIRECT(ADDRESS(B1199,2,1,1,"all_city_parameter_inputs")))),"",IF(ISBLANK(INDIRECT(ADDRESS(B1199,2,1,1,"all_city_parameter_inputs"))),"",INDIRECT(ADDRESS(B1199,2,1,1,"all_city_parameter_inputs"))))</f>
        <v>big_truck</v>
      </c>
      <c r="G1199" s="25" cm="1">
        <f t="array" aca="1" ref="G1199" ca="1">IF(ISBLANK(INDIRECT(ADDRESS(B1199,A1199,1,1,"all_city_parameter_inputs"))), "--",INDIRECT(ADDRESS(B1199,A1199,1,1,"all_city_parameter_inputs")))</f>
        <v>0.102008077</v>
      </c>
      <c r="H1199" s="25">
        <f ca="1">IF(OR(F1199="alpha",F1199="beta",F1199="sd",F1199="mean"),"--",VLOOKUP(C1199,Default!$B$5:$H$82,7,FALSE))</f>
        <v>0.71099999999999997</v>
      </c>
      <c r="I1199" s="9" t="str">
        <f ca="1">VLOOKUP(E1199,Lookup!$C$5:$D$42,2, FALSE)</f>
        <v>Pollution values</v>
      </c>
      <c r="J1199" s="9">
        <f ca="1">VLOOKUP(C1199,Default!$B$4:$E$82,4, FALSE)</f>
        <v>0</v>
      </c>
      <c r="K1199" s="29"/>
      <c r="L1199" s="29"/>
      <c r="M1199" s="29"/>
    </row>
    <row r="1200" spans="1:13" x14ac:dyDescent="0.3">
      <c r="A1200" s="10">
        <f t="shared" si="53"/>
        <v>20</v>
      </c>
      <c r="B1200" s="10">
        <f t="shared" si="54"/>
        <v>8</v>
      </c>
      <c r="C1200" s="10" t="str">
        <f t="shared" ca="1" si="55"/>
        <v>PM_emission_inventories truck</v>
      </c>
      <c r="D1200" s="9" t="str" cm="1">
        <f t="array" aca="1" ref="D1200" ca="1">INDIRECT(ADDRESS(1,A1200,1,1,"all_city_parameter_inputs"))</f>
        <v>coquimbo_laserena</v>
      </c>
      <c r="E1200" s="11" t="str" cm="1">
        <f t="array" aca="1" ref="E1200" ca="1">IF(AND(ISBLANK(INDIRECT(ADDRESS(B1200,2,1,1,"all_city_parameter_inputs"))), ISBLANK(INDIRECT(ADDRESS(B1200,1,1,1,"all_city_parameter_inputs")))), "", IF(ISBLANK(INDIRECT(ADDRESS(B1200,1,1,1,"all_city_parameter_inputs"))), All_city_list!E1199,INDIRECT(ADDRESS(B1200,1,1,1,"all_city_parameter_inputs"))))</f>
        <v>PM_emission_inventories</v>
      </c>
      <c r="F1200" s="9" t="str" cm="1">
        <f t="array" aca="1" ref="F1200" ca="1">IF(AND(ISBLANK(INDIRECT(ADDRESS(B1200,3,1,1,"all_city_parameter_inputs"))),ISBLANK(INDIRECT(ADDRESS(B1200,2,1,1,"all_city_parameter_inputs")))),"",IF(ISBLANK(INDIRECT(ADDRESS(B1200,2,1,1,"all_city_parameter_inputs"))),"",INDIRECT(ADDRESS(B1200,2,1,1,"all_city_parameter_inputs"))))</f>
        <v>truck</v>
      </c>
      <c r="G1200" s="25" cm="1">
        <f t="array" aca="1" ref="G1200" ca="1">IF(ISBLANK(INDIRECT(ADDRESS(B1200,A1200,1,1,"all_city_parameter_inputs"))), "--",INDIRECT(ADDRESS(B1200,A1200,1,1,"all_city_parameter_inputs")))</f>
        <v>0.73088968499999996</v>
      </c>
      <c r="H1200" s="25">
        <f ca="1">IF(OR(F1200="alpha",F1200="beta",F1200="sd",F1200="mean"),"--",VLOOKUP(C1200,Default!$B$5:$H$82,7,FALSE))</f>
        <v>0.85899999999999999</v>
      </c>
      <c r="I1200" s="9" t="str">
        <f ca="1">VLOOKUP(E1200,Lookup!$C$5:$D$42,2, FALSE)</f>
        <v>Pollution values</v>
      </c>
      <c r="J1200" s="9">
        <f ca="1">VLOOKUP(C1200,Default!$B$4:$E$82,4, FALSE)</f>
        <v>0</v>
      </c>
      <c r="K1200" s="29"/>
      <c r="L1200" s="29"/>
      <c r="M1200" s="29"/>
    </row>
    <row r="1201" spans="1:13" x14ac:dyDescent="0.3">
      <c r="A1201" s="10">
        <f t="shared" si="53"/>
        <v>20</v>
      </c>
      <c r="B1201" s="10">
        <f t="shared" si="54"/>
        <v>9</v>
      </c>
      <c r="C1201" s="10" t="str">
        <f t="shared" ca="1" si="55"/>
        <v>PM_emission_inventories van</v>
      </c>
      <c r="D1201" s="9" t="str" cm="1">
        <f t="array" aca="1" ref="D1201" ca="1">INDIRECT(ADDRESS(1,A1201,1,1,"all_city_parameter_inputs"))</f>
        <v>coquimbo_laserena</v>
      </c>
      <c r="E1201" s="11" t="str" cm="1">
        <f t="array" aca="1" ref="E1201" ca="1">IF(AND(ISBLANK(INDIRECT(ADDRESS(B1201,2,1,1,"all_city_parameter_inputs"))), ISBLANK(INDIRECT(ADDRESS(B1201,1,1,1,"all_city_parameter_inputs")))), "", IF(ISBLANK(INDIRECT(ADDRESS(B1201,1,1,1,"all_city_parameter_inputs"))), All_city_list!E1200,INDIRECT(ADDRESS(B1201,1,1,1,"all_city_parameter_inputs"))))</f>
        <v>PM_emission_inventories</v>
      </c>
      <c r="F1201" s="9" t="str" cm="1">
        <f t="array" aca="1" ref="F1201" ca="1">IF(AND(ISBLANK(INDIRECT(ADDRESS(B1201,3,1,1,"all_city_parameter_inputs"))),ISBLANK(INDIRECT(ADDRESS(B1201,2,1,1,"all_city_parameter_inputs")))),"",IF(ISBLANK(INDIRECT(ADDRESS(B1201,2,1,1,"all_city_parameter_inputs"))),"",INDIRECT(ADDRESS(B1201,2,1,1,"all_city_parameter_inputs"))))</f>
        <v>van</v>
      </c>
      <c r="G1201" s="25" cm="1">
        <f t="array" aca="1" ref="G1201" ca="1">IF(ISBLANK(INDIRECT(ADDRESS(B1201,A1201,1,1,"all_city_parameter_inputs"))), "--",INDIRECT(ADDRESS(B1201,A1201,1,1,"all_city_parameter_inputs")))</f>
        <v>0</v>
      </c>
      <c r="H1201" s="25" t="str">
        <f ca="1">IF(OR(F1201="alpha",F1201="beta",F1201="sd",F1201="mean"),"--",VLOOKUP(C1201,Default!$B$5:$H$82,7,FALSE))</f>
        <v>NOT defined</v>
      </c>
      <c r="I1201" s="9" t="str">
        <f ca="1">VLOOKUP(E1201,Lookup!$C$5:$D$42,2, FALSE)</f>
        <v>Pollution values</v>
      </c>
      <c r="J1201" s="9">
        <f ca="1">VLOOKUP(C1201,Default!$B$4:$E$82,4, FALSE)</f>
        <v>0</v>
      </c>
      <c r="K1201" s="29"/>
      <c r="L1201" s="29"/>
      <c r="M1201" s="29"/>
    </row>
    <row r="1202" spans="1:13" x14ac:dyDescent="0.3">
      <c r="A1202" s="10">
        <f t="shared" si="53"/>
        <v>20</v>
      </c>
      <c r="B1202" s="10">
        <f t="shared" si="54"/>
        <v>10</v>
      </c>
      <c r="C1202" s="10" t="str">
        <f t="shared" ca="1" si="55"/>
        <v>PM_emission_inventories other</v>
      </c>
      <c r="D1202" s="9" t="str" cm="1">
        <f t="array" aca="1" ref="D1202" ca="1">INDIRECT(ADDRESS(1,A1202,1,1,"all_city_parameter_inputs"))</f>
        <v>coquimbo_laserena</v>
      </c>
      <c r="E1202" s="11" t="str" cm="1">
        <f t="array" aca="1" ref="E1202" ca="1">IF(AND(ISBLANK(INDIRECT(ADDRESS(B1202,2,1,1,"all_city_parameter_inputs"))), ISBLANK(INDIRECT(ADDRESS(B1202,1,1,1,"all_city_parameter_inputs")))), "", IF(ISBLANK(INDIRECT(ADDRESS(B1202,1,1,1,"all_city_parameter_inputs"))), All_city_list!E1201,INDIRECT(ADDRESS(B1202,1,1,1,"all_city_parameter_inputs"))))</f>
        <v>PM_emission_inventories</v>
      </c>
      <c r="F1202" s="9" t="str" cm="1">
        <f t="array" aca="1" ref="F1202" ca="1">IF(AND(ISBLANK(INDIRECT(ADDRESS(B1202,3,1,1,"all_city_parameter_inputs"))),ISBLANK(INDIRECT(ADDRESS(B1202,2,1,1,"all_city_parameter_inputs")))),"",IF(ISBLANK(INDIRECT(ADDRESS(B1202,2,1,1,"all_city_parameter_inputs"))),"",INDIRECT(ADDRESS(B1202,2,1,1,"all_city_parameter_inputs"))))</f>
        <v>other</v>
      </c>
      <c r="G1202" s="25" cm="1">
        <f t="array" aca="1" ref="G1202" ca="1">IF(ISBLANK(INDIRECT(ADDRESS(B1202,A1202,1,1,"all_city_parameter_inputs"))), "--",INDIRECT(ADDRESS(B1202,A1202,1,1,"all_city_parameter_inputs")))</f>
        <v>0</v>
      </c>
      <c r="H1202" s="25">
        <f ca="1">IF(OR(F1202="alpha",F1202="beta",F1202="sd",F1202="mean"),"--",VLOOKUP(C1202,Default!$B$5:$H$82,7,FALSE))</f>
        <v>8.2000000000000003E-2</v>
      </c>
      <c r="I1202" s="9" t="str">
        <f ca="1">VLOOKUP(E1202,Lookup!$C$5:$D$42,2, FALSE)</f>
        <v>Pollution values</v>
      </c>
      <c r="J1202" s="9">
        <f ca="1">VLOOKUP(C1202,Default!$B$4:$E$82,4, FALSE)</f>
        <v>0</v>
      </c>
      <c r="K1202" s="29"/>
      <c r="L1202" s="29"/>
      <c r="M1202" s="29"/>
    </row>
    <row r="1203" spans="1:13" x14ac:dyDescent="0.3">
      <c r="A1203" s="10">
        <f t="shared" si="53"/>
        <v>20</v>
      </c>
      <c r="B1203" s="10">
        <f t="shared" si="54"/>
        <v>11</v>
      </c>
      <c r="C1203" s="10" t="str">
        <f t="shared" ca="1" si="55"/>
        <v>PM_emission_inventories taxi</v>
      </c>
      <c r="D1203" s="9" t="str" cm="1">
        <f t="array" aca="1" ref="D1203" ca="1">INDIRECT(ADDRESS(1,A1203,1,1,"all_city_parameter_inputs"))</f>
        <v>coquimbo_laserena</v>
      </c>
      <c r="E1203" s="11" t="str" cm="1">
        <f t="array" aca="1" ref="E1203" ca="1">IF(AND(ISBLANK(INDIRECT(ADDRESS(B1203,2,1,1,"all_city_parameter_inputs"))), ISBLANK(INDIRECT(ADDRESS(B1203,1,1,1,"all_city_parameter_inputs")))), "", IF(ISBLANK(INDIRECT(ADDRESS(B1203,1,1,1,"all_city_parameter_inputs"))), All_city_list!E1202,INDIRECT(ADDRESS(B1203,1,1,1,"all_city_parameter_inputs"))))</f>
        <v>PM_emission_inventories</v>
      </c>
      <c r="F1203" s="9" t="str" cm="1">
        <f t="array" aca="1" ref="F1203" ca="1">IF(AND(ISBLANK(INDIRECT(ADDRESS(B1203,3,1,1,"all_city_parameter_inputs"))),ISBLANK(INDIRECT(ADDRESS(B1203,2,1,1,"all_city_parameter_inputs")))),"",IF(ISBLANK(INDIRECT(ADDRESS(B1203,2,1,1,"all_city_parameter_inputs"))),"",INDIRECT(ADDRESS(B1203,2,1,1,"all_city_parameter_inputs"))))</f>
        <v>taxi</v>
      </c>
      <c r="G1203" s="25" cm="1">
        <f t="array" aca="1" ref="G1203" ca="1">IF(ISBLANK(INDIRECT(ADDRESS(B1203,A1203,1,1,"all_city_parameter_inputs"))), "--",INDIRECT(ADDRESS(B1203,A1203,1,1,"all_city_parameter_inputs")))</f>
        <v>0</v>
      </c>
      <c r="H1203" s="25">
        <f ca="1">IF(OR(F1203="alpha",F1203="beta",F1203="sd",F1203="mean"),"--",VLOOKUP(C1203,Default!$B$5:$H$82,7,FALSE))</f>
        <v>1.0999999999999999E-2</v>
      </c>
      <c r="I1203" s="9" t="str">
        <f ca="1">VLOOKUP(E1203,Lookup!$C$5:$D$42,2, FALSE)</f>
        <v>Pollution values</v>
      </c>
      <c r="J1203" s="9">
        <f ca="1">VLOOKUP(C1203,Default!$B$4:$E$82,4, FALSE)</f>
        <v>0</v>
      </c>
      <c r="K1203" s="29"/>
      <c r="L1203" s="29"/>
      <c r="M1203" s="29"/>
    </row>
    <row r="1204" spans="1:13" x14ac:dyDescent="0.3">
      <c r="A1204" s="10">
        <f t="shared" si="53"/>
        <v>20</v>
      </c>
      <c r="B1204" s="10">
        <f t="shared" si="54"/>
        <v>12</v>
      </c>
      <c r="C1204" s="10" t="str">
        <f t="shared" ca="1" si="55"/>
        <v>PM_emission_inventories auto_rickshaw</v>
      </c>
      <c r="D1204" s="9" t="str" cm="1">
        <f t="array" aca="1" ref="D1204" ca="1">INDIRECT(ADDRESS(1,A1204,1,1,"all_city_parameter_inputs"))</f>
        <v>coquimbo_laserena</v>
      </c>
      <c r="E1204" s="11" t="str" cm="1">
        <f t="array" aca="1" ref="E1204" ca="1">IF(AND(ISBLANK(INDIRECT(ADDRESS(B1204,2,1,1,"all_city_parameter_inputs"))), ISBLANK(INDIRECT(ADDRESS(B1204,1,1,1,"all_city_parameter_inputs")))), "", IF(ISBLANK(INDIRECT(ADDRESS(B1204,1,1,1,"all_city_parameter_inputs"))), All_city_list!E1203,INDIRECT(ADDRESS(B1204,1,1,1,"all_city_parameter_inputs"))))</f>
        <v>PM_emission_inventories</v>
      </c>
      <c r="F1204" s="9" t="str" cm="1">
        <f t="array" aca="1" ref="F1204" ca="1">IF(AND(ISBLANK(INDIRECT(ADDRESS(B1204,3,1,1,"all_city_parameter_inputs"))),ISBLANK(INDIRECT(ADDRESS(B1204,2,1,1,"all_city_parameter_inputs")))),"",IF(ISBLANK(INDIRECT(ADDRESS(B1204,2,1,1,"all_city_parameter_inputs"))),"",INDIRECT(ADDRESS(B1204,2,1,1,"all_city_parameter_inputs"))))</f>
        <v>auto_rickshaw</v>
      </c>
      <c r="G1204" s="25" cm="1">
        <f t="array" aca="1" ref="G1204" ca="1">IF(ISBLANK(INDIRECT(ADDRESS(B1204,A1204,1,1,"all_city_parameter_inputs"))), "--",INDIRECT(ADDRESS(B1204,A1204,1,1,"all_city_parameter_inputs")))</f>
        <v>0</v>
      </c>
      <c r="H1204" s="25" t="str">
        <f ca="1">IF(OR(F1204="alpha",F1204="beta",F1204="sd",F1204="mean"),"--",VLOOKUP(C1204,Default!$B$5:$H$82,7,FALSE))</f>
        <v>NOT defined</v>
      </c>
      <c r="I1204" s="9" t="str">
        <f ca="1">VLOOKUP(E1204,Lookup!$C$5:$D$42,2, FALSE)</f>
        <v>Pollution values</v>
      </c>
      <c r="J1204" s="9">
        <f ca="1">VLOOKUP(C1204,Default!$B$4:$E$82,4, FALSE)</f>
        <v>0</v>
      </c>
      <c r="K1204" s="29"/>
      <c r="L1204" s="29"/>
      <c r="M1204" s="29"/>
    </row>
    <row r="1205" spans="1:13" x14ac:dyDescent="0.3">
      <c r="A1205" s="10">
        <f t="shared" si="53"/>
        <v>20</v>
      </c>
      <c r="B1205" s="10">
        <f t="shared" si="54"/>
        <v>13</v>
      </c>
      <c r="C1205" s="10" t="str">
        <f t="shared" ca="1" si="55"/>
        <v>injury_reporting_rate</v>
      </c>
      <c r="D1205" s="9" t="str" cm="1">
        <f t="array" aca="1" ref="D1205" ca="1">INDIRECT(ADDRESS(1,A1205,1,1,"all_city_parameter_inputs"))</f>
        <v>coquimbo_laserena</v>
      </c>
      <c r="E1205" s="11" t="str" cm="1">
        <f t="array" aca="1" ref="E1205" ca="1">IF(AND(ISBLANK(INDIRECT(ADDRESS(B1205,2,1,1,"all_city_parameter_inputs"))), ISBLANK(INDIRECT(ADDRESS(B1205,1,1,1,"all_city_parameter_inputs")))), "", IF(ISBLANK(INDIRECT(ADDRESS(B1205,1,1,1,"all_city_parameter_inputs"))), All_city_list!E1204,INDIRECT(ADDRESS(B1205,1,1,1,"all_city_parameter_inputs"))))</f>
        <v>injury_reporting_rate</v>
      </c>
      <c r="F1205" s="9" t="str" cm="1">
        <f t="array" aca="1" ref="F1205" ca="1">IF(AND(ISBLANK(INDIRECT(ADDRESS(B1205,3,1,1,"all_city_parameter_inputs"))),ISBLANK(INDIRECT(ADDRESS(B1205,2,1,1,"all_city_parameter_inputs")))),"",IF(ISBLANK(INDIRECT(ADDRESS(B1205,2,1,1,"all_city_parameter_inputs"))),"",INDIRECT(ADDRESS(B1205,2,1,1,"all_city_parameter_inputs"))))</f>
        <v>constant</v>
      </c>
      <c r="G1205" s="25" cm="1">
        <f t="array" aca="1" ref="G1205" ca="1">IF(ISBLANK(INDIRECT(ADDRESS(B1205,A1205,1,1,"all_city_parameter_inputs"))), "--",INDIRECT(ADDRESS(B1205,A1205,1,1,"all_city_parameter_inputs")))</f>
        <v>1</v>
      </c>
      <c r="H1205" s="25">
        <f ca="1">IF(OR(F1205="alpha",F1205="beta",F1205="sd",F1205="mean"),"--",VLOOKUP(C1205,Default!$B$5:$H$82,7,FALSE))</f>
        <v>1</v>
      </c>
      <c r="I1205" s="9" t="str">
        <f ca="1">VLOOKUP(E1205,Lookup!$C$5:$D$42,2, FALSE)</f>
        <v>Injury values</v>
      </c>
      <c r="J1205" s="9" t="str">
        <f ca="1">VLOOKUP(C1205,Default!$B$4:$E$82,4, FALSE)</f>
        <v>rate at which injuries are reported</v>
      </c>
      <c r="K1205" s="29"/>
      <c r="L1205" s="29"/>
      <c r="M1205" s="29"/>
    </row>
    <row r="1206" spans="1:13" x14ac:dyDescent="0.3">
      <c r="A1206" s="10">
        <f t="shared" si="53"/>
        <v>20</v>
      </c>
      <c r="B1206" s="10">
        <f t="shared" si="54"/>
        <v>14</v>
      </c>
      <c r="C1206" s="10" t="str">
        <f t="shared" ca="1" si="55"/>
        <v>injury_reporting_rate</v>
      </c>
      <c r="D1206" s="9" t="str" cm="1">
        <f t="array" aca="1" ref="D1206" ca="1">INDIRECT(ADDRESS(1,A1206,1,1,"all_city_parameter_inputs"))</f>
        <v>coquimbo_laserena</v>
      </c>
      <c r="E1206" s="11" t="str" cm="1">
        <f t="array" aca="1" ref="E1206" ca="1">IF(AND(ISBLANK(INDIRECT(ADDRESS(B1206,2,1,1,"all_city_parameter_inputs"))), ISBLANK(INDIRECT(ADDRESS(B1206,1,1,1,"all_city_parameter_inputs")))), "", IF(ISBLANK(INDIRECT(ADDRESS(B1206,1,1,1,"all_city_parameter_inputs"))), All_city_list!E1205,INDIRECT(ADDRESS(B1206,1,1,1,"all_city_parameter_inputs"))))</f>
        <v>injury_reporting_rate</v>
      </c>
      <c r="F1206" s="9" t="str" cm="1">
        <f t="array" aca="1" ref="F1206" ca="1">IF(AND(ISBLANK(INDIRECT(ADDRESS(B1206,3,1,1,"all_city_parameter_inputs"))),ISBLANK(INDIRECT(ADDRESS(B1206,2,1,1,"all_city_parameter_inputs")))),"",IF(ISBLANK(INDIRECT(ADDRESS(B1206,2,1,1,"all_city_parameter_inputs"))),"",INDIRECT(ADDRESS(B1206,2,1,1,"all_city_parameter_inputs"))))</f>
        <v>alpha</v>
      </c>
      <c r="G1206" s="25" cm="1">
        <f t="array" aca="1" ref="G1206" ca="1">IF(ISBLANK(INDIRECT(ADDRESS(B1206,A1206,1,1,"all_city_parameter_inputs"))), "--",INDIRECT(ADDRESS(B1206,A1206,1,1,"all_city_parameter_inputs")))</f>
        <v>40</v>
      </c>
      <c r="H1206" s="25" t="str">
        <f ca="1">IF(OR(F1206="alpha",F1206="beta",F1206="sd",F1206="mean"),"--",VLOOKUP(C1206,Default!$B$5:$H$82,7,FALSE))</f>
        <v>--</v>
      </c>
      <c r="I1206" s="9" t="str">
        <f ca="1">VLOOKUP(E1206,Lookup!$C$5:$D$42,2, FALSE)</f>
        <v>Injury values</v>
      </c>
      <c r="J1206" s="9" t="str">
        <f ca="1">VLOOKUP(C1206,Default!$B$4:$E$82,4, FALSE)</f>
        <v>rate at which injuries are reported</v>
      </c>
      <c r="K1206" s="29"/>
      <c r="L1206" s="29"/>
      <c r="M1206" s="29"/>
    </row>
    <row r="1207" spans="1:13" x14ac:dyDescent="0.3">
      <c r="A1207" s="10">
        <f t="shared" si="53"/>
        <v>20</v>
      </c>
      <c r="B1207" s="10">
        <f t="shared" si="54"/>
        <v>15</v>
      </c>
      <c r="C1207" s="10" t="str">
        <f t="shared" ca="1" si="55"/>
        <v>injury_reporting_rate</v>
      </c>
      <c r="D1207" s="9" t="str" cm="1">
        <f t="array" aca="1" ref="D1207" ca="1">INDIRECT(ADDRESS(1,A1207,1,1,"all_city_parameter_inputs"))</f>
        <v>coquimbo_laserena</v>
      </c>
      <c r="E1207" s="11" t="str" cm="1">
        <f t="array" aca="1" ref="E1207" ca="1">IF(AND(ISBLANK(INDIRECT(ADDRESS(B1207,2,1,1,"all_city_parameter_inputs"))), ISBLANK(INDIRECT(ADDRESS(B1207,1,1,1,"all_city_parameter_inputs")))), "", IF(ISBLANK(INDIRECT(ADDRESS(B1207,1,1,1,"all_city_parameter_inputs"))), All_city_list!E1206,INDIRECT(ADDRESS(B1207,1,1,1,"all_city_parameter_inputs"))))</f>
        <v>injury_reporting_rate</v>
      </c>
      <c r="F1207" s="9" t="str" cm="1">
        <f t="array" aca="1" ref="F1207" ca="1">IF(AND(ISBLANK(INDIRECT(ADDRESS(B1207,3,1,1,"all_city_parameter_inputs"))),ISBLANK(INDIRECT(ADDRESS(B1207,2,1,1,"all_city_parameter_inputs")))),"",IF(ISBLANK(INDIRECT(ADDRESS(B1207,2,1,1,"all_city_parameter_inputs"))),"",INDIRECT(ADDRESS(B1207,2,1,1,"all_city_parameter_inputs"))))</f>
        <v>beta</v>
      </c>
      <c r="G1207" s="25" cm="1">
        <f t="array" aca="1" ref="G1207" ca="1">IF(ISBLANK(INDIRECT(ADDRESS(B1207,A1207,1,1,"all_city_parameter_inputs"))), "--",INDIRECT(ADDRESS(B1207,A1207,1,1,"all_city_parameter_inputs")))</f>
        <v>3</v>
      </c>
      <c r="H1207" s="25" t="str">
        <f ca="1">IF(OR(F1207="alpha",F1207="beta",F1207="sd",F1207="mean"),"--",VLOOKUP(C1207,Default!$B$5:$H$82,7,FALSE))</f>
        <v>--</v>
      </c>
      <c r="I1207" s="9" t="str">
        <f ca="1">VLOOKUP(E1207,Lookup!$C$5:$D$42,2, FALSE)</f>
        <v>Injury values</v>
      </c>
      <c r="J1207" s="9" t="str">
        <f ca="1">VLOOKUP(C1207,Default!$B$4:$E$82,4, FALSE)</f>
        <v>rate at which injuries are reported</v>
      </c>
      <c r="K1207" s="29"/>
      <c r="L1207" s="29"/>
      <c r="M1207" s="29"/>
    </row>
    <row r="1208" spans="1:13" x14ac:dyDescent="0.3">
      <c r="A1208" s="10">
        <f t="shared" si="53"/>
        <v>20</v>
      </c>
      <c r="B1208" s="10">
        <f t="shared" si="54"/>
        <v>16</v>
      </c>
      <c r="C1208" s="10" t="str">
        <f t="shared" ca="1" si="55"/>
        <v>chronic_disease_scalar</v>
      </c>
      <c r="D1208" s="9" t="str" cm="1">
        <f t="array" aca="1" ref="D1208" ca="1">INDIRECT(ADDRESS(1,A1208,1,1,"all_city_parameter_inputs"))</f>
        <v>coquimbo_laserena</v>
      </c>
      <c r="E1208" s="11" t="str" cm="1">
        <f t="array" aca="1" ref="E1208" ca="1">IF(AND(ISBLANK(INDIRECT(ADDRESS(B1208,2,1,1,"all_city_parameter_inputs"))), ISBLANK(INDIRECT(ADDRESS(B1208,1,1,1,"all_city_parameter_inputs")))), "", IF(ISBLANK(INDIRECT(ADDRESS(B1208,1,1,1,"all_city_parameter_inputs"))), All_city_list!E1207,INDIRECT(ADDRESS(B1208,1,1,1,"all_city_parameter_inputs"))))</f>
        <v>chronic_disease_scalar</v>
      </c>
      <c r="F1208" s="9" t="str" cm="1">
        <f t="array" aca="1" ref="F1208" ca="1">IF(AND(ISBLANK(INDIRECT(ADDRESS(B1208,3,1,1,"all_city_parameter_inputs"))),ISBLANK(INDIRECT(ADDRESS(B1208,2,1,1,"all_city_parameter_inputs")))),"",IF(ISBLANK(INDIRECT(ADDRESS(B1208,2,1,1,"all_city_parameter_inputs"))),"",INDIRECT(ADDRESS(B1208,2,1,1,"all_city_parameter_inputs"))))</f>
        <v>constant</v>
      </c>
      <c r="G1208" s="25" cm="1">
        <f t="array" aca="1" ref="G1208" ca="1">IF(ISBLANK(INDIRECT(ADDRESS(B1208,A1208,1,1,"all_city_parameter_inputs"))), "--",INDIRECT(ADDRESS(B1208,A1208,1,1,"all_city_parameter_inputs")))</f>
        <v>1</v>
      </c>
      <c r="H1208" s="25">
        <f ca="1">IF(OR(F1208="alpha",F1208="beta",F1208="sd",F1208="mean"),"--",VLOOKUP(C1208,Default!$B$5:$H$82,7,FALSE))</f>
        <v>1</v>
      </c>
      <c r="I1208" s="9" t="str">
        <f ca="1">VLOOKUP(E1208,Lookup!$C$5:$D$42,2, FALSE)</f>
        <v>Health values</v>
      </c>
      <c r="J1208" s="9" t="str">
        <f ca="1">VLOOKUP(C1208,Default!$B$4:$E$82,4, FALSE)</f>
        <v>scalar for GBD data</v>
      </c>
      <c r="K1208" s="29"/>
      <c r="L1208" s="29"/>
      <c r="M1208" s="29"/>
    </row>
    <row r="1209" spans="1:13" x14ac:dyDescent="0.3">
      <c r="A1209" s="10">
        <f t="shared" si="53"/>
        <v>20</v>
      </c>
      <c r="B1209" s="10">
        <f t="shared" si="54"/>
        <v>17</v>
      </c>
      <c r="C1209" s="10" t="str">
        <f t="shared" ca="1" si="55"/>
        <v>chronic_disease_scalar</v>
      </c>
      <c r="D1209" s="9" t="str" cm="1">
        <f t="array" aca="1" ref="D1209" ca="1">INDIRECT(ADDRESS(1,A1209,1,1,"all_city_parameter_inputs"))</f>
        <v>coquimbo_laserena</v>
      </c>
      <c r="E1209" s="11" t="str" cm="1">
        <f t="array" aca="1" ref="E1209" ca="1">IF(AND(ISBLANK(INDIRECT(ADDRESS(B1209,2,1,1,"all_city_parameter_inputs"))), ISBLANK(INDIRECT(ADDRESS(B1209,1,1,1,"all_city_parameter_inputs")))), "", IF(ISBLANK(INDIRECT(ADDRESS(B1209,1,1,1,"all_city_parameter_inputs"))), All_city_list!E1208,INDIRECT(ADDRESS(B1209,1,1,1,"all_city_parameter_inputs"))))</f>
        <v>chronic_disease_scalar</v>
      </c>
      <c r="F1209" s="9" t="str" cm="1">
        <f t="array" aca="1" ref="F1209" ca="1">IF(AND(ISBLANK(INDIRECT(ADDRESS(B1209,3,1,1,"all_city_parameter_inputs"))),ISBLANK(INDIRECT(ADDRESS(B1209,2,1,1,"all_city_parameter_inputs")))),"",IF(ISBLANK(INDIRECT(ADDRESS(B1209,2,1,1,"all_city_parameter_inputs"))),"",INDIRECT(ADDRESS(B1209,2,1,1,"all_city_parameter_inputs"))))</f>
        <v>mean</v>
      </c>
      <c r="G1209" s="25" cm="1">
        <f t="array" aca="1" ref="G1209" ca="1">IF(ISBLANK(INDIRECT(ADDRESS(B1209,A1209,1,1,"all_city_parameter_inputs"))), "--",INDIRECT(ADDRESS(B1209,A1209,1,1,"all_city_parameter_inputs")))</f>
        <v>1</v>
      </c>
      <c r="H1209" s="25" t="str">
        <f ca="1">IF(OR(F1209="alpha",F1209="beta",F1209="sd",F1209="mean"),"--",VLOOKUP(C1209,Default!$B$5:$H$82,7,FALSE))</f>
        <v>--</v>
      </c>
      <c r="I1209" s="9" t="str">
        <f ca="1">VLOOKUP(E1209,Lookup!$C$5:$D$42,2, FALSE)</f>
        <v>Health values</v>
      </c>
      <c r="J1209" s="9" t="str">
        <f ca="1">VLOOKUP(C1209,Default!$B$4:$E$82,4, FALSE)</f>
        <v>scalar for GBD data</v>
      </c>
      <c r="K1209" s="29"/>
      <c r="L1209" s="29"/>
      <c r="M1209" s="29"/>
    </row>
    <row r="1210" spans="1:13" x14ac:dyDescent="0.3">
      <c r="A1210" s="10">
        <f t="shared" si="53"/>
        <v>20</v>
      </c>
      <c r="B1210" s="10">
        <f t="shared" si="54"/>
        <v>18</v>
      </c>
      <c r="C1210" s="10" t="str">
        <f t="shared" ca="1" si="55"/>
        <v>chronic_disease_scalar</v>
      </c>
      <c r="D1210" s="9" t="str" cm="1">
        <f t="array" aca="1" ref="D1210" ca="1">INDIRECT(ADDRESS(1,A1210,1,1,"all_city_parameter_inputs"))</f>
        <v>coquimbo_laserena</v>
      </c>
      <c r="E1210" s="11" t="str" cm="1">
        <f t="array" aca="1" ref="E1210" ca="1">IF(AND(ISBLANK(INDIRECT(ADDRESS(B1210,2,1,1,"all_city_parameter_inputs"))), ISBLANK(INDIRECT(ADDRESS(B1210,1,1,1,"all_city_parameter_inputs")))), "", IF(ISBLANK(INDIRECT(ADDRESS(B1210,1,1,1,"all_city_parameter_inputs"))), All_city_list!E1209,INDIRECT(ADDRESS(B1210,1,1,1,"all_city_parameter_inputs"))))</f>
        <v>chronic_disease_scalar</v>
      </c>
      <c r="F1210" s="9" t="str" cm="1">
        <f t="array" aca="1" ref="F1210" ca="1">IF(AND(ISBLANK(INDIRECT(ADDRESS(B1210,3,1,1,"all_city_parameter_inputs"))),ISBLANK(INDIRECT(ADDRESS(B1210,2,1,1,"all_city_parameter_inputs")))),"",IF(ISBLANK(INDIRECT(ADDRESS(B1210,2,1,1,"all_city_parameter_inputs"))),"",INDIRECT(ADDRESS(B1210,2,1,1,"all_city_parameter_inputs"))))</f>
        <v>sd</v>
      </c>
      <c r="G1210" s="25" cm="1">
        <f t="array" aca="1" ref="G1210" ca="1">IF(ISBLANK(INDIRECT(ADDRESS(B1210,A1210,1,1,"all_city_parameter_inputs"))), "--",INDIRECT(ADDRESS(B1210,A1210,1,1,"all_city_parameter_inputs")))</f>
        <v>1.2</v>
      </c>
      <c r="H1210" s="25" t="str">
        <f ca="1">IF(OR(F1210="alpha",F1210="beta",F1210="sd",F1210="mean"),"--",VLOOKUP(C1210,Default!$B$5:$H$82,7,FALSE))</f>
        <v>--</v>
      </c>
      <c r="I1210" s="9" t="str">
        <f ca="1">VLOOKUP(E1210,Lookup!$C$5:$D$42,2, FALSE)</f>
        <v>Health values</v>
      </c>
      <c r="J1210" s="9" t="str">
        <f ca="1">VLOOKUP(C1210,Default!$B$4:$E$82,4, FALSE)</f>
        <v>scalar for GBD data</v>
      </c>
      <c r="K1210" s="29"/>
      <c r="L1210" s="29"/>
      <c r="M1210" s="29"/>
    </row>
    <row r="1211" spans="1:13" x14ac:dyDescent="0.3">
      <c r="A1211" s="10">
        <f t="shared" si="53"/>
        <v>20</v>
      </c>
      <c r="B1211" s="10">
        <f t="shared" si="54"/>
        <v>19</v>
      </c>
      <c r="C1211" s="10" t="str">
        <f t="shared" ca="1" si="55"/>
        <v>pm_conc_base</v>
      </c>
      <c r="D1211" s="9" t="str" cm="1">
        <f t="array" aca="1" ref="D1211" ca="1">INDIRECT(ADDRESS(1,A1211,1,1,"all_city_parameter_inputs"))</f>
        <v>coquimbo_laserena</v>
      </c>
      <c r="E1211" s="11" t="str" cm="1">
        <f t="array" aca="1" ref="E1211" ca="1">IF(AND(ISBLANK(INDIRECT(ADDRESS(B1211,2,1,1,"all_city_parameter_inputs"))), ISBLANK(INDIRECT(ADDRESS(B1211,1,1,1,"all_city_parameter_inputs")))), "", IF(ISBLANK(INDIRECT(ADDRESS(B1211,1,1,1,"all_city_parameter_inputs"))), All_city_list!E1210,INDIRECT(ADDRESS(B1211,1,1,1,"all_city_parameter_inputs"))))</f>
        <v>pm_conc_base</v>
      </c>
      <c r="F1211" s="9" t="str" cm="1">
        <f t="array" aca="1" ref="F1211" ca="1">IF(AND(ISBLANK(INDIRECT(ADDRESS(B1211,3,1,1,"all_city_parameter_inputs"))),ISBLANK(INDIRECT(ADDRESS(B1211,2,1,1,"all_city_parameter_inputs")))),"",IF(ISBLANK(INDIRECT(ADDRESS(B1211,2,1,1,"all_city_parameter_inputs"))),"",INDIRECT(ADDRESS(B1211,2,1,1,"all_city_parameter_inputs"))))</f>
        <v>constant</v>
      </c>
      <c r="G1211" s="25" cm="1">
        <f t="array" aca="1" ref="G1211" ca="1">IF(ISBLANK(INDIRECT(ADDRESS(B1211,A1211,1,1,"all_city_parameter_inputs"))), "--",INDIRECT(ADDRESS(B1211,A1211,1,1,"all_city_parameter_inputs")))</f>
        <v>13.883041670000001</v>
      </c>
      <c r="H1211" s="25">
        <f ca="1">IF(OR(F1211="alpha",F1211="beta",F1211="sd",F1211="mean"),"--",VLOOKUP(C1211,Default!$B$5:$H$82,7,FALSE))</f>
        <v>50</v>
      </c>
      <c r="I1211" s="9" t="str">
        <f ca="1">VLOOKUP(E1211,Lookup!$C$5:$D$42,2, FALSE)</f>
        <v>Pollution values</v>
      </c>
      <c r="J1211" s="9" t="str">
        <f ca="1">VLOOKUP(C1211,Default!$B$4:$E$82,4, FALSE)</f>
        <v>background PM2.5 concentration</v>
      </c>
      <c r="K1211" s="29"/>
      <c r="L1211" s="29"/>
      <c r="M1211" s="29"/>
    </row>
    <row r="1212" spans="1:13" x14ac:dyDescent="0.3">
      <c r="A1212" s="10">
        <f t="shared" si="53"/>
        <v>20</v>
      </c>
      <c r="B1212" s="10">
        <f t="shared" si="54"/>
        <v>20</v>
      </c>
      <c r="C1212" s="10" t="str">
        <f t="shared" ca="1" si="55"/>
        <v>pm_conc_base</v>
      </c>
      <c r="D1212" s="9" t="str" cm="1">
        <f t="array" aca="1" ref="D1212" ca="1">INDIRECT(ADDRESS(1,A1212,1,1,"all_city_parameter_inputs"))</f>
        <v>coquimbo_laserena</v>
      </c>
      <c r="E1212" s="11" t="str" cm="1">
        <f t="array" aca="1" ref="E1212" ca="1">IF(AND(ISBLANK(INDIRECT(ADDRESS(B1212,2,1,1,"all_city_parameter_inputs"))), ISBLANK(INDIRECT(ADDRESS(B1212,1,1,1,"all_city_parameter_inputs")))), "", IF(ISBLANK(INDIRECT(ADDRESS(B1212,1,1,1,"all_city_parameter_inputs"))), All_city_list!E1211,INDIRECT(ADDRESS(B1212,1,1,1,"all_city_parameter_inputs"))))</f>
        <v>pm_conc_base</v>
      </c>
      <c r="F1212" s="9" t="str" cm="1">
        <f t="array" aca="1" ref="F1212" ca="1">IF(AND(ISBLANK(INDIRECT(ADDRESS(B1212,3,1,1,"all_city_parameter_inputs"))),ISBLANK(INDIRECT(ADDRESS(B1212,2,1,1,"all_city_parameter_inputs")))),"",IF(ISBLANK(INDIRECT(ADDRESS(B1212,2,1,1,"all_city_parameter_inputs"))),"",INDIRECT(ADDRESS(B1212,2,1,1,"all_city_parameter_inputs"))))</f>
        <v>mean</v>
      </c>
      <c r="G1212" s="25" cm="1">
        <f t="array" aca="1" ref="G1212" ca="1">IF(ISBLANK(INDIRECT(ADDRESS(B1212,A1212,1,1,"all_city_parameter_inputs"))), "--",INDIRECT(ADDRESS(B1212,A1212,1,1,"all_city_parameter_inputs")))</f>
        <v>24</v>
      </c>
      <c r="H1212" s="25" t="str">
        <f ca="1">IF(OR(F1212="alpha",F1212="beta",F1212="sd",F1212="mean"),"--",VLOOKUP(C1212,Default!$B$5:$H$82,7,FALSE))</f>
        <v>--</v>
      </c>
      <c r="I1212" s="9" t="str">
        <f ca="1">VLOOKUP(E1212,Lookup!$C$5:$D$42,2, FALSE)</f>
        <v>Pollution values</v>
      </c>
      <c r="J1212" s="9" t="str">
        <f ca="1">VLOOKUP(C1212,Default!$B$4:$E$82,4, FALSE)</f>
        <v>background PM2.5 concentration</v>
      </c>
      <c r="K1212" s="29"/>
      <c r="L1212" s="29"/>
      <c r="M1212" s="29"/>
    </row>
    <row r="1213" spans="1:13" x14ac:dyDescent="0.3">
      <c r="A1213" s="10">
        <f t="shared" si="53"/>
        <v>20</v>
      </c>
      <c r="B1213" s="10">
        <f t="shared" si="54"/>
        <v>21</v>
      </c>
      <c r="C1213" s="10" t="str">
        <f t="shared" ca="1" si="55"/>
        <v>pm_conc_base</v>
      </c>
      <c r="D1213" s="9" t="str" cm="1">
        <f t="array" aca="1" ref="D1213" ca="1">INDIRECT(ADDRESS(1,A1213,1,1,"all_city_parameter_inputs"))</f>
        <v>coquimbo_laserena</v>
      </c>
      <c r="E1213" s="11" t="str" cm="1">
        <f t="array" aca="1" ref="E1213" ca="1">IF(AND(ISBLANK(INDIRECT(ADDRESS(B1213,2,1,1,"all_city_parameter_inputs"))), ISBLANK(INDIRECT(ADDRESS(B1213,1,1,1,"all_city_parameter_inputs")))), "", IF(ISBLANK(INDIRECT(ADDRESS(B1213,1,1,1,"all_city_parameter_inputs"))), All_city_list!E1212,INDIRECT(ADDRESS(B1213,1,1,1,"all_city_parameter_inputs"))))</f>
        <v>pm_conc_base</v>
      </c>
      <c r="F1213" s="9" t="str" cm="1">
        <f t="array" aca="1" ref="F1213" ca="1">IF(AND(ISBLANK(INDIRECT(ADDRESS(B1213,3,1,1,"all_city_parameter_inputs"))),ISBLANK(INDIRECT(ADDRESS(B1213,2,1,1,"all_city_parameter_inputs")))),"",IF(ISBLANK(INDIRECT(ADDRESS(B1213,2,1,1,"all_city_parameter_inputs"))),"",INDIRECT(ADDRESS(B1213,2,1,1,"all_city_parameter_inputs"))))</f>
        <v>sd</v>
      </c>
      <c r="G1213" s="25" cm="1">
        <f t="array" aca="1" ref="G1213" ca="1">IF(ISBLANK(INDIRECT(ADDRESS(B1213,A1213,1,1,"all_city_parameter_inputs"))), "--",INDIRECT(ADDRESS(B1213,A1213,1,1,"all_city_parameter_inputs")))</f>
        <v>1.0449999999999999</v>
      </c>
      <c r="H1213" s="25" t="str">
        <f ca="1">IF(OR(F1213="alpha",F1213="beta",F1213="sd",F1213="mean"),"--",VLOOKUP(C1213,Default!$B$5:$H$82,7,FALSE))</f>
        <v>--</v>
      </c>
      <c r="I1213" s="9" t="str">
        <f ca="1">VLOOKUP(E1213,Lookup!$C$5:$D$42,2, FALSE)</f>
        <v>Pollution values</v>
      </c>
      <c r="J1213" s="9" t="str">
        <f ca="1">VLOOKUP(C1213,Default!$B$4:$E$82,4, FALSE)</f>
        <v>background PM2.5 concentration</v>
      </c>
      <c r="K1213" s="29"/>
      <c r="L1213" s="29"/>
      <c r="M1213" s="29"/>
    </row>
    <row r="1214" spans="1:13" x14ac:dyDescent="0.3">
      <c r="A1214" s="10">
        <f t="shared" si="53"/>
        <v>20</v>
      </c>
      <c r="B1214" s="10">
        <f t="shared" si="54"/>
        <v>22</v>
      </c>
      <c r="C1214" s="10" t="str">
        <f t="shared" ca="1" si="55"/>
        <v>pm_trans_share</v>
      </c>
      <c r="D1214" s="9" t="str" cm="1">
        <f t="array" aca="1" ref="D1214" ca="1">INDIRECT(ADDRESS(1,A1214,1,1,"all_city_parameter_inputs"))</f>
        <v>coquimbo_laserena</v>
      </c>
      <c r="E1214" s="11" t="str" cm="1">
        <f t="array" aca="1" ref="E1214" ca="1">IF(AND(ISBLANK(INDIRECT(ADDRESS(B1214,2,1,1,"all_city_parameter_inputs"))), ISBLANK(INDIRECT(ADDRESS(B1214,1,1,1,"all_city_parameter_inputs")))), "", IF(ISBLANK(INDIRECT(ADDRESS(B1214,1,1,1,"all_city_parameter_inputs"))), All_city_list!E1213,INDIRECT(ADDRESS(B1214,1,1,1,"all_city_parameter_inputs"))))</f>
        <v>pm_trans_share</v>
      </c>
      <c r="F1214" s="9" t="str" cm="1">
        <f t="array" aca="1" ref="F1214" ca="1">IF(AND(ISBLANK(INDIRECT(ADDRESS(B1214,3,1,1,"all_city_parameter_inputs"))),ISBLANK(INDIRECT(ADDRESS(B1214,2,1,1,"all_city_parameter_inputs")))),"",IF(ISBLANK(INDIRECT(ADDRESS(B1214,2,1,1,"all_city_parameter_inputs"))),"",INDIRECT(ADDRESS(B1214,2,1,1,"all_city_parameter_inputs"))))</f>
        <v>constant</v>
      </c>
      <c r="G1214" s="25" cm="1">
        <f t="array" aca="1" ref="G1214" ca="1">IF(ISBLANK(INDIRECT(ADDRESS(B1214,A1214,1,1,"all_city_parameter_inputs"))), "--",INDIRECT(ADDRESS(B1214,A1214,1,1,"all_city_parameter_inputs")))</f>
        <v>0.31</v>
      </c>
      <c r="H1214" s="25">
        <f ca="1">IF(OR(F1214="alpha",F1214="beta",F1214="sd",F1214="mean"),"--",VLOOKUP(C1214,Default!$B$5:$H$82,7,FALSE))</f>
        <v>0.22500000000000001</v>
      </c>
      <c r="I1214" s="9" t="str">
        <f ca="1">VLOOKUP(E1214,Lookup!$C$5:$D$42,2, FALSE)</f>
        <v>Pollution values</v>
      </c>
      <c r="J1214" s="9" t="str">
        <f ca="1">VLOOKUP(C1214,Default!$B$4:$E$82,4, FALSE)</f>
        <v>proportion of background PM2.5 attributable to transport</v>
      </c>
      <c r="K1214" s="29"/>
      <c r="L1214" s="29"/>
      <c r="M1214" s="29"/>
    </row>
    <row r="1215" spans="1:13" x14ac:dyDescent="0.3">
      <c r="A1215" s="10">
        <f t="shared" si="53"/>
        <v>20</v>
      </c>
      <c r="B1215" s="10">
        <f t="shared" si="54"/>
        <v>23</v>
      </c>
      <c r="C1215" s="10" t="str">
        <f t="shared" ca="1" si="55"/>
        <v>pm_trans_share</v>
      </c>
      <c r="D1215" s="9" t="str" cm="1">
        <f t="array" aca="1" ref="D1215" ca="1">INDIRECT(ADDRESS(1,A1215,1,1,"all_city_parameter_inputs"))</f>
        <v>coquimbo_laserena</v>
      </c>
      <c r="E1215" s="11" t="str" cm="1">
        <f t="array" aca="1" ref="E1215" ca="1">IF(AND(ISBLANK(INDIRECT(ADDRESS(B1215,2,1,1,"all_city_parameter_inputs"))), ISBLANK(INDIRECT(ADDRESS(B1215,1,1,1,"all_city_parameter_inputs")))), "", IF(ISBLANK(INDIRECT(ADDRESS(B1215,1,1,1,"all_city_parameter_inputs"))), All_city_list!E1214,INDIRECT(ADDRESS(B1215,1,1,1,"all_city_parameter_inputs"))))</f>
        <v>pm_trans_share</v>
      </c>
      <c r="F1215" s="9" t="str" cm="1">
        <f t="array" aca="1" ref="F1215" ca="1">IF(AND(ISBLANK(INDIRECT(ADDRESS(B1215,3,1,1,"all_city_parameter_inputs"))),ISBLANK(INDIRECT(ADDRESS(B1215,2,1,1,"all_city_parameter_inputs")))),"",IF(ISBLANK(INDIRECT(ADDRESS(B1215,2,1,1,"all_city_parameter_inputs"))),"",INDIRECT(ADDRESS(B1215,2,1,1,"all_city_parameter_inputs"))))</f>
        <v>alpha</v>
      </c>
      <c r="G1215" s="25" cm="1">
        <f t="array" aca="1" ref="G1215" ca="1">IF(ISBLANK(INDIRECT(ADDRESS(B1215,A1215,1,1,"all_city_parameter_inputs"))), "--",INDIRECT(ADDRESS(B1215,A1215,1,1,"all_city_parameter_inputs")))</f>
        <v>11.5</v>
      </c>
      <c r="H1215" s="25" t="str">
        <f ca="1">IF(OR(F1215="alpha",F1215="beta",F1215="sd",F1215="mean"),"--",VLOOKUP(C1215,Default!$B$5:$H$82,7,FALSE))</f>
        <v>--</v>
      </c>
      <c r="I1215" s="9" t="str">
        <f ca="1">VLOOKUP(E1215,Lookup!$C$5:$D$42,2, FALSE)</f>
        <v>Pollution values</v>
      </c>
      <c r="J1215" s="9" t="str">
        <f ca="1">VLOOKUP(C1215,Default!$B$4:$E$82,4, FALSE)</f>
        <v>proportion of background PM2.5 attributable to transport</v>
      </c>
      <c r="K1215" s="29"/>
      <c r="L1215" s="29"/>
      <c r="M1215" s="29"/>
    </row>
    <row r="1216" spans="1:13" x14ac:dyDescent="0.3">
      <c r="A1216" s="10">
        <f t="shared" si="53"/>
        <v>20</v>
      </c>
      <c r="B1216" s="10">
        <f t="shared" si="54"/>
        <v>24</v>
      </c>
      <c r="C1216" s="10" t="str">
        <f t="shared" ca="1" si="55"/>
        <v>pm_trans_share</v>
      </c>
      <c r="D1216" s="9" t="str" cm="1">
        <f t="array" aca="1" ref="D1216" ca="1">INDIRECT(ADDRESS(1,A1216,1,1,"all_city_parameter_inputs"))</f>
        <v>coquimbo_laserena</v>
      </c>
      <c r="E1216" s="11" t="str" cm="1">
        <f t="array" aca="1" ref="E1216" ca="1">IF(AND(ISBLANK(INDIRECT(ADDRESS(B1216,2,1,1,"all_city_parameter_inputs"))), ISBLANK(INDIRECT(ADDRESS(B1216,1,1,1,"all_city_parameter_inputs")))), "", IF(ISBLANK(INDIRECT(ADDRESS(B1216,1,1,1,"all_city_parameter_inputs"))), All_city_list!E1215,INDIRECT(ADDRESS(B1216,1,1,1,"all_city_parameter_inputs"))))</f>
        <v>pm_trans_share</v>
      </c>
      <c r="F1216" s="9" t="str" cm="1">
        <f t="array" aca="1" ref="F1216" ca="1">IF(AND(ISBLANK(INDIRECT(ADDRESS(B1216,3,1,1,"all_city_parameter_inputs"))),ISBLANK(INDIRECT(ADDRESS(B1216,2,1,1,"all_city_parameter_inputs")))),"",IF(ISBLANK(INDIRECT(ADDRESS(B1216,2,1,1,"all_city_parameter_inputs"))),"",INDIRECT(ADDRESS(B1216,2,1,1,"all_city_parameter_inputs"))))</f>
        <v>beta</v>
      </c>
      <c r="G1216" s="25" cm="1">
        <f t="array" aca="1" ref="G1216" ca="1">IF(ISBLANK(INDIRECT(ADDRESS(B1216,A1216,1,1,"all_city_parameter_inputs"))), "--",INDIRECT(ADDRESS(B1216,A1216,1,1,"all_city_parameter_inputs")))</f>
        <v>15.75</v>
      </c>
      <c r="H1216" s="25" t="str">
        <f ca="1">IF(OR(F1216="alpha",F1216="beta",F1216="sd",F1216="mean"),"--",VLOOKUP(C1216,Default!$B$5:$H$82,7,FALSE))</f>
        <v>--</v>
      </c>
      <c r="I1216" s="9" t="str">
        <f ca="1">VLOOKUP(E1216,Lookup!$C$5:$D$42,2, FALSE)</f>
        <v>Pollution values</v>
      </c>
      <c r="J1216" s="9" t="str">
        <f ca="1">VLOOKUP(C1216,Default!$B$4:$E$82,4, FALSE)</f>
        <v>proportion of background PM2.5 attributable to transport</v>
      </c>
      <c r="K1216" s="29"/>
      <c r="L1216" s="29"/>
      <c r="M1216" s="29"/>
    </row>
    <row r="1217" spans="1:13" x14ac:dyDescent="0.3">
      <c r="A1217" s="10">
        <f t="shared" si="53"/>
        <v>20</v>
      </c>
      <c r="B1217" s="10">
        <f t="shared" si="54"/>
        <v>25</v>
      </c>
      <c r="C1217" s="10" t="str">
        <f t="shared" ca="1" si="55"/>
        <v>background_pa_scalar</v>
      </c>
      <c r="D1217" s="9" t="str" cm="1">
        <f t="array" aca="1" ref="D1217" ca="1">INDIRECT(ADDRESS(1,A1217,1,1,"all_city_parameter_inputs"))</f>
        <v>coquimbo_laserena</v>
      </c>
      <c r="E1217" s="11" t="str" cm="1">
        <f t="array" aca="1" ref="E1217" ca="1">IF(AND(ISBLANK(INDIRECT(ADDRESS(B1217,2,1,1,"all_city_parameter_inputs"))), ISBLANK(INDIRECT(ADDRESS(B1217,1,1,1,"all_city_parameter_inputs")))), "", IF(ISBLANK(INDIRECT(ADDRESS(B1217,1,1,1,"all_city_parameter_inputs"))), All_city_list!E1216,INDIRECT(ADDRESS(B1217,1,1,1,"all_city_parameter_inputs"))))</f>
        <v>background_pa_scalar</v>
      </c>
      <c r="F1217" s="9" t="str" cm="1">
        <f t="array" aca="1" ref="F1217" ca="1">IF(AND(ISBLANK(INDIRECT(ADDRESS(B1217,3,1,1,"all_city_parameter_inputs"))),ISBLANK(INDIRECT(ADDRESS(B1217,2,1,1,"all_city_parameter_inputs")))),"",IF(ISBLANK(INDIRECT(ADDRESS(B1217,2,1,1,"all_city_parameter_inputs"))),"",INDIRECT(ADDRESS(B1217,2,1,1,"all_city_parameter_inputs"))))</f>
        <v>constant</v>
      </c>
      <c r="G1217" s="25" cm="1">
        <f t="array" aca="1" ref="G1217" ca="1">IF(ISBLANK(INDIRECT(ADDRESS(B1217,A1217,1,1,"all_city_parameter_inputs"))), "--",INDIRECT(ADDRESS(B1217,A1217,1,1,"all_city_parameter_inputs")))</f>
        <v>1</v>
      </c>
      <c r="H1217" s="25">
        <f ca="1">IF(OR(F1217="alpha",F1217="beta",F1217="sd",F1217="mean"),"--",VLOOKUP(C1217,Default!$B$5:$H$82,7,FALSE))</f>
        <v>1</v>
      </c>
      <c r="I1217" s="9" t="str">
        <f ca="1">VLOOKUP(E1217,Lookup!$C$5:$D$42,2, FALSE)</f>
        <v>PA values</v>
      </c>
      <c r="J1217" s="9" t="str">
        <f ca="1">VLOOKUP(C1217,Default!$B$4:$E$82,4, FALSE)</f>
        <v>scalar for physical activity</v>
      </c>
      <c r="K1217" s="29"/>
      <c r="L1217" s="29"/>
      <c r="M1217" s="29"/>
    </row>
    <row r="1218" spans="1:13" x14ac:dyDescent="0.3">
      <c r="A1218" s="10">
        <f t="shared" si="53"/>
        <v>20</v>
      </c>
      <c r="B1218" s="10">
        <f t="shared" si="54"/>
        <v>26</v>
      </c>
      <c r="C1218" s="10" t="str">
        <f t="shared" ca="1" si="55"/>
        <v>background_pa_scalar</v>
      </c>
      <c r="D1218" s="9" t="str" cm="1">
        <f t="array" aca="1" ref="D1218" ca="1">INDIRECT(ADDRESS(1,A1218,1,1,"all_city_parameter_inputs"))</f>
        <v>coquimbo_laserena</v>
      </c>
      <c r="E1218" s="11" t="str" cm="1">
        <f t="array" aca="1" ref="E1218" ca="1">IF(AND(ISBLANK(INDIRECT(ADDRESS(B1218,2,1,1,"all_city_parameter_inputs"))), ISBLANK(INDIRECT(ADDRESS(B1218,1,1,1,"all_city_parameter_inputs")))), "", IF(ISBLANK(INDIRECT(ADDRESS(B1218,1,1,1,"all_city_parameter_inputs"))), All_city_list!E1217,INDIRECT(ADDRESS(B1218,1,1,1,"all_city_parameter_inputs"))))</f>
        <v>background_pa_scalar</v>
      </c>
      <c r="F1218" s="9" t="str" cm="1">
        <f t="array" aca="1" ref="F1218" ca="1">IF(AND(ISBLANK(INDIRECT(ADDRESS(B1218,3,1,1,"all_city_parameter_inputs"))),ISBLANK(INDIRECT(ADDRESS(B1218,2,1,1,"all_city_parameter_inputs")))),"",IF(ISBLANK(INDIRECT(ADDRESS(B1218,2,1,1,"all_city_parameter_inputs"))),"",INDIRECT(ADDRESS(B1218,2,1,1,"all_city_parameter_inputs"))))</f>
        <v>mean</v>
      </c>
      <c r="G1218" s="25" cm="1">
        <f t="array" aca="1" ref="G1218" ca="1">IF(ISBLANK(INDIRECT(ADDRESS(B1218,A1218,1,1,"all_city_parameter_inputs"))), "--",INDIRECT(ADDRESS(B1218,A1218,1,1,"all_city_parameter_inputs")))</f>
        <v>1</v>
      </c>
      <c r="H1218" s="25" t="str">
        <f ca="1">IF(OR(F1218="alpha",F1218="beta",F1218="sd",F1218="mean"),"--",VLOOKUP(C1218,Default!$B$5:$H$82,7,FALSE))</f>
        <v>--</v>
      </c>
      <c r="I1218" s="9" t="str">
        <f ca="1">VLOOKUP(E1218,Lookup!$C$5:$D$42,2, FALSE)</f>
        <v>PA values</v>
      </c>
      <c r="J1218" s="9" t="str">
        <f ca="1">VLOOKUP(C1218,Default!$B$4:$E$82,4, FALSE)</f>
        <v>scalar for physical activity</v>
      </c>
      <c r="K1218" s="29"/>
      <c r="L1218" s="29"/>
      <c r="M1218" s="29"/>
    </row>
    <row r="1219" spans="1:13" x14ac:dyDescent="0.3">
      <c r="A1219" s="10">
        <f t="shared" si="53"/>
        <v>20</v>
      </c>
      <c r="B1219" s="10">
        <f t="shared" si="54"/>
        <v>27</v>
      </c>
      <c r="C1219" s="10" t="str">
        <f t="shared" ca="1" si="55"/>
        <v>background_pa_scalar</v>
      </c>
      <c r="D1219" s="9" t="str" cm="1">
        <f t="array" aca="1" ref="D1219" ca="1">INDIRECT(ADDRESS(1,A1219,1,1,"all_city_parameter_inputs"))</f>
        <v>coquimbo_laserena</v>
      </c>
      <c r="E1219" s="11" t="str" cm="1">
        <f t="array" aca="1" ref="E1219" ca="1">IF(AND(ISBLANK(INDIRECT(ADDRESS(B1219,2,1,1,"all_city_parameter_inputs"))), ISBLANK(INDIRECT(ADDRESS(B1219,1,1,1,"all_city_parameter_inputs")))), "", IF(ISBLANK(INDIRECT(ADDRESS(B1219,1,1,1,"all_city_parameter_inputs"))), All_city_list!E1218,INDIRECT(ADDRESS(B1219,1,1,1,"all_city_parameter_inputs"))))</f>
        <v>background_pa_scalar</v>
      </c>
      <c r="F1219" s="9" t="str" cm="1">
        <f t="array" aca="1" ref="F1219" ca="1">IF(AND(ISBLANK(INDIRECT(ADDRESS(B1219,3,1,1,"all_city_parameter_inputs"))),ISBLANK(INDIRECT(ADDRESS(B1219,2,1,1,"all_city_parameter_inputs")))),"",IF(ISBLANK(INDIRECT(ADDRESS(B1219,2,1,1,"all_city_parameter_inputs"))),"",INDIRECT(ADDRESS(B1219,2,1,1,"all_city_parameter_inputs"))))</f>
        <v>sd</v>
      </c>
      <c r="G1219" s="25" cm="1">
        <f t="array" aca="1" ref="G1219" ca="1">IF(ISBLANK(INDIRECT(ADDRESS(B1219,A1219,1,1,"all_city_parameter_inputs"))), "--",INDIRECT(ADDRESS(B1219,A1219,1,1,"all_city_parameter_inputs")))</f>
        <v>1.2</v>
      </c>
      <c r="H1219" s="25" t="str">
        <f ca="1">IF(OR(F1219="alpha",F1219="beta",F1219="sd",F1219="mean"),"--",VLOOKUP(C1219,Default!$B$5:$H$82,7,FALSE))</f>
        <v>--</v>
      </c>
      <c r="I1219" s="9" t="str">
        <f ca="1">VLOOKUP(E1219,Lookup!$C$5:$D$42,2, FALSE)</f>
        <v>PA values</v>
      </c>
      <c r="J1219" s="9" t="str">
        <f ca="1">VLOOKUP(C1219,Default!$B$4:$E$82,4, FALSE)</f>
        <v>scalar for physical activity</v>
      </c>
      <c r="K1219" s="29"/>
      <c r="L1219" s="29"/>
      <c r="M1219" s="29"/>
    </row>
    <row r="1220" spans="1:13" x14ac:dyDescent="0.3">
      <c r="A1220" s="10">
        <f t="shared" si="53"/>
        <v>20</v>
      </c>
      <c r="B1220" s="10">
        <f t="shared" si="54"/>
        <v>28</v>
      </c>
      <c r="C1220" s="10" t="str">
        <f t="shared" ca="1" si="55"/>
        <v>bus_walk_time</v>
      </c>
      <c r="D1220" s="9" t="str" cm="1">
        <f t="array" aca="1" ref="D1220" ca="1">INDIRECT(ADDRESS(1,A1220,1,1,"all_city_parameter_inputs"))</f>
        <v>coquimbo_laserena</v>
      </c>
      <c r="E1220" s="11" t="str" cm="1">
        <f t="array" aca="1" ref="E1220" ca="1">IF(AND(ISBLANK(INDIRECT(ADDRESS(B1220,2,1,1,"all_city_parameter_inputs"))), ISBLANK(INDIRECT(ADDRESS(B1220,1,1,1,"all_city_parameter_inputs")))), "", IF(ISBLANK(INDIRECT(ADDRESS(B1220,1,1,1,"all_city_parameter_inputs"))), All_city_list!E1219,INDIRECT(ADDRESS(B1220,1,1,1,"all_city_parameter_inputs"))))</f>
        <v>bus_walk_time</v>
      </c>
      <c r="F1220" s="9" t="str" cm="1">
        <f t="array" aca="1" ref="F1220" ca="1">IF(AND(ISBLANK(INDIRECT(ADDRESS(B1220,3,1,1,"all_city_parameter_inputs"))),ISBLANK(INDIRECT(ADDRESS(B1220,2,1,1,"all_city_parameter_inputs")))),"",IF(ISBLANK(INDIRECT(ADDRESS(B1220,2,1,1,"all_city_parameter_inputs"))),"",INDIRECT(ADDRESS(B1220,2,1,1,"all_city_parameter_inputs"))))</f>
        <v>constant</v>
      </c>
      <c r="G1220" s="25" cm="1">
        <f t="array" aca="1" ref="G1220" ca="1">IF(ISBLANK(INDIRECT(ADDRESS(B1220,A1220,1,1,"all_city_parameter_inputs"))), "--",INDIRECT(ADDRESS(B1220,A1220,1,1,"all_city_parameter_inputs")))</f>
        <v>10.55</v>
      </c>
      <c r="H1220" s="25">
        <f ca="1">IF(OR(F1220="alpha",F1220="beta",F1220="sd",F1220="mean"),"--",VLOOKUP(C1220,Default!$B$5:$H$82,7,FALSE))</f>
        <v>5</v>
      </c>
      <c r="I1220" s="9" t="str">
        <f ca="1">VLOOKUP(E1220,Lookup!$C$5:$D$42,2, FALSE)</f>
        <v>Travel values</v>
      </c>
      <c r="J1220" s="9" t="str">
        <f ca="1">VLOOKUP(C1220,Default!$B$4:$E$82,4, FALSE)</f>
        <v>time taken to walk to bus stop</v>
      </c>
      <c r="K1220" s="29"/>
      <c r="L1220" s="29"/>
      <c r="M1220" s="29"/>
    </row>
    <row r="1221" spans="1:13" x14ac:dyDescent="0.3">
      <c r="A1221" s="10">
        <f t="shared" si="53"/>
        <v>20</v>
      </c>
      <c r="B1221" s="10">
        <f t="shared" si="54"/>
        <v>29</v>
      </c>
      <c r="C1221" s="10" t="str">
        <f t="shared" ca="1" si="55"/>
        <v>bus_walk_time</v>
      </c>
      <c r="D1221" s="9" t="str" cm="1">
        <f t="array" aca="1" ref="D1221" ca="1">INDIRECT(ADDRESS(1,A1221,1,1,"all_city_parameter_inputs"))</f>
        <v>coquimbo_laserena</v>
      </c>
      <c r="E1221" s="11" t="str" cm="1">
        <f t="array" aca="1" ref="E1221" ca="1">IF(AND(ISBLANK(INDIRECT(ADDRESS(B1221,2,1,1,"all_city_parameter_inputs"))), ISBLANK(INDIRECT(ADDRESS(B1221,1,1,1,"all_city_parameter_inputs")))), "", IF(ISBLANK(INDIRECT(ADDRESS(B1221,1,1,1,"all_city_parameter_inputs"))), All_city_list!E1220,INDIRECT(ADDRESS(B1221,1,1,1,"all_city_parameter_inputs"))))</f>
        <v>bus_walk_time</v>
      </c>
      <c r="F1221" s="9" t="str" cm="1">
        <f t="array" aca="1" ref="F1221" ca="1">IF(AND(ISBLANK(INDIRECT(ADDRESS(B1221,3,1,1,"all_city_parameter_inputs"))),ISBLANK(INDIRECT(ADDRESS(B1221,2,1,1,"all_city_parameter_inputs")))),"",IF(ISBLANK(INDIRECT(ADDRESS(B1221,2,1,1,"all_city_parameter_inputs"))),"",INDIRECT(ADDRESS(B1221,2,1,1,"all_city_parameter_inputs"))))</f>
        <v>mean</v>
      </c>
      <c r="G1221" s="25" t="str" cm="1">
        <f t="array" aca="1" ref="G1221" ca="1">IF(ISBLANK(INDIRECT(ADDRESS(B1221,A1221,1,1,"all_city_parameter_inputs"))), "--",INDIRECT(ADDRESS(B1221,A1221,1,1,"all_city_parameter_inputs")))</f>
        <v>--</v>
      </c>
      <c r="H1221" s="25" t="str">
        <f ca="1">IF(OR(F1221="alpha",F1221="beta",F1221="sd",F1221="mean"),"--",VLOOKUP(C1221,Default!$B$5:$H$82,7,FALSE))</f>
        <v>--</v>
      </c>
      <c r="I1221" s="9" t="str">
        <f ca="1">VLOOKUP(E1221,Lookup!$C$5:$D$42,2, FALSE)</f>
        <v>Travel values</v>
      </c>
      <c r="J1221" s="9" t="str">
        <f ca="1">VLOOKUP(C1221,Default!$B$4:$E$82,4, FALSE)</f>
        <v>time taken to walk to bus stop</v>
      </c>
      <c r="K1221" s="29"/>
      <c r="L1221" s="29"/>
      <c r="M1221" s="29"/>
    </row>
    <row r="1222" spans="1:13" x14ac:dyDescent="0.3">
      <c r="A1222" s="10">
        <f t="shared" si="53"/>
        <v>20</v>
      </c>
      <c r="B1222" s="10">
        <f t="shared" si="54"/>
        <v>30</v>
      </c>
      <c r="C1222" s="10" t="str">
        <f t="shared" ca="1" si="55"/>
        <v>bus_walk_time</v>
      </c>
      <c r="D1222" s="9" t="str" cm="1">
        <f t="array" aca="1" ref="D1222" ca="1">INDIRECT(ADDRESS(1,A1222,1,1,"all_city_parameter_inputs"))</f>
        <v>coquimbo_laserena</v>
      </c>
      <c r="E1222" s="11" t="str" cm="1">
        <f t="array" aca="1" ref="E1222" ca="1">IF(AND(ISBLANK(INDIRECT(ADDRESS(B1222,2,1,1,"all_city_parameter_inputs"))), ISBLANK(INDIRECT(ADDRESS(B1222,1,1,1,"all_city_parameter_inputs")))), "", IF(ISBLANK(INDIRECT(ADDRESS(B1222,1,1,1,"all_city_parameter_inputs"))), All_city_list!E1221,INDIRECT(ADDRESS(B1222,1,1,1,"all_city_parameter_inputs"))))</f>
        <v>bus_walk_time</v>
      </c>
      <c r="F1222" s="9" t="str" cm="1">
        <f t="array" aca="1" ref="F1222" ca="1">IF(AND(ISBLANK(INDIRECT(ADDRESS(B1222,3,1,1,"all_city_parameter_inputs"))),ISBLANK(INDIRECT(ADDRESS(B1222,2,1,1,"all_city_parameter_inputs")))),"",IF(ISBLANK(INDIRECT(ADDRESS(B1222,2,1,1,"all_city_parameter_inputs"))),"",INDIRECT(ADDRESS(B1222,2,1,1,"all_city_parameter_inputs"))))</f>
        <v>sd</v>
      </c>
      <c r="G1222" s="25" t="str" cm="1">
        <f t="array" aca="1" ref="G1222" ca="1">IF(ISBLANK(INDIRECT(ADDRESS(B1222,A1222,1,1,"all_city_parameter_inputs"))), "--",INDIRECT(ADDRESS(B1222,A1222,1,1,"all_city_parameter_inputs")))</f>
        <v>--</v>
      </c>
      <c r="H1222" s="25" t="str">
        <f ca="1">IF(OR(F1222="alpha",F1222="beta",F1222="sd",F1222="mean"),"--",VLOOKUP(C1222,Default!$B$5:$H$82,7,FALSE))</f>
        <v>--</v>
      </c>
      <c r="I1222" s="9" t="str">
        <f ca="1">VLOOKUP(E1222,Lookup!$C$5:$D$42,2, FALSE)</f>
        <v>Travel values</v>
      </c>
      <c r="J1222" s="9" t="str">
        <f ca="1">VLOOKUP(C1222,Default!$B$4:$E$82,4, FALSE)</f>
        <v>time taken to walk to bus stop</v>
      </c>
      <c r="K1222" s="29"/>
      <c r="L1222" s="29"/>
      <c r="M1222" s="29"/>
    </row>
    <row r="1223" spans="1:13" x14ac:dyDescent="0.3">
      <c r="A1223" s="10">
        <f t="shared" si="53"/>
        <v>20</v>
      </c>
      <c r="B1223" s="10">
        <f t="shared" si="54"/>
        <v>31</v>
      </c>
      <c r="C1223" s="10" t="str">
        <f t="shared" ca="1" si="55"/>
        <v>rail_walk_time</v>
      </c>
      <c r="D1223" s="9" t="str" cm="1">
        <f t="array" aca="1" ref="D1223" ca="1">INDIRECT(ADDRESS(1,A1223,1,1,"all_city_parameter_inputs"))</f>
        <v>coquimbo_laserena</v>
      </c>
      <c r="E1223" s="11" t="str" cm="1">
        <f t="array" aca="1" ref="E1223" ca="1">IF(AND(ISBLANK(INDIRECT(ADDRESS(B1223,2,1,1,"all_city_parameter_inputs"))), ISBLANK(INDIRECT(ADDRESS(B1223,1,1,1,"all_city_parameter_inputs")))), "", IF(ISBLANK(INDIRECT(ADDRESS(B1223,1,1,1,"all_city_parameter_inputs"))), All_city_list!E1222,INDIRECT(ADDRESS(B1223,1,1,1,"all_city_parameter_inputs"))))</f>
        <v>rail_walk_time</v>
      </c>
      <c r="F1223" s="9" t="str" cm="1">
        <f t="array" aca="1" ref="F1223" ca="1">IF(AND(ISBLANK(INDIRECT(ADDRESS(B1223,3,1,1,"all_city_parameter_inputs"))),ISBLANK(INDIRECT(ADDRESS(B1223,2,1,1,"all_city_parameter_inputs")))),"",IF(ISBLANK(INDIRECT(ADDRESS(B1223,2,1,1,"all_city_parameter_inputs"))),"",INDIRECT(ADDRESS(B1223,2,1,1,"all_city_parameter_inputs"))))</f>
        <v>constant</v>
      </c>
      <c r="G1223" s="25" cm="1">
        <f t="array" aca="1" ref="G1223" ca="1">IF(ISBLANK(INDIRECT(ADDRESS(B1223,A1223,1,1,"all_city_parameter_inputs"))), "--",INDIRECT(ADDRESS(B1223,A1223,1,1,"all_city_parameter_inputs")))</f>
        <v>15</v>
      </c>
      <c r="H1223" s="25">
        <f ca="1">IF(OR(F1223="alpha",F1223="beta",F1223="sd",F1223="mean"),"--",VLOOKUP(C1223,Default!$B$5:$H$82,7,FALSE))</f>
        <v>15</v>
      </c>
      <c r="I1223" s="9" t="str">
        <f ca="1">VLOOKUP(E1223,Lookup!$C$5:$D$42,2, FALSE)</f>
        <v>Travel values</v>
      </c>
      <c r="J1223" s="9" t="str">
        <f ca="1">VLOOKUP(C1223,Default!$B$4:$E$82,4, FALSE)</f>
        <v>time taken to walk to train station</v>
      </c>
      <c r="K1223" s="29"/>
      <c r="L1223" s="29"/>
      <c r="M1223" s="29"/>
    </row>
    <row r="1224" spans="1:13" x14ac:dyDescent="0.3">
      <c r="A1224" s="10">
        <f t="shared" si="53"/>
        <v>20</v>
      </c>
      <c r="B1224" s="10">
        <f t="shared" si="54"/>
        <v>32</v>
      </c>
      <c r="C1224" s="10" t="str">
        <f t="shared" ca="1" si="55"/>
        <v>rail_walk_time</v>
      </c>
      <c r="D1224" s="9" t="str" cm="1">
        <f t="array" aca="1" ref="D1224" ca="1">INDIRECT(ADDRESS(1,A1224,1,1,"all_city_parameter_inputs"))</f>
        <v>coquimbo_laserena</v>
      </c>
      <c r="E1224" s="11" t="str" cm="1">
        <f t="array" aca="1" ref="E1224" ca="1">IF(AND(ISBLANK(INDIRECT(ADDRESS(B1224,2,1,1,"all_city_parameter_inputs"))), ISBLANK(INDIRECT(ADDRESS(B1224,1,1,1,"all_city_parameter_inputs")))), "", IF(ISBLANK(INDIRECT(ADDRESS(B1224,1,1,1,"all_city_parameter_inputs"))), All_city_list!E1223,INDIRECT(ADDRESS(B1224,1,1,1,"all_city_parameter_inputs"))))</f>
        <v>rail_walk_time</v>
      </c>
      <c r="F1224" s="9" t="str" cm="1">
        <f t="array" aca="1" ref="F1224" ca="1">IF(AND(ISBLANK(INDIRECT(ADDRESS(B1224,3,1,1,"all_city_parameter_inputs"))),ISBLANK(INDIRECT(ADDRESS(B1224,2,1,1,"all_city_parameter_inputs")))),"",IF(ISBLANK(INDIRECT(ADDRESS(B1224,2,1,1,"all_city_parameter_inputs"))),"",INDIRECT(ADDRESS(B1224,2,1,1,"all_city_parameter_inputs"))))</f>
        <v>mean</v>
      </c>
      <c r="G1224" s="25" t="str" cm="1">
        <f t="array" aca="1" ref="G1224" ca="1">IF(ISBLANK(INDIRECT(ADDRESS(B1224,A1224,1,1,"all_city_parameter_inputs"))), "--",INDIRECT(ADDRESS(B1224,A1224,1,1,"all_city_parameter_inputs")))</f>
        <v>--</v>
      </c>
      <c r="H1224" s="25" t="str">
        <f ca="1">IF(OR(F1224="alpha",F1224="beta",F1224="sd",F1224="mean"),"--",VLOOKUP(C1224,Default!$B$5:$H$82,7,FALSE))</f>
        <v>--</v>
      </c>
      <c r="I1224" s="9" t="str">
        <f ca="1">VLOOKUP(E1224,Lookup!$C$5:$D$42,2, FALSE)</f>
        <v>Travel values</v>
      </c>
      <c r="J1224" s="9" t="str">
        <f ca="1">VLOOKUP(C1224,Default!$B$4:$E$82,4, FALSE)</f>
        <v>time taken to walk to train station</v>
      </c>
      <c r="K1224" s="29"/>
      <c r="L1224" s="29"/>
      <c r="M1224" s="29"/>
    </row>
    <row r="1225" spans="1:13" x14ac:dyDescent="0.3">
      <c r="A1225" s="10">
        <f t="shared" si="53"/>
        <v>20</v>
      </c>
      <c r="B1225" s="10">
        <f t="shared" si="54"/>
        <v>33</v>
      </c>
      <c r="C1225" s="10" t="str">
        <f t="shared" ca="1" si="55"/>
        <v>rail_walk_time</v>
      </c>
      <c r="D1225" s="9" t="str" cm="1">
        <f t="array" aca="1" ref="D1225" ca="1">INDIRECT(ADDRESS(1,A1225,1,1,"all_city_parameter_inputs"))</f>
        <v>coquimbo_laserena</v>
      </c>
      <c r="E1225" s="11" t="str" cm="1">
        <f t="array" aca="1" ref="E1225" ca="1">IF(AND(ISBLANK(INDIRECT(ADDRESS(B1225,2,1,1,"all_city_parameter_inputs"))), ISBLANK(INDIRECT(ADDRESS(B1225,1,1,1,"all_city_parameter_inputs")))), "", IF(ISBLANK(INDIRECT(ADDRESS(B1225,1,1,1,"all_city_parameter_inputs"))), All_city_list!E1224,INDIRECT(ADDRESS(B1225,1,1,1,"all_city_parameter_inputs"))))</f>
        <v>rail_walk_time</v>
      </c>
      <c r="F1225" s="9" t="str" cm="1">
        <f t="array" aca="1" ref="F1225" ca="1">IF(AND(ISBLANK(INDIRECT(ADDRESS(B1225,3,1,1,"all_city_parameter_inputs"))),ISBLANK(INDIRECT(ADDRESS(B1225,2,1,1,"all_city_parameter_inputs")))),"",IF(ISBLANK(INDIRECT(ADDRESS(B1225,2,1,1,"all_city_parameter_inputs"))),"",INDIRECT(ADDRESS(B1225,2,1,1,"all_city_parameter_inputs"))))</f>
        <v>sd</v>
      </c>
      <c r="G1225" s="25" t="str" cm="1">
        <f t="array" aca="1" ref="G1225" ca="1">IF(ISBLANK(INDIRECT(ADDRESS(B1225,A1225,1,1,"all_city_parameter_inputs"))), "--",INDIRECT(ADDRESS(B1225,A1225,1,1,"all_city_parameter_inputs")))</f>
        <v>--</v>
      </c>
      <c r="H1225" s="25" t="str">
        <f ca="1">IF(OR(F1225="alpha",F1225="beta",F1225="sd",F1225="mean"),"--",VLOOKUP(C1225,Default!$B$5:$H$82,7,FALSE))</f>
        <v>--</v>
      </c>
      <c r="I1225" s="9" t="str">
        <f ca="1">VLOOKUP(E1225,Lookup!$C$5:$D$42,2, FALSE)</f>
        <v>Travel values</v>
      </c>
      <c r="J1225" s="9" t="str">
        <f ca="1">VLOOKUP(C1225,Default!$B$4:$E$82,4, FALSE)</f>
        <v>time taken to walk to train station</v>
      </c>
      <c r="K1225" s="29"/>
      <c r="L1225" s="29"/>
      <c r="M1225" s="29"/>
    </row>
    <row r="1226" spans="1:13" x14ac:dyDescent="0.3">
      <c r="A1226" s="10">
        <f t="shared" si="53"/>
        <v>20</v>
      </c>
      <c r="B1226" s="10">
        <f t="shared" si="54"/>
        <v>34</v>
      </c>
      <c r="C1226" s="10" t="str">
        <f t="shared" ca="1" si="55"/>
        <v xml:space="preserve">add_motorcycle_fleet </v>
      </c>
      <c r="D1226" s="9" t="str" cm="1">
        <f t="array" aca="1" ref="D1226" ca="1">INDIRECT(ADDRESS(1,A1226,1,1,"all_city_parameter_inputs"))</f>
        <v>coquimbo_laserena</v>
      </c>
      <c r="E1226" s="11" t="str" cm="1">
        <f t="array" aca="1" ref="E1226" ca="1">IF(AND(ISBLANK(INDIRECT(ADDRESS(B1226,2,1,1,"all_city_parameter_inputs"))), ISBLANK(INDIRECT(ADDRESS(B1226,1,1,1,"all_city_parameter_inputs")))), "", IF(ISBLANK(INDIRECT(ADDRESS(B1226,1,1,1,"all_city_parameter_inputs"))), All_city_list!E1225,INDIRECT(ADDRESS(B1226,1,1,1,"all_city_parameter_inputs"))))</f>
        <v>add_motorcycle_fleet</v>
      </c>
      <c r="F1226" s="9" t="str" cm="1">
        <f t="array" aca="1" ref="F1226" ca="1">IF(AND(ISBLANK(INDIRECT(ADDRESS(B1226,3,1,1,"all_city_parameter_inputs"))),ISBLANK(INDIRECT(ADDRESS(B1226,2,1,1,"all_city_parameter_inputs")))),"",IF(ISBLANK(INDIRECT(ADDRESS(B1226,2,1,1,"all_city_parameter_inputs"))),"",INDIRECT(ADDRESS(B1226,2,1,1,"all_city_parameter_inputs"))))</f>
        <v/>
      </c>
      <c r="G1226" s="25" t="str" cm="1">
        <f t="array" aca="1" ref="G1226" ca="1">IF(ISBLANK(INDIRECT(ADDRESS(B1226,A1226,1,1,"all_city_parameter_inputs"))), "--",INDIRECT(ADDRESS(B1226,A1226,1,1,"all_city_parameter_inputs")))</f>
        <v>F</v>
      </c>
      <c r="H1226" s="25" t="str">
        <f ca="1">IF(OR(F1226="alpha",F1226="beta",F1226="sd",F1226="mean"),"--",VLOOKUP(C1226,Default!$B$5:$H$82,7,FALSE))</f>
        <v>F</v>
      </c>
      <c r="I1226" s="9" t="str">
        <f ca="1">VLOOKUP(E1226,Lookup!$C$5:$D$42,2, FALSE)</f>
        <v>Travel values</v>
      </c>
      <c r="J1226" s="9">
        <f ca="1">VLOOKUP(C1226,Default!$B$4:$E$82,4, FALSE)</f>
        <v>0</v>
      </c>
      <c r="K1226" s="29"/>
      <c r="L1226" s="29"/>
      <c r="M1226" s="29"/>
    </row>
    <row r="1227" spans="1:13" x14ac:dyDescent="0.3">
      <c r="A1227" s="10">
        <f t="shared" si="53"/>
        <v>20</v>
      </c>
      <c r="B1227" s="10">
        <f t="shared" si="54"/>
        <v>35</v>
      </c>
      <c r="C1227" s="10" t="str">
        <f t="shared" ca="1" si="55"/>
        <v>fleet_to_motorcycle_ratio</v>
      </c>
      <c r="D1227" s="9" t="str" cm="1">
        <f t="array" aca="1" ref="D1227" ca="1">INDIRECT(ADDRESS(1,A1227,1,1,"all_city_parameter_inputs"))</f>
        <v>coquimbo_laserena</v>
      </c>
      <c r="E1227" s="11" t="str" cm="1">
        <f t="array" aca="1" ref="E1227" ca="1">IF(AND(ISBLANK(INDIRECT(ADDRESS(B1227,2,1,1,"all_city_parameter_inputs"))), ISBLANK(INDIRECT(ADDRESS(B1227,1,1,1,"all_city_parameter_inputs")))), "", IF(ISBLANK(INDIRECT(ADDRESS(B1227,1,1,1,"all_city_parameter_inputs"))), All_city_list!E1226,INDIRECT(ADDRESS(B1227,1,1,1,"all_city_parameter_inputs"))))</f>
        <v>fleet_to_motorcycle_ratio</v>
      </c>
      <c r="F1227" s="9" t="str" cm="1">
        <f t="array" aca="1" ref="F1227" ca="1">IF(AND(ISBLANK(INDIRECT(ADDRESS(B1227,3,1,1,"all_city_parameter_inputs"))),ISBLANK(INDIRECT(ADDRESS(B1227,2,1,1,"all_city_parameter_inputs")))),"",IF(ISBLANK(INDIRECT(ADDRESS(B1227,2,1,1,"all_city_parameter_inputs"))),"",INDIRECT(ADDRESS(B1227,2,1,1,"all_city_parameter_inputs"))))</f>
        <v>constant</v>
      </c>
      <c r="G1227" s="25" cm="1">
        <f t="array" aca="1" ref="G1227" ca="1">IF(ISBLANK(INDIRECT(ADDRESS(B1227,A1227,1,1,"all_city_parameter_inputs"))), "--",INDIRECT(ADDRESS(B1227,A1227,1,1,"all_city_parameter_inputs")))</f>
        <v>0.53274903299999998</v>
      </c>
      <c r="H1227" s="25">
        <f ca="1">IF(OR(F1227="alpha",F1227="beta",F1227="sd",F1227="mean"),"--",VLOOKUP(C1227,Default!$B$5:$H$82,7,FALSE))</f>
        <v>0.01</v>
      </c>
      <c r="I1227" s="9" t="str">
        <f ca="1">VLOOKUP(E1227,Lookup!$C$5:$D$42,2, FALSE)</f>
        <v>Travel values</v>
      </c>
      <c r="J1227" s="9" t="str">
        <f ca="1">VLOOKUP(C1227,Default!$B$4:$E$82,4, FALSE)</f>
        <v>ratio of fleet vehicles to motorcycles</v>
      </c>
      <c r="K1227" s="29"/>
      <c r="L1227" s="29"/>
      <c r="M1227" s="29"/>
    </row>
    <row r="1228" spans="1:13" x14ac:dyDescent="0.3">
      <c r="A1228" s="10">
        <f t="shared" si="53"/>
        <v>20</v>
      </c>
      <c r="B1228" s="10">
        <f t="shared" si="54"/>
        <v>36</v>
      </c>
      <c r="C1228" s="10" t="str">
        <f t="shared" ca="1" si="55"/>
        <v>fleet_to_motorcycle_ratio</v>
      </c>
      <c r="D1228" s="9" t="str" cm="1">
        <f t="array" aca="1" ref="D1228" ca="1">INDIRECT(ADDRESS(1,A1228,1,1,"all_city_parameter_inputs"))</f>
        <v>coquimbo_laserena</v>
      </c>
      <c r="E1228" s="11" t="str" cm="1">
        <f t="array" aca="1" ref="E1228" ca="1">IF(AND(ISBLANK(INDIRECT(ADDRESS(B1228,2,1,1,"all_city_parameter_inputs"))), ISBLANK(INDIRECT(ADDRESS(B1228,1,1,1,"all_city_parameter_inputs")))), "", IF(ISBLANK(INDIRECT(ADDRESS(B1228,1,1,1,"all_city_parameter_inputs"))), All_city_list!E1227,INDIRECT(ADDRESS(B1228,1,1,1,"all_city_parameter_inputs"))))</f>
        <v>fleet_to_motorcycle_ratio</v>
      </c>
      <c r="F1228" s="9" t="str" cm="1">
        <f t="array" aca="1" ref="F1228" ca="1">IF(AND(ISBLANK(INDIRECT(ADDRESS(B1228,3,1,1,"all_city_parameter_inputs"))),ISBLANK(INDIRECT(ADDRESS(B1228,2,1,1,"all_city_parameter_inputs")))),"",IF(ISBLANK(INDIRECT(ADDRESS(B1228,2,1,1,"all_city_parameter_inputs"))),"",INDIRECT(ADDRESS(B1228,2,1,1,"all_city_parameter_inputs"))))</f>
        <v>alpha</v>
      </c>
      <c r="G1228" s="25" cm="1">
        <f t="array" aca="1" ref="G1228" ca="1">IF(ISBLANK(INDIRECT(ADDRESS(B1228,A1228,1,1,"all_city_parameter_inputs"))), "--",INDIRECT(ADDRESS(B1228,A1228,1,1,"all_city_parameter_inputs")))</f>
        <v>245.8</v>
      </c>
      <c r="H1228" s="25" t="str">
        <f ca="1">IF(OR(F1228="alpha",F1228="beta",F1228="sd",F1228="mean"),"--",VLOOKUP(C1228,Default!$B$5:$H$82,7,FALSE))</f>
        <v>--</v>
      </c>
      <c r="I1228" s="9" t="str">
        <f ca="1">VLOOKUP(E1228,Lookup!$C$5:$D$42,2, FALSE)</f>
        <v>Travel values</v>
      </c>
      <c r="J1228" s="9" t="str">
        <f ca="1">VLOOKUP(C1228,Default!$B$4:$E$82,4, FALSE)</f>
        <v>ratio of fleet vehicles to motorcycles</v>
      </c>
      <c r="K1228" s="29"/>
      <c r="L1228" s="29"/>
      <c r="M1228" s="29"/>
    </row>
    <row r="1229" spans="1:13" x14ac:dyDescent="0.3">
      <c r="A1229" s="10">
        <f t="shared" ref="A1229:A1292" si="56">A1159+1</f>
        <v>20</v>
      </c>
      <c r="B1229" s="10">
        <f t="shared" ref="B1229:B1292" si="57">B1159</f>
        <v>37</v>
      </c>
      <c r="C1229" s="10" t="str">
        <f t="shared" ref="C1229:C1292" ca="1" si="58">IF(OR(F1229="alpha",F1229="beta",F1229="constant",F1229="sd",F1229="mean"),E1229,E1229&amp;" "&amp;F1229)</f>
        <v>fleet_to_motorcycle_ratio</v>
      </c>
      <c r="D1229" s="9" t="str" cm="1">
        <f t="array" aca="1" ref="D1229" ca="1">INDIRECT(ADDRESS(1,A1229,1,1,"all_city_parameter_inputs"))</f>
        <v>coquimbo_laserena</v>
      </c>
      <c r="E1229" s="11" t="str" cm="1">
        <f t="array" aca="1" ref="E1229" ca="1">IF(AND(ISBLANK(INDIRECT(ADDRESS(B1229,2,1,1,"all_city_parameter_inputs"))), ISBLANK(INDIRECT(ADDRESS(B1229,1,1,1,"all_city_parameter_inputs")))), "", IF(ISBLANK(INDIRECT(ADDRESS(B1229,1,1,1,"all_city_parameter_inputs"))), All_city_list!E1228,INDIRECT(ADDRESS(B1229,1,1,1,"all_city_parameter_inputs"))))</f>
        <v>fleet_to_motorcycle_ratio</v>
      </c>
      <c r="F1229" s="9" t="str" cm="1">
        <f t="array" aca="1" ref="F1229" ca="1">IF(AND(ISBLANK(INDIRECT(ADDRESS(B1229,3,1,1,"all_city_parameter_inputs"))),ISBLANK(INDIRECT(ADDRESS(B1229,2,1,1,"all_city_parameter_inputs")))),"",IF(ISBLANK(INDIRECT(ADDRESS(B1229,2,1,1,"all_city_parameter_inputs"))),"",INDIRECT(ADDRESS(B1229,2,1,1,"all_city_parameter_inputs"))))</f>
        <v>beta</v>
      </c>
      <c r="G1229" s="25" cm="1">
        <f t="array" aca="1" ref="G1229" ca="1">IF(ISBLANK(INDIRECT(ADDRESS(B1229,A1229,1,1,"all_city_parameter_inputs"))), "--",INDIRECT(ADDRESS(B1229,A1229,1,1,"all_city_parameter_inputs")))</f>
        <v>311.08</v>
      </c>
      <c r="H1229" s="25" t="str">
        <f ca="1">IF(OR(F1229="alpha",F1229="beta",F1229="sd",F1229="mean"),"--",VLOOKUP(C1229,Default!$B$5:$H$82,7,FALSE))</f>
        <v>--</v>
      </c>
      <c r="I1229" s="9" t="str">
        <f ca="1">VLOOKUP(E1229,Lookup!$C$5:$D$42,2, FALSE)</f>
        <v>Travel values</v>
      </c>
      <c r="J1229" s="9" t="str">
        <f ca="1">VLOOKUP(C1229,Default!$B$4:$E$82,4, FALSE)</f>
        <v>ratio of fleet vehicles to motorcycles</v>
      </c>
      <c r="K1229" s="29"/>
      <c r="L1229" s="29"/>
      <c r="M1229" s="29"/>
    </row>
    <row r="1230" spans="1:13" x14ac:dyDescent="0.3">
      <c r="A1230" s="10">
        <f t="shared" si="56"/>
        <v>20</v>
      </c>
      <c r="B1230" s="10">
        <f t="shared" si="57"/>
        <v>38</v>
      </c>
      <c r="C1230" s="10" t="str">
        <f t="shared" ca="1" si="58"/>
        <v xml:space="preserve">background_pa_confidence </v>
      </c>
      <c r="D1230" s="9" t="str" cm="1">
        <f t="array" aca="1" ref="D1230" ca="1">INDIRECT(ADDRESS(1,A1230,1,1,"all_city_parameter_inputs"))</f>
        <v>coquimbo_laserena</v>
      </c>
      <c r="E1230" s="11" t="str" cm="1">
        <f t="array" aca="1" ref="E1230" ca="1">IF(AND(ISBLANK(INDIRECT(ADDRESS(B1230,2,1,1,"all_city_parameter_inputs"))), ISBLANK(INDIRECT(ADDRESS(B1230,1,1,1,"all_city_parameter_inputs")))), "", IF(ISBLANK(INDIRECT(ADDRESS(B1230,1,1,1,"all_city_parameter_inputs"))), All_city_list!E1229,INDIRECT(ADDRESS(B1230,1,1,1,"all_city_parameter_inputs"))))</f>
        <v>background_pa_confidence</v>
      </c>
      <c r="F1230" s="9" t="str" cm="1">
        <f t="array" aca="1" ref="F1230" ca="1">IF(AND(ISBLANK(INDIRECT(ADDRESS(B1230,3,1,1,"all_city_parameter_inputs"))),ISBLANK(INDIRECT(ADDRESS(B1230,2,1,1,"all_city_parameter_inputs")))),"",IF(ISBLANK(INDIRECT(ADDRESS(B1230,2,1,1,"all_city_parameter_inputs"))),"",INDIRECT(ADDRESS(B1230,2,1,1,"all_city_parameter_inputs"))))</f>
        <v/>
      </c>
      <c r="G1230" s="25" cm="1">
        <f t="array" aca="1" ref="G1230" ca="1">IF(ISBLANK(INDIRECT(ADDRESS(B1230,A1230,1,1,"all_city_parameter_inputs"))), "--",INDIRECT(ADDRESS(B1230,A1230,1,1,"all_city_parameter_inputs")))</f>
        <v>0.3</v>
      </c>
      <c r="H1230" s="25" t="e">
        <f ca="1">IF(OR(F1230="alpha",F1230="beta",F1230="sd",F1230="mean"),"--",VLOOKUP(C1230,Default!$B$5:$H$82,7,FALSE))</f>
        <v>#N/A</v>
      </c>
      <c r="I1230" s="9" t="str">
        <f ca="1">VLOOKUP(E1230,Lookup!$C$5:$D$42,2, FALSE)</f>
        <v>PA values</v>
      </c>
      <c r="J1230" s="9" t="e">
        <f ca="1">VLOOKUP(C1230,Default!$B$4:$E$82,4, FALSE)</f>
        <v>#N/A</v>
      </c>
      <c r="K1230" s="29"/>
      <c r="L1230" s="29"/>
      <c r="M1230" s="29"/>
    </row>
    <row r="1231" spans="1:13" x14ac:dyDescent="0.3">
      <c r="A1231" s="10">
        <f t="shared" si="56"/>
        <v>20</v>
      </c>
      <c r="B1231" s="10">
        <f t="shared" si="57"/>
        <v>39</v>
      </c>
      <c r="C1231" s="10" t="str">
        <f t="shared" ca="1" si="58"/>
        <v xml:space="preserve">add_walk_to_bus_trips </v>
      </c>
      <c r="D1231" s="9" t="str" cm="1">
        <f t="array" aca="1" ref="D1231" ca="1">INDIRECT(ADDRESS(1,A1231,1,1,"all_city_parameter_inputs"))</f>
        <v>coquimbo_laserena</v>
      </c>
      <c r="E1231" s="11" t="str" cm="1">
        <f t="array" aca="1" ref="E1231" ca="1">IF(AND(ISBLANK(INDIRECT(ADDRESS(B1231,2,1,1,"all_city_parameter_inputs"))), ISBLANK(INDIRECT(ADDRESS(B1231,1,1,1,"all_city_parameter_inputs")))), "", IF(ISBLANK(INDIRECT(ADDRESS(B1231,1,1,1,"all_city_parameter_inputs"))), All_city_list!E1230,INDIRECT(ADDRESS(B1231,1,1,1,"all_city_parameter_inputs"))))</f>
        <v>add_walk_to_bus_trips</v>
      </c>
      <c r="F1231" s="9" t="str" cm="1">
        <f t="array" aca="1" ref="F1231" ca="1">IF(AND(ISBLANK(INDIRECT(ADDRESS(B1231,3,1,1,"all_city_parameter_inputs"))),ISBLANK(INDIRECT(ADDRESS(B1231,2,1,1,"all_city_parameter_inputs")))),"",IF(ISBLANK(INDIRECT(ADDRESS(B1231,2,1,1,"all_city_parameter_inputs"))),"",INDIRECT(ADDRESS(B1231,2,1,1,"all_city_parameter_inputs"))))</f>
        <v/>
      </c>
      <c r="G1231" s="25" t="str" cm="1">
        <f t="array" aca="1" ref="G1231" ca="1">IF(ISBLANK(INDIRECT(ADDRESS(B1231,A1231,1,1,"all_city_parameter_inputs"))), "--",INDIRECT(ADDRESS(B1231,A1231,1,1,"all_city_parameter_inputs")))</f>
        <v>T</v>
      </c>
      <c r="H1231" s="25" t="str">
        <f ca="1">IF(OR(F1231="alpha",F1231="beta",F1231="sd",F1231="mean"),"--",VLOOKUP(C1231,Default!$B$5:$H$82,7,FALSE))</f>
        <v>T</v>
      </c>
      <c r="I1231" s="9" t="str">
        <f ca="1">VLOOKUP(E1231,Lookup!$C$5:$D$42,2, FALSE)</f>
        <v>Travel values</v>
      </c>
      <c r="J1231" s="9">
        <f ca="1">VLOOKUP(C1231,Default!$B$4:$E$82,4, FALSE)</f>
        <v>0</v>
      </c>
      <c r="K1231" s="29"/>
      <c r="L1231" s="29"/>
      <c r="M1231" s="29"/>
    </row>
    <row r="1232" spans="1:13" x14ac:dyDescent="0.3">
      <c r="A1232" s="10">
        <f t="shared" si="56"/>
        <v>20</v>
      </c>
      <c r="B1232" s="10">
        <f t="shared" si="57"/>
        <v>40</v>
      </c>
      <c r="C1232" s="10" t="str">
        <f t="shared" ca="1" si="58"/>
        <v>bus_to_passenger_ratio</v>
      </c>
      <c r="D1232" s="9" t="str" cm="1">
        <f t="array" aca="1" ref="D1232" ca="1">INDIRECT(ADDRESS(1,A1232,1,1,"all_city_parameter_inputs"))</f>
        <v>coquimbo_laserena</v>
      </c>
      <c r="E1232" s="11" t="str" cm="1">
        <f t="array" aca="1" ref="E1232" ca="1">IF(AND(ISBLANK(INDIRECT(ADDRESS(B1232,2,1,1,"all_city_parameter_inputs"))), ISBLANK(INDIRECT(ADDRESS(B1232,1,1,1,"all_city_parameter_inputs")))), "", IF(ISBLANK(INDIRECT(ADDRESS(B1232,1,1,1,"all_city_parameter_inputs"))), All_city_list!E1231,INDIRECT(ADDRESS(B1232,1,1,1,"all_city_parameter_inputs"))))</f>
        <v>bus_to_passenger_ratio</v>
      </c>
      <c r="F1232" s="9" t="str" cm="1">
        <f t="array" aca="1" ref="F1232" ca="1">IF(AND(ISBLANK(INDIRECT(ADDRESS(B1232,3,1,1,"all_city_parameter_inputs"))),ISBLANK(INDIRECT(ADDRESS(B1232,2,1,1,"all_city_parameter_inputs")))),"",IF(ISBLANK(INDIRECT(ADDRESS(B1232,2,1,1,"all_city_parameter_inputs"))),"",INDIRECT(ADDRESS(B1232,2,1,1,"all_city_parameter_inputs"))))</f>
        <v>constant</v>
      </c>
      <c r="G1232" s="25" cm="1">
        <f t="array" aca="1" ref="G1232" ca="1">IF(ISBLANK(INDIRECT(ADDRESS(B1232,A1232,1,1,"all_city_parameter_inputs"))), "--",INDIRECT(ADDRESS(B1232,A1232,1,1,"all_city_parameter_inputs")))</f>
        <v>3.2258065000000002E-2</v>
      </c>
      <c r="H1232" s="25">
        <f ca="1">IF(OR(F1232="alpha",F1232="beta",F1232="sd",F1232="mean"),"--",VLOOKUP(C1232,Default!$B$5:$H$82,7,FALSE))</f>
        <v>2.1999999999999999E-2</v>
      </c>
      <c r="I1232" s="9" t="str">
        <f ca="1">VLOOKUP(E1232,Lookup!$C$5:$D$42,2, FALSE)</f>
        <v>Travel values</v>
      </c>
      <c r="J1232" s="9" t="str">
        <f ca="1">VLOOKUP(C1232,Default!$B$4:$E$82,4, FALSE)</f>
        <v>number of buses per passenger</v>
      </c>
      <c r="K1232" s="29"/>
      <c r="L1232" s="29"/>
      <c r="M1232" s="29"/>
    </row>
    <row r="1233" spans="1:13" x14ac:dyDescent="0.3">
      <c r="A1233" s="10">
        <f t="shared" si="56"/>
        <v>20</v>
      </c>
      <c r="B1233" s="10">
        <f t="shared" si="57"/>
        <v>41</v>
      </c>
      <c r="C1233" s="10" t="str">
        <f t="shared" ca="1" si="58"/>
        <v>bus_to_passenger_ratio</v>
      </c>
      <c r="D1233" s="9" t="str" cm="1">
        <f t="array" aca="1" ref="D1233" ca="1">INDIRECT(ADDRESS(1,A1233,1,1,"all_city_parameter_inputs"))</f>
        <v>coquimbo_laserena</v>
      </c>
      <c r="E1233" s="11" t="str" cm="1">
        <f t="array" aca="1" ref="E1233" ca="1">IF(AND(ISBLANK(INDIRECT(ADDRESS(B1233,2,1,1,"all_city_parameter_inputs"))), ISBLANK(INDIRECT(ADDRESS(B1233,1,1,1,"all_city_parameter_inputs")))), "", IF(ISBLANK(INDIRECT(ADDRESS(B1233,1,1,1,"all_city_parameter_inputs"))), All_city_list!E1232,INDIRECT(ADDRESS(B1233,1,1,1,"all_city_parameter_inputs"))))</f>
        <v>bus_to_passenger_ratio</v>
      </c>
      <c r="F1233" s="9" t="str" cm="1">
        <f t="array" aca="1" ref="F1233" ca="1">IF(AND(ISBLANK(INDIRECT(ADDRESS(B1233,3,1,1,"all_city_parameter_inputs"))),ISBLANK(INDIRECT(ADDRESS(B1233,2,1,1,"all_city_parameter_inputs")))),"",IF(ISBLANK(INDIRECT(ADDRESS(B1233,2,1,1,"all_city_parameter_inputs"))),"",INDIRECT(ADDRESS(B1233,2,1,1,"all_city_parameter_inputs"))))</f>
        <v>alpha</v>
      </c>
      <c r="G1233" s="25" cm="1">
        <f t="array" aca="1" ref="G1233" ca="1">IF(ISBLANK(INDIRECT(ADDRESS(B1233,A1233,1,1,"all_city_parameter_inputs"))), "--",INDIRECT(ADDRESS(B1233,A1233,1,1,"all_city_parameter_inputs")))</f>
        <v>20</v>
      </c>
      <c r="H1233" s="25" t="str">
        <f ca="1">IF(OR(F1233="alpha",F1233="beta",F1233="sd",F1233="mean"),"--",VLOOKUP(C1233,Default!$B$5:$H$82,7,FALSE))</f>
        <v>--</v>
      </c>
      <c r="I1233" s="9" t="str">
        <f ca="1">VLOOKUP(E1233,Lookup!$C$5:$D$42,2, FALSE)</f>
        <v>Travel values</v>
      </c>
      <c r="J1233" s="9" t="str">
        <f ca="1">VLOOKUP(C1233,Default!$B$4:$E$82,4, FALSE)</f>
        <v>number of buses per passenger</v>
      </c>
      <c r="K1233" s="29"/>
      <c r="L1233" s="29"/>
      <c r="M1233" s="29"/>
    </row>
    <row r="1234" spans="1:13" x14ac:dyDescent="0.3">
      <c r="A1234" s="10">
        <f t="shared" si="56"/>
        <v>20</v>
      </c>
      <c r="B1234" s="10">
        <f t="shared" si="57"/>
        <v>42</v>
      </c>
      <c r="C1234" s="10" t="str">
        <f t="shared" ca="1" si="58"/>
        <v>bus_to_passenger_ratio</v>
      </c>
      <c r="D1234" s="9" t="str" cm="1">
        <f t="array" aca="1" ref="D1234" ca="1">INDIRECT(ADDRESS(1,A1234,1,1,"all_city_parameter_inputs"))</f>
        <v>coquimbo_laserena</v>
      </c>
      <c r="E1234" s="11" t="str" cm="1">
        <f t="array" aca="1" ref="E1234" ca="1">IF(AND(ISBLANK(INDIRECT(ADDRESS(B1234,2,1,1,"all_city_parameter_inputs"))), ISBLANK(INDIRECT(ADDRESS(B1234,1,1,1,"all_city_parameter_inputs")))), "", IF(ISBLANK(INDIRECT(ADDRESS(B1234,1,1,1,"all_city_parameter_inputs"))), All_city_list!E1233,INDIRECT(ADDRESS(B1234,1,1,1,"all_city_parameter_inputs"))))</f>
        <v>bus_to_passenger_ratio</v>
      </c>
      <c r="F1234" s="9" t="str" cm="1">
        <f t="array" aca="1" ref="F1234" ca="1">IF(AND(ISBLANK(INDIRECT(ADDRESS(B1234,3,1,1,"all_city_parameter_inputs"))),ISBLANK(INDIRECT(ADDRESS(B1234,2,1,1,"all_city_parameter_inputs")))),"",IF(ISBLANK(INDIRECT(ADDRESS(B1234,2,1,1,"all_city_parameter_inputs"))),"",INDIRECT(ADDRESS(B1234,2,1,1,"all_city_parameter_inputs"))))</f>
        <v>beta</v>
      </c>
      <c r="G1234" s="25" cm="1">
        <f t="array" aca="1" ref="G1234" ca="1">IF(ISBLANK(INDIRECT(ADDRESS(B1234,A1234,1,1,"all_city_parameter_inputs"))), "--",INDIRECT(ADDRESS(B1234,A1234,1,1,"all_city_parameter_inputs")))</f>
        <v>600</v>
      </c>
      <c r="H1234" s="25" t="str">
        <f ca="1">IF(OR(F1234="alpha",F1234="beta",F1234="sd",F1234="mean"),"--",VLOOKUP(C1234,Default!$B$5:$H$82,7,FALSE))</f>
        <v>--</v>
      </c>
      <c r="I1234" s="9" t="str">
        <f ca="1">VLOOKUP(E1234,Lookup!$C$5:$D$42,2, FALSE)</f>
        <v>Travel values</v>
      </c>
      <c r="J1234" s="9" t="str">
        <f ca="1">VLOOKUP(C1234,Default!$B$4:$E$82,4, FALSE)</f>
        <v>number of buses per passenger</v>
      </c>
      <c r="K1234" s="29"/>
      <c r="L1234" s="29"/>
      <c r="M1234" s="29"/>
    </row>
    <row r="1235" spans="1:13" x14ac:dyDescent="0.3">
      <c r="A1235" s="10">
        <f t="shared" si="56"/>
        <v>20</v>
      </c>
      <c r="B1235" s="10">
        <f t="shared" si="57"/>
        <v>43</v>
      </c>
      <c r="C1235" s="10" t="str">
        <f t="shared" ca="1" si="58"/>
        <v>truck_to_car_ratio</v>
      </c>
      <c r="D1235" s="9" t="str" cm="1">
        <f t="array" aca="1" ref="D1235" ca="1">INDIRECT(ADDRESS(1,A1235,1,1,"all_city_parameter_inputs"))</f>
        <v>coquimbo_laserena</v>
      </c>
      <c r="E1235" s="11" t="str" cm="1">
        <f t="array" aca="1" ref="E1235" ca="1">IF(AND(ISBLANK(INDIRECT(ADDRESS(B1235,2,1,1,"all_city_parameter_inputs"))), ISBLANK(INDIRECT(ADDRESS(B1235,1,1,1,"all_city_parameter_inputs")))), "", IF(ISBLANK(INDIRECT(ADDRESS(B1235,1,1,1,"all_city_parameter_inputs"))), All_city_list!E1234,INDIRECT(ADDRESS(B1235,1,1,1,"all_city_parameter_inputs"))))</f>
        <v>truck_to_car_ratio</v>
      </c>
      <c r="F1235" s="9" t="str" cm="1">
        <f t="array" aca="1" ref="F1235" ca="1">IF(AND(ISBLANK(INDIRECT(ADDRESS(B1235,3,1,1,"all_city_parameter_inputs"))),ISBLANK(INDIRECT(ADDRESS(B1235,2,1,1,"all_city_parameter_inputs")))),"",IF(ISBLANK(INDIRECT(ADDRESS(B1235,2,1,1,"all_city_parameter_inputs"))),"",INDIRECT(ADDRESS(B1235,2,1,1,"all_city_parameter_inputs"))))</f>
        <v>constant</v>
      </c>
      <c r="G1235" s="25" cm="1">
        <f t="array" aca="1" ref="G1235" ca="1">IF(ISBLANK(INDIRECT(ADDRESS(B1235,A1235,1,1,"all_city_parameter_inputs"))), "--",INDIRECT(ADDRESS(B1235,A1235,1,1,"all_city_parameter_inputs")))</f>
        <v>0.23076923099999999</v>
      </c>
      <c r="H1235" s="25">
        <f ca="1">IF(OR(F1235="alpha",F1235="beta",F1235="sd",F1235="mean"),"--",VLOOKUP(C1235,Default!$B$5:$H$82,7,FALSE))</f>
        <v>0.21</v>
      </c>
      <c r="I1235" s="9" t="str">
        <f ca="1">VLOOKUP(E1235,Lookup!$C$5:$D$42,2, FALSE)</f>
        <v>Travel values</v>
      </c>
      <c r="J1235" s="9" t="str">
        <f ca="1">VLOOKUP(C1235,Default!$B$4:$E$82,4, FALSE)</f>
        <v>number of trucks per car</v>
      </c>
      <c r="K1235" s="29"/>
      <c r="L1235" s="29"/>
      <c r="M1235" s="29"/>
    </row>
    <row r="1236" spans="1:13" x14ac:dyDescent="0.3">
      <c r="A1236" s="10">
        <f t="shared" si="56"/>
        <v>20</v>
      </c>
      <c r="B1236" s="10">
        <f t="shared" si="57"/>
        <v>44</v>
      </c>
      <c r="C1236" s="10" t="str">
        <f t="shared" ca="1" si="58"/>
        <v>truck_to_car_ratio</v>
      </c>
      <c r="D1236" s="9" t="str" cm="1">
        <f t="array" aca="1" ref="D1236" ca="1">INDIRECT(ADDRESS(1,A1236,1,1,"all_city_parameter_inputs"))</f>
        <v>coquimbo_laserena</v>
      </c>
      <c r="E1236" s="11" t="str" cm="1">
        <f t="array" aca="1" ref="E1236" ca="1">IF(AND(ISBLANK(INDIRECT(ADDRESS(B1236,2,1,1,"all_city_parameter_inputs"))), ISBLANK(INDIRECT(ADDRESS(B1236,1,1,1,"all_city_parameter_inputs")))), "", IF(ISBLANK(INDIRECT(ADDRESS(B1236,1,1,1,"all_city_parameter_inputs"))), All_city_list!E1235,INDIRECT(ADDRESS(B1236,1,1,1,"all_city_parameter_inputs"))))</f>
        <v>truck_to_car_ratio</v>
      </c>
      <c r="F1236" s="9" t="str" cm="1">
        <f t="array" aca="1" ref="F1236" ca="1">IF(AND(ISBLANK(INDIRECT(ADDRESS(B1236,3,1,1,"all_city_parameter_inputs"))),ISBLANK(INDIRECT(ADDRESS(B1236,2,1,1,"all_city_parameter_inputs")))),"",IF(ISBLANK(INDIRECT(ADDRESS(B1236,2,1,1,"all_city_parameter_inputs"))),"",INDIRECT(ADDRESS(B1236,2,1,1,"all_city_parameter_inputs"))))</f>
        <v>alpha</v>
      </c>
      <c r="G1236" s="25" cm="1">
        <f t="array" aca="1" ref="G1236" ca="1">IF(ISBLANK(INDIRECT(ADDRESS(B1236,A1236,1,1,"all_city_parameter_inputs"))), "--",INDIRECT(ADDRESS(B1236,A1236,1,1,"all_city_parameter_inputs")))</f>
        <v>3</v>
      </c>
      <c r="H1236" s="25" t="str">
        <f ca="1">IF(OR(F1236="alpha",F1236="beta",F1236="sd",F1236="mean"),"--",VLOOKUP(C1236,Default!$B$5:$H$82,7,FALSE))</f>
        <v>--</v>
      </c>
      <c r="I1236" s="9" t="str">
        <f ca="1">VLOOKUP(E1236,Lookup!$C$5:$D$42,2, FALSE)</f>
        <v>Travel values</v>
      </c>
      <c r="J1236" s="9" t="str">
        <f ca="1">VLOOKUP(C1236,Default!$B$4:$E$82,4, FALSE)</f>
        <v>number of trucks per car</v>
      </c>
      <c r="K1236" s="29"/>
      <c r="L1236" s="29"/>
      <c r="M1236" s="29"/>
    </row>
    <row r="1237" spans="1:13" x14ac:dyDescent="0.3">
      <c r="A1237" s="10">
        <f t="shared" si="56"/>
        <v>20</v>
      </c>
      <c r="B1237" s="10">
        <f t="shared" si="57"/>
        <v>45</v>
      </c>
      <c r="C1237" s="10" t="str">
        <f t="shared" ca="1" si="58"/>
        <v>truck_to_car_ratio</v>
      </c>
      <c r="D1237" s="9" t="str" cm="1">
        <f t="array" aca="1" ref="D1237" ca="1">INDIRECT(ADDRESS(1,A1237,1,1,"all_city_parameter_inputs"))</f>
        <v>coquimbo_laserena</v>
      </c>
      <c r="E1237" s="11" t="str" cm="1">
        <f t="array" aca="1" ref="E1237" ca="1">IF(AND(ISBLANK(INDIRECT(ADDRESS(B1237,2,1,1,"all_city_parameter_inputs"))), ISBLANK(INDIRECT(ADDRESS(B1237,1,1,1,"all_city_parameter_inputs")))), "", IF(ISBLANK(INDIRECT(ADDRESS(B1237,1,1,1,"all_city_parameter_inputs"))), All_city_list!E1236,INDIRECT(ADDRESS(B1237,1,1,1,"all_city_parameter_inputs"))))</f>
        <v>truck_to_car_ratio</v>
      </c>
      <c r="F1237" s="9" t="str" cm="1">
        <f t="array" aca="1" ref="F1237" ca="1">IF(AND(ISBLANK(INDIRECT(ADDRESS(B1237,3,1,1,"all_city_parameter_inputs"))),ISBLANK(INDIRECT(ADDRESS(B1237,2,1,1,"all_city_parameter_inputs")))),"",IF(ISBLANK(INDIRECT(ADDRESS(B1237,2,1,1,"all_city_parameter_inputs"))),"",INDIRECT(ADDRESS(B1237,2,1,1,"all_city_parameter_inputs"))))</f>
        <v>beta</v>
      </c>
      <c r="G1237" s="25" cm="1">
        <f t="array" aca="1" ref="G1237" ca="1">IF(ISBLANK(INDIRECT(ADDRESS(B1237,A1237,1,1,"all_city_parameter_inputs"))), "--",INDIRECT(ADDRESS(B1237,A1237,1,1,"all_city_parameter_inputs")))</f>
        <v>10</v>
      </c>
      <c r="H1237" s="25" t="str">
        <f ca="1">IF(OR(F1237="alpha",F1237="beta",F1237="sd",F1237="mean"),"--",VLOOKUP(C1237,Default!$B$5:$H$82,7,FALSE))</f>
        <v>--</v>
      </c>
      <c r="I1237" s="9" t="str">
        <f ca="1">VLOOKUP(E1237,Lookup!$C$5:$D$42,2, FALSE)</f>
        <v>Travel values</v>
      </c>
      <c r="J1237" s="9" t="str">
        <f ca="1">VLOOKUP(C1237,Default!$B$4:$E$82,4, FALSE)</f>
        <v>number of trucks per car</v>
      </c>
      <c r="K1237" s="29"/>
      <c r="L1237" s="29"/>
      <c r="M1237" s="29"/>
    </row>
    <row r="1238" spans="1:13" x14ac:dyDescent="0.3">
      <c r="A1238" s="10">
        <f t="shared" si="56"/>
        <v>20</v>
      </c>
      <c r="B1238" s="10">
        <f t="shared" si="57"/>
        <v>46</v>
      </c>
      <c r="C1238" s="10" t="str">
        <f t="shared" ca="1" si="58"/>
        <v xml:space="preserve">PM_emission_confidence </v>
      </c>
      <c r="D1238" s="9" t="str" cm="1">
        <f t="array" aca="1" ref="D1238" ca="1">INDIRECT(ADDRESS(1,A1238,1,1,"all_city_parameter_inputs"))</f>
        <v>coquimbo_laserena</v>
      </c>
      <c r="E1238" s="11" t="str" cm="1">
        <f t="array" aca="1" ref="E1238" ca="1">IF(AND(ISBLANK(INDIRECT(ADDRESS(B1238,2,1,1,"all_city_parameter_inputs"))), ISBLANK(INDIRECT(ADDRESS(B1238,1,1,1,"all_city_parameter_inputs")))), "", IF(ISBLANK(INDIRECT(ADDRESS(B1238,1,1,1,"all_city_parameter_inputs"))), All_city_list!E1237,INDIRECT(ADDRESS(B1238,1,1,1,"all_city_parameter_inputs"))))</f>
        <v>PM_emission_confidence</v>
      </c>
      <c r="F1238" s="9" t="str" cm="1">
        <f t="array" aca="1" ref="F1238" ca="1">IF(AND(ISBLANK(INDIRECT(ADDRESS(B1238,3,1,1,"all_city_parameter_inputs"))),ISBLANK(INDIRECT(ADDRESS(B1238,2,1,1,"all_city_parameter_inputs")))),"",IF(ISBLANK(INDIRECT(ADDRESS(B1238,2,1,1,"all_city_parameter_inputs"))),"",INDIRECT(ADDRESS(B1238,2,1,1,"all_city_parameter_inputs"))))</f>
        <v/>
      </c>
      <c r="G1238" s="25" cm="1">
        <f t="array" aca="1" ref="G1238" ca="1">IF(ISBLANK(INDIRECT(ADDRESS(B1238,A1238,1,1,"all_city_parameter_inputs"))), "--",INDIRECT(ADDRESS(B1238,A1238,1,1,"all_city_parameter_inputs")))</f>
        <v>0.8</v>
      </c>
      <c r="H1238" s="25" t="e">
        <f ca="1">IF(OR(F1238="alpha",F1238="beta",F1238="sd",F1238="mean"),"--",VLOOKUP(C1238,Default!$B$5:$H$82,7,FALSE))</f>
        <v>#N/A</v>
      </c>
      <c r="I1238" s="9" t="str">
        <f ca="1">VLOOKUP(E1238,Lookup!$C$5:$D$42,2, FALSE)</f>
        <v>Pollution values</v>
      </c>
      <c r="J1238" s="9" t="e">
        <f ca="1">VLOOKUP(C1238,Default!$B$4:$E$82,4, FALSE)</f>
        <v>#N/A</v>
      </c>
      <c r="K1238" s="29"/>
      <c r="L1238" s="29"/>
      <c r="M1238" s="29"/>
    </row>
    <row r="1239" spans="1:13" x14ac:dyDescent="0.3">
      <c r="A1239" s="10">
        <f t="shared" si="56"/>
        <v>20</v>
      </c>
      <c r="B1239" s="10">
        <f t="shared" si="57"/>
        <v>47</v>
      </c>
      <c r="C1239" s="10" t="str">
        <f t="shared" ca="1" si="58"/>
        <v>distance_scalar_car_taxi</v>
      </c>
      <c r="D1239" s="9" t="str" cm="1">
        <f t="array" aca="1" ref="D1239" ca="1">INDIRECT(ADDRESS(1,A1239,1,1,"all_city_parameter_inputs"))</f>
        <v>coquimbo_laserena</v>
      </c>
      <c r="E1239" s="11" t="str" cm="1">
        <f t="array" aca="1" ref="E1239" ca="1">IF(AND(ISBLANK(INDIRECT(ADDRESS(B1239,2,1,1,"all_city_parameter_inputs"))), ISBLANK(INDIRECT(ADDRESS(B1239,1,1,1,"all_city_parameter_inputs")))), "", IF(ISBLANK(INDIRECT(ADDRESS(B1239,1,1,1,"all_city_parameter_inputs"))), All_city_list!E1238,INDIRECT(ADDRESS(B1239,1,1,1,"all_city_parameter_inputs"))))</f>
        <v>distance_scalar_car_taxi</v>
      </c>
      <c r="F1239" s="9" t="str" cm="1">
        <f t="array" aca="1" ref="F1239" ca="1">IF(AND(ISBLANK(INDIRECT(ADDRESS(B1239,3,1,1,"all_city_parameter_inputs"))),ISBLANK(INDIRECT(ADDRESS(B1239,2,1,1,"all_city_parameter_inputs")))),"",IF(ISBLANK(INDIRECT(ADDRESS(B1239,2,1,1,"all_city_parameter_inputs"))),"",INDIRECT(ADDRESS(B1239,2,1,1,"all_city_parameter_inputs"))))</f>
        <v>constant</v>
      </c>
      <c r="G1239" s="25" cm="1">
        <f t="array" aca="1" ref="G1239" ca="1">IF(ISBLANK(INDIRECT(ADDRESS(B1239,A1239,1,1,"all_city_parameter_inputs"))), "--",INDIRECT(ADDRESS(B1239,A1239,1,1,"all_city_parameter_inputs")))</f>
        <v>1</v>
      </c>
      <c r="H1239" s="25">
        <f ca="1">IF(OR(F1239="alpha",F1239="beta",F1239="sd",F1239="mean"),"--",VLOOKUP(C1239,Default!$B$5:$H$82,7,FALSE))</f>
        <v>1</v>
      </c>
      <c r="I1239" s="9" t="str">
        <f ca="1">VLOOKUP(E1239,Lookup!$C$5:$D$42,2, FALSE)</f>
        <v>Travel values</v>
      </c>
      <c r="J1239" s="9" t="str">
        <f ca="1">VLOOKUP(C1239,Default!$B$4:$E$82,4, FALSE)</f>
        <v>scalar for car/taxi distance</v>
      </c>
      <c r="K1239" s="29"/>
      <c r="L1239" s="29"/>
      <c r="M1239" s="29"/>
    </row>
    <row r="1240" spans="1:13" x14ac:dyDescent="0.3">
      <c r="A1240" s="10">
        <f t="shared" si="56"/>
        <v>20</v>
      </c>
      <c r="B1240" s="10">
        <f t="shared" si="57"/>
        <v>48</v>
      </c>
      <c r="C1240" s="10" t="str">
        <f t="shared" ca="1" si="58"/>
        <v>distance_scalar_car_taxi</v>
      </c>
      <c r="D1240" s="9" t="str" cm="1">
        <f t="array" aca="1" ref="D1240" ca="1">INDIRECT(ADDRESS(1,A1240,1,1,"all_city_parameter_inputs"))</f>
        <v>coquimbo_laserena</v>
      </c>
      <c r="E1240" s="11" t="str" cm="1">
        <f t="array" aca="1" ref="E1240" ca="1">IF(AND(ISBLANK(INDIRECT(ADDRESS(B1240,2,1,1,"all_city_parameter_inputs"))), ISBLANK(INDIRECT(ADDRESS(B1240,1,1,1,"all_city_parameter_inputs")))), "", IF(ISBLANK(INDIRECT(ADDRESS(B1240,1,1,1,"all_city_parameter_inputs"))), All_city_list!E1239,INDIRECT(ADDRESS(B1240,1,1,1,"all_city_parameter_inputs"))))</f>
        <v>distance_scalar_car_taxi</v>
      </c>
      <c r="F1240" s="9" t="str" cm="1">
        <f t="array" aca="1" ref="F1240" ca="1">IF(AND(ISBLANK(INDIRECT(ADDRESS(B1240,3,1,1,"all_city_parameter_inputs"))),ISBLANK(INDIRECT(ADDRESS(B1240,2,1,1,"all_city_parameter_inputs")))),"",IF(ISBLANK(INDIRECT(ADDRESS(B1240,2,1,1,"all_city_parameter_inputs"))),"",INDIRECT(ADDRESS(B1240,2,1,1,"all_city_parameter_inputs"))))</f>
        <v>mean</v>
      </c>
      <c r="G1240" s="25" cm="1">
        <f t="array" aca="1" ref="G1240" ca="1">IF(ISBLANK(INDIRECT(ADDRESS(B1240,A1240,1,1,"all_city_parameter_inputs"))), "--",INDIRECT(ADDRESS(B1240,A1240,1,1,"all_city_parameter_inputs")))</f>
        <v>1</v>
      </c>
      <c r="H1240" s="25" t="str">
        <f ca="1">IF(OR(F1240="alpha",F1240="beta",F1240="sd",F1240="mean"),"--",VLOOKUP(C1240,Default!$B$5:$H$82,7,FALSE))</f>
        <v>--</v>
      </c>
      <c r="I1240" s="9" t="str">
        <f ca="1">VLOOKUP(E1240,Lookup!$C$5:$D$42,2, FALSE)</f>
        <v>Travel values</v>
      </c>
      <c r="J1240" s="9" t="str">
        <f ca="1">VLOOKUP(C1240,Default!$B$4:$E$82,4, FALSE)</f>
        <v>scalar for car/taxi distance</v>
      </c>
      <c r="K1240" s="29"/>
      <c r="L1240" s="29"/>
      <c r="M1240" s="29"/>
    </row>
    <row r="1241" spans="1:13" x14ac:dyDescent="0.3">
      <c r="A1241" s="10">
        <f t="shared" si="56"/>
        <v>20</v>
      </c>
      <c r="B1241" s="10">
        <f t="shared" si="57"/>
        <v>49</v>
      </c>
      <c r="C1241" s="10" t="str">
        <f t="shared" ca="1" si="58"/>
        <v>distance_scalar_car_taxi</v>
      </c>
      <c r="D1241" s="9" t="str" cm="1">
        <f t="array" aca="1" ref="D1241" ca="1">INDIRECT(ADDRESS(1,A1241,1,1,"all_city_parameter_inputs"))</f>
        <v>coquimbo_laserena</v>
      </c>
      <c r="E1241" s="11" t="str" cm="1">
        <f t="array" aca="1" ref="E1241" ca="1">IF(AND(ISBLANK(INDIRECT(ADDRESS(B1241,2,1,1,"all_city_parameter_inputs"))), ISBLANK(INDIRECT(ADDRESS(B1241,1,1,1,"all_city_parameter_inputs")))), "", IF(ISBLANK(INDIRECT(ADDRESS(B1241,1,1,1,"all_city_parameter_inputs"))), All_city_list!E1240,INDIRECT(ADDRESS(B1241,1,1,1,"all_city_parameter_inputs"))))</f>
        <v>distance_scalar_car_taxi</v>
      </c>
      <c r="F1241" s="9" t="str" cm="1">
        <f t="array" aca="1" ref="F1241" ca="1">IF(AND(ISBLANK(INDIRECT(ADDRESS(B1241,3,1,1,"all_city_parameter_inputs"))),ISBLANK(INDIRECT(ADDRESS(B1241,2,1,1,"all_city_parameter_inputs")))),"",IF(ISBLANK(INDIRECT(ADDRESS(B1241,2,1,1,"all_city_parameter_inputs"))),"",INDIRECT(ADDRESS(B1241,2,1,1,"all_city_parameter_inputs"))))</f>
        <v>sd</v>
      </c>
      <c r="G1241" s="25" cm="1">
        <f t="array" aca="1" ref="G1241" ca="1">IF(ISBLANK(INDIRECT(ADDRESS(B1241,A1241,1,1,"all_city_parameter_inputs"))), "--",INDIRECT(ADDRESS(B1241,A1241,1,1,"all_city_parameter_inputs")))</f>
        <v>1.2</v>
      </c>
      <c r="H1241" s="25" t="str">
        <f ca="1">IF(OR(F1241="alpha",F1241="beta",F1241="sd",F1241="mean"),"--",VLOOKUP(C1241,Default!$B$5:$H$82,7,FALSE))</f>
        <v>--</v>
      </c>
      <c r="I1241" s="9" t="str">
        <f ca="1">VLOOKUP(E1241,Lookup!$C$5:$D$42,2, FALSE)</f>
        <v>Travel values</v>
      </c>
      <c r="J1241" s="9" t="str">
        <f ca="1">VLOOKUP(C1241,Default!$B$4:$E$82,4, FALSE)</f>
        <v>scalar for car/taxi distance</v>
      </c>
      <c r="K1241" s="29"/>
      <c r="L1241" s="29"/>
      <c r="M1241" s="29"/>
    </row>
    <row r="1242" spans="1:13" x14ac:dyDescent="0.3">
      <c r="A1242" s="10">
        <f t="shared" si="56"/>
        <v>20</v>
      </c>
      <c r="B1242" s="10">
        <f t="shared" si="57"/>
        <v>50</v>
      </c>
      <c r="C1242" s="10" t="str">
        <f t="shared" ca="1" si="58"/>
        <v>distance_scalar_motorcycle</v>
      </c>
      <c r="D1242" s="9" t="str" cm="1">
        <f t="array" aca="1" ref="D1242" ca="1">INDIRECT(ADDRESS(1,A1242,1,1,"all_city_parameter_inputs"))</f>
        <v>coquimbo_laserena</v>
      </c>
      <c r="E1242" s="11" t="str" cm="1">
        <f t="array" aca="1" ref="E1242" ca="1">IF(AND(ISBLANK(INDIRECT(ADDRESS(B1242,2,1,1,"all_city_parameter_inputs"))), ISBLANK(INDIRECT(ADDRESS(B1242,1,1,1,"all_city_parameter_inputs")))), "", IF(ISBLANK(INDIRECT(ADDRESS(B1242,1,1,1,"all_city_parameter_inputs"))), All_city_list!E1241,INDIRECT(ADDRESS(B1242,1,1,1,"all_city_parameter_inputs"))))</f>
        <v>distance_scalar_motorcycle</v>
      </c>
      <c r="F1242" s="9" t="str" cm="1">
        <f t="array" aca="1" ref="F1242" ca="1">IF(AND(ISBLANK(INDIRECT(ADDRESS(B1242,3,1,1,"all_city_parameter_inputs"))),ISBLANK(INDIRECT(ADDRESS(B1242,2,1,1,"all_city_parameter_inputs")))),"",IF(ISBLANK(INDIRECT(ADDRESS(B1242,2,1,1,"all_city_parameter_inputs"))),"",INDIRECT(ADDRESS(B1242,2,1,1,"all_city_parameter_inputs"))))</f>
        <v>constant</v>
      </c>
      <c r="G1242" s="25" cm="1">
        <f t="array" aca="1" ref="G1242" ca="1">IF(ISBLANK(INDIRECT(ADDRESS(B1242,A1242,1,1,"all_city_parameter_inputs"))), "--",INDIRECT(ADDRESS(B1242,A1242,1,1,"all_city_parameter_inputs")))</f>
        <v>1</v>
      </c>
      <c r="H1242" s="25">
        <f ca="1">IF(OR(F1242="alpha",F1242="beta",F1242="sd",F1242="mean"),"--",VLOOKUP(C1242,Default!$B$5:$H$82,7,FALSE))</f>
        <v>1</v>
      </c>
      <c r="I1242" s="9" t="str">
        <f ca="1">VLOOKUP(E1242,Lookup!$C$5:$D$42,2, FALSE)</f>
        <v>Travel values</v>
      </c>
      <c r="J1242" s="9" t="str">
        <f ca="1">VLOOKUP(C1242,Default!$B$4:$E$82,4, FALSE)</f>
        <v>scalar for motorcycle distance</v>
      </c>
      <c r="K1242" s="29"/>
      <c r="L1242" s="29"/>
      <c r="M1242" s="29"/>
    </row>
    <row r="1243" spans="1:13" x14ac:dyDescent="0.3">
      <c r="A1243" s="10">
        <f t="shared" si="56"/>
        <v>20</v>
      </c>
      <c r="B1243" s="10">
        <f t="shared" si="57"/>
        <v>51</v>
      </c>
      <c r="C1243" s="10" t="str">
        <f t="shared" ca="1" si="58"/>
        <v>distance_scalar_motorcycle</v>
      </c>
      <c r="D1243" s="9" t="str" cm="1">
        <f t="array" aca="1" ref="D1243" ca="1">INDIRECT(ADDRESS(1,A1243,1,1,"all_city_parameter_inputs"))</f>
        <v>coquimbo_laserena</v>
      </c>
      <c r="E1243" s="11" t="str" cm="1">
        <f t="array" aca="1" ref="E1243" ca="1">IF(AND(ISBLANK(INDIRECT(ADDRESS(B1243,2,1,1,"all_city_parameter_inputs"))), ISBLANK(INDIRECT(ADDRESS(B1243,1,1,1,"all_city_parameter_inputs")))), "", IF(ISBLANK(INDIRECT(ADDRESS(B1243,1,1,1,"all_city_parameter_inputs"))), All_city_list!E1242,INDIRECT(ADDRESS(B1243,1,1,1,"all_city_parameter_inputs"))))</f>
        <v>distance_scalar_motorcycle</v>
      </c>
      <c r="F1243" s="9" t="str" cm="1">
        <f t="array" aca="1" ref="F1243" ca="1">IF(AND(ISBLANK(INDIRECT(ADDRESS(B1243,3,1,1,"all_city_parameter_inputs"))),ISBLANK(INDIRECT(ADDRESS(B1243,2,1,1,"all_city_parameter_inputs")))),"",IF(ISBLANK(INDIRECT(ADDRESS(B1243,2,1,1,"all_city_parameter_inputs"))),"",INDIRECT(ADDRESS(B1243,2,1,1,"all_city_parameter_inputs"))))</f>
        <v>mean</v>
      </c>
      <c r="G1243" s="25" cm="1">
        <f t="array" aca="1" ref="G1243" ca="1">IF(ISBLANK(INDIRECT(ADDRESS(B1243,A1243,1,1,"all_city_parameter_inputs"))), "--",INDIRECT(ADDRESS(B1243,A1243,1,1,"all_city_parameter_inputs")))</f>
        <v>1</v>
      </c>
      <c r="H1243" s="25" t="str">
        <f ca="1">IF(OR(F1243="alpha",F1243="beta",F1243="sd",F1243="mean"),"--",VLOOKUP(C1243,Default!$B$5:$H$82,7,FALSE))</f>
        <v>--</v>
      </c>
      <c r="I1243" s="9" t="str">
        <f ca="1">VLOOKUP(E1243,Lookup!$C$5:$D$42,2, FALSE)</f>
        <v>Travel values</v>
      </c>
      <c r="J1243" s="9" t="str">
        <f ca="1">VLOOKUP(C1243,Default!$B$4:$E$82,4, FALSE)</f>
        <v>scalar for motorcycle distance</v>
      </c>
      <c r="K1243" s="29"/>
      <c r="L1243" s="29"/>
      <c r="M1243" s="29"/>
    </row>
    <row r="1244" spans="1:13" x14ac:dyDescent="0.3">
      <c r="A1244" s="10">
        <f t="shared" si="56"/>
        <v>20</v>
      </c>
      <c r="B1244" s="10">
        <f t="shared" si="57"/>
        <v>52</v>
      </c>
      <c r="C1244" s="10" t="str">
        <f t="shared" ca="1" si="58"/>
        <v>distance_scalar_motorcycle</v>
      </c>
      <c r="D1244" s="9" t="str" cm="1">
        <f t="array" aca="1" ref="D1244" ca="1">INDIRECT(ADDRESS(1,A1244,1,1,"all_city_parameter_inputs"))</f>
        <v>coquimbo_laserena</v>
      </c>
      <c r="E1244" s="11" t="str" cm="1">
        <f t="array" aca="1" ref="E1244" ca="1">IF(AND(ISBLANK(INDIRECT(ADDRESS(B1244,2,1,1,"all_city_parameter_inputs"))), ISBLANK(INDIRECT(ADDRESS(B1244,1,1,1,"all_city_parameter_inputs")))), "", IF(ISBLANK(INDIRECT(ADDRESS(B1244,1,1,1,"all_city_parameter_inputs"))), All_city_list!E1243,INDIRECT(ADDRESS(B1244,1,1,1,"all_city_parameter_inputs"))))</f>
        <v>distance_scalar_motorcycle</v>
      </c>
      <c r="F1244" s="9" t="str" cm="1">
        <f t="array" aca="1" ref="F1244" ca="1">IF(AND(ISBLANK(INDIRECT(ADDRESS(B1244,3,1,1,"all_city_parameter_inputs"))),ISBLANK(INDIRECT(ADDRESS(B1244,2,1,1,"all_city_parameter_inputs")))),"",IF(ISBLANK(INDIRECT(ADDRESS(B1244,2,1,1,"all_city_parameter_inputs"))),"",INDIRECT(ADDRESS(B1244,2,1,1,"all_city_parameter_inputs"))))</f>
        <v>sd</v>
      </c>
      <c r="G1244" s="25" cm="1">
        <f t="array" aca="1" ref="G1244" ca="1">IF(ISBLANK(INDIRECT(ADDRESS(B1244,A1244,1,1,"all_city_parameter_inputs"))), "--",INDIRECT(ADDRESS(B1244,A1244,1,1,"all_city_parameter_inputs")))</f>
        <v>1.2</v>
      </c>
      <c r="H1244" s="25" t="str">
        <f ca="1">IF(OR(F1244="alpha",F1244="beta",F1244="sd",F1244="mean"),"--",VLOOKUP(C1244,Default!$B$5:$H$82,7,FALSE))</f>
        <v>--</v>
      </c>
      <c r="I1244" s="9" t="str">
        <f ca="1">VLOOKUP(E1244,Lookup!$C$5:$D$42,2, FALSE)</f>
        <v>Travel values</v>
      </c>
      <c r="J1244" s="9" t="str">
        <f ca="1">VLOOKUP(C1244,Default!$B$4:$E$82,4, FALSE)</f>
        <v>scalar for motorcycle distance</v>
      </c>
      <c r="K1244" s="29"/>
      <c r="L1244" s="29"/>
      <c r="M1244" s="29"/>
    </row>
    <row r="1245" spans="1:13" x14ac:dyDescent="0.3">
      <c r="A1245" s="10">
        <f t="shared" si="56"/>
        <v>20</v>
      </c>
      <c r="B1245" s="10">
        <f t="shared" si="57"/>
        <v>53</v>
      </c>
      <c r="C1245" s="10" t="str">
        <f t="shared" ca="1" si="58"/>
        <v>distance_scalar_pt</v>
      </c>
      <c r="D1245" s="9" t="str" cm="1">
        <f t="array" aca="1" ref="D1245" ca="1">INDIRECT(ADDRESS(1,A1245,1,1,"all_city_parameter_inputs"))</f>
        <v>coquimbo_laserena</v>
      </c>
      <c r="E1245" s="11" t="str" cm="1">
        <f t="array" aca="1" ref="E1245" ca="1">IF(AND(ISBLANK(INDIRECT(ADDRESS(B1245,2,1,1,"all_city_parameter_inputs"))), ISBLANK(INDIRECT(ADDRESS(B1245,1,1,1,"all_city_parameter_inputs")))), "", IF(ISBLANK(INDIRECT(ADDRESS(B1245,1,1,1,"all_city_parameter_inputs"))), All_city_list!E1244,INDIRECT(ADDRESS(B1245,1,1,1,"all_city_parameter_inputs"))))</f>
        <v>distance_scalar_pt</v>
      </c>
      <c r="F1245" s="9" t="str" cm="1">
        <f t="array" aca="1" ref="F1245" ca="1">IF(AND(ISBLANK(INDIRECT(ADDRESS(B1245,3,1,1,"all_city_parameter_inputs"))),ISBLANK(INDIRECT(ADDRESS(B1245,2,1,1,"all_city_parameter_inputs")))),"",IF(ISBLANK(INDIRECT(ADDRESS(B1245,2,1,1,"all_city_parameter_inputs"))),"",INDIRECT(ADDRESS(B1245,2,1,1,"all_city_parameter_inputs"))))</f>
        <v>constant</v>
      </c>
      <c r="G1245" s="25" cm="1">
        <f t="array" aca="1" ref="G1245" ca="1">IF(ISBLANK(INDIRECT(ADDRESS(B1245,A1245,1,1,"all_city_parameter_inputs"))), "--",INDIRECT(ADDRESS(B1245,A1245,1,1,"all_city_parameter_inputs")))</f>
        <v>1</v>
      </c>
      <c r="H1245" s="25">
        <f ca="1">IF(OR(F1245="alpha",F1245="beta",F1245="sd",F1245="mean"),"--",VLOOKUP(C1245,Default!$B$5:$H$82,7,FALSE))</f>
        <v>1</v>
      </c>
      <c r="I1245" s="9" t="str">
        <f ca="1">VLOOKUP(E1245,Lookup!$C$5:$D$42,2, FALSE)</f>
        <v>Travel values</v>
      </c>
      <c r="J1245" s="9" t="str">
        <f ca="1">VLOOKUP(C1245,Default!$B$4:$E$82,4, FALSE)</f>
        <v>scalar for PT distance</v>
      </c>
      <c r="K1245" s="29"/>
      <c r="L1245" s="29"/>
      <c r="M1245" s="29"/>
    </row>
    <row r="1246" spans="1:13" x14ac:dyDescent="0.3">
      <c r="A1246" s="10">
        <f t="shared" si="56"/>
        <v>20</v>
      </c>
      <c r="B1246" s="10">
        <f t="shared" si="57"/>
        <v>54</v>
      </c>
      <c r="C1246" s="10" t="str">
        <f t="shared" ca="1" si="58"/>
        <v>distance_scalar_pt</v>
      </c>
      <c r="D1246" s="9" t="str" cm="1">
        <f t="array" aca="1" ref="D1246" ca="1">INDIRECT(ADDRESS(1,A1246,1,1,"all_city_parameter_inputs"))</f>
        <v>coquimbo_laserena</v>
      </c>
      <c r="E1246" s="11" t="str" cm="1">
        <f t="array" aca="1" ref="E1246" ca="1">IF(AND(ISBLANK(INDIRECT(ADDRESS(B1246,2,1,1,"all_city_parameter_inputs"))), ISBLANK(INDIRECT(ADDRESS(B1246,1,1,1,"all_city_parameter_inputs")))), "", IF(ISBLANK(INDIRECT(ADDRESS(B1246,1,1,1,"all_city_parameter_inputs"))), All_city_list!E1245,INDIRECT(ADDRESS(B1246,1,1,1,"all_city_parameter_inputs"))))</f>
        <v>distance_scalar_pt</v>
      </c>
      <c r="F1246" s="9" t="str" cm="1">
        <f t="array" aca="1" ref="F1246" ca="1">IF(AND(ISBLANK(INDIRECT(ADDRESS(B1246,3,1,1,"all_city_parameter_inputs"))),ISBLANK(INDIRECT(ADDRESS(B1246,2,1,1,"all_city_parameter_inputs")))),"",IF(ISBLANK(INDIRECT(ADDRESS(B1246,2,1,1,"all_city_parameter_inputs"))),"",INDIRECT(ADDRESS(B1246,2,1,1,"all_city_parameter_inputs"))))</f>
        <v>mean</v>
      </c>
      <c r="G1246" s="25" cm="1">
        <f t="array" aca="1" ref="G1246" ca="1">IF(ISBLANK(INDIRECT(ADDRESS(B1246,A1246,1,1,"all_city_parameter_inputs"))), "--",INDIRECT(ADDRESS(B1246,A1246,1,1,"all_city_parameter_inputs")))</f>
        <v>1</v>
      </c>
      <c r="H1246" s="25" t="str">
        <f ca="1">IF(OR(F1246="alpha",F1246="beta",F1246="sd",F1246="mean"),"--",VLOOKUP(C1246,Default!$B$5:$H$82,7,FALSE))</f>
        <v>--</v>
      </c>
      <c r="I1246" s="9" t="str">
        <f ca="1">VLOOKUP(E1246,Lookup!$C$5:$D$42,2, FALSE)</f>
        <v>Travel values</v>
      </c>
      <c r="J1246" s="9" t="str">
        <f ca="1">VLOOKUP(C1246,Default!$B$4:$E$82,4, FALSE)</f>
        <v>scalar for PT distance</v>
      </c>
      <c r="K1246" s="29"/>
      <c r="L1246" s="29"/>
      <c r="M1246" s="29"/>
    </row>
    <row r="1247" spans="1:13" x14ac:dyDescent="0.3">
      <c r="A1247" s="10">
        <f t="shared" si="56"/>
        <v>20</v>
      </c>
      <c r="B1247" s="10">
        <f t="shared" si="57"/>
        <v>55</v>
      </c>
      <c r="C1247" s="10" t="str">
        <f t="shared" ca="1" si="58"/>
        <v>distance_scalar_pt</v>
      </c>
      <c r="D1247" s="9" t="str" cm="1">
        <f t="array" aca="1" ref="D1247" ca="1">INDIRECT(ADDRESS(1,A1247,1,1,"all_city_parameter_inputs"))</f>
        <v>coquimbo_laserena</v>
      </c>
      <c r="E1247" s="11" t="str" cm="1">
        <f t="array" aca="1" ref="E1247" ca="1">IF(AND(ISBLANK(INDIRECT(ADDRESS(B1247,2,1,1,"all_city_parameter_inputs"))), ISBLANK(INDIRECT(ADDRESS(B1247,1,1,1,"all_city_parameter_inputs")))), "", IF(ISBLANK(INDIRECT(ADDRESS(B1247,1,1,1,"all_city_parameter_inputs"))), All_city_list!E1246,INDIRECT(ADDRESS(B1247,1,1,1,"all_city_parameter_inputs"))))</f>
        <v>distance_scalar_pt</v>
      </c>
      <c r="F1247" s="9" t="str" cm="1">
        <f t="array" aca="1" ref="F1247" ca="1">IF(AND(ISBLANK(INDIRECT(ADDRESS(B1247,3,1,1,"all_city_parameter_inputs"))),ISBLANK(INDIRECT(ADDRESS(B1247,2,1,1,"all_city_parameter_inputs")))),"",IF(ISBLANK(INDIRECT(ADDRESS(B1247,2,1,1,"all_city_parameter_inputs"))),"",INDIRECT(ADDRESS(B1247,2,1,1,"all_city_parameter_inputs"))))</f>
        <v>sd</v>
      </c>
      <c r="G1247" s="25" cm="1">
        <f t="array" aca="1" ref="G1247" ca="1">IF(ISBLANK(INDIRECT(ADDRESS(B1247,A1247,1,1,"all_city_parameter_inputs"))), "--",INDIRECT(ADDRESS(B1247,A1247,1,1,"all_city_parameter_inputs")))</f>
        <v>1.2</v>
      </c>
      <c r="H1247" s="25" t="str">
        <f ca="1">IF(OR(F1247="alpha",F1247="beta",F1247="sd",F1247="mean"),"--",VLOOKUP(C1247,Default!$B$5:$H$82,7,FALSE))</f>
        <v>--</v>
      </c>
      <c r="I1247" s="9" t="str">
        <f ca="1">VLOOKUP(E1247,Lookup!$C$5:$D$42,2, FALSE)</f>
        <v>Travel values</v>
      </c>
      <c r="J1247" s="9" t="str">
        <f ca="1">VLOOKUP(C1247,Default!$B$4:$E$82,4, FALSE)</f>
        <v>scalar for PT distance</v>
      </c>
      <c r="K1247" s="29"/>
      <c r="L1247" s="29"/>
      <c r="M1247" s="29"/>
    </row>
    <row r="1248" spans="1:13" x14ac:dyDescent="0.3">
      <c r="A1248" s="10">
        <f t="shared" si="56"/>
        <v>20</v>
      </c>
      <c r="B1248" s="10">
        <f t="shared" si="57"/>
        <v>56</v>
      </c>
      <c r="C1248" s="10" t="str">
        <f t="shared" ca="1" si="58"/>
        <v>distance_scalar_walking</v>
      </c>
      <c r="D1248" s="9" t="str" cm="1">
        <f t="array" aca="1" ref="D1248" ca="1">INDIRECT(ADDRESS(1,A1248,1,1,"all_city_parameter_inputs"))</f>
        <v>coquimbo_laserena</v>
      </c>
      <c r="E1248" s="11" t="str" cm="1">
        <f t="array" aca="1" ref="E1248" ca="1">IF(AND(ISBLANK(INDIRECT(ADDRESS(B1248,2,1,1,"all_city_parameter_inputs"))), ISBLANK(INDIRECT(ADDRESS(B1248,1,1,1,"all_city_parameter_inputs")))), "", IF(ISBLANK(INDIRECT(ADDRESS(B1248,1,1,1,"all_city_parameter_inputs"))), All_city_list!E1247,INDIRECT(ADDRESS(B1248,1,1,1,"all_city_parameter_inputs"))))</f>
        <v>distance_scalar_walking</v>
      </c>
      <c r="F1248" s="9" t="str" cm="1">
        <f t="array" aca="1" ref="F1248" ca="1">IF(AND(ISBLANK(INDIRECT(ADDRESS(B1248,3,1,1,"all_city_parameter_inputs"))),ISBLANK(INDIRECT(ADDRESS(B1248,2,1,1,"all_city_parameter_inputs")))),"",IF(ISBLANK(INDIRECT(ADDRESS(B1248,2,1,1,"all_city_parameter_inputs"))),"",INDIRECT(ADDRESS(B1248,2,1,1,"all_city_parameter_inputs"))))</f>
        <v>constant</v>
      </c>
      <c r="G1248" s="25" cm="1">
        <f t="array" aca="1" ref="G1248" ca="1">IF(ISBLANK(INDIRECT(ADDRESS(B1248,A1248,1,1,"all_city_parameter_inputs"))), "--",INDIRECT(ADDRESS(B1248,A1248,1,1,"all_city_parameter_inputs")))</f>
        <v>1</v>
      </c>
      <c r="H1248" s="25">
        <f ca="1">IF(OR(F1248="alpha",F1248="beta",F1248="sd",F1248="mean"),"--",VLOOKUP(C1248,Default!$B$5:$H$82,7,FALSE))</f>
        <v>1</v>
      </c>
      <c r="I1248" s="9" t="str">
        <f ca="1">VLOOKUP(E1248,Lookup!$C$5:$D$42,2, FALSE)</f>
        <v>Travel values</v>
      </c>
      <c r="J1248" s="9" t="str">
        <f ca="1">VLOOKUP(C1248,Default!$B$4:$E$82,4, FALSE)</f>
        <v>scalar for walking distance</v>
      </c>
      <c r="K1248" s="29"/>
      <c r="L1248" s="29"/>
      <c r="M1248" s="29"/>
    </row>
    <row r="1249" spans="1:13" x14ac:dyDescent="0.3">
      <c r="A1249" s="10">
        <f t="shared" si="56"/>
        <v>20</v>
      </c>
      <c r="B1249" s="10">
        <f t="shared" si="57"/>
        <v>57</v>
      </c>
      <c r="C1249" s="10" t="str">
        <f t="shared" ca="1" si="58"/>
        <v>distance_scalar_walking</v>
      </c>
      <c r="D1249" s="9" t="str" cm="1">
        <f t="array" aca="1" ref="D1249" ca="1">INDIRECT(ADDRESS(1,A1249,1,1,"all_city_parameter_inputs"))</f>
        <v>coquimbo_laserena</v>
      </c>
      <c r="E1249" s="11" t="str" cm="1">
        <f t="array" aca="1" ref="E1249" ca="1">IF(AND(ISBLANK(INDIRECT(ADDRESS(B1249,2,1,1,"all_city_parameter_inputs"))), ISBLANK(INDIRECT(ADDRESS(B1249,1,1,1,"all_city_parameter_inputs")))), "", IF(ISBLANK(INDIRECT(ADDRESS(B1249,1,1,1,"all_city_parameter_inputs"))), All_city_list!E1248,INDIRECT(ADDRESS(B1249,1,1,1,"all_city_parameter_inputs"))))</f>
        <v>distance_scalar_walking</v>
      </c>
      <c r="F1249" s="9" t="str" cm="1">
        <f t="array" aca="1" ref="F1249" ca="1">IF(AND(ISBLANK(INDIRECT(ADDRESS(B1249,3,1,1,"all_city_parameter_inputs"))),ISBLANK(INDIRECT(ADDRESS(B1249,2,1,1,"all_city_parameter_inputs")))),"",IF(ISBLANK(INDIRECT(ADDRESS(B1249,2,1,1,"all_city_parameter_inputs"))),"",INDIRECT(ADDRESS(B1249,2,1,1,"all_city_parameter_inputs"))))</f>
        <v>mean</v>
      </c>
      <c r="G1249" s="25" cm="1">
        <f t="array" aca="1" ref="G1249" ca="1">IF(ISBLANK(INDIRECT(ADDRESS(B1249,A1249,1,1,"all_city_parameter_inputs"))), "--",INDIRECT(ADDRESS(B1249,A1249,1,1,"all_city_parameter_inputs")))</f>
        <v>1</v>
      </c>
      <c r="H1249" s="25" t="str">
        <f ca="1">IF(OR(F1249="alpha",F1249="beta",F1249="sd",F1249="mean"),"--",VLOOKUP(C1249,Default!$B$5:$H$82,7,FALSE))</f>
        <v>--</v>
      </c>
      <c r="I1249" s="9" t="str">
        <f ca="1">VLOOKUP(E1249,Lookup!$C$5:$D$42,2, FALSE)</f>
        <v>Travel values</v>
      </c>
      <c r="J1249" s="9" t="str">
        <f ca="1">VLOOKUP(C1249,Default!$B$4:$E$82,4, FALSE)</f>
        <v>scalar for walking distance</v>
      </c>
      <c r="K1249" s="29"/>
      <c r="L1249" s="29"/>
      <c r="M1249" s="29"/>
    </row>
    <row r="1250" spans="1:13" x14ac:dyDescent="0.3">
      <c r="A1250" s="10">
        <f t="shared" si="56"/>
        <v>20</v>
      </c>
      <c r="B1250" s="10">
        <f t="shared" si="57"/>
        <v>58</v>
      </c>
      <c r="C1250" s="10" t="str">
        <f t="shared" ca="1" si="58"/>
        <v>distance_scalar_walking</v>
      </c>
      <c r="D1250" s="9" t="str" cm="1">
        <f t="array" aca="1" ref="D1250" ca="1">INDIRECT(ADDRESS(1,A1250,1,1,"all_city_parameter_inputs"))</f>
        <v>coquimbo_laserena</v>
      </c>
      <c r="E1250" s="11" t="str" cm="1">
        <f t="array" aca="1" ref="E1250" ca="1">IF(AND(ISBLANK(INDIRECT(ADDRESS(B1250,2,1,1,"all_city_parameter_inputs"))), ISBLANK(INDIRECT(ADDRESS(B1250,1,1,1,"all_city_parameter_inputs")))), "", IF(ISBLANK(INDIRECT(ADDRESS(B1250,1,1,1,"all_city_parameter_inputs"))), All_city_list!E1249,INDIRECT(ADDRESS(B1250,1,1,1,"all_city_parameter_inputs"))))</f>
        <v>distance_scalar_walking</v>
      </c>
      <c r="F1250" s="9" t="str" cm="1">
        <f t="array" aca="1" ref="F1250" ca="1">IF(AND(ISBLANK(INDIRECT(ADDRESS(B1250,3,1,1,"all_city_parameter_inputs"))),ISBLANK(INDIRECT(ADDRESS(B1250,2,1,1,"all_city_parameter_inputs")))),"",IF(ISBLANK(INDIRECT(ADDRESS(B1250,2,1,1,"all_city_parameter_inputs"))),"",INDIRECT(ADDRESS(B1250,2,1,1,"all_city_parameter_inputs"))))</f>
        <v>sd</v>
      </c>
      <c r="G1250" s="25" cm="1">
        <f t="array" aca="1" ref="G1250" ca="1">IF(ISBLANK(INDIRECT(ADDRESS(B1250,A1250,1,1,"all_city_parameter_inputs"))), "--",INDIRECT(ADDRESS(B1250,A1250,1,1,"all_city_parameter_inputs")))</f>
        <v>1.2</v>
      </c>
      <c r="H1250" s="25" t="str">
        <f ca="1">IF(OR(F1250="alpha",F1250="beta",F1250="sd",F1250="mean"),"--",VLOOKUP(C1250,Default!$B$5:$H$82,7,FALSE))</f>
        <v>--</v>
      </c>
      <c r="I1250" s="9" t="str">
        <f ca="1">VLOOKUP(E1250,Lookup!$C$5:$D$42,2, FALSE)</f>
        <v>Travel values</v>
      </c>
      <c r="J1250" s="9" t="str">
        <f ca="1">VLOOKUP(C1250,Default!$B$4:$E$82,4, FALSE)</f>
        <v>scalar for walking distance</v>
      </c>
      <c r="K1250" s="29"/>
      <c r="L1250" s="29"/>
      <c r="M1250" s="29"/>
    </row>
    <row r="1251" spans="1:13" x14ac:dyDescent="0.3">
      <c r="A1251" s="10">
        <f t="shared" si="56"/>
        <v>20</v>
      </c>
      <c r="B1251" s="10">
        <f t="shared" si="57"/>
        <v>59</v>
      </c>
      <c r="C1251" s="10" t="str">
        <f t="shared" ca="1" si="58"/>
        <v>distance_scalar_cycling</v>
      </c>
      <c r="D1251" s="9" t="str" cm="1">
        <f t="array" aca="1" ref="D1251" ca="1">INDIRECT(ADDRESS(1,A1251,1,1,"all_city_parameter_inputs"))</f>
        <v>coquimbo_laserena</v>
      </c>
      <c r="E1251" s="11" t="str" cm="1">
        <f t="array" aca="1" ref="E1251" ca="1">IF(AND(ISBLANK(INDIRECT(ADDRESS(B1251,2,1,1,"all_city_parameter_inputs"))), ISBLANK(INDIRECT(ADDRESS(B1251,1,1,1,"all_city_parameter_inputs")))), "", IF(ISBLANK(INDIRECT(ADDRESS(B1251,1,1,1,"all_city_parameter_inputs"))), All_city_list!E1250,INDIRECT(ADDRESS(B1251,1,1,1,"all_city_parameter_inputs"))))</f>
        <v>distance_scalar_cycling</v>
      </c>
      <c r="F1251" s="9" t="str" cm="1">
        <f t="array" aca="1" ref="F1251" ca="1">IF(AND(ISBLANK(INDIRECT(ADDRESS(B1251,3,1,1,"all_city_parameter_inputs"))),ISBLANK(INDIRECT(ADDRESS(B1251,2,1,1,"all_city_parameter_inputs")))),"",IF(ISBLANK(INDIRECT(ADDRESS(B1251,2,1,1,"all_city_parameter_inputs"))),"",INDIRECT(ADDRESS(B1251,2,1,1,"all_city_parameter_inputs"))))</f>
        <v>constant</v>
      </c>
      <c r="G1251" s="25" cm="1">
        <f t="array" aca="1" ref="G1251" ca="1">IF(ISBLANK(INDIRECT(ADDRESS(B1251,A1251,1,1,"all_city_parameter_inputs"))), "--",INDIRECT(ADDRESS(B1251,A1251,1,1,"all_city_parameter_inputs")))</f>
        <v>1</v>
      </c>
      <c r="H1251" s="25">
        <f ca="1">IF(OR(F1251="alpha",F1251="beta",F1251="sd",F1251="mean"),"--",VLOOKUP(C1251,Default!$B$5:$H$82,7,FALSE))</f>
        <v>1</v>
      </c>
      <c r="I1251" s="9" t="str">
        <f ca="1">VLOOKUP(E1251,Lookup!$C$5:$D$42,2, FALSE)</f>
        <v>Travel values</v>
      </c>
      <c r="J1251" s="9" t="str">
        <f ca="1">VLOOKUP(C1251,Default!$B$4:$E$82,4, FALSE)</f>
        <v>scalar for cycling distance</v>
      </c>
      <c r="K1251" s="29"/>
      <c r="L1251" s="29"/>
      <c r="M1251" s="29"/>
    </row>
    <row r="1252" spans="1:13" x14ac:dyDescent="0.3">
      <c r="A1252" s="10">
        <f t="shared" si="56"/>
        <v>20</v>
      </c>
      <c r="B1252" s="10">
        <f t="shared" si="57"/>
        <v>60</v>
      </c>
      <c r="C1252" s="10" t="str">
        <f t="shared" ca="1" si="58"/>
        <v>distance_scalar_cycling</v>
      </c>
      <c r="D1252" s="9" t="str" cm="1">
        <f t="array" aca="1" ref="D1252" ca="1">INDIRECT(ADDRESS(1,A1252,1,1,"all_city_parameter_inputs"))</f>
        <v>coquimbo_laserena</v>
      </c>
      <c r="E1252" s="11" t="str" cm="1">
        <f t="array" aca="1" ref="E1252" ca="1">IF(AND(ISBLANK(INDIRECT(ADDRESS(B1252,2,1,1,"all_city_parameter_inputs"))), ISBLANK(INDIRECT(ADDRESS(B1252,1,1,1,"all_city_parameter_inputs")))), "", IF(ISBLANK(INDIRECT(ADDRESS(B1252,1,1,1,"all_city_parameter_inputs"))), All_city_list!E1251,INDIRECT(ADDRESS(B1252,1,1,1,"all_city_parameter_inputs"))))</f>
        <v>distance_scalar_cycling</v>
      </c>
      <c r="F1252" s="9" t="str" cm="1">
        <f t="array" aca="1" ref="F1252" ca="1">IF(AND(ISBLANK(INDIRECT(ADDRESS(B1252,3,1,1,"all_city_parameter_inputs"))),ISBLANK(INDIRECT(ADDRESS(B1252,2,1,1,"all_city_parameter_inputs")))),"",IF(ISBLANK(INDIRECT(ADDRESS(B1252,2,1,1,"all_city_parameter_inputs"))),"",INDIRECT(ADDRESS(B1252,2,1,1,"all_city_parameter_inputs"))))</f>
        <v>mean</v>
      </c>
      <c r="G1252" s="25" cm="1">
        <f t="array" aca="1" ref="G1252" ca="1">IF(ISBLANK(INDIRECT(ADDRESS(B1252,A1252,1,1,"all_city_parameter_inputs"))), "--",INDIRECT(ADDRESS(B1252,A1252,1,1,"all_city_parameter_inputs")))</f>
        <v>1</v>
      </c>
      <c r="H1252" s="25" t="str">
        <f ca="1">IF(OR(F1252="alpha",F1252="beta",F1252="sd",F1252="mean"),"--",VLOOKUP(C1252,Default!$B$5:$H$82,7,FALSE))</f>
        <v>--</v>
      </c>
      <c r="I1252" s="9" t="str">
        <f ca="1">VLOOKUP(E1252,Lookup!$C$5:$D$42,2, FALSE)</f>
        <v>Travel values</v>
      </c>
      <c r="J1252" s="9" t="str">
        <f ca="1">VLOOKUP(C1252,Default!$B$4:$E$82,4, FALSE)</f>
        <v>scalar for cycling distance</v>
      </c>
      <c r="K1252" s="29"/>
      <c r="L1252" s="29"/>
      <c r="M1252" s="29"/>
    </row>
    <row r="1253" spans="1:13" x14ac:dyDescent="0.3">
      <c r="A1253" s="10">
        <f t="shared" si="56"/>
        <v>20</v>
      </c>
      <c r="B1253" s="10">
        <f t="shared" si="57"/>
        <v>61</v>
      </c>
      <c r="C1253" s="10" t="str">
        <f t="shared" ca="1" si="58"/>
        <v>distance_scalar_cycling</v>
      </c>
      <c r="D1253" s="9" t="str" cm="1">
        <f t="array" aca="1" ref="D1253" ca="1">INDIRECT(ADDRESS(1,A1253,1,1,"all_city_parameter_inputs"))</f>
        <v>coquimbo_laserena</v>
      </c>
      <c r="E1253" s="11" t="str" cm="1">
        <f t="array" aca="1" ref="E1253" ca="1">IF(AND(ISBLANK(INDIRECT(ADDRESS(B1253,2,1,1,"all_city_parameter_inputs"))), ISBLANK(INDIRECT(ADDRESS(B1253,1,1,1,"all_city_parameter_inputs")))), "", IF(ISBLANK(INDIRECT(ADDRESS(B1253,1,1,1,"all_city_parameter_inputs"))), All_city_list!E1252,INDIRECT(ADDRESS(B1253,1,1,1,"all_city_parameter_inputs"))))</f>
        <v>distance_scalar_cycling</v>
      </c>
      <c r="F1253" s="9" t="str" cm="1">
        <f t="array" aca="1" ref="F1253" ca="1">IF(AND(ISBLANK(INDIRECT(ADDRESS(B1253,3,1,1,"all_city_parameter_inputs"))),ISBLANK(INDIRECT(ADDRESS(B1253,2,1,1,"all_city_parameter_inputs")))),"",IF(ISBLANK(INDIRECT(ADDRESS(B1253,2,1,1,"all_city_parameter_inputs"))),"",INDIRECT(ADDRESS(B1253,2,1,1,"all_city_parameter_inputs"))))</f>
        <v>sd</v>
      </c>
      <c r="G1253" s="25" cm="1">
        <f t="array" aca="1" ref="G1253" ca="1">IF(ISBLANK(INDIRECT(ADDRESS(B1253,A1253,1,1,"all_city_parameter_inputs"))), "--",INDIRECT(ADDRESS(B1253,A1253,1,1,"all_city_parameter_inputs")))</f>
        <v>1.2</v>
      </c>
      <c r="H1253" s="25" t="str">
        <f ca="1">IF(OR(F1253="alpha",F1253="beta",F1253="sd",F1253="mean"),"--",VLOOKUP(C1253,Default!$B$5:$H$82,7,FALSE))</f>
        <v>--</v>
      </c>
      <c r="I1253" s="9" t="str">
        <f ca="1">VLOOKUP(E1253,Lookup!$C$5:$D$42,2, FALSE)</f>
        <v>Travel values</v>
      </c>
      <c r="J1253" s="9" t="str">
        <f ca="1">VLOOKUP(C1253,Default!$B$4:$E$82,4, FALSE)</f>
        <v>scalar for cycling distance</v>
      </c>
      <c r="K1253" s="29"/>
      <c r="L1253" s="29"/>
      <c r="M1253" s="29"/>
    </row>
    <row r="1254" spans="1:13" x14ac:dyDescent="0.3">
      <c r="A1254" s="10">
        <f t="shared" si="56"/>
        <v>20</v>
      </c>
      <c r="B1254" s="10">
        <f t="shared" si="57"/>
        <v>62</v>
      </c>
      <c r="C1254" s="10" t="str">
        <f t="shared" ca="1" si="58"/>
        <v>CO2_emission_inventories motorcycle</v>
      </c>
      <c r="D1254" s="9" t="str" cm="1">
        <f t="array" aca="1" ref="D1254" ca="1">INDIRECT(ADDRESS(1,A1254,1,1,"all_city_parameter_inputs"))</f>
        <v>coquimbo_laserena</v>
      </c>
      <c r="E1254" s="11" t="str" cm="1">
        <f t="array" aca="1" ref="E1254" ca="1">IF(AND(ISBLANK(INDIRECT(ADDRESS(B1254,2,1,1,"all_city_parameter_inputs"))), ISBLANK(INDIRECT(ADDRESS(B1254,1,1,1,"all_city_parameter_inputs")))), "", IF(ISBLANK(INDIRECT(ADDRESS(B1254,1,1,1,"all_city_parameter_inputs"))), All_city_list!E1253,INDIRECT(ADDRESS(B1254,1,1,1,"all_city_parameter_inputs"))))</f>
        <v>CO2_emission_inventories</v>
      </c>
      <c r="F1254" s="9" t="str" cm="1">
        <f t="array" aca="1" ref="F1254" ca="1">IF(AND(ISBLANK(INDIRECT(ADDRESS(B1254,3,1,1,"all_city_parameter_inputs"))),ISBLANK(INDIRECT(ADDRESS(B1254,2,1,1,"all_city_parameter_inputs")))),"",IF(ISBLANK(INDIRECT(ADDRESS(B1254,2,1,1,"all_city_parameter_inputs"))),"",INDIRECT(ADDRESS(B1254,2,1,1,"all_city_parameter_inputs"))))</f>
        <v>motorcycle</v>
      </c>
      <c r="G1254" s="25" cm="1">
        <f t="array" aca="1" ref="G1254" ca="1">IF(ISBLANK(INDIRECT(ADDRESS(B1254,A1254,1,1,"all_city_parameter_inputs"))), "--",INDIRECT(ADDRESS(B1254,A1254,1,1,"all_city_parameter_inputs")))</f>
        <v>1612.03</v>
      </c>
      <c r="H1254" s="25">
        <f ca="1">IF(OR(F1254="alpha",F1254="beta",F1254="sd",F1254="mean"),"--",VLOOKUP(C1254,Default!$B$5:$H$82,7,FALSE))</f>
        <v>15.95</v>
      </c>
      <c r="I1254" s="9" t="str">
        <f ca="1">VLOOKUP(E1254,Lookup!$C$5:$D$42,2, FALSE)</f>
        <v>Pollution values</v>
      </c>
      <c r="J1254" s="9" t="str">
        <f ca="1">VLOOKUP(C1254,Default!$B$4:$E$82,4, FALSE)</f>
        <v>- used to estimate the CO2 for scenarios (function "scenario_co2_calculations").
- used to create the VEHICLE_INVENTORY, with speeds, PM and CO2 emissions (function "set_vehicle_inventory").</v>
      </c>
      <c r="K1254" s="29"/>
      <c r="L1254" s="29"/>
      <c r="M1254" s="29"/>
    </row>
    <row r="1255" spans="1:13" x14ac:dyDescent="0.3">
      <c r="A1255" s="10">
        <f t="shared" si="56"/>
        <v>20</v>
      </c>
      <c r="B1255" s="10">
        <f t="shared" si="57"/>
        <v>63</v>
      </c>
      <c r="C1255" s="10" t="str">
        <f t="shared" ca="1" si="58"/>
        <v>CO2_emission_inventories car</v>
      </c>
      <c r="D1255" s="9" t="str" cm="1">
        <f t="array" aca="1" ref="D1255" ca="1">INDIRECT(ADDRESS(1,A1255,1,1,"all_city_parameter_inputs"))</f>
        <v>coquimbo_laserena</v>
      </c>
      <c r="E1255" s="11" t="str" cm="1">
        <f t="array" aca="1" ref="E1255" ca="1">IF(AND(ISBLANK(INDIRECT(ADDRESS(B1255,2,1,1,"all_city_parameter_inputs"))), ISBLANK(INDIRECT(ADDRESS(B1255,1,1,1,"all_city_parameter_inputs")))), "", IF(ISBLANK(INDIRECT(ADDRESS(B1255,1,1,1,"all_city_parameter_inputs"))), All_city_list!E1254,INDIRECT(ADDRESS(B1255,1,1,1,"all_city_parameter_inputs"))))</f>
        <v>CO2_emission_inventories</v>
      </c>
      <c r="F1255" s="9" t="str" cm="1">
        <f t="array" aca="1" ref="F1255" ca="1">IF(AND(ISBLANK(INDIRECT(ADDRESS(B1255,3,1,1,"all_city_parameter_inputs"))),ISBLANK(INDIRECT(ADDRESS(B1255,2,1,1,"all_city_parameter_inputs")))),"",IF(ISBLANK(INDIRECT(ADDRESS(B1255,2,1,1,"all_city_parameter_inputs"))),"",INDIRECT(ADDRESS(B1255,2,1,1,"all_city_parameter_inputs"))))</f>
        <v>car</v>
      </c>
      <c r="G1255" s="25" cm="1">
        <f t="array" aca="1" ref="G1255" ca="1">IF(ISBLANK(INDIRECT(ADDRESS(B1255,A1255,1,1,"all_city_parameter_inputs"))), "--",INDIRECT(ADDRESS(B1255,A1255,1,1,"all_city_parameter_inputs")))</f>
        <v>19996.400000000001</v>
      </c>
      <c r="H1255" s="25">
        <f ca="1">IF(OR(F1255="alpha",F1255="beta",F1255="sd",F1255="mean"),"--",VLOOKUP(C1255,Default!$B$5:$H$82,7,FALSE))</f>
        <v>33.130000000000003</v>
      </c>
      <c r="I1255" s="9" t="str">
        <f ca="1">VLOOKUP(E1255,Lookup!$C$5:$D$42,2, FALSE)</f>
        <v>Pollution values</v>
      </c>
      <c r="J1255" s="9">
        <f ca="1">VLOOKUP(C1255,Default!$B$4:$E$82,4, FALSE)</f>
        <v>0</v>
      </c>
      <c r="K1255" s="29"/>
      <c r="L1255" s="29"/>
      <c r="M1255" s="29"/>
    </row>
    <row r="1256" spans="1:13" x14ac:dyDescent="0.3">
      <c r="A1256" s="10">
        <f t="shared" si="56"/>
        <v>20</v>
      </c>
      <c r="B1256" s="10">
        <f t="shared" si="57"/>
        <v>64</v>
      </c>
      <c r="C1256" s="10" t="str">
        <f t="shared" ca="1" si="58"/>
        <v>CO2_emission_inventories bus_driver</v>
      </c>
      <c r="D1256" s="9" t="str" cm="1">
        <f t="array" aca="1" ref="D1256" ca="1">INDIRECT(ADDRESS(1,A1256,1,1,"all_city_parameter_inputs"))</f>
        <v>coquimbo_laserena</v>
      </c>
      <c r="E1256" s="11" t="str" cm="1">
        <f t="array" aca="1" ref="E1256" ca="1">IF(AND(ISBLANK(INDIRECT(ADDRESS(B1256,2,1,1,"all_city_parameter_inputs"))), ISBLANK(INDIRECT(ADDRESS(B1256,1,1,1,"all_city_parameter_inputs")))), "", IF(ISBLANK(INDIRECT(ADDRESS(B1256,1,1,1,"all_city_parameter_inputs"))), All_city_list!E1255,INDIRECT(ADDRESS(B1256,1,1,1,"all_city_parameter_inputs"))))</f>
        <v>CO2_emission_inventories</v>
      </c>
      <c r="F1256" s="9" t="str" cm="1">
        <f t="array" aca="1" ref="F1256" ca="1">IF(AND(ISBLANK(INDIRECT(ADDRESS(B1256,3,1,1,"all_city_parameter_inputs"))),ISBLANK(INDIRECT(ADDRESS(B1256,2,1,1,"all_city_parameter_inputs")))),"",IF(ISBLANK(INDIRECT(ADDRESS(B1256,2,1,1,"all_city_parameter_inputs"))),"",INDIRECT(ADDRESS(B1256,2,1,1,"all_city_parameter_inputs"))))</f>
        <v>bus_driver</v>
      </c>
      <c r="G1256" s="25" cm="1">
        <f t="array" aca="1" ref="G1256" ca="1">IF(ISBLANK(INDIRECT(ADDRESS(B1256,A1256,1,1,"all_city_parameter_inputs"))), "--",INDIRECT(ADDRESS(B1256,A1256,1,1,"all_city_parameter_inputs")))</f>
        <v>343.363</v>
      </c>
      <c r="H1256" s="25">
        <f ca="1">IF(OR(F1256="alpha",F1256="beta",F1256="sd",F1256="mean"),"--",VLOOKUP(C1256,Default!$B$5:$H$82,7,FALSE))</f>
        <v>9.76</v>
      </c>
      <c r="I1256" s="9" t="str">
        <f ca="1">VLOOKUP(E1256,Lookup!$C$5:$D$42,2, FALSE)</f>
        <v>Pollution values</v>
      </c>
      <c r="J1256" s="9">
        <f ca="1">VLOOKUP(C1256,Default!$B$4:$E$82,4, FALSE)</f>
        <v>0</v>
      </c>
      <c r="K1256" s="29"/>
      <c r="L1256" s="29"/>
      <c r="M1256" s="29"/>
    </row>
    <row r="1257" spans="1:13" x14ac:dyDescent="0.3">
      <c r="A1257" s="10">
        <f t="shared" si="56"/>
        <v>20</v>
      </c>
      <c r="B1257" s="10">
        <f t="shared" si="57"/>
        <v>65</v>
      </c>
      <c r="C1257" s="10" t="str">
        <f t="shared" ca="1" si="58"/>
        <v>CO2_emission_inventories big_truck</v>
      </c>
      <c r="D1257" s="9" t="str" cm="1">
        <f t="array" aca="1" ref="D1257" ca="1">INDIRECT(ADDRESS(1,A1257,1,1,"all_city_parameter_inputs"))</f>
        <v>coquimbo_laserena</v>
      </c>
      <c r="E1257" s="11" t="str" cm="1">
        <f t="array" aca="1" ref="E1257" ca="1">IF(AND(ISBLANK(INDIRECT(ADDRESS(B1257,2,1,1,"all_city_parameter_inputs"))), ISBLANK(INDIRECT(ADDRESS(B1257,1,1,1,"all_city_parameter_inputs")))), "", IF(ISBLANK(INDIRECT(ADDRESS(B1257,1,1,1,"all_city_parameter_inputs"))), All_city_list!E1256,INDIRECT(ADDRESS(B1257,1,1,1,"all_city_parameter_inputs"))))</f>
        <v>CO2_emission_inventories</v>
      </c>
      <c r="F1257" s="9" t="str" cm="1">
        <f t="array" aca="1" ref="F1257" ca="1">IF(AND(ISBLANK(INDIRECT(ADDRESS(B1257,3,1,1,"all_city_parameter_inputs"))),ISBLANK(INDIRECT(ADDRESS(B1257,2,1,1,"all_city_parameter_inputs")))),"",IF(ISBLANK(INDIRECT(ADDRESS(B1257,2,1,1,"all_city_parameter_inputs"))),"",INDIRECT(ADDRESS(B1257,2,1,1,"all_city_parameter_inputs"))))</f>
        <v>big_truck</v>
      </c>
      <c r="G1257" s="25" cm="1">
        <f t="array" aca="1" ref="G1257" ca="1">IF(ISBLANK(INDIRECT(ADDRESS(B1257,A1257,1,1,"all_city_parameter_inputs"))), "--",INDIRECT(ADDRESS(B1257,A1257,1,1,"all_city_parameter_inputs")))</f>
        <v>3225.91</v>
      </c>
      <c r="H1257" s="25">
        <f ca="1">IF(OR(F1257="alpha",F1257="beta",F1257="sd",F1257="mean"),"--",VLOOKUP(C1257,Default!$B$5:$H$82,7,FALSE))</f>
        <v>3.68</v>
      </c>
      <c r="I1257" s="9" t="str">
        <f ca="1">VLOOKUP(E1257,Lookup!$C$5:$D$42,2, FALSE)</f>
        <v>Pollution values</v>
      </c>
      <c r="J1257" s="9">
        <f ca="1">VLOOKUP(C1257,Default!$B$4:$E$82,4, FALSE)</f>
        <v>0</v>
      </c>
      <c r="K1257" s="29"/>
      <c r="L1257" s="29"/>
      <c r="M1257" s="29"/>
    </row>
    <row r="1258" spans="1:13" x14ac:dyDescent="0.3">
      <c r="A1258" s="10">
        <f t="shared" si="56"/>
        <v>20</v>
      </c>
      <c r="B1258" s="10">
        <f t="shared" si="57"/>
        <v>66</v>
      </c>
      <c r="C1258" s="10" t="str">
        <f t="shared" ca="1" si="58"/>
        <v>CO2_emission_inventories truck</v>
      </c>
      <c r="D1258" s="9" t="str" cm="1">
        <f t="array" aca="1" ref="D1258" ca="1">INDIRECT(ADDRESS(1,A1258,1,1,"all_city_parameter_inputs"))</f>
        <v>coquimbo_laserena</v>
      </c>
      <c r="E1258" s="11" t="str" cm="1">
        <f t="array" aca="1" ref="E1258" ca="1">IF(AND(ISBLANK(INDIRECT(ADDRESS(B1258,2,1,1,"all_city_parameter_inputs"))), ISBLANK(INDIRECT(ADDRESS(B1258,1,1,1,"all_city_parameter_inputs")))), "", IF(ISBLANK(INDIRECT(ADDRESS(B1258,1,1,1,"all_city_parameter_inputs"))), All_city_list!E1257,INDIRECT(ADDRESS(B1258,1,1,1,"all_city_parameter_inputs"))))</f>
        <v>CO2_emission_inventories</v>
      </c>
      <c r="F1258" s="9" t="str" cm="1">
        <f t="array" aca="1" ref="F1258" ca="1">IF(AND(ISBLANK(INDIRECT(ADDRESS(B1258,3,1,1,"all_city_parameter_inputs"))),ISBLANK(INDIRECT(ADDRESS(B1258,2,1,1,"all_city_parameter_inputs")))),"",IF(ISBLANK(INDIRECT(ADDRESS(B1258,2,1,1,"all_city_parameter_inputs"))),"",INDIRECT(ADDRESS(B1258,2,1,1,"all_city_parameter_inputs"))))</f>
        <v>truck</v>
      </c>
      <c r="G1258" s="25" cm="1">
        <f t="array" aca="1" ref="G1258" ca="1">IF(ISBLANK(INDIRECT(ADDRESS(B1258,A1258,1,1,"all_city_parameter_inputs"))), "--",INDIRECT(ADDRESS(B1258,A1258,1,1,"all_city_parameter_inputs")))</f>
        <v>7243.82</v>
      </c>
      <c r="H1258" s="25">
        <f ca="1">IF(OR(F1258="alpha",F1258="beta",F1258="sd",F1258="mean"),"--",VLOOKUP(C1258,Default!$B$5:$H$82,7,FALSE))</f>
        <v>6.19</v>
      </c>
      <c r="I1258" s="9" t="str">
        <f ca="1">VLOOKUP(E1258,Lookup!$C$5:$D$42,2, FALSE)</f>
        <v>Pollution values</v>
      </c>
      <c r="J1258" s="9">
        <f ca="1">VLOOKUP(C1258,Default!$B$4:$E$82,4, FALSE)</f>
        <v>0</v>
      </c>
      <c r="K1258" s="29"/>
      <c r="L1258" s="29"/>
      <c r="M1258" s="29"/>
    </row>
    <row r="1259" spans="1:13" x14ac:dyDescent="0.3">
      <c r="A1259" s="10">
        <f t="shared" si="56"/>
        <v>20</v>
      </c>
      <c r="B1259" s="10">
        <f t="shared" si="57"/>
        <v>67</v>
      </c>
      <c r="C1259" s="10" t="str">
        <f t="shared" ca="1" si="58"/>
        <v>CO2_emission_inventories van</v>
      </c>
      <c r="D1259" s="9" t="str" cm="1">
        <f t="array" aca="1" ref="D1259" ca="1">INDIRECT(ADDRESS(1,A1259,1,1,"all_city_parameter_inputs"))</f>
        <v>coquimbo_laserena</v>
      </c>
      <c r="E1259" s="11" t="str" cm="1">
        <f t="array" aca="1" ref="E1259" ca="1">IF(AND(ISBLANK(INDIRECT(ADDRESS(B1259,2,1,1,"all_city_parameter_inputs"))), ISBLANK(INDIRECT(ADDRESS(B1259,1,1,1,"all_city_parameter_inputs")))), "", IF(ISBLANK(INDIRECT(ADDRESS(B1259,1,1,1,"all_city_parameter_inputs"))), All_city_list!E1258,INDIRECT(ADDRESS(B1259,1,1,1,"all_city_parameter_inputs"))))</f>
        <v>CO2_emission_inventories</v>
      </c>
      <c r="F1259" s="9" t="str" cm="1">
        <f t="array" aca="1" ref="F1259" ca="1">IF(AND(ISBLANK(INDIRECT(ADDRESS(B1259,3,1,1,"all_city_parameter_inputs"))),ISBLANK(INDIRECT(ADDRESS(B1259,2,1,1,"all_city_parameter_inputs")))),"",IF(ISBLANK(INDIRECT(ADDRESS(B1259,2,1,1,"all_city_parameter_inputs"))),"",INDIRECT(ADDRESS(B1259,2,1,1,"all_city_parameter_inputs"))))</f>
        <v>van</v>
      </c>
      <c r="G1259" s="25" t="str" cm="1">
        <f t="array" aca="1" ref="G1259" ca="1">IF(ISBLANK(INDIRECT(ADDRESS(B1259,A1259,1,1,"all_city_parameter_inputs"))), "--",INDIRECT(ADDRESS(B1259,A1259,1,1,"all_city_parameter_inputs")))</f>
        <v>--</v>
      </c>
      <c r="H1259" s="25" t="str">
        <f ca="1">IF(OR(F1259="alpha",F1259="beta",F1259="sd",F1259="mean"),"--",VLOOKUP(C1259,Default!$B$5:$H$82,7,FALSE))</f>
        <v>NOT defined</v>
      </c>
      <c r="I1259" s="9" t="str">
        <f ca="1">VLOOKUP(E1259,Lookup!$C$5:$D$42,2, FALSE)</f>
        <v>Pollution values</v>
      </c>
      <c r="J1259" s="9">
        <f ca="1">VLOOKUP(C1259,Default!$B$4:$E$82,4, FALSE)</f>
        <v>0</v>
      </c>
      <c r="K1259" s="29"/>
      <c r="L1259" s="29"/>
      <c r="M1259" s="29"/>
    </row>
    <row r="1260" spans="1:13" x14ac:dyDescent="0.3">
      <c r="A1260" s="10">
        <f t="shared" si="56"/>
        <v>20</v>
      </c>
      <c r="B1260" s="10">
        <f t="shared" si="57"/>
        <v>68</v>
      </c>
      <c r="C1260" s="10" t="str">
        <f t="shared" ca="1" si="58"/>
        <v>CO2_emission_inventories other</v>
      </c>
      <c r="D1260" s="9" t="str" cm="1">
        <f t="array" aca="1" ref="D1260" ca="1">INDIRECT(ADDRESS(1,A1260,1,1,"all_city_parameter_inputs"))</f>
        <v>coquimbo_laserena</v>
      </c>
      <c r="E1260" s="11" t="str" cm="1">
        <f t="array" aca="1" ref="E1260" ca="1">IF(AND(ISBLANK(INDIRECT(ADDRESS(B1260,2,1,1,"all_city_parameter_inputs"))), ISBLANK(INDIRECT(ADDRESS(B1260,1,1,1,"all_city_parameter_inputs")))), "", IF(ISBLANK(INDIRECT(ADDRESS(B1260,1,1,1,"all_city_parameter_inputs"))), All_city_list!E1259,INDIRECT(ADDRESS(B1260,1,1,1,"all_city_parameter_inputs"))))</f>
        <v>CO2_emission_inventories</v>
      </c>
      <c r="F1260" s="9" t="str" cm="1">
        <f t="array" aca="1" ref="F1260" ca="1">IF(AND(ISBLANK(INDIRECT(ADDRESS(B1260,3,1,1,"all_city_parameter_inputs"))),ISBLANK(INDIRECT(ADDRESS(B1260,2,1,1,"all_city_parameter_inputs")))),"",IF(ISBLANK(INDIRECT(ADDRESS(B1260,2,1,1,"all_city_parameter_inputs"))),"",INDIRECT(ADDRESS(B1260,2,1,1,"all_city_parameter_inputs"))))</f>
        <v>other</v>
      </c>
      <c r="G1260" s="25" cm="1">
        <f t="array" aca="1" ref="G1260" ca="1">IF(ISBLANK(INDIRECT(ADDRESS(B1260,A1260,1,1,"all_city_parameter_inputs"))), "--",INDIRECT(ADDRESS(B1260,A1260,1,1,"all_city_parameter_inputs")))</f>
        <v>0</v>
      </c>
      <c r="H1260" s="25">
        <f ca="1">IF(OR(F1260="alpha",F1260="beta",F1260="sd",F1260="mean"),"--",VLOOKUP(C1260,Default!$B$5:$H$82,7,FALSE))</f>
        <v>31.28</v>
      </c>
      <c r="I1260" s="9" t="str">
        <f ca="1">VLOOKUP(E1260,Lookup!$C$5:$D$42,2, FALSE)</f>
        <v>Pollution values</v>
      </c>
      <c r="J1260" s="9">
        <f ca="1">VLOOKUP(C1260,Default!$B$4:$E$82,4, FALSE)</f>
        <v>0</v>
      </c>
      <c r="K1260" s="29"/>
      <c r="L1260" s="29"/>
      <c r="M1260" s="29"/>
    </row>
    <row r="1261" spans="1:13" x14ac:dyDescent="0.3">
      <c r="A1261" s="10">
        <f t="shared" si="56"/>
        <v>20</v>
      </c>
      <c r="B1261" s="10">
        <f t="shared" si="57"/>
        <v>69</v>
      </c>
      <c r="C1261" s="10" t="str">
        <f t="shared" ca="1" si="58"/>
        <v>CO2_emission_inventories taxi</v>
      </c>
      <c r="D1261" s="9" t="str" cm="1">
        <f t="array" aca="1" ref="D1261" ca="1">INDIRECT(ADDRESS(1,A1261,1,1,"all_city_parameter_inputs"))</f>
        <v>coquimbo_laserena</v>
      </c>
      <c r="E1261" s="11" t="str" cm="1">
        <f t="array" aca="1" ref="E1261" ca="1">IF(AND(ISBLANK(INDIRECT(ADDRESS(B1261,2,1,1,"all_city_parameter_inputs"))), ISBLANK(INDIRECT(ADDRESS(B1261,1,1,1,"all_city_parameter_inputs")))), "", IF(ISBLANK(INDIRECT(ADDRESS(B1261,1,1,1,"all_city_parameter_inputs"))), All_city_list!E1260,INDIRECT(ADDRESS(B1261,1,1,1,"all_city_parameter_inputs"))))</f>
        <v>CO2_emission_inventories</v>
      </c>
      <c r="F1261" s="9" t="str" cm="1">
        <f t="array" aca="1" ref="F1261" ca="1">IF(AND(ISBLANK(INDIRECT(ADDRESS(B1261,3,1,1,"all_city_parameter_inputs"))),ISBLANK(INDIRECT(ADDRESS(B1261,2,1,1,"all_city_parameter_inputs")))),"",IF(ISBLANK(INDIRECT(ADDRESS(B1261,2,1,1,"all_city_parameter_inputs"))),"",INDIRECT(ADDRESS(B1261,2,1,1,"all_city_parameter_inputs"))))</f>
        <v>taxi</v>
      </c>
      <c r="G1261" s="25" t="str" cm="1">
        <f t="array" aca="1" ref="G1261" ca="1">IF(ISBLANK(INDIRECT(ADDRESS(B1261,A1261,1,1,"all_city_parameter_inputs"))), "--",INDIRECT(ADDRESS(B1261,A1261,1,1,"all_city_parameter_inputs")))</f>
        <v>--</v>
      </c>
      <c r="H1261" s="25" t="str">
        <f ca="1">IF(OR(F1261="alpha",F1261="beta",F1261="sd",F1261="mean"),"--",VLOOKUP(C1261,Default!$B$5:$H$82,7,FALSE))</f>
        <v>NOT defined</v>
      </c>
      <c r="I1261" s="9" t="str">
        <f ca="1">VLOOKUP(E1261,Lookup!$C$5:$D$42,2, FALSE)</f>
        <v>Pollution values</v>
      </c>
      <c r="J1261" s="9">
        <f ca="1">VLOOKUP(C1261,Default!$B$4:$E$82,4, FALSE)</f>
        <v>0</v>
      </c>
      <c r="K1261" s="29"/>
      <c r="L1261" s="29"/>
      <c r="M1261" s="29"/>
    </row>
    <row r="1262" spans="1:13" x14ac:dyDescent="0.3">
      <c r="A1262" s="10">
        <f t="shared" si="56"/>
        <v>20</v>
      </c>
      <c r="B1262" s="10">
        <f t="shared" si="57"/>
        <v>70</v>
      </c>
      <c r="C1262" s="10" t="str">
        <f t="shared" ca="1" si="58"/>
        <v>CO2_emission_inventories auto_rickshaw</v>
      </c>
      <c r="D1262" s="9" t="str" cm="1">
        <f t="array" aca="1" ref="D1262" ca="1">INDIRECT(ADDRESS(1,A1262,1,1,"all_city_parameter_inputs"))</f>
        <v>coquimbo_laserena</v>
      </c>
      <c r="E1262" s="11" t="str" cm="1">
        <f t="array" aca="1" ref="E1262" ca="1">IF(AND(ISBLANK(INDIRECT(ADDRESS(B1262,2,1,1,"all_city_parameter_inputs"))), ISBLANK(INDIRECT(ADDRESS(B1262,1,1,1,"all_city_parameter_inputs")))), "", IF(ISBLANK(INDIRECT(ADDRESS(B1262,1,1,1,"all_city_parameter_inputs"))), All_city_list!E1261,INDIRECT(ADDRESS(B1262,1,1,1,"all_city_parameter_inputs"))))</f>
        <v>CO2_emission_inventories</v>
      </c>
      <c r="F1262" s="9" t="str" cm="1">
        <f t="array" aca="1" ref="F1262" ca="1">IF(AND(ISBLANK(INDIRECT(ADDRESS(B1262,3,1,1,"all_city_parameter_inputs"))),ISBLANK(INDIRECT(ADDRESS(B1262,2,1,1,"all_city_parameter_inputs")))),"",IF(ISBLANK(INDIRECT(ADDRESS(B1262,2,1,1,"all_city_parameter_inputs"))),"",INDIRECT(ADDRESS(B1262,2,1,1,"all_city_parameter_inputs"))))</f>
        <v>auto_rickshaw</v>
      </c>
      <c r="G1262" s="25" t="str" cm="1">
        <f t="array" aca="1" ref="G1262" ca="1">IF(ISBLANK(INDIRECT(ADDRESS(B1262,A1262,1,1,"all_city_parameter_inputs"))), "--",INDIRECT(ADDRESS(B1262,A1262,1,1,"all_city_parameter_inputs")))</f>
        <v>--</v>
      </c>
      <c r="H1262" s="25" t="str">
        <f ca="1">IF(OR(F1262="alpha",F1262="beta",F1262="sd",F1262="mean"),"--",VLOOKUP(C1262,Default!$B$5:$H$82,7,FALSE))</f>
        <v>NOT defined</v>
      </c>
      <c r="I1262" s="9" t="str">
        <f ca="1">VLOOKUP(E1262,Lookup!$C$5:$D$42,2, FALSE)</f>
        <v>Pollution values</v>
      </c>
      <c r="J1262" s="9">
        <f ca="1">VLOOKUP(C1262,Default!$B$4:$E$82,4, FALSE)</f>
        <v>0</v>
      </c>
      <c r="K1262" s="29"/>
      <c r="L1262" s="29"/>
      <c r="M1262" s="29"/>
    </row>
    <row r="1263" spans="1:13" x14ac:dyDescent="0.3">
      <c r="A1263" s="10">
        <f t="shared" si="56"/>
        <v>20</v>
      </c>
      <c r="B1263" s="10">
        <f t="shared" si="57"/>
        <v>71</v>
      </c>
      <c r="C1263" s="10" t="str">
        <f t="shared" ca="1" si="58"/>
        <v xml:space="preserve">CO2_emission_confidence </v>
      </c>
      <c r="D1263" s="9" t="str" cm="1">
        <f t="array" aca="1" ref="D1263" ca="1">INDIRECT(ADDRESS(1,A1263,1,1,"all_city_parameter_inputs"))</f>
        <v>coquimbo_laserena</v>
      </c>
      <c r="E1263" s="11" t="str" cm="1">
        <f t="array" aca="1" ref="E1263" ca="1">IF(AND(ISBLANK(INDIRECT(ADDRESS(B1263,2,1,1,"all_city_parameter_inputs"))), ISBLANK(INDIRECT(ADDRESS(B1263,1,1,1,"all_city_parameter_inputs")))), "", IF(ISBLANK(INDIRECT(ADDRESS(B1263,1,1,1,"all_city_parameter_inputs"))), All_city_list!E1262,INDIRECT(ADDRESS(B1263,1,1,1,"all_city_parameter_inputs"))))</f>
        <v>CO2_emission_confidence</v>
      </c>
      <c r="F1263" s="9" t="str" cm="1">
        <f t="array" aca="1" ref="F1263" ca="1">IF(AND(ISBLANK(INDIRECT(ADDRESS(B1263,3,1,1,"all_city_parameter_inputs"))),ISBLANK(INDIRECT(ADDRESS(B1263,2,1,1,"all_city_parameter_inputs")))),"",IF(ISBLANK(INDIRECT(ADDRESS(B1263,2,1,1,"all_city_parameter_inputs"))),"",INDIRECT(ADDRESS(B1263,2,1,1,"all_city_parameter_inputs"))))</f>
        <v/>
      </c>
      <c r="G1263" s="25" cm="1">
        <f t="array" aca="1" ref="G1263" ca="1">IF(ISBLANK(INDIRECT(ADDRESS(B1263,A1263,1,1,"all_city_parameter_inputs"))), "--",INDIRECT(ADDRESS(B1263,A1263,1,1,"all_city_parameter_inputs")))</f>
        <v>0.8</v>
      </c>
      <c r="H1263" s="25" t="e">
        <f ca="1">IF(OR(F1263="alpha",F1263="beta",F1263="sd",F1263="mean"),"--",VLOOKUP(C1263,Default!$B$5:$H$82,7,FALSE))</f>
        <v>#N/A</v>
      </c>
      <c r="I1263" s="9" t="str">
        <f ca="1">VLOOKUP(E1263,Lookup!$C$5:$D$42,2, FALSE)</f>
        <v>Pollution values</v>
      </c>
      <c r="J1263" s="9" t="e">
        <f ca="1">VLOOKUP(C1263,Default!$B$4:$E$82,4, FALSE)</f>
        <v>#N/A</v>
      </c>
      <c r="K1263" s="29"/>
      <c r="L1263" s="29"/>
      <c r="M1263" s="29"/>
    </row>
    <row r="1264" spans="1:13" x14ac:dyDescent="0.3">
      <c r="A1264" s="10">
        <f t="shared" si="56"/>
        <v>21</v>
      </c>
      <c r="B1264" s="10">
        <f t="shared" si="57"/>
        <v>2</v>
      </c>
      <c r="C1264" s="10" t="str">
        <f t="shared" ca="1" si="58"/>
        <v>speeds subway</v>
      </c>
      <c r="D1264" s="9" t="str" cm="1">
        <f t="array" aca="1" ref="D1264" ca="1">INDIRECT(ADDRESS(1,A1264,1,1,"all_city_parameter_inputs"))</f>
        <v>iquique_altohospicio</v>
      </c>
      <c r="E1264" s="11" t="str" cm="1">
        <f t="array" aca="1" ref="E1264" ca="1">IF(AND(ISBLANK(INDIRECT(ADDRESS(B1264,2,1,1,"all_city_parameter_inputs"))), ISBLANK(INDIRECT(ADDRESS(B1264,1,1,1,"all_city_parameter_inputs")))), "", IF(ISBLANK(INDIRECT(ADDRESS(B1264,1,1,1,"all_city_parameter_inputs"))), All_city_list!E1263,INDIRECT(ADDRESS(B1264,1,1,1,"all_city_parameter_inputs"))))</f>
        <v>speeds</v>
      </c>
      <c r="F1264" s="9" t="str" cm="1">
        <f t="array" aca="1" ref="F1264" ca="1">IF(AND(ISBLANK(INDIRECT(ADDRESS(B1264,3,1,1,"all_city_parameter_inputs"))),ISBLANK(INDIRECT(ADDRESS(B1264,2,1,1,"all_city_parameter_inputs")))),"",IF(ISBLANK(INDIRECT(ADDRESS(B1264,2,1,1,"all_city_parameter_inputs"))),"",INDIRECT(ADDRESS(B1264,2,1,1,"all_city_parameter_inputs"))))</f>
        <v>subway</v>
      </c>
      <c r="G1264" s="25" t="str" cm="1">
        <f t="array" aca="1" ref="G1264" ca="1">IF(ISBLANK(INDIRECT(ADDRESS(B1264,A1264,1,1,"all_city_parameter_inputs"))), "--",INDIRECT(ADDRESS(B1264,A1264,1,1,"all_city_parameter_inputs")))</f>
        <v>--</v>
      </c>
      <c r="H1264" s="25">
        <f ca="1">IF(OR(F1264="alpha",F1264="beta",F1264="sd",F1264="mean"),"--",VLOOKUP(C1264,Default!$B$5:$H$82,7,FALSE))</f>
        <v>16</v>
      </c>
      <c r="I1264" s="9" t="str">
        <f ca="1">VLOOKUP(E1264,Lookup!$C$5:$D$42,2, FALSE)</f>
        <v>Travel values</v>
      </c>
      <c r="J1264" s="9">
        <f ca="1">VLOOKUP(C1264,Default!$B$4:$E$82,4, FALSE)</f>
        <v>0</v>
      </c>
      <c r="K1264" s="29"/>
      <c r="L1264" s="29"/>
      <c r="M1264" s="29"/>
    </row>
    <row r="1265" spans="1:13" x14ac:dyDescent="0.3">
      <c r="A1265" s="10">
        <f t="shared" si="56"/>
        <v>21</v>
      </c>
      <c r="B1265" s="10">
        <f t="shared" si="57"/>
        <v>3</v>
      </c>
      <c r="C1265" s="10" t="str">
        <f t="shared" ca="1" si="58"/>
        <v>speeds cycle</v>
      </c>
      <c r="D1265" s="9" t="str" cm="1">
        <f t="array" aca="1" ref="D1265" ca="1">INDIRECT(ADDRESS(1,A1265,1,1,"all_city_parameter_inputs"))</f>
        <v>iquique_altohospicio</v>
      </c>
      <c r="E1265" s="11" t="str" cm="1">
        <f t="array" aca="1" ref="E1265" ca="1">IF(AND(ISBLANK(INDIRECT(ADDRESS(B1265,2,1,1,"all_city_parameter_inputs"))), ISBLANK(INDIRECT(ADDRESS(B1265,1,1,1,"all_city_parameter_inputs")))), "", IF(ISBLANK(INDIRECT(ADDRESS(B1265,1,1,1,"all_city_parameter_inputs"))), All_city_list!E1264,INDIRECT(ADDRESS(B1265,1,1,1,"all_city_parameter_inputs"))))</f>
        <v>speeds</v>
      </c>
      <c r="F1265" s="9" t="str" cm="1">
        <f t="array" aca="1" ref="F1265" ca="1">IF(AND(ISBLANK(INDIRECT(ADDRESS(B1265,3,1,1,"all_city_parameter_inputs"))),ISBLANK(INDIRECT(ADDRESS(B1265,2,1,1,"all_city_parameter_inputs")))),"",IF(ISBLANK(INDIRECT(ADDRESS(B1265,2,1,1,"all_city_parameter_inputs"))),"",INDIRECT(ADDRESS(B1265,2,1,1,"all_city_parameter_inputs"))))</f>
        <v>cycle</v>
      </c>
      <c r="G1265" s="25" t="str" cm="1">
        <f t="array" aca="1" ref="G1265" ca="1">IF(ISBLANK(INDIRECT(ADDRESS(B1265,A1265,1,1,"all_city_parameter_inputs"))), "--",INDIRECT(ADDRESS(B1265,A1265,1,1,"all_city_parameter_inputs")))</f>
        <v>--</v>
      </c>
      <c r="H1265" s="25">
        <f ca="1">IF(OR(F1265="alpha",F1265="beta",F1265="sd",F1265="mean"),"--",VLOOKUP(C1265,Default!$B$5:$H$82,7,FALSE))</f>
        <v>7</v>
      </c>
      <c r="I1265" s="9" t="str">
        <f ca="1">VLOOKUP(E1265,Lookup!$C$5:$D$42,2, FALSE)</f>
        <v>Travel values</v>
      </c>
      <c r="J1265" s="9">
        <f ca="1">VLOOKUP(C1265,Default!$B$4:$E$82,4, FALSE)</f>
        <v>0</v>
      </c>
      <c r="K1265" s="29"/>
      <c r="L1265" s="29"/>
      <c r="M1265" s="29"/>
    </row>
    <row r="1266" spans="1:13" x14ac:dyDescent="0.3">
      <c r="A1266" s="10">
        <f t="shared" si="56"/>
        <v>21</v>
      </c>
      <c r="B1266" s="10">
        <f t="shared" si="57"/>
        <v>4</v>
      </c>
      <c r="C1266" s="10" t="str">
        <f t="shared" ca="1" si="58"/>
        <v>PM_emission_inventories motorcycle</v>
      </c>
      <c r="D1266" s="9" t="str" cm="1">
        <f t="array" aca="1" ref="D1266" ca="1">INDIRECT(ADDRESS(1,A1266,1,1,"all_city_parameter_inputs"))</f>
        <v>iquique_altohospicio</v>
      </c>
      <c r="E1266" s="11" t="str" cm="1">
        <f t="array" aca="1" ref="E1266" ca="1">IF(AND(ISBLANK(INDIRECT(ADDRESS(B1266,2,1,1,"all_city_parameter_inputs"))), ISBLANK(INDIRECT(ADDRESS(B1266,1,1,1,"all_city_parameter_inputs")))), "", IF(ISBLANK(INDIRECT(ADDRESS(B1266,1,1,1,"all_city_parameter_inputs"))), All_city_list!E1265,INDIRECT(ADDRESS(B1266,1,1,1,"all_city_parameter_inputs"))))</f>
        <v>PM_emission_inventories</v>
      </c>
      <c r="F1266" s="9" t="str" cm="1">
        <f t="array" aca="1" ref="F1266" ca="1">IF(AND(ISBLANK(INDIRECT(ADDRESS(B1266,3,1,1,"all_city_parameter_inputs"))),ISBLANK(INDIRECT(ADDRESS(B1266,2,1,1,"all_city_parameter_inputs")))),"",IF(ISBLANK(INDIRECT(ADDRESS(B1266,2,1,1,"all_city_parameter_inputs"))),"",INDIRECT(ADDRESS(B1266,2,1,1,"all_city_parameter_inputs"))))</f>
        <v>motorcycle</v>
      </c>
      <c r="G1266" s="25" cm="1">
        <f t="array" aca="1" ref="G1266" ca="1">IF(ISBLANK(INDIRECT(ADDRESS(B1266,A1266,1,1,"all_city_parameter_inputs"))), "--",INDIRECT(ADDRESS(B1266,A1266,1,1,"all_city_parameter_inputs")))</f>
        <v>2.7143022999999999E-2</v>
      </c>
      <c r="H1266" s="25">
        <f ca="1">IF(OR(F1266="alpha",F1266="beta",F1266="sd",F1266="mean"),"--",VLOOKUP(C1266,Default!$B$5:$H$82,7,FALSE))</f>
        <v>1.0999999999999999E-2</v>
      </c>
      <c r="I1266" s="9" t="str">
        <f ca="1">VLOOKUP(E1266,Lookup!$C$5:$D$42,2, FALSE)</f>
        <v>Pollution values</v>
      </c>
      <c r="J1266" s="9" t="str">
        <f ca="1">VLOOKUP(C1266,Default!$B$4:$E$82,4, FALSE)</f>
        <v>- Used to estimate the PM for scenarios (function "scenario_pm_calculations").
- Iused as reference to compute confidence around it (function "ithim_setup_parameters").
- used to create VEHICLE_INVENTORY, with speeds, PM and CO2 emissions (function "set_vehicle_inventory").</v>
      </c>
      <c r="K1266" s="29"/>
      <c r="L1266" s="29"/>
      <c r="M1266" s="29"/>
    </row>
    <row r="1267" spans="1:13" x14ac:dyDescent="0.3">
      <c r="A1267" s="10">
        <f t="shared" si="56"/>
        <v>21</v>
      </c>
      <c r="B1267" s="10">
        <f t="shared" si="57"/>
        <v>5</v>
      </c>
      <c r="C1267" s="10" t="str">
        <f t="shared" ca="1" si="58"/>
        <v>PM_emission_inventories car</v>
      </c>
      <c r="D1267" s="9" t="str" cm="1">
        <f t="array" aca="1" ref="D1267" ca="1">INDIRECT(ADDRESS(1,A1267,1,1,"all_city_parameter_inputs"))</f>
        <v>iquique_altohospicio</v>
      </c>
      <c r="E1267" s="11" t="str" cm="1">
        <f t="array" aca="1" ref="E1267" ca="1">IF(AND(ISBLANK(INDIRECT(ADDRESS(B1267,2,1,1,"all_city_parameter_inputs"))), ISBLANK(INDIRECT(ADDRESS(B1267,1,1,1,"all_city_parameter_inputs")))), "", IF(ISBLANK(INDIRECT(ADDRESS(B1267,1,1,1,"all_city_parameter_inputs"))), All_city_list!E1266,INDIRECT(ADDRESS(B1267,1,1,1,"all_city_parameter_inputs"))))</f>
        <v>PM_emission_inventories</v>
      </c>
      <c r="F1267" s="9" t="str" cm="1">
        <f t="array" aca="1" ref="F1267" ca="1">IF(AND(ISBLANK(INDIRECT(ADDRESS(B1267,3,1,1,"all_city_parameter_inputs"))),ISBLANK(INDIRECT(ADDRESS(B1267,2,1,1,"all_city_parameter_inputs")))),"",IF(ISBLANK(INDIRECT(ADDRESS(B1267,2,1,1,"all_city_parameter_inputs"))),"",INDIRECT(ADDRESS(B1267,2,1,1,"all_city_parameter_inputs"))))</f>
        <v>car</v>
      </c>
      <c r="G1267" s="25" cm="1">
        <f t="array" aca="1" ref="G1267" ca="1">IF(ISBLANK(INDIRECT(ADDRESS(B1267,A1267,1,1,"all_city_parameter_inputs"))), "--",INDIRECT(ADDRESS(B1267,A1267,1,1,"all_city_parameter_inputs")))</f>
        <v>3.5952381999999998E-2</v>
      </c>
      <c r="H1267" s="25">
        <f ca="1">IF(OR(F1267="alpha",F1267="beta",F1267="sd",F1267="mean"),"--",VLOOKUP(C1267,Default!$B$5:$H$82,7,FALSE))</f>
        <v>0.22800000000000001</v>
      </c>
      <c r="I1267" s="9" t="str">
        <f ca="1">VLOOKUP(E1267,Lookup!$C$5:$D$42,2, FALSE)</f>
        <v>Pollution values</v>
      </c>
      <c r="J1267" s="9">
        <f ca="1">VLOOKUP(C1267,Default!$B$4:$E$82,4, FALSE)</f>
        <v>0</v>
      </c>
      <c r="K1267" s="29"/>
      <c r="L1267" s="29"/>
      <c r="M1267" s="29"/>
    </row>
    <row r="1268" spans="1:13" x14ac:dyDescent="0.3">
      <c r="A1268" s="10">
        <f t="shared" si="56"/>
        <v>21</v>
      </c>
      <c r="B1268" s="10">
        <f t="shared" si="57"/>
        <v>6</v>
      </c>
      <c r="C1268" s="10" t="str">
        <f t="shared" ca="1" si="58"/>
        <v>PM_emission_inventories bus_driver</v>
      </c>
      <c r="D1268" s="9" t="str" cm="1">
        <f t="array" aca="1" ref="D1268" ca="1">INDIRECT(ADDRESS(1,A1268,1,1,"all_city_parameter_inputs"))</f>
        <v>iquique_altohospicio</v>
      </c>
      <c r="E1268" s="11" t="str" cm="1">
        <f t="array" aca="1" ref="E1268" ca="1">IF(AND(ISBLANK(INDIRECT(ADDRESS(B1268,2,1,1,"all_city_parameter_inputs"))), ISBLANK(INDIRECT(ADDRESS(B1268,1,1,1,"all_city_parameter_inputs")))), "", IF(ISBLANK(INDIRECT(ADDRESS(B1268,1,1,1,"all_city_parameter_inputs"))), All_city_list!E1267,INDIRECT(ADDRESS(B1268,1,1,1,"all_city_parameter_inputs"))))</f>
        <v>PM_emission_inventories</v>
      </c>
      <c r="F1268" s="9" t="str" cm="1">
        <f t="array" aca="1" ref="F1268" ca="1">IF(AND(ISBLANK(INDIRECT(ADDRESS(B1268,3,1,1,"all_city_parameter_inputs"))),ISBLANK(INDIRECT(ADDRESS(B1268,2,1,1,"all_city_parameter_inputs")))),"",IF(ISBLANK(INDIRECT(ADDRESS(B1268,2,1,1,"all_city_parameter_inputs"))),"",INDIRECT(ADDRESS(B1268,2,1,1,"all_city_parameter_inputs"))))</f>
        <v>bus_driver</v>
      </c>
      <c r="G1268" s="25" cm="1">
        <f t="array" aca="1" ref="G1268" ca="1">IF(ISBLANK(INDIRECT(ADDRESS(B1268,A1268,1,1,"all_city_parameter_inputs"))), "--",INDIRECT(ADDRESS(B1268,A1268,1,1,"all_city_parameter_inputs")))</f>
        <v>3.3506800000000003E-2</v>
      </c>
      <c r="H1268" s="25">
        <f ca="1">IF(OR(F1268="alpha",F1268="beta",F1268="sd",F1268="mean"),"--",VLOOKUP(C1268,Default!$B$5:$H$82,7,FALSE))</f>
        <v>0.82</v>
      </c>
      <c r="I1268" s="9" t="str">
        <f ca="1">VLOOKUP(E1268,Lookup!$C$5:$D$42,2, FALSE)</f>
        <v>Pollution values</v>
      </c>
      <c r="J1268" s="9">
        <f ca="1">VLOOKUP(C1268,Default!$B$4:$E$82,4, FALSE)</f>
        <v>0</v>
      </c>
      <c r="K1268" s="29"/>
      <c r="L1268" s="29"/>
      <c r="M1268" s="29"/>
    </row>
    <row r="1269" spans="1:13" x14ac:dyDescent="0.3">
      <c r="A1269" s="10">
        <f t="shared" si="56"/>
        <v>21</v>
      </c>
      <c r="B1269" s="10">
        <f t="shared" si="57"/>
        <v>7</v>
      </c>
      <c r="C1269" s="10" t="str">
        <f t="shared" ca="1" si="58"/>
        <v>PM_emission_inventories big_truck</v>
      </c>
      <c r="D1269" s="9" t="str" cm="1">
        <f t="array" aca="1" ref="D1269" ca="1">INDIRECT(ADDRESS(1,A1269,1,1,"all_city_parameter_inputs"))</f>
        <v>iquique_altohospicio</v>
      </c>
      <c r="E1269" s="11" t="str" cm="1">
        <f t="array" aca="1" ref="E1269" ca="1">IF(AND(ISBLANK(INDIRECT(ADDRESS(B1269,2,1,1,"all_city_parameter_inputs"))), ISBLANK(INDIRECT(ADDRESS(B1269,1,1,1,"all_city_parameter_inputs")))), "", IF(ISBLANK(INDIRECT(ADDRESS(B1269,1,1,1,"all_city_parameter_inputs"))), All_city_list!E1268,INDIRECT(ADDRESS(B1269,1,1,1,"all_city_parameter_inputs"))))</f>
        <v>PM_emission_inventories</v>
      </c>
      <c r="F1269" s="9" t="str" cm="1">
        <f t="array" aca="1" ref="F1269" ca="1">IF(AND(ISBLANK(INDIRECT(ADDRESS(B1269,3,1,1,"all_city_parameter_inputs"))),ISBLANK(INDIRECT(ADDRESS(B1269,2,1,1,"all_city_parameter_inputs")))),"",IF(ISBLANK(INDIRECT(ADDRESS(B1269,2,1,1,"all_city_parameter_inputs"))),"",INDIRECT(ADDRESS(B1269,2,1,1,"all_city_parameter_inputs"))))</f>
        <v>big_truck</v>
      </c>
      <c r="G1269" s="25" cm="1">
        <f t="array" aca="1" ref="G1269" ca="1">IF(ISBLANK(INDIRECT(ADDRESS(B1269,A1269,1,1,"all_city_parameter_inputs"))), "--",INDIRECT(ADDRESS(B1269,A1269,1,1,"all_city_parameter_inputs")))</f>
        <v>0.122475549</v>
      </c>
      <c r="H1269" s="25">
        <f ca="1">IF(OR(F1269="alpha",F1269="beta",F1269="sd",F1269="mean"),"--",VLOOKUP(C1269,Default!$B$5:$H$82,7,FALSE))</f>
        <v>0.71099999999999997</v>
      </c>
      <c r="I1269" s="9" t="str">
        <f ca="1">VLOOKUP(E1269,Lookup!$C$5:$D$42,2, FALSE)</f>
        <v>Pollution values</v>
      </c>
      <c r="J1269" s="9">
        <f ca="1">VLOOKUP(C1269,Default!$B$4:$E$82,4, FALSE)</f>
        <v>0</v>
      </c>
      <c r="K1269" s="29"/>
      <c r="L1269" s="29"/>
      <c r="M1269" s="29"/>
    </row>
    <row r="1270" spans="1:13" x14ac:dyDescent="0.3">
      <c r="A1270" s="10">
        <f t="shared" si="56"/>
        <v>21</v>
      </c>
      <c r="B1270" s="10">
        <f t="shared" si="57"/>
        <v>8</v>
      </c>
      <c r="C1270" s="10" t="str">
        <f t="shared" ca="1" si="58"/>
        <v>PM_emission_inventories truck</v>
      </c>
      <c r="D1270" s="9" t="str" cm="1">
        <f t="array" aca="1" ref="D1270" ca="1">INDIRECT(ADDRESS(1,A1270,1,1,"all_city_parameter_inputs"))</f>
        <v>iquique_altohospicio</v>
      </c>
      <c r="E1270" s="11" t="str" cm="1">
        <f t="array" aca="1" ref="E1270" ca="1">IF(AND(ISBLANK(INDIRECT(ADDRESS(B1270,2,1,1,"all_city_parameter_inputs"))), ISBLANK(INDIRECT(ADDRESS(B1270,1,1,1,"all_city_parameter_inputs")))), "", IF(ISBLANK(INDIRECT(ADDRESS(B1270,1,1,1,"all_city_parameter_inputs"))), All_city_list!E1269,INDIRECT(ADDRESS(B1270,1,1,1,"all_city_parameter_inputs"))))</f>
        <v>PM_emission_inventories</v>
      </c>
      <c r="F1270" s="9" t="str" cm="1">
        <f t="array" aca="1" ref="F1270" ca="1">IF(AND(ISBLANK(INDIRECT(ADDRESS(B1270,3,1,1,"all_city_parameter_inputs"))),ISBLANK(INDIRECT(ADDRESS(B1270,2,1,1,"all_city_parameter_inputs")))),"",IF(ISBLANK(INDIRECT(ADDRESS(B1270,2,1,1,"all_city_parameter_inputs"))),"",INDIRECT(ADDRESS(B1270,2,1,1,"all_city_parameter_inputs"))))</f>
        <v>truck</v>
      </c>
      <c r="G1270" s="25" cm="1">
        <f t="array" aca="1" ref="G1270" ca="1">IF(ISBLANK(INDIRECT(ADDRESS(B1270,A1270,1,1,"all_city_parameter_inputs"))), "--",INDIRECT(ADDRESS(B1270,A1270,1,1,"all_city_parameter_inputs")))</f>
        <v>0.78092224600000004</v>
      </c>
      <c r="H1270" s="25">
        <f ca="1">IF(OR(F1270="alpha",F1270="beta",F1270="sd",F1270="mean"),"--",VLOOKUP(C1270,Default!$B$5:$H$82,7,FALSE))</f>
        <v>0.85899999999999999</v>
      </c>
      <c r="I1270" s="9" t="str">
        <f ca="1">VLOOKUP(E1270,Lookup!$C$5:$D$42,2, FALSE)</f>
        <v>Pollution values</v>
      </c>
      <c r="J1270" s="9">
        <f ca="1">VLOOKUP(C1270,Default!$B$4:$E$82,4, FALSE)</f>
        <v>0</v>
      </c>
      <c r="K1270" s="29"/>
      <c r="L1270" s="29"/>
      <c r="M1270" s="29"/>
    </row>
    <row r="1271" spans="1:13" x14ac:dyDescent="0.3">
      <c r="A1271" s="10">
        <f t="shared" si="56"/>
        <v>21</v>
      </c>
      <c r="B1271" s="10">
        <f t="shared" si="57"/>
        <v>9</v>
      </c>
      <c r="C1271" s="10" t="str">
        <f t="shared" ca="1" si="58"/>
        <v>PM_emission_inventories van</v>
      </c>
      <c r="D1271" s="9" t="str" cm="1">
        <f t="array" aca="1" ref="D1271" ca="1">INDIRECT(ADDRESS(1,A1271,1,1,"all_city_parameter_inputs"))</f>
        <v>iquique_altohospicio</v>
      </c>
      <c r="E1271" s="11" t="str" cm="1">
        <f t="array" aca="1" ref="E1271" ca="1">IF(AND(ISBLANK(INDIRECT(ADDRESS(B1271,2,1,1,"all_city_parameter_inputs"))), ISBLANK(INDIRECT(ADDRESS(B1271,1,1,1,"all_city_parameter_inputs")))), "", IF(ISBLANK(INDIRECT(ADDRESS(B1271,1,1,1,"all_city_parameter_inputs"))), All_city_list!E1270,INDIRECT(ADDRESS(B1271,1,1,1,"all_city_parameter_inputs"))))</f>
        <v>PM_emission_inventories</v>
      </c>
      <c r="F1271" s="9" t="str" cm="1">
        <f t="array" aca="1" ref="F1271" ca="1">IF(AND(ISBLANK(INDIRECT(ADDRESS(B1271,3,1,1,"all_city_parameter_inputs"))),ISBLANK(INDIRECT(ADDRESS(B1271,2,1,1,"all_city_parameter_inputs")))),"",IF(ISBLANK(INDIRECT(ADDRESS(B1271,2,1,1,"all_city_parameter_inputs"))),"",INDIRECT(ADDRESS(B1271,2,1,1,"all_city_parameter_inputs"))))</f>
        <v>van</v>
      </c>
      <c r="G1271" s="25" cm="1">
        <f t="array" aca="1" ref="G1271" ca="1">IF(ISBLANK(INDIRECT(ADDRESS(B1271,A1271,1,1,"all_city_parameter_inputs"))), "--",INDIRECT(ADDRESS(B1271,A1271,1,1,"all_city_parameter_inputs")))</f>
        <v>0</v>
      </c>
      <c r="H1271" s="25" t="str">
        <f ca="1">IF(OR(F1271="alpha",F1271="beta",F1271="sd",F1271="mean"),"--",VLOOKUP(C1271,Default!$B$5:$H$82,7,FALSE))</f>
        <v>NOT defined</v>
      </c>
      <c r="I1271" s="9" t="str">
        <f ca="1">VLOOKUP(E1271,Lookup!$C$5:$D$42,2, FALSE)</f>
        <v>Pollution values</v>
      </c>
      <c r="J1271" s="9">
        <f ca="1">VLOOKUP(C1271,Default!$B$4:$E$82,4, FALSE)</f>
        <v>0</v>
      </c>
      <c r="K1271" s="29"/>
      <c r="L1271" s="29"/>
      <c r="M1271" s="29"/>
    </row>
    <row r="1272" spans="1:13" x14ac:dyDescent="0.3">
      <c r="A1272" s="10">
        <f t="shared" si="56"/>
        <v>21</v>
      </c>
      <c r="B1272" s="10">
        <f t="shared" si="57"/>
        <v>10</v>
      </c>
      <c r="C1272" s="10" t="str">
        <f t="shared" ca="1" si="58"/>
        <v>PM_emission_inventories other</v>
      </c>
      <c r="D1272" s="9" t="str" cm="1">
        <f t="array" aca="1" ref="D1272" ca="1">INDIRECT(ADDRESS(1,A1272,1,1,"all_city_parameter_inputs"))</f>
        <v>iquique_altohospicio</v>
      </c>
      <c r="E1272" s="11" t="str" cm="1">
        <f t="array" aca="1" ref="E1272" ca="1">IF(AND(ISBLANK(INDIRECT(ADDRESS(B1272,2,1,1,"all_city_parameter_inputs"))), ISBLANK(INDIRECT(ADDRESS(B1272,1,1,1,"all_city_parameter_inputs")))), "", IF(ISBLANK(INDIRECT(ADDRESS(B1272,1,1,1,"all_city_parameter_inputs"))), All_city_list!E1271,INDIRECT(ADDRESS(B1272,1,1,1,"all_city_parameter_inputs"))))</f>
        <v>PM_emission_inventories</v>
      </c>
      <c r="F1272" s="9" t="str" cm="1">
        <f t="array" aca="1" ref="F1272" ca="1">IF(AND(ISBLANK(INDIRECT(ADDRESS(B1272,3,1,1,"all_city_parameter_inputs"))),ISBLANK(INDIRECT(ADDRESS(B1272,2,1,1,"all_city_parameter_inputs")))),"",IF(ISBLANK(INDIRECT(ADDRESS(B1272,2,1,1,"all_city_parameter_inputs"))),"",INDIRECT(ADDRESS(B1272,2,1,1,"all_city_parameter_inputs"))))</f>
        <v>other</v>
      </c>
      <c r="G1272" s="25" cm="1">
        <f t="array" aca="1" ref="G1272" ca="1">IF(ISBLANK(INDIRECT(ADDRESS(B1272,A1272,1,1,"all_city_parameter_inputs"))), "--",INDIRECT(ADDRESS(B1272,A1272,1,1,"all_city_parameter_inputs")))</f>
        <v>0</v>
      </c>
      <c r="H1272" s="25">
        <f ca="1">IF(OR(F1272="alpha",F1272="beta",F1272="sd",F1272="mean"),"--",VLOOKUP(C1272,Default!$B$5:$H$82,7,FALSE))</f>
        <v>8.2000000000000003E-2</v>
      </c>
      <c r="I1272" s="9" t="str">
        <f ca="1">VLOOKUP(E1272,Lookup!$C$5:$D$42,2, FALSE)</f>
        <v>Pollution values</v>
      </c>
      <c r="J1272" s="9">
        <f ca="1">VLOOKUP(C1272,Default!$B$4:$E$82,4, FALSE)</f>
        <v>0</v>
      </c>
      <c r="K1272" s="29"/>
      <c r="L1272" s="29"/>
      <c r="M1272" s="29"/>
    </row>
    <row r="1273" spans="1:13" x14ac:dyDescent="0.3">
      <c r="A1273" s="10">
        <f t="shared" si="56"/>
        <v>21</v>
      </c>
      <c r="B1273" s="10">
        <f t="shared" si="57"/>
        <v>11</v>
      </c>
      <c r="C1273" s="10" t="str">
        <f t="shared" ca="1" si="58"/>
        <v>PM_emission_inventories taxi</v>
      </c>
      <c r="D1273" s="9" t="str" cm="1">
        <f t="array" aca="1" ref="D1273" ca="1">INDIRECT(ADDRESS(1,A1273,1,1,"all_city_parameter_inputs"))</f>
        <v>iquique_altohospicio</v>
      </c>
      <c r="E1273" s="11" t="str" cm="1">
        <f t="array" aca="1" ref="E1273" ca="1">IF(AND(ISBLANK(INDIRECT(ADDRESS(B1273,2,1,1,"all_city_parameter_inputs"))), ISBLANK(INDIRECT(ADDRESS(B1273,1,1,1,"all_city_parameter_inputs")))), "", IF(ISBLANK(INDIRECT(ADDRESS(B1273,1,1,1,"all_city_parameter_inputs"))), All_city_list!E1272,INDIRECT(ADDRESS(B1273,1,1,1,"all_city_parameter_inputs"))))</f>
        <v>PM_emission_inventories</v>
      </c>
      <c r="F1273" s="9" t="str" cm="1">
        <f t="array" aca="1" ref="F1273" ca="1">IF(AND(ISBLANK(INDIRECT(ADDRESS(B1273,3,1,1,"all_city_parameter_inputs"))),ISBLANK(INDIRECT(ADDRESS(B1273,2,1,1,"all_city_parameter_inputs")))),"",IF(ISBLANK(INDIRECT(ADDRESS(B1273,2,1,1,"all_city_parameter_inputs"))),"",INDIRECT(ADDRESS(B1273,2,1,1,"all_city_parameter_inputs"))))</f>
        <v>taxi</v>
      </c>
      <c r="G1273" s="25" cm="1">
        <f t="array" aca="1" ref="G1273" ca="1">IF(ISBLANK(INDIRECT(ADDRESS(B1273,A1273,1,1,"all_city_parameter_inputs"))), "--",INDIRECT(ADDRESS(B1273,A1273,1,1,"all_city_parameter_inputs")))</f>
        <v>0</v>
      </c>
      <c r="H1273" s="25">
        <f ca="1">IF(OR(F1273="alpha",F1273="beta",F1273="sd",F1273="mean"),"--",VLOOKUP(C1273,Default!$B$5:$H$82,7,FALSE))</f>
        <v>1.0999999999999999E-2</v>
      </c>
      <c r="I1273" s="9" t="str">
        <f ca="1">VLOOKUP(E1273,Lookup!$C$5:$D$42,2, FALSE)</f>
        <v>Pollution values</v>
      </c>
      <c r="J1273" s="9">
        <f ca="1">VLOOKUP(C1273,Default!$B$4:$E$82,4, FALSE)</f>
        <v>0</v>
      </c>
      <c r="K1273" s="29"/>
      <c r="L1273" s="29"/>
      <c r="M1273" s="29"/>
    </row>
    <row r="1274" spans="1:13" x14ac:dyDescent="0.3">
      <c r="A1274" s="10">
        <f t="shared" si="56"/>
        <v>21</v>
      </c>
      <c r="B1274" s="10">
        <f t="shared" si="57"/>
        <v>12</v>
      </c>
      <c r="C1274" s="10" t="str">
        <f t="shared" ca="1" si="58"/>
        <v>PM_emission_inventories auto_rickshaw</v>
      </c>
      <c r="D1274" s="9" t="str" cm="1">
        <f t="array" aca="1" ref="D1274" ca="1">INDIRECT(ADDRESS(1,A1274,1,1,"all_city_parameter_inputs"))</f>
        <v>iquique_altohospicio</v>
      </c>
      <c r="E1274" s="11" t="str" cm="1">
        <f t="array" aca="1" ref="E1274" ca="1">IF(AND(ISBLANK(INDIRECT(ADDRESS(B1274,2,1,1,"all_city_parameter_inputs"))), ISBLANK(INDIRECT(ADDRESS(B1274,1,1,1,"all_city_parameter_inputs")))), "", IF(ISBLANK(INDIRECT(ADDRESS(B1274,1,1,1,"all_city_parameter_inputs"))), All_city_list!E1273,INDIRECT(ADDRESS(B1274,1,1,1,"all_city_parameter_inputs"))))</f>
        <v>PM_emission_inventories</v>
      </c>
      <c r="F1274" s="9" t="str" cm="1">
        <f t="array" aca="1" ref="F1274" ca="1">IF(AND(ISBLANK(INDIRECT(ADDRESS(B1274,3,1,1,"all_city_parameter_inputs"))),ISBLANK(INDIRECT(ADDRESS(B1274,2,1,1,"all_city_parameter_inputs")))),"",IF(ISBLANK(INDIRECT(ADDRESS(B1274,2,1,1,"all_city_parameter_inputs"))),"",INDIRECT(ADDRESS(B1274,2,1,1,"all_city_parameter_inputs"))))</f>
        <v>auto_rickshaw</v>
      </c>
      <c r="G1274" s="25" cm="1">
        <f t="array" aca="1" ref="G1274" ca="1">IF(ISBLANK(INDIRECT(ADDRESS(B1274,A1274,1,1,"all_city_parameter_inputs"))), "--",INDIRECT(ADDRESS(B1274,A1274,1,1,"all_city_parameter_inputs")))</f>
        <v>0</v>
      </c>
      <c r="H1274" s="25" t="str">
        <f ca="1">IF(OR(F1274="alpha",F1274="beta",F1274="sd",F1274="mean"),"--",VLOOKUP(C1274,Default!$B$5:$H$82,7,FALSE))</f>
        <v>NOT defined</v>
      </c>
      <c r="I1274" s="9" t="str">
        <f ca="1">VLOOKUP(E1274,Lookup!$C$5:$D$42,2, FALSE)</f>
        <v>Pollution values</v>
      </c>
      <c r="J1274" s="9">
        <f ca="1">VLOOKUP(C1274,Default!$B$4:$E$82,4, FALSE)</f>
        <v>0</v>
      </c>
      <c r="K1274" s="29"/>
      <c r="L1274" s="29"/>
      <c r="M1274" s="29"/>
    </row>
    <row r="1275" spans="1:13" x14ac:dyDescent="0.3">
      <c r="A1275" s="10">
        <f t="shared" si="56"/>
        <v>21</v>
      </c>
      <c r="B1275" s="10">
        <f t="shared" si="57"/>
        <v>13</v>
      </c>
      <c r="C1275" s="10" t="str">
        <f t="shared" ca="1" si="58"/>
        <v>injury_reporting_rate</v>
      </c>
      <c r="D1275" s="9" t="str" cm="1">
        <f t="array" aca="1" ref="D1275" ca="1">INDIRECT(ADDRESS(1,A1275,1,1,"all_city_parameter_inputs"))</f>
        <v>iquique_altohospicio</v>
      </c>
      <c r="E1275" s="11" t="str" cm="1">
        <f t="array" aca="1" ref="E1275" ca="1">IF(AND(ISBLANK(INDIRECT(ADDRESS(B1275,2,1,1,"all_city_parameter_inputs"))), ISBLANK(INDIRECT(ADDRESS(B1275,1,1,1,"all_city_parameter_inputs")))), "", IF(ISBLANK(INDIRECT(ADDRESS(B1275,1,1,1,"all_city_parameter_inputs"))), All_city_list!E1274,INDIRECT(ADDRESS(B1275,1,1,1,"all_city_parameter_inputs"))))</f>
        <v>injury_reporting_rate</v>
      </c>
      <c r="F1275" s="9" t="str" cm="1">
        <f t="array" aca="1" ref="F1275" ca="1">IF(AND(ISBLANK(INDIRECT(ADDRESS(B1275,3,1,1,"all_city_parameter_inputs"))),ISBLANK(INDIRECT(ADDRESS(B1275,2,1,1,"all_city_parameter_inputs")))),"",IF(ISBLANK(INDIRECT(ADDRESS(B1275,2,1,1,"all_city_parameter_inputs"))),"",INDIRECT(ADDRESS(B1275,2,1,1,"all_city_parameter_inputs"))))</f>
        <v>constant</v>
      </c>
      <c r="G1275" s="25" cm="1">
        <f t="array" aca="1" ref="G1275" ca="1">IF(ISBLANK(INDIRECT(ADDRESS(B1275,A1275,1,1,"all_city_parameter_inputs"))), "--",INDIRECT(ADDRESS(B1275,A1275,1,1,"all_city_parameter_inputs")))</f>
        <v>1</v>
      </c>
      <c r="H1275" s="25">
        <f ca="1">IF(OR(F1275="alpha",F1275="beta",F1275="sd",F1275="mean"),"--",VLOOKUP(C1275,Default!$B$5:$H$82,7,FALSE))</f>
        <v>1</v>
      </c>
      <c r="I1275" s="9" t="str">
        <f ca="1">VLOOKUP(E1275,Lookup!$C$5:$D$42,2, FALSE)</f>
        <v>Injury values</v>
      </c>
      <c r="J1275" s="9" t="str">
        <f ca="1">VLOOKUP(C1275,Default!$B$4:$E$82,4, FALSE)</f>
        <v>rate at which injuries are reported</v>
      </c>
      <c r="K1275" s="29"/>
      <c r="L1275" s="29"/>
      <c r="M1275" s="29"/>
    </row>
    <row r="1276" spans="1:13" x14ac:dyDescent="0.3">
      <c r="A1276" s="10">
        <f t="shared" si="56"/>
        <v>21</v>
      </c>
      <c r="B1276" s="10">
        <f t="shared" si="57"/>
        <v>14</v>
      </c>
      <c r="C1276" s="10" t="str">
        <f t="shared" ca="1" si="58"/>
        <v>injury_reporting_rate</v>
      </c>
      <c r="D1276" s="9" t="str" cm="1">
        <f t="array" aca="1" ref="D1276" ca="1">INDIRECT(ADDRESS(1,A1276,1,1,"all_city_parameter_inputs"))</f>
        <v>iquique_altohospicio</v>
      </c>
      <c r="E1276" s="11" t="str" cm="1">
        <f t="array" aca="1" ref="E1276" ca="1">IF(AND(ISBLANK(INDIRECT(ADDRESS(B1276,2,1,1,"all_city_parameter_inputs"))), ISBLANK(INDIRECT(ADDRESS(B1276,1,1,1,"all_city_parameter_inputs")))), "", IF(ISBLANK(INDIRECT(ADDRESS(B1276,1,1,1,"all_city_parameter_inputs"))), All_city_list!E1275,INDIRECT(ADDRESS(B1276,1,1,1,"all_city_parameter_inputs"))))</f>
        <v>injury_reporting_rate</v>
      </c>
      <c r="F1276" s="9" t="str" cm="1">
        <f t="array" aca="1" ref="F1276" ca="1">IF(AND(ISBLANK(INDIRECT(ADDRESS(B1276,3,1,1,"all_city_parameter_inputs"))),ISBLANK(INDIRECT(ADDRESS(B1276,2,1,1,"all_city_parameter_inputs")))),"",IF(ISBLANK(INDIRECT(ADDRESS(B1276,2,1,1,"all_city_parameter_inputs"))),"",INDIRECT(ADDRESS(B1276,2,1,1,"all_city_parameter_inputs"))))</f>
        <v>alpha</v>
      </c>
      <c r="G1276" s="25" cm="1">
        <f t="array" aca="1" ref="G1276" ca="1">IF(ISBLANK(INDIRECT(ADDRESS(B1276,A1276,1,1,"all_city_parameter_inputs"))), "--",INDIRECT(ADDRESS(B1276,A1276,1,1,"all_city_parameter_inputs")))</f>
        <v>40</v>
      </c>
      <c r="H1276" s="25" t="str">
        <f ca="1">IF(OR(F1276="alpha",F1276="beta",F1276="sd",F1276="mean"),"--",VLOOKUP(C1276,Default!$B$5:$H$82,7,FALSE))</f>
        <v>--</v>
      </c>
      <c r="I1276" s="9" t="str">
        <f ca="1">VLOOKUP(E1276,Lookup!$C$5:$D$42,2, FALSE)</f>
        <v>Injury values</v>
      </c>
      <c r="J1276" s="9" t="str">
        <f ca="1">VLOOKUP(C1276,Default!$B$4:$E$82,4, FALSE)</f>
        <v>rate at which injuries are reported</v>
      </c>
      <c r="K1276" s="29"/>
      <c r="L1276" s="29"/>
      <c r="M1276" s="29"/>
    </row>
    <row r="1277" spans="1:13" x14ac:dyDescent="0.3">
      <c r="A1277" s="10">
        <f t="shared" si="56"/>
        <v>21</v>
      </c>
      <c r="B1277" s="10">
        <f t="shared" si="57"/>
        <v>15</v>
      </c>
      <c r="C1277" s="10" t="str">
        <f t="shared" ca="1" si="58"/>
        <v>injury_reporting_rate</v>
      </c>
      <c r="D1277" s="9" t="str" cm="1">
        <f t="array" aca="1" ref="D1277" ca="1">INDIRECT(ADDRESS(1,A1277,1,1,"all_city_parameter_inputs"))</f>
        <v>iquique_altohospicio</v>
      </c>
      <c r="E1277" s="11" t="str" cm="1">
        <f t="array" aca="1" ref="E1277" ca="1">IF(AND(ISBLANK(INDIRECT(ADDRESS(B1277,2,1,1,"all_city_parameter_inputs"))), ISBLANK(INDIRECT(ADDRESS(B1277,1,1,1,"all_city_parameter_inputs")))), "", IF(ISBLANK(INDIRECT(ADDRESS(B1277,1,1,1,"all_city_parameter_inputs"))), All_city_list!E1276,INDIRECT(ADDRESS(B1277,1,1,1,"all_city_parameter_inputs"))))</f>
        <v>injury_reporting_rate</v>
      </c>
      <c r="F1277" s="9" t="str" cm="1">
        <f t="array" aca="1" ref="F1277" ca="1">IF(AND(ISBLANK(INDIRECT(ADDRESS(B1277,3,1,1,"all_city_parameter_inputs"))),ISBLANK(INDIRECT(ADDRESS(B1277,2,1,1,"all_city_parameter_inputs")))),"",IF(ISBLANK(INDIRECT(ADDRESS(B1277,2,1,1,"all_city_parameter_inputs"))),"",INDIRECT(ADDRESS(B1277,2,1,1,"all_city_parameter_inputs"))))</f>
        <v>beta</v>
      </c>
      <c r="G1277" s="25" cm="1">
        <f t="array" aca="1" ref="G1277" ca="1">IF(ISBLANK(INDIRECT(ADDRESS(B1277,A1277,1,1,"all_city_parameter_inputs"))), "--",INDIRECT(ADDRESS(B1277,A1277,1,1,"all_city_parameter_inputs")))</f>
        <v>3</v>
      </c>
      <c r="H1277" s="25" t="str">
        <f ca="1">IF(OR(F1277="alpha",F1277="beta",F1277="sd",F1277="mean"),"--",VLOOKUP(C1277,Default!$B$5:$H$82,7,FALSE))</f>
        <v>--</v>
      </c>
      <c r="I1277" s="9" t="str">
        <f ca="1">VLOOKUP(E1277,Lookup!$C$5:$D$42,2, FALSE)</f>
        <v>Injury values</v>
      </c>
      <c r="J1277" s="9" t="str">
        <f ca="1">VLOOKUP(C1277,Default!$B$4:$E$82,4, FALSE)</f>
        <v>rate at which injuries are reported</v>
      </c>
      <c r="K1277" s="29"/>
      <c r="L1277" s="29"/>
      <c r="M1277" s="29"/>
    </row>
    <row r="1278" spans="1:13" x14ac:dyDescent="0.3">
      <c r="A1278" s="10">
        <f t="shared" si="56"/>
        <v>21</v>
      </c>
      <c r="B1278" s="10">
        <f t="shared" si="57"/>
        <v>16</v>
      </c>
      <c r="C1278" s="10" t="str">
        <f t="shared" ca="1" si="58"/>
        <v>chronic_disease_scalar</v>
      </c>
      <c r="D1278" s="9" t="str" cm="1">
        <f t="array" aca="1" ref="D1278" ca="1">INDIRECT(ADDRESS(1,A1278,1,1,"all_city_parameter_inputs"))</f>
        <v>iquique_altohospicio</v>
      </c>
      <c r="E1278" s="11" t="str" cm="1">
        <f t="array" aca="1" ref="E1278" ca="1">IF(AND(ISBLANK(INDIRECT(ADDRESS(B1278,2,1,1,"all_city_parameter_inputs"))), ISBLANK(INDIRECT(ADDRESS(B1278,1,1,1,"all_city_parameter_inputs")))), "", IF(ISBLANK(INDIRECT(ADDRESS(B1278,1,1,1,"all_city_parameter_inputs"))), All_city_list!E1277,INDIRECT(ADDRESS(B1278,1,1,1,"all_city_parameter_inputs"))))</f>
        <v>chronic_disease_scalar</v>
      </c>
      <c r="F1278" s="9" t="str" cm="1">
        <f t="array" aca="1" ref="F1278" ca="1">IF(AND(ISBLANK(INDIRECT(ADDRESS(B1278,3,1,1,"all_city_parameter_inputs"))),ISBLANK(INDIRECT(ADDRESS(B1278,2,1,1,"all_city_parameter_inputs")))),"",IF(ISBLANK(INDIRECT(ADDRESS(B1278,2,1,1,"all_city_parameter_inputs"))),"",INDIRECT(ADDRESS(B1278,2,1,1,"all_city_parameter_inputs"))))</f>
        <v>constant</v>
      </c>
      <c r="G1278" s="25" cm="1">
        <f t="array" aca="1" ref="G1278" ca="1">IF(ISBLANK(INDIRECT(ADDRESS(B1278,A1278,1,1,"all_city_parameter_inputs"))), "--",INDIRECT(ADDRESS(B1278,A1278,1,1,"all_city_parameter_inputs")))</f>
        <v>1</v>
      </c>
      <c r="H1278" s="25">
        <f ca="1">IF(OR(F1278="alpha",F1278="beta",F1278="sd",F1278="mean"),"--",VLOOKUP(C1278,Default!$B$5:$H$82,7,FALSE))</f>
        <v>1</v>
      </c>
      <c r="I1278" s="9" t="str">
        <f ca="1">VLOOKUP(E1278,Lookup!$C$5:$D$42,2, FALSE)</f>
        <v>Health values</v>
      </c>
      <c r="J1278" s="9" t="str">
        <f ca="1">VLOOKUP(C1278,Default!$B$4:$E$82,4, FALSE)</f>
        <v>scalar for GBD data</v>
      </c>
      <c r="K1278" s="29"/>
      <c r="L1278" s="29"/>
      <c r="M1278" s="29"/>
    </row>
    <row r="1279" spans="1:13" x14ac:dyDescent="0.3">
      <c r="A1279" s="10">
        <f t="shared" si="56"/>
        <v>21</v>
      </c>
      <c r="B1279" s="10">
        <f t="shared" si="57"/>
        <v>17</v>
      </c>
      <c r="C1279" s="10" t="str">
        <f t="shared" ca="1" si="58"/>
        <v>chronic_disease_scalar</v>
      </c>
      <c r="D1279" s="9" t="str" cm="1">
        <f t="array" aca="1" ref="D1279" ca="1">INDIRECT(ADDRESS(1,A1279,1,1,"all_city_parameter_inputs"))</f>
        <v>iquique_altohospicio</v>
      </c>
      <c r="E1279" s="11" t="str" cm="1">
        <f t="array" aca="1" ref="E1279" ca="1">IF(AND(ISBLANK(INDIRECT(ADDRESS(B1279,2,1,1,"all_city_parameter_inputs"))), ISBLANK(INDIRECT(ADDRESS(B1279,1,1,1,"all_city_parameter_inputs")))), "", IF(ISBLANK(INDIRECT(ADDRESS(B1279,1,1,1,"all_city_parameter_inputs"))), All_city_list!E1278,INDIRECT(ADDRESS(B1279,1,1,1,"all_city_parameter_inputs"))))</f>
        <v>chronic_disease_scalar</v>
      </c>
      <c r="F1279" s="9" t="str" cm="1">
        <f t="array" aca="1" ref="F1279" ca="1">IF(AND(ISBLANK(INDIRECT(ADDRESS(B1279,3,1,1,"all_city_parameter_inputs"))),ISBLANK(INDIRECT(ADDRESS(B1279,2,1,1,"all_city_parameter_inputs")))),"",IF(ISBLANK(INDIRECT(ADDRESS(B1279,2,1,1,"all_city_parameter_inputs"))),"",INDIRECT(ADDRESS(B1279,2,1,1,"all_city_parameter_inputs"))))</f>
        <v>mean</v>
      </c>
      <c r="G1279" s="25" cm="1">
        <f t="array" aca="1" ref="G1279" ca="1">IF(ISBLANK(INDIRECT(ADDRESS(B1279,A1279,1,1,"all_city_parameter_inputs"))), "--",INDIRECT(ADDRESS(B1279,A1279,1,1,"all_city_parameter_inputs")))</f>
        <v>1</v>
      </c>
      <c r="H1279" s="25" t="str">
        <f ca="1">IF(OR(F1279="alpha",F1279="beta",F1279="sd",F1279="mean"),"--",VLOOKUP(C1279,Default!$B$5:$H$82,7,FALSE))</f>
        <v>--</v>
      </c>
      <c r="I1279" s="9" t="str">
        <f ca="1">VLOOKUP(E1279,Lookup!$C$5:$D$42,2, FALSE)</f>
        <v>Health values</v>
      </c>
      <c r="J1279" s="9" t="str">
        <f ca="1">VLOOKUP(C1279,Default!$B$4:$E$82,4, FALSE)</f>
        <v>scalar for GBD data</v>
      </c>
      <c r="K1279" s="29"/>
      <c r="L1279" s="29"/>
      <c r="M1279" s="29"/>
    </row>
    <row r="1280" spans="1:13" x14ac:dyDescent="0.3">
      <c r="A1280" s="10">
        <f t="shared" si="56"/>
        <v>21</v>
      </c>
      <c r="B1280" s="10">
        <f t="shared" si="57"/>
        <v>18</v>
      </c>
      <c r="C1280" s="10" t="str">
        <f t="shared" ca="1" si="58"/>
        <v>chronic_disease_scalar</v>
      </c>
      <c r="D1280" s="9" t="str" cm="1">
        <f t="array" aca="1" ref="D1280" ca="1">INDIRECT(ADDRESS(1,A1280,1,1,"all_city_parameter_inputs"))</f>
        <v>iquique_altohospicio</v>
      </c>
      <c r="E1280" s="11" t="str" cm="1">
        <f t="array" aca="1" ref="E1280" ca="1">IF(AND(ISBLANK(INDIRECT(ADDRESS(B1280,2,1,1,"all_city_parameter_inputs"))), ISBLANK(INDIRECT(ADDRESS(B1280,1,1,1,"all_city_parameter_inputs")))), "", IF(ISBLANK(INDIRECT(ADDRESS(B1280,1,1,1,"all_city_parameter_inputs"))), All_city_list!E1279,INDIRECT(ADDRESS(B1280,1,1,1,"all_city_parameter_inputs"))))</f>
        <v>chronic_disease_scalar</v>
      </c>
      <c r="F1280" s="9" t="str" cm="1">
        <f t="array" aca="1" ref="F1280" ca="1">IF(AND(ISBLANK(INDIRECT(ADDRESS(B1280,3,1,1,"all_city_parameter_inputs"))),ISBLANK(INDIRECT(ADDRESS(B1280,2,1,1,"all_city_parameter_inputs")))),"",IF(ISBLANK(INDIRECT(ADDRESS(B1280,2,1,1,"all_city_parameter_inputs"))),"",INDIRECT(ADDRESS(B1280,2,1,1,"all_city_parameter_inputs"))))</f>
        <v>sd</v>
      </c>
      <c r="G1280" s="25" cm="1">
        <f t="array" aca="1" ref="G1280" ca="1">IF(ISBLANK(INDIRECT(ADDRESS(B1280,A1280,1,1,"all_city_parameter_inputs"))), "--",INDIRECT(ADDRESS(B1280,A1280,1,1,"all_city_parameter_inputs")))</f>
        <v>1.2</v>
      </c>
      <c r="H1280" s="25" t="str">
        <f ca="1">IF(OR(F1280="alpha",F1280="beta",F1280="sd",F1280="mean"),"--",VLOOKUP(C1280,Default!$B$5:$H$82,7,FALSE))</f>
        <v>--</v>
      </c>
      <c r="I1280" s="9" t="str">
        <f ca="1">VLOOKUP(E1280,Lookup!$C$5:$D$42,2, FALSE)</f>
        <v>Health values</v>
      </c>
      <c r="J1280" s="9" t="str">
        <f ca="1">VLOOKUP(C1280,Default!$B$4:$E$82,4, FALSE)</f>
        <v>scalar for GBD data</v>
      </c>
      <c r="K1280" s="29"/>
      <c r="L1280" s="29"/>
      <c r="M1280" s="29"/>
    </row>
    <row r="1281" spans="1:13" x14ac:dyDescent="0.3">
      <c r="A1281" s="10">
        <f t="shared" si="56"/>
        <v>21</v>
      </c>
      <c r="B1281" s="10">
        <f t="shared" si="57"/>
        <v>19</v>
      </c>
      <c r="C1281" s="10" t="str">
        <f t="shared" ca="1" si="58"/>
        <v>pm_conc_base</v>
      </c>
      <c r="D1281" s="9" t="str" cm="1">
        <f t="array" aca="1" ref="D1281" ca="1">INDIRECT(ADDRESS(1,A1281,1,1,"all_city_parameter_inputs"))</f>
        <v>iquique_altohospicio</v>
      </c>
      <c r="E1281" s="11" t="str" cm="1">
        <f t="array" aca="1" ref="E1281" ca="1">IF(AND(ISBLANK(INDIRECT(ADDRESS(B1281,2,1,1,"all_city_parameter_inputs"))), ISBLANK(INDIRECT(ADDRESS(B1281,1,1,1,"all_city_parameter_inputs")))), "", IF(ISBLANK(INDIRECT(ADDRESS(B1281,1,1,1,"all_city_parameter_inputs"))), All_city_list!E1280,INDIRECT(ADDRESS(B1281,1,1,1,"all_city_parameter_inputs"))))</f>
        <v>pm_conc_base</v>
      </c>
      <c r="F1281" s="9" t="str" cm="1">
        <f t="array" aca="1" ref="F1281" ca="1">IF(AND(ISBLANK(INDIRECT(ADDRESS(B1281,3,1,1,"all_city_parameter_inputs"))),ISBLANK(INDIRECT(ADDRESS(B1281,2,1,1,"all_city_parameter_inputs")))),"",IF(ISBLANK(INDIRECT(ADDRESS(B1281,2,1,1,"all_city_parameter_inputs"))),"",INDIRECT(ADDRESS(B1281,2,1,1,"all_city_parameter_inputs"))))</f>
        <v>constant</v>
      </c>
      <c r="G1281" s="25" cm="1">
        <f t="array" aca="1" ref="G1281" ca="1">IF(ISBLANK(INDIRECT(ADDRESS(B1281,A1281,1,1,"all_city_parameter_inputs"))), "--",INDIRECT(ADDRESS(B1281,A1281,1,1,"all_city_parameter_inputs")))</f>
        <v>11.6851</v>
      </c>
      <c r="H1281" s="25">
        <f ca="1">IF(OR(F1281="alpha",F1281="beta",F1281="sd",F1281="mean"),"--",VLOOKUP(C1281,Default!$B$5:$H$82,7,FALSE))</f>
        <v>50</v>
      </c>
      <c r="I1281" s="9" t="str">
        <f ca="1">VLOOKUP(E1281,Lookup!$C$5:$D$42,2, FALSE)</f>
        <v>Pollution values</v>
      </c>
      <c r="J1281" s="9" t="str">
        <f ca="1">VLOOKUP(C1281,Default!$B$4:$E$82,4, FALSE)</f>
        <v>background PM2.5 concentration</v>
      </c>
      <c r="K1281" s="29"/>
      <c r="L1281" s="29"/>
      <c r="M1281" s="29"/>
    </row>
    <row r="1282" spans="1:13" x14ac:dyDescent="0.3">
      <c r="A1282" s="10">
        <f t="shared" si="56"/>
        <v>21</v>
      </c>
      <c r="B1282" s="10">
        <f t="shared" si="57"/>
        <v>20</v>
      </c>
      <c r="C1282" s="10" t="str">
        <f t="shared" ca="1" si="58"/>
        <v>pm_conc_base</v>
      </c>
      <c r="D1282" s="9" t="str" cm="1">
        <f t="array" aca="1" ref="D1282" ca="1">INDIRECT(ADDRESS(1,A1282,1,1,"all_city_parameter_inputs"))</f>
        <v>iquique_altohospicio</v>
      </c>
      <c r="E1282" s="11" t="str" cm="1">
        <f t="array" aca="1" ref="E1282" ca="1">IF(AND(ISBLANK(INDIRECT(ADDRESS(B1282,2,1,1,"all_city_parameter_inputs"))), ISBLANK(INDIRECT(ADDRESS(B1282,1,1,1,"all_city_parameter_inputs")))), "", IF(ISBLANK(INDIRECT(ADDRESS(B1282,1,1,1,"all_city_parameter_inputs"))), All_city_list!E1281,INDIRECT(ADDRESS(B1282,1,1,1,"all_city_parameter_inputs"))))</f>
        <v>pm_conc_base</v>
      </c>
      <c r="F1282" s="9" t="str" cm="1">
        <f t="array" aca="1" ref="F1282" ca="1">IF(AND(ISBLANK(INDIRECT(ADDRESS(B1282,3,1,1,"all_city_parameter_inputs"))),ISBLANK(INDIRECT(ADDRESS(B1282,2,1,1,"all_city_parameter_inputs")))),"",IF(ISBLANK(INDIRECT(ADDRESS(B1282,2,1,1,"all_city_parameter_inputs"))),"",INDIRECT(ADDRESS(B1282,2,1,1,"all_city_parameter_inputs"))))</f>
        <v>mean</v>
      </c>
      <c r="G1282" s="25" cm="1">
        <f t="array" aca="1" ref="G1282" ca="1">IF(ISBLANK(INDIRECT(ADDRESS(B1282,A1282,1,1,"all_city_parameter_inputs"))), "--",INDIRECT(ADDRESS(B1282,A1282,1,1,"all_city_parameter_inputs")))</f>
        <v>24</v>
      </c>
      <c r="H1282" s="25" t="str">
        <f ca="1">IF(OR(F1282="alpha",F1282="beta",F1282="sd",F1282="mean"),"--",VLOOKUP(C1282,Default!$B$5:$H$82,7,FALSE))</f>
        <v>--</v>
      </c>
      <c r="I1282" s="9" t="str">
        <f ca="1">VLOOKUP(E1282,Lookup!$C$5:$D$42,2, FALSE)</f>
        <v>Pollution values</v>
      </c>
      <c r="J1282" s="9" t="str">
        <f ca="1">VLOOKUP(C1282,Default!$B$4:$E$82,4, FALSE)</f>
        <v>background PM2.5 concentration</v>
      </c>
      <c r="K1282" s="29"/>
      <c r="L1282" s="29"/>
      <c r="M1282" s="29"/>
    </row>
    <row r="1283" spans="1:13" x14ac:dyDescent="0.3">
      <c r="A1283" s="10">
        <f t="shared" si="56"/>
        <v>21</v>
      </c>
      <c r="B1283" s="10">
        <f t="shared" si="57"/>
        <v>21</v>
      </c>
      <c r="C1283" s="10" t="str">
        <f t="shared" ca="1" si="58"/>
        <v>pm_conc_base</v>
      </c>
      <c r="D1283" s="9" t="str" cm="1">
        <f t="array" aca="1" ref="D1283" ca="1">INDIRECT(ADDRESS(1,A1283,1,1,"all_city_parameter_inputs"))</f>
        <v>iquique_altohospicio</v>
      </c>
      <c r="E1283" s="11" t="str" cm="1">
        <f t="array" aca="1" ref="E1283" ca="1">IF(AND(ISBLANK(INDIRECT(ADDRESS(B1283,2,1,1,"all_city_parameter_inputs"))), ISBLANK(INDIRECT(ADDRESS(B1283,1,1,1,"all_city_parameter_inputs")))), "", IF(ISBLANK(INDIRECT(ADDRESS(B1283,1,1,1,"all_city_parameter_inputs"))), All_city_list!E1282,INDIRECT(ADDRESS(B1283,1,1,1,"all_city_parameter_inputs"))))</f>
        <v>pm_conc_base</v>
      </c>
      <c r="F1283" s="9" t="str" cm="1">
        <f t="array" aca="1" ref="F1283" ca="1">IF(AND(ISBLANK(INDIRECT(ADDRESS(B1283,3,1,1,"all_city_parameter_inputs"))),ISBLANK(INDIRECT(ADDRESS(B1283,2,1,1,"all_city_parameter_inputs")))),"",IF(ISBLANK(INDIRECT(ADDRESS(B1283,2,1,1,"all_city_parameter_inputs"))),"",INDIRECT(ADDRESS(B1283,2,1,1,"all_city_parameter_inputs"))))</f>
        <v>sd</v>
      </c>
      <c r="G1283" s="25" cm="1">
        <f t="array" aca="1" ref="G1283" ca="1">IF(ISBLANK(INDIRECT(ADDRESS(B1283,A1283,1,1,"all_city_parameter_inputs"))), "--",INDIRECT(ADDRESS(B1283,A1283,1,1,"all_city_parameter_inputs")))</f>
        <v>1.0449999999999999</v>
      </c>
      <c r="H1283" s="25" t="str">
        <f ca="1">IF(OR(F1283="alpha",F1283="beta",F1283="sd",F1283="mean"),"--",VLOOKUP(C1283,Default!$B$5:$H$82,7,FALSE))</f>
        <v>--</v>
      </c>
      <c r="I1283" s="9" t="str">
        <f ca="1">VLOOKUP(E1283,Lookup!$C$5:$D$42,2, FALSE)</f>
        <v>Pollution values</v>
      </c>
      <c r="J1283" s="9" t="str">
        <f ca="1">VLOOKUP(C1283,Default!$B$4:$E$82,4, FALSE)</f>
        <v>background PM2.5 concentration</v>
      </c>
      <c r="K1283" s="29"/>
      <c r="L1283" s="29"/>
      <c r="M1283" s="29"/>
    </row>
    <row r="1284" spans="1:13" x14ac:dyDescent="0.3">
      <c r="A1284" s="10">
        <f t="shared" si="56"/>
        <v>21</v>
      </c>
      <c r="B1284" s="10">
        <f t="shared" si="57"/>
        <v>22</v>
      </c>
      <c r="C1284" s="10" t="str">
        <f t="shared" ca="1" si="58"/>
        <v>pm_trans_share</v>
      </c>
      <c r="D1284" s="9" t="str" cm="1">
        <f t="array" aca="1" ref="D1284" ca="1">INDIRECT(ADDRESS(1,A1284,1,1,"all_city_parameter_inputs"))</f>
        <v>iquique_altohospicio</v>
      </c>
      <c r="E1284" s="11" t="str" cm="1">
        <f t="array" aca="1" ref="E1284" ca="1">IF(AND(ISBLANK(INDIRECT(ADDRESS(B1284,2,1,1,"all_city_parameter_inputs"))), ISBLANK(INDIRECT(ADDRESS(B1284,1,1,1,"all_city_parameter_inputs")))), "", IF(ISBLANK(INDIRECT(ADDRESS(B1284,1,1,1,"all_city_parameter_inputs"))), All_city_list!E1283,INDIRECT(ADDRESS(B1284,1,1,1,"all_city_parameter_inputs"))))</f>
        <v>pm_trans_share</v>
      </c>
      <c r="F1284" s="9" t="str" cm="1">
        <f t="array" aca="1" ref="F1284" ca="1">IF(AND(ISBLANK(INDIRECT(ADDRESS(B1284,3,1,1,"all_city_parameter_inputs"))),ISBLANK(INDIRECT(ADDRESS(B1284,2,1,1,"all_city_parameter_inputs")))),"",IF(ISBLANK(INDIRECT(ADDRESS(B1284,2,1,1,"all_city_parameter_inputs"))),"",INDIRECT(ADDRESS(B1284,2,1,1,"all_city_parameter_inputs"))))</f>
        <v>constant</v>
      </c>
      <c r="G1284" s="25" cm="1">
        <f t="array" aca="1" ref="G1284" ca="1">IF(ISBLANK(INDIRECT(ADDRESS(B1284,A1284,1,1,"all_city_parameter_inputs"))), "--",INDIRECT(ADDRESS(B1284,A1284,1,1,"all_city_parameter_inputs")))</f>
        <v>0.31</v>
      </c>
      <c r="H1284" s="25">
        <f ca="1">IF(OR(F1284="alpha",F1284="beta",F1284="sd",F1284="mean"),"--",VLOOKUP(C1284,Default!$B$5:$H$82,7,FALSE))</f>
        <v>0.22500000000000001</v>
      </c>
      <c r="I1284" s="9" t="str">
        <f ca="1">VLOOKUP(E1284,Lookup!$C$5:$D$42,2, FALSE)</f>
        <v>Pollution values</v>
      </c>
      <c r="J1284" s="9" t="str">
        <f ca="1">VLOOKUP(C1284,Default!$B$4:$E$82,4, FALSE)</f>
        <v>proportion of background PM2.5 attributable to transport</v>
      </c>
      <c r="K1284" s="29"/>
      <c r="L1284" s="29"/>
      <c r="M1284" s="29"/>
    </row>
    <row r="1285" spans="1:13" x14ac:dyDescent="0.3">
      <c r="A1285" s="10">
        <f t="shared" si="56"/>
        <v>21</v>
      </c>
      <c r="B1285" s="10">
        <f t="shared" si="57"/>
        <v>23</v>
      </c>
      <c r="C1285" s="10" t="str">
        <f t="shared" ca="1" si="58"/>
        <v>pm_trans_share</v>
      </c>
      <c r="D1285" s="9" t="str" cm="1">
        <f t="array" aca="1" ref="D1285" ca="1">INDIRECT(ADDRESS(1,A1285,1,1,"all_city_parameter_inputs"))</f>
        <v>iquique_altohospicio</v>
      </c>
      <c r="E1285" s="11" t="str" cm="1">
        <f t="array" aca="1" ref="E1285" ca="1">IF(AND(ISBLANK(INDIRECT(ADDRESS(B1285,2,1,1,"all_city_parameter_inputs"))), ISBLANK(INDIRECT(ADDRESS(B1285,1,1,1,"all_city_parameter_inputs")))), "", IF(ISBLANK(INDIRECT(ADDRESS(B1285,1,1,1,"all_city_parameter_inputs"))), All_city_list!E1284,INDIRECT(ADDRESS(B1285,1,1,1,"all_city_parameter_inputs"))))</f>
        <v>pm_trans_share</v>
      </c>
      <c r="F1285" s="9" t="str" cm="1">
        <f t="array" aca="1" ref="F1285" ca="1">IF(AND(ISBLANK(INDIRECT(ADDRESS(B1285,3,1,1,"all_city_parameter_inputs"))),ISBLANK(INDIRECT(ADDRESS(B1285,2,1,1,"all_city_parameter_inputs")))),"",IF(ISBLANK(INDIRECT(ADDRESS(B1285,2,1,1,"all_city_parameter_inputs"))),"",INDIRECT(ADDRESS(B1285,2,1,1,"all_city_parameter_inputs"))))</f>
        <v>alpha</v>
      </c>
      <c r="G1285" s="25" cm="1">
        <f t="array" aca="1" ref="G1285" ca="1">IF(ISBLANK(INDIRECT(ADDRESS(B1285,A1285,1,1,"all_city_parameter_inputs"))), "--",INDIRECT(ADDRESS(B1285,A1285,1,1,"all_city_parameter_inputs")))</f>
        <v>11.5</v>
      </c>
      <c r="H1285" s="25" t="str">
        <f ca="1">IF(OR(F1285="alpha",F1285="beta",F1285="sd",F1285="mean"),"--",VLOOKUP(C1285,Default!$B$5:$H$82,7,FALSE))</f>
        <v>--</v>
      </c>
      <c r="I1285" s="9" t="str">
        <f ca="1">VLOOKUP(E1285,Lookup!$C$5:$D$42,2, FALSE)</f>
        <v>Pollution values</v>
      </c>
      <c r="J1285" s="9" t="str">
        <f ca="1">VLOOKUP(C1285,Default!$B$4:$E$82,4, FALSE)</f>
        <v>proportion of background PM2.5 attributable to transport</v>
      </c>
      <c r="K1285" s="29"/>
      <c r="L1285" s="29"/>
      <c r="M1285" s="29"/>
    </row>
    <row r="1286" spans="1:13" x14ac:dyDescent="0.3">
      <c r="A1286" s="10">
        <f t="shared" si="56"/>
        <v>21</v>
      </c>
      <c r="B1286" s="10">
        <f t="shared" si="57"/>
        <v>24</v>
      </c>
      <c r="C1286" s="10" t="str">
        <f t="shared" ca="1" si="58"/>
        <v>pm_trans_share</v>
      </c>
      <c r="D1286" s="9" t="str" cm="1">
        <f t="array" aca="1" ref="D1286" ca="1">INDIRECT(ADDRESS(1,A1286,1,1,"all_city_parameter_inputs"))</f>
        <v>iquique_altohospicio</v>
      </c>
      <c r="E1286" s="11" t="str" cm="1">
        <f t="array" aca="1" ref="E1286" ca="1">IF(AND(ISBLANK(INDIRECT(ADDRESS(B1286,2,1,1,"all_city_parameter_inputs"))), ISBLANK(INDIRECT(ADDRESS(B1286,1,1,1,"all_city_parameter_inputs")))), "", IF(ISBLANK(INDIRECT(ADDRESS(B1286,1,1,1,"all_city_parameter_inputs"))), All_city_list!E1285,INDIRECT(ADDRESS(B1286,1,1,1,"all_city_parameter_inputs"))))</f>
        <v>pm_trans_share</v>
      </c>
      <c r="F1286" s="9" t="str" cm="1">
        <f t="array" aca="1" ref="F1286" ca="1">IF(AND(ISBLANK(INDIRECT(ADDRESS(B1286,3,1,1,"all_city_parameter_inputs"))),ISBLANK(INDIRECT(ADDRESS(B1286,2,1,1,"all_city_parameter_inputs")))),"",IF(ISBLANK(INDIRECT(ADDRESS(B1286,2,1,1,"all_city_parameter_inputs"))),"",INDIRECT(ADDRESS(B1286,2,1,1,"all_city_parameter_inputs"))))</f>
        <v>beta</v>
      </c>
      <c r="G1286" s="25" cm="1">
        <f t="array" aca="1" ref="G1286" ca="1">IF(ISBLANK(INDIRECT(ADDRESS(B1286,A1286,1,1,"all_city_parameter_inputs"))), "--",INDIRECT(ADDRESS(B1286,A1286,1,1,"all_city_parameter_inputs")))</f>
        <v>15.75</v>
      </c>
      <c r="H1286" s="25" t="str">
        <f ca="1">IF(OR(F1286="alpha",F1286="beta",F1286="sd",F1286="mean"),"--",VLOOKUP(C1286,Default!$B$5:$H$82,7,FALSE))</f>
        <v>--</v>
      </c>
      <c r="I1286" s="9" t="str">
        <f ca="1">VLOOKUP(E1286,Lookup!$C$5:$D$42,2, FALSE)</f>
        <v>Pollution values</v>
      </c>
      <c r="J1286" s="9" t="str">
        <f ca="1">VLOOKUP(C1286,Default!$B$4:$E$82,4, FALSE)</f>
        <v>proportion of background PM2.5 attributable to transport</v>
      </c>
      <c r="K1286" s="29"/>
      <c r="L1286" s="29"/>
      <c r="M1286" s="29"/>
    </row>
    <row r="1287" spans="1:13" x14ac:dyDescent="0.3">
      <c r="A1287" s="10">
        <f t="shared" si="56"/>
        <v>21</v>
      </c>
      <c r="B1287" s="10">
        <f t="shared" si="57"/>
        <v>25</v>
      </c>
      <c r="C1287" s="10" t="str">
        <f t="shared" ca="1" si="58"/>
        <v>background_pa_scalar</v>
      </c>
      <c r="D1287" s="9" t="str" cm="1">
        <f t="array" aca="1" ref="D1287" ca="1">INDIRECT(ADDRESS(1,A1287,1,1,"all_city_parameter_inputs"))</f>
        <v>iquique_altohospicio</v>
      </c>
      <c r="E1287" s="11" t="str" cm="1">
        <f t="array" aca="1" ref="E1287" ca="1">IF(AND(ISBLANK(INDIRECT(ADDRESS(B1287,2,1,1,"all_city_parameter_inputs"))), ISBLANK(INDIRECT(ADDRESS(B1287,1,1,1,"all_city_parameter_inputs")))), "", IF(ISBLANK(INDIRECT(ADDRESS(B1287,1,1,1,"all_city_parameter_inputs"))), All_city_list!E1286,INDIRECT(ADDRESS(B1287,1,1,1,"all_city_parameter_inputs"))))</f>
        <v>background_pa_scalar</v>
      </c>
      <c r="F1287" s="9" t="str" cm="1">
        <f t="array" aca="1" ref="F1287" ca="1">IF(AND(ISBLANK(INDIRECT(ADDRESS(B1287,3,1,1,"all_city_parameter_inputs"))),ISBLANK(INDIRECT(ADDRESS(B1287,2,1,1,"all_city_parameter_inputs")))),"",IF(ISBLANK(INDIRECT(ADDRESS(B1287,2,1,1,"all_city_parameter_inputs"))),"",INDIRECT(ADDRESS(B1287,2,1,1,"all_city_parameter_inputs"))))</f>
        <v>constant</v>
      </c>
      <c r="G1287" s="25" cm="1">
        <f t="array" aca="1" ref="G1287" ca="1">IF(ISBLANK(INDIRECT(ADDRESS(B1287,A1287,1,1,"all_city_parameter_inputs"))), "--",INDIRECT(ADDRESS(B1287,A1287,1,1,"all_city_parameter_inputs")))</f>
        <v>1</v>
      </c>
      <c r="H1287" s="25">
        <f ca="1">IF(OR(F1287="alpha",F1287="beta",F1287="sd",F1287="mean"),"--",VLOOKUP(C1287,Default!$B$5:$H$82,7,FALSE))</f>
        <v>1</v>
      </c>
      <c r="I1287" s="9" t="str">
        <f ca="1">VLOOKUP(E1287,Lookup!$C$5:$D$42,2, FALSE)</f>
        <v>PA values</v>
      </c>
      <c r="J1287" s="9" t="str">
        <f ca="1">VLOOKUP(C1287,Default!$B$4:$E$82,4, FALSE)</f>
        <v>scalar for physical activity</v>
      </c>
      <c r="K1287" s="29"/>
      <c r="L1287" s="29"/>
      <c r="M1287" s="29"/>
    </row>
    <row r="1288" spans="1:13" x14ac:dyDescent="0.3">
      <c r="A1288" s="10">
        <f t="shared" si="56"/>
        <v>21</v>
      </c>
      <c r="B1288" s="10">
        <f t="shared" si="57"/>
        <v>26</v>
      </c>
      <c r="C1288" s="10" t="str">
        <f t="shared" ca="1" si="58"/>
        <v>background_pa_scalar</v>
      </c>
      <c r="D1288" s="9" t="str" cm="1">
        <f t="array" aca="1" ref="D1288" ca="1">INDIRECT(ADDRESS(1,A1288,1,1,"all_city_parameter_inputs"))</f>
        <v>iquique_altohospicio</v>
      </c>
      <c r="E1288" s="11" t="str" cm="1">
        <f t="array" aca="1" ref="E1288" ca="1">IF(AND(ISBLANK(INDIRECT(ADDRESS(B1288,2,1,1,"all_city_parameter_inputs"))), ISBLANK(INDIRECT(ADDRESS(B1288,1,1,1,"all_city_parameter_inputs")))), "", IF(ISBLANK(INDIRECT(ADDRESS(B1288,1,1,1,"all_city_parameter_inputs"))), All_city_list!E1287,INDIRECT(ADDRESS(B1288,1,1,1,"all_city_parameter_inputs"))))</f>
        <v>background_pa_scalar</v>
      </c>
      <c r="F1288" s="9" t="str" cm="1">
        <f t="array" aca="1" ref="F1288" ca="1">IF(AND(ISBLANK(INDIRECT(ADDRESS(B1288,3,1,1,"all_city_parameter_inputs"))),ISBLANK(INDIRECT(ADDRESS(B1288,2,1,1,"all_city_parameter_inputs")))),"",IF(ISBLANK(INDIRECT(ADDRESS(B1288,2,1,1,"all_city_parameter_inputs"))),"",INDIRECT(ADDRESS(B1288,2,1,1,"all_city_parameter_inputs"))))</f>
        <v>mean</v>
      </c>
      <c r="G1288" s="25" cm="1">
        <f t="array" aca="1" ref="G1288" ca="1">IF(ISBLANK(INDIRECT(ADDRESS(B1288,A1288,1,1,"all_city_parameter_inputs"))), "--",INDIRECT(ADDRESS(B1288,A1288,1,1,"all_city_parameter_inputs")))</f>
        <v>1</v>
      </c>
      <c r="H1288" s="25" t="str">
        <f ca="1">IF(OR(F1288="alpha",F1288="beta",F1288="sd",F1288="mean"),"--",VLOOKUP(C1288,Default!$B$5:$H$82,7,FALSE))</f>
        <v>--</v>
      </c>
      <c r="I1288" s="9" t="str">
        <f ca="1">VLOOKUP(E1288,Lookup!$C$5:$D$42,2, FALSE)</f>
        <v>PA values</v>
      </c>
      <c r="J1288" s="9" t="str">
        <f ca="1">VLOOKUP(C1288,Default!$B$4:$E$82,4, FALSE)</f>
        <v>scalar for physical activity</v>
      </c>
      <c r="K1288" s="29"/>
      <c r="L1288" s="29"/>
      <c r="M1288" s="29"/>
    </row>
    <row r="1289" spans="1:13" x14ac:dyDescent="0.3">
      <c r="A1289" s="10">
        <f t="shared" si="56"/>
        <v>21</v>
      </c>
      <c r="B1289" s="10">
        <f t="shared" si="57"/>
        <v>27</v>
      </c>
      <c r="C1289" s="10" t="str">
        <f t="shared" ca="1" si="58"/>
        <v>background_pa_scalar</v>
      </c>
      <c r="D1289" s="9" t="str" cm="1">
        <f t="array" aca="1" ref="D1289" ca="1">INDIRECT(ADDRESS(1,A1289,1,1,"all_city_parameter_inputs"))</f>
        <v>iquique_altohospicio</v>
      </c>
      <c r="E1289" s="11" t="str" cm="1">
        <f t="array" aca="1" ref="E1289" ca="1">IF(AND(ISBLANK(INDIRECT(ADDRESS(B1289,2,1,1,"all_city_parameter_inputs"))), ISBLANK(INDIRECT(ADDRESS(B1289,1,1,1,"all_city_parameter_inputs")))), "", IF(ISBLANK(INDIRECT(ADDRESS(B1289,1,1,1,"all_city_parameter_inputs"))), All_city_list!E1288,INDIRECT(ADDRESS(B1289,1,1,1,"all_city_parameter_inputs"))))</f>
        <v>background_pa_scalar</v>
      </c>
      <c r="F1289" s="9" t="str" cm="1">
        <f t="array" aca="1" ref="F1289" ca="1">IF(AND(ISBLANK(INDIRECT(ADDRESS(B1289,3,1,1,"all_city_parameter_inputs"))),ISBLANK(INDIRECT(ADDRESS(B1289,2,1,1,"all_city_parameter_inputs")))),"",IF(ISBLANK(INDIRECT(ADDRESS(B1289,2,1,1,"all_city_parameter_inputs"))),"",INDIRECT(ADDRESS(B1289,2,1,1,"all_city_parameter_inputs"))))</f>
        <v>sd</v>
      </c>
      <c r="G1289" s="25" cm="1">
        <f t="array" aca="1" ref="G1289" ca="1">IF(ISBLANK(INDIRECT(ADDRESS(B1289,A1289,1,1,"all_city_parameter_inputs"))), "--",INDIRECT(ADDRESS(B1289,A1289,1,1,"all_city_parameter_inputs")))</f>
        <v>1.2</v>
      </c>
      <c r="H1289" s="25" t="str">
        <f ca="1">IF(OR(F1289="alpha",F1289="beta",F1289="sd",F1289="mean"),"--",VLOOKUP(C1289,Default!$B$5:$H$82,7,FALSE))</f>
        <v>--</v>
      </c>
      <c r="I1289" s="9" t="str">
        <f ca="1">VLOOKUP(E1289,Lookup!$C$5:$D$42,2, FALSE)</f>
        <v>PA values</v>
      </c>
      <c r="J1289" s="9" t="str">
        <f ca="1">VLOOKUP(C1289,Default!$B$4:$E$82,4, FALSE)</f>
        <v>scalar for physical activity</v>
      </c>
      <c r="K1289" s="29"/>
      <c r="L1289" s="29"/>
      <c r="M1289" s="29"/>
    </row>
    <row r="1290" spans="1:13" x14ac:dyDescent="0.3">
      <c r="A1290" s="10">
        <f t="shared" si="56"/>
        <v>21</v>
      </c>
      <c r="B1290" s="10">
        <f t="shared" si="57"/>
        <v>28</v>
      </c>
      <c r="C1290" s="10" t="str">
        <f t="shared" ca="1" si="58"/>
        <v>bus_walk_time</v>
      </c>
      <c r="D1290" s="9" t="str" cm="1">
        <f t="array" aca="1" ref="D1290" ca="1">INDIRECT(ADDRESS(1,A1290,1,1,"all_city_parameter_inputs"))</f>
        <v>iquique_altohospicio</v>
      </c>
      <c r="E1290" s="11" t="str" cm="1">
        <f t="array" aca="1" ref="E1290" ca="1">IF(AND(ISBLANK(INDIRECT(ADDRESS(B1290,2,1,1,"all_city_parameter_inputs"))), ISBLANK(INDIRECT(ADDRESS(B1290,1,1,1,"all_city_parameter_inputs")))), "", IF(ISBLANK(INDIRECT(ADDRESS(B1290,1,1,1,"all_city_parameter_inputs"))), All_city_list!E1289,INDIRECT(ADDRESS(B1290,1,1,1,"all_city_parameter_inputs"))))</f>
        <v>bus_walk_time</v>
      </c>
      <c r="F1290" s="9" t="str" cm="1">
        <f t="array" aca="1" ref="F1290" ca="1">IF(AND(ISBLANK(INDIRECT(ADDRESS(B1290,3,1,1,"all_city_parameter_inputs"))),ISBLANK(INDIRECT(ADDRESS(B1290,2,1,1,"all_city_parameter_inputs")))),"",IF(ISBLANK(INDIRECT(ADDRESS(B1290,2,1,1,"all_city_parameter_inputs"))),"",INDIRECT(ADDRESS(B1290,2,1,1,"all_city_parameter_inputs"))))</f>
        <v>constant</v>
      </c>
      <c r="G1290" s="25" cm="1">
        <f t="array" aca="1" ref="G1290" ca="1">IF(ISBLANK(INDIRECT(ADDRESS(B1290,A1290,1,1,"all_city_parameter_inputs"))), "--",INDIRECT(ADDRESS(B1290,A1290,1,1,"all_city_parameter_inputs")))</f>
        <v>10.55</v>
      </c>
      <c r="H1290" s="25">
        <f ca="1">IF(OR(F1290="alpha",F1290="beta",F1290="sd",F1290="mean"),"--",VLOOKUP(C1290,Default!$B$5:$H$82,7,FALSE))</f>
        <v>5</v>
      </c>
      <c r="I1290" s="9" t="str">
        <f ca="1">VLOOKUP(E1290,Lookup!$C$5:$D$42,2, FALSE)</f>
        <v>Travel values</v>
      </c>
      <c r="J1290" s="9" t="str">
        <f ca="1">VLOOKUP(C1290,Default!$B$4:$E$82,4, FALSE)</f>
        <v>time taken to walk to bus stop</v>
      </c>
      <c r="K1290" s="29"/>
      <c r="L1290" s="29"/>
      <c r="M1290" s="29"/>
    </row>
    <row r="1291" spans="1:13" x14ac:dyDescent="0.3">
      <c r="A1291" s="10">
        <f t="shared" si="56"/>
        <v>21</v>
      </c>
      <c r="B1291" s="10">
        <f t="shared" si="57"/>
        <v>29</v>
      </c>
      <c r="C1291" s="10" t="str">
        <f t="shared" ca="1" si="58"/>
        <v>bus_walk_time</v>
      </c>
      <c r="D1291" s="9" t="str" cm="1">
        <f t="array" aca="1" ref="D1291" ca="1">INDIRECT(ADDRESS(1,A1291,1,1,"all_city_parameter_inputs"))</f>
        <v>iquique_altohospicio</v>
      </c>
      <c r="E1291" s="11" t="str" cm="1">
        <f t="array" aca="1" ref="E1291" ca="1">IF(AND(ISBLANK(INDIRECT(ADDRESS(B1291,2,1,1,"all_city_parameter_inputs"))), ISBLANK(INDIRECT(ADDRESS(B1291,1,1,1,"all_city_parameter_inputs")))), "", IF(ISBLANK(INDIRECT(ADDRESS(B1291,1,1,1,"all_city_parameter_inputs"))), All_city_list!E1290,INDIRECT(ADDRESS(B1291,1,1,1,"all_city_parameter_inputs"))))</f>
        <v>bus_walk_time</v>
      </c>
      <c r="F1291" s="9" t="str" cm="1">
        <f t="array" aca="1" ref="F1291" ca="1">IF(AND(ISBLANK(INDIRECT(ADDRESS(B1291,3,1,1,"all_city_parameter_inputs"))),ISBLANK(INDIRECT(ADDRESS(B1291,2,1,1,"all_city_parameter_inputs")))),"",IF(ISBLANK(INDIRECT(ADDRESS(B1291,2,1,1,"all_city_parameter_inputs"))),"",INDIRECT(ADDRESS(B1291,2,1,1,"all_city_parameter_inputs"))))</f>
        <v>mean</v>
      </c>
      <c r="G1291" s="25" t="str" cm="1">
        <f t="array" aca="1" ref="G1291" ca="1">IF(ISBLANK(INDIRECT(ADDRESS(B1291,A1291,1,1,"all_city_parameter_inputs"))), "--",INDIRECT(ADDRESS(B1291,A1291,1,1,"all_city_parameter_inputs")))</f>
        <v>--</v>
      </c>
      <c r="H1291" s="25" t="str">
        <f ca="1">IF(OR(F1291="alpha",F1291="beta",F1291="sd",F1291="mean"),"--",VLOOKUP(C1291,Default!$B$5:$H$82,7,FALSE))</f>
        <v>--</v>
      </c>
      <c r="I1291" s="9" t="str">
        <f ca="1">VLOOKUP(E1291,Lookup!$C$5:$D$42,2, FALSE)</f>
        <v>Travel values</v>
      </c>
      <c r="J1291" s="9" t="str">
        <f ca="1">VLOOKUP(C1291,Default!$B$4:$E$82,4, FALSE)</f>
        <v>time taken to walk to bus stop</v>
      </c>
      <c r="K1291" s="29"/>
      <c r="L1291" s="29"/>
      <c r="M1291" s="29"/>
    </row>
    <row r="1292" spans="1:13" x14ac:dyDescent="0.3">
      <c r="A1292" s="10">
        <f t="shared" si="56"/>
        <v>21</v>
      </c>
      <c r="B1292" s="10">
        <f t="shared" si="57"/>
        <v>30</v>
      </c>
      <c r="C1292" s="10" t="str">
        <f t="shared" ca="1" si="58"/>
        <v>bus_walk_time</v>
      </c>
      <c r="D1292" s="9" t="str" cm="1">
        <f t="array" aca="1" ref="D1292" ca="1">INDIRECT(ADDRESS(1,A1292,1,1,"all_city_parameter_inputs"))</f>
        <v>iquique_altohospicio</v>
      </c>
      <c r="E1292" s="11" t="str" cm="1">
        <f t="array" aca="1" ref="E1292" ca="1">IF(AND(ISBLANK(INDIRECT(ADDRESS(B1292,2,1,1,"all_city_parameter_inputs"))), ISBLANK(INDIRECT(ADDRESS(B1292,1,1,1,"all_city_parameter_inputs")))), "", IF(ISBLANK(INDIRECT(ADDRESS(B1292,1,1,1,"all_city_parameter_inputs"))), All_city_list!E1291,INDIRECT(ADDRESS(B1292,1,1,1,"all_city_parameter_inputs"))))</f>
        <v>bus_walk_time</v>
      </c>
      <c r="F1292" s="9" t="str" cm="1">
        <f t="array" aca="1" ref="F1292" ca="1">IF(AND(ISBLANK(INDIRECT(ADDRESS(B1292,3,1,1,"all_city_parameter_inputs"))),ISBLANK(INDIRECT(ADDRESS(B1292,2,1,1,"all_city_parameter_inputs")))),"",IF(ISBLANK(INDIRECT(ADDRESS(B1292,2,1,1,"all_city_parameter_inputs"))),"",INDIRECT(ADDRESS(B1292,2,1,1,"all_city_parameter_inputs"))))</f>
        <v>sd</v>
      </c>
      <c r="G1292" s="25" t="str" cm="1">
        <f t="array" aca="1" ref="G1292" ca="1">IF(ISBLANK(INDIRECT(ADDRESS(B1292,A1292,1,1,"all_city_parameter_inputs"))), "--",INDIRECT(ADDRESS(B1292,A1292,1,1,"all_city_parameter_inputs")))</f>
        <v>--</v>
      </c>
      <c r="H1292" s="25" t="str">
        <f ca="1">IF(OR(F1292="alpha",F1292="beta",F1292="sd",F1292="mean"),"--",VLOOKUP(C1292,Default!$B$5:$H$82,7,FALSE))</f>
        <v>--</v>
      </c>
      <c r="I1292" s="9" t="str">
        <f ca="1">VLOOKUP(E1292,Lookup!$C$5:$D$42,2, FALSE)</f>
        <v>Travel values</v>
      </c>
      <c r="J1292" s="9" t="str">
        <f ca="1">VLOOKUP(C1292,Default!$B$4:$E$82,4, FALSE)</f>
        <v>time taken to walk to bus stop</v>
      </c>
      <c r="K1292" s="29"/>
      <c r="L1292" s="29"/>
      <c r="M1292" s="29"/>
    </row>
    <row r="1293" spans="1:13" x14ac:dyDescent="0.3">
      <c r="A1293" s="10">
        <f t="shared" ref="A1293:A1356" si="59">A1223+1</f>
        <v>21</v>
      </c>
      <c r="B1293" s="10">
        <f t="shared" ref="B1293:B1356" si="60">B1223</f>
        <v>31</v>
      </c>
      <c r="C1293" s="10" t="str">
        <f t="shared" ref="C1293:C1356" ca="1" si="61">IF(OR(F1293="alpha",F1293="beta",F1293="constant",F1293="sd",F1293="mean"),E1293,E1293&amp;" "&amp;F1293)</f>
        <v>rail_walk_time</v>
      </c>
      <c r="D1293" s="9" t="str" cm="1">
        <f t="array" aca="1" ref="D1293" ca="1">INDIRECT(ADDRESS(1,A1293,1,1,"all_city_parameter_inputs"))</f>
        <v>iquique_altohospicio</v>
      </c>
      <c r="E1293" s="11" t="str" cm="1">
        <f t="array" aca="1" ref="E1293" ca="1">IF(AND(ISBLANK(INDIRECT(ADDRESS(B1293,2,1,1,"all_city_parameter_inputs"))), ISBLANK(INDIRECT(ADDRESS(B1293,1,1,1,"all_city_parameter_inputs")))), "", IF(ISBLANK(INDIRECT(ADDRESS(B1293,1,1,1,"all_city_parameter_inputs"))), All_city_list!E1292,INDIRECT(ADDRESS(B1293,1,1,1,"all_city_parameter_inputs"))))</f>
        <v>rail_walk_time</v>
      </c>
      <c r="F1293" s="9" t="str" cm="1">
        <f t="array" aca="1" ref="F1293" ca="1">IF(AND(ISBLANK(INDIRECT(ADDRESS(B1293,3,1,1,"all_city_parameter_inputs"))),ISBLANK(INDIRECT(ADDRESS(B1293,2,1,1,"all_city_parameter_inputs")))),"",IF(ISBLANK(INDIRECT(ADDRESS(B1293,2,1,1,"all_city_parameter_inputs"))),"",INDIRECT(ADDRESS(B1293,2,1,1,"all_city_parameter_inputs"))))</f>
        <v>constant</v>
      </c>
      <c r="G1293" s="25" cm="1">
        <f t="array" aca="1" ref="G1293" ca="1">IF(ISBLANK(INDIRECT(ADDRESS(B1293,A1293,1,1,"all_city_parameter_inputs"))), "--",INDIRECT(ADDRESS(B1293,A1293,1,1,"all_city_parameter_inputs")))</f>
        <v>15</v>
      </c>
      <c r="H1293" s="25">
        <f ca="1">IF(OR(F1293="alpha",F1293="beta",F1293="sd",F1293="mean"),"--",VLOOKUP(C1293,Default!$B$5:$H$82,7,FALSE))</f>
        <v>15</v>
      </c>
      <c r="I1293" s="9" t="str">
        <f ca="1">VLOOKUP(E1293,Lookup!$C$5:$D$42,2, FALSE)</f>
        <v>Travel values</v>
      </c>
      <c r="J1293" s="9" t="str">
        <f ca="1">VLOOKUP(C1293,Default!$B$4:$E$82,4, FALSE)</f>
        <v>time taken to walk to train station</v>
      </c>
      <c r="K1293" s="29"/>
      <c r="L1293" s="29"/>
      <c r="M1293" s="29"/>
    </row>
    <row r="1294" spans="1:13" x14ac:dyDescent="0.3">
      <c r="A1294" s="10">
        <f t="shared" si="59"/>
        <v>21</v>
      </c>
      <c r="B1294" s="10">
        <f t="shared" si="60"/>
        <v>32</v>
      </c>
      <c r="C1294" s="10" t="str">
        <f t="shared" ca="1" si="61"/>
        <v>rail_walk_time</v>
      </c>
      <c r="D1294" s="9" t="str" cm="1">
        <f t="array" aca="1" ref="D1294" ca="1">INDIRECT(ADDRESS(1,A1294,1,1,"all_city_parameter_inputs"))</f>
        <v>iquique_altohospicio</v>
      </c>
      <c r="E1294" s="11" t="str" cm="1">
        <f t="array" aca="1" ref="E1294" ca="1">IF(AND(ISBLANK(INDIRECT(ADDRESS(B1294,2,1,1,"all_city_parameter_inputs"))), ISBLANK(INDIRECT(ADDRESS(B1294,1,1,1,"all_city_parameter_inputs")))), "", IF(ISBLANK(INDIRECT(ADDRESS(B1294,1,1,1,"all_city_parameter_inputs"))), All_city_list!E1293,INDIRECT(ADDRESS(B1294,1,1,1,"all_city_parameter_inputs"))))</f>
        <v>rail_walk_time</v>
      </c>
      <c r="F1294" s="9" t="str" cm="1">
        <f t="array" aca="1" ref="F1294" ca="1">IF(AND(ISBLANK(INDIRECT(ADDRESS(B1294,3,1,1,"all_city_parameter_inputs"))),ISBLANK(INDIRECT(ADDRESS(B1294,2,1,1,"all_city_parameter_inputs")))),"",IF(ISBLANK(INDIRECT(ADDRESS(B1294,2,1,1,"all_city_parameter_inputs"))),"",INDIRECT(ADDRESS(B1294,2,1,1,"all_city_parameter_inputs"))))</f>
        <v>mean</v>
      </c>
      <c r="G1294" s="25" t="str" cm="1">
        <f t="array" aca="1" ref="G1294" ca="1">IF(ISBLANK(INDIRECT(ADDRESS(B1294,A1294,1,1,"all_city_parameter_inputs"))), "--",INDIRECT(ADDRESS(B1294,A1294,1,1,"all_city_parameter_inputs")))</f>
        <v>--</v>
      </c>
      <c r="H1294" s="25" t="str">
        <f ca="1">IF(OR(F1294="alpha",F1294="beta",F1294="sd",F1294="mean"),"--",VLOOKUP(C1294,Default!$B$5:$H$82,7,FALSE))</f>
        <v>--</v>
      </c>
      <c r="I1294" s="9" t="str">
        <f ca="1">VLOOKUP(E1294,Lookup!$C$5:$D$42,2, FALSE)</f>
        <v>Travel values</v>
      </c>
      <c r="J1294" s="9" t="str">
        <f ca="1">VLOOKUP(C1294,Default!$B$4:$E$82,4, FALSE)</f>
        <v>time taken to walk to train station</v>
      </c>
      <c r="K1294" s="29"/>
      <c r="L1294" s="29"/>
      <c r="M1294" s="29"/>
    </row>
    <row r="1295" spans="1:13" x14ac:dyDescent="0.3">
      <c r="A1295" s="10">
        <f t="shared" si="59"/>
        <v>21</v>
      </c>
      <c r="B1295" s="10">
        <f t="shared" si="60"/>
        <v>33</v>
      </c>
      <c r="C1295" s="10" t="str">
        <f t="shared" ca="1" si="61"/>
        <v>rail_walk_time</v>
      </c>
      <c r="D1295" s="9" t="str" cm="1">
        <f t="array" aca="1" ref="D1295" ca="1">INDIRECT(ADDRESS(1,A1295,1,1,"all_city_parameter_inputs"))</f>
        <v>iquique_altohospicio</v>
      </c>
      <c r="E1295" s="11" t="str" cm="1">
        <f t="array" aca="1" ref="E1295" ca="1">IF(AND(ISBLANK(INDIRECT(ADDRESS(B1295,2,1,1,"all_city_parameter_inputs"))), ISBLANK(INDIRECT(ADDRESS(B1295,1,1,1,"all_city_parameter_inputs")))), "", IF(ISBLANK(INDIRECT(ADDRESS(B1295,1,1,1,"all_city_parameter_inputs"))), All_city_list!E1294,INDIRECT(ADDRESS(B1295,1,1,1,"all_city_parameter_inputs"))))</f>
        <v>rail_walk_time</v>
      </c>
      <c r="F1295" s="9" t="str" cm="1">
        <f t="array" aca="1" ref="F1295" ca="1">IF(AND(ISBLANK(INDIRECT(ADDRESS(B1295,3,1,1,"all_city_parameter_inputs"))),ISBLANK(INDIRECT(ADDRESS(B1295,2,1,1,"all_city_parameter_inputs")))),"",IF(ISBLANK(INDIRECT(ADDRESS(B1295,2,1,1,"all_city_parameter_inputs"))),"",INDIRECT(ADDRESS(B1295,2,1,1,"all_city_parameter_inputs"))))</f>
        <v>sd</v>
      </c>
      <c r="G1295" s="25" t="str" cm="1">
        <f t="array" aca="1" ref="G1295" ca="1">IF(ISBLANK(INDIRECT(ADDRESS(B1295,A1295,1,1,"all_city_parameter_inputs"))), "--",INDIRECT(ADDRESS(B1295,A1295,1,1,"all_city_parameter_inputs")))</f>
        <v>--</v>
      </c>
      <c r="H1295" s="25" t="str">
        <f ca="1">IF(OR(F1295="alpha",F1295="beta",F1295="sd",F1295="mean"),"--",VLOOKUP(C1295,Default!$B$5:$H$82,7,FALSE))</f>
        <v>--</v>
      </c>
      <c r="I1295" s="9" t="str">
        <f ca="1">VLOOKUP(E1295,Lookup!$C$5:$D$42,2, FALSE)</f>
        <v>Travel values</v>
      </c>
      <c r="J1295" s="9" t="str">
        <f ca="1">VLOOKUP(C1295,Default!$B$4:$E$82,4, FALSE)</f>
        <v>time taken to walk to train station</v>
      </c>
      <c r="K1295" s="29"/>
      <c r="L1295" s="29"/>
      <c r="M1295" s="29"/>
    </row>
    <row r="1296" spans="1:13" x14ac:dyDescent="0.3">
      <c r="A1296" s="10">
        <f t="shared" si="59"/>
        <v>21</v>
      </c>
      <c r="B1296" s="10">
        <f t="shared" si="60"/>
        <v>34</v>
      </c>
      <c r="C1296" s="10" t="str">
        <f t="shared" ca="1" si="61"/>
        <v xml:space="preserve">add_motorcycle_fleet </v>
      </c>
      <c r="D1296" s="9" t="str" cm="1">
        <f t="array" aca="1" ref="D1296" ca="1">INDIRECT(ADDRESS(1,A1296,1,1,"all_city_parameter_inputs"))</f>
        <v>iquique_altohospicio</v>
      </c>
      <c r="E1296" s="11" t="str" cm="1">
        <f t="array" aca="1" ref="E1296" ca="1">IF(AND(ISBLANK(INDIRECT(ADDRESS(B1296,2,1,1,"all_city_parameter_inputs"))), ISBLANK(INDIRECT(ADDRESS(B1296,1,1,1,"all_city_parameter_inputs")))), "", IF(ISBLANK(INDIRECT(ADDRESS(B1296,1,1,1,"all_city_parameter_inputs"))), All_city_list!E1295,INDIRECT(ADDRESS(B1296,1,1,1,"all_city_parameter_inputs"))))</f>
        <v>add_motorcycle_fleet</v>
      </c>
      <c r="F1296" s="9" t="str" cm="1">
        <f t="array" aca="1" ref="F1296" ca="1">IF(AND(ISBLANK(INDIRECT(ADDRESS(B1296,3,1,1,"all_city_parameter_inputs"))),ISBLANK(INDIRECT(ADDRESS(B1296,2,1,1,"all_city_parameter_inputs")))),"",IF(ISBLANK(INDIRECT(ADDRESS(B1296,2,1,1,"all_city_parameter_inputs"))),"",INDIRECT(ADDRESS(B1296,2,1,1,"all_city_parameter_inputs"))))</f>
        <v/>
      </c>
      <c r="G1296" s="25" t="str" cm="1">
        <f t="array" aca="1" ref="G1296" ca="1">IF(ISBLANK(INDIRECT(ADDRESS(B1296,A1296,1,1,"all_city_parameter_inputs"))), "--",INDIRECT(ADDRESS(B1296,A1296,1,1,"all_city_parameter_inputs")))</f>
        <v>F</v>
      </c>
      <c r="H1296" s="25" t="str">
        <f ca="1">IF(OR(F1296="alpha",F1296="beta",F1296="sd",F1296="mean"),"--",VLOOKUP(C1296,Default!$B$5:$H$82,7,FALSE))</f>
        <v>F</v>
      </c>
      <c r="I1296" s="9" t="str">
        <f ca="1">VLOOKUP(E1296,Lookup!$C$5:$D$42,2, FALSE)</f>
        <v>Travel values</v>
      </c>
      <c r="J1296" s="9">
        <f ca="1">VLOOKUP(C1296,Default!$B$4:$E$82,4, FALSE)</f>
        <v>0</v>
      </c>
      <c r="K1296" s="29"/>
      <c r="L1296" s="29"/>
      <c r="M1296" s="29"/>
    </row>
    <row r="1297" spans="1:13" x14ac:dyDescent="0.3">
      <c r="A1297" s="10">
        <f t="shared" si="59"/>
        <v>21</v>
      </c>
      <c r="B1297" s="10">
        <f t="shared" si="60"/>
        <v>35</v>
      </c>
      <c r="C1297" s="10" t="str">
        <f t="shared" ca="1" si="61"/>
        <v>fleet_to_motorcycle_ratio</v>
      </c>
      <c r="D1297" s="9" t="str" cm="1">
        <f t="array" aca="1" ref="D1297" ca="1">INDIRECT(ADDRESS(1,A1297,1,1,"all_city_parameter_inputs"))</f>
        <v>iquique_altohospicio</v>
      </c>
      <c r="E1297" s="11" t="str" cm="1">
        <f t="array" aca="1" ref="E1297" ca="1">IF(AND(ISBLANK(INDIRECT(ADDRESS(B1297,2,1,1,"all_city_parameter_inputs"))), ISBLANK(INDIRECT(ADDRESS(B1297,1,1,1,"all_city_parameter_inputs")))), "", IF(ISBLANK(INDIRECT(ADDRESS(B1297,1,1,1,"all_city_parameter_inputs"))), All_city_list!E1296,INDIRECT(ADDRESS(B1297,1,1,1,"all_city_parameter_inputs"))))</f>
        <v>fleet_to_motorcycle_ratio</v>
      </c>
      <c r="F1297" s="9" t="str" cm="1">
        <f t="array" aca="1" ref="F1297" ca="1">IF(AND(ISBLANK(INDIRECT(ADDRESS(B1297,3,1,1,"all_city_parameter_inputs"))),ISBLANK(INDIRECT(ADDRESS(B1297,2,1,1,"all_city_parameter_inputs")))),"",IF(ISBLANK(INDIRECT(ADDRESS(B1297,2,1,1,"all_city_parameter_inputs"))),"",INDIRECT(ADDRESS(B1297,2,1,1,"all_city_parameter_inputs"))))</f>
        <v>constant</v>
      </c>
      <c r="G1297" s="25" cm="1">
        <f t="array" aca="1" ref="G1297" ca="1">IF(ISBLANK(INDIRECT(ADDRESS(B1297,A1297,1,1,"all_city_parameter_inputs"))), "--",INDIRECT(ADDRESS(B1297,A1297,1,1,"all_city_parameter_inputs")))</f>
        <v>0.53274903299999998</v>
      </c>
      <c r="H1297" s="25">
        <f ca="1">IF(OR(F1297="alpha",F1297="beta",F1297="sd",F1297="mean"),"--",VLOOKUP(C1297,Default!$B$5:$H$82,7,FALSE))</f>
        <v>0.01</v>
      </c>
      <c r="I1297" s="9" t="str">
        <f ca="1">VLOOKUP(E1297,Lookup!$C$5:$D$42,2, FALSE)</f>
        <v>Travel values</v>
      </c>
      <c r="J1297" s="9" t="str">
        <f ca="1">VLOOKUP(C1297,Default!$B$4:$E$82,4, FALSE)</f>
        <v>ratio of fleet vehicles to motorcycles</v>
      </c>
      <c r="K1297" s="29"/>
      <c r="L1297" s="29"/>
      <c r="M1297" s="29"/>
    </row>
    <row r="1298" spans="1:13" x14ac:dyDescent="0.3">
      <c r="A1298" s="10">
        <f t="shared" si="59"/>
        <v>21</v>
      </c>
      <c r="B1298" s="10">
        <f t="shared" si="60"/>
        <v>36</v>
      </c>
      <c r="C1298" s="10" t="str">
        <f t="shared" ca="1" si="61"/>
        <v>fleet_to_motorcycle_ratio</v>
      </c>
      <c r="D1298" s="9" t="str" cm="1">
        <f t="array" aca="1" ref="D1298" ca="1">INDIRECT(ADDRESS(1,A1298,1,1,"all_city_parameter_inputs"))</f>
        <v>iquique_altohospicio</v>
      </c>
      <c r="E1298" s="11" t="str" cm="1">
        <f t="array" aca="1" ref="E1298" ca="1">IF(AND(ISBLANK(INDIRECT(ADDRESS(B1298,2,1,1,"all_city_parameter_inputs"))), ISBLANK(INDIRECT(ADDRESS(B1298,1,1,1,"all_city_parameter_inputs")))), "", IF(ISBLANK(INDIRECT(ADDRESS(B1298,1,1,1,"all_city_parameter_inputs"))), All_city_list!E1297,INDIRECT(ADDRESS(B1298,1,1,1,"all_city_parameter_inputs"))))</f>
        <v>fleet_to_motorcycle_ratio</v>
      </c>
      <c r="F1298" s="9" t="str" cm="1">
        <f t="array" aca="1" ref="F1298" ca="1">IF(AND(ISBLANK(INDIRECT(ADDRESS(B1298,3,1,1,"all_city_parameter_inputs"))),ISBLANK(INDIRECT(ADDRESS(B1298,2,1,1,"all_city_parameter_inputs")))),"",IF(ISBLANK(INDIRECT(ADDRESS(B1298,2,1,1,"all_city_parameter_inputs"))),"",INDIRECT(ADDRESS(B1298,2,1,1,"all_city_parameter_inputs"))))</f>
        <v>alpha</v>
      </c>
      <c r="G1298" s="25" cm="1">
        <f t="array" aca="1" ref="G1298" ca="1">IF(ISBLANK(INDIRECT(ADDRESS(B1298,A1298,1,1,"all_city_parameter_inputs"))), "--",INDIRECT(ADDRESS(B1298,A1298,1,1,"all_city_parameter_inputs")))</f>
        <v>245.8</v>
      </c>
      <c r="H1298" s="25" t="str">
        <f ca="1">IF(OR(F1298="alpha",F1298="beta",F1298="sd",F1298="mean"),"--",VLOOKUP(C1298,Default!$B$5:$H$82,7,FALSE))</f>
        <v>--</v>
      </c>
      <c r="I1298" s="9" t="str">
        <f ca="1">VLOOKUP(E1298,Lookup!$C$5:$D$42,2, FALSE)</f>
        <v>Travel values</v>
      </c>
      <c r="J1298" s="9" t="str">
        <f ca="1">VLOOKUP(C1298,Default!$B$4:$E$82,4, FALSE)</f>
        <v>ratio of fleet vehicles to motorcycles</v>
      </c>
      <c r="K1298" s="29"/>
      <c r="L1298" s="29"/>
      <c r="M1298" s="29"/>
    </row>
    <row r="1299" spans="1:13" x14ac:dyDescent="0.3">
      <c r="A1299" s="10">
        <f t="shared" si="59"/>
        <v>21</v>
      </c>
      <c r="B1299" s="10">
        <f t="shared" si="60"/>
        <v>37</v>
      </c>
      <c r="C1299" s="10" t="str">
        <f t="shared" ca="1" si="61"/>
        <v>fleet_to_motorcycle_ratio</v>
      </c>
      <c r="D1299" s="9" t="str" cm="1">
        <f t="array" aca="1" ref="D1299" ca="1">INDIRECT(ADDRESS(1,A1299,1,1,"all_city_parameter_inputs"))</f>
        <v>iquique_altohospicio</v>
      </c>
      <c r="E1299" s="11" t="str" cm="1">
        <f t="array" aca="1" ref="E1299" ca="1">IF(AND(ISBLANK(INDIRECT(ADDRESS(B1299,2,1,1,"all_city_parameter_inputs"))), ISBLANK(INDIRECT(ADDRESS(B1299,1,1,1,"all_city_parameter_inputs")))), "", IF(ISBLANK(INDIRECT(ADDRESS(B1299,1,1,1,"all_city_parameter_inputs"))), All_city_list!E1298,INDIRECT(ADDRESS(B1299,1,1,1,"all_city_parameter_inputs"))))</f>
        <v>fleet_to_motorcycle_ratio</v>
      </c>
      <c r="F1299" s="9" t="str" cm="1">
        <f t="array" aca="1" ref="F1299" ca="1">IF(AND(ISBLANK(INDIRECT(ADDRESS(B1299,3,1,1,"all_city_parameter_inputs"))),ISBLANK(INDIRECT(ADDRESS(B1299,2,1,1,"all_city_parameter_inputs")))),"",IF(ISBLANK(INDIRECT(ADDRESS(B1299,2,1,1,"all_city_parameter_inputs"))),"",INDIRECT(ADDRESS(B1299,2,1,1,"all_city_parameter_inputs"))))</f>
        <v>beta</v>
      </c>
      <c r="G1299" s="25" cm="1">
        <f t="array" aca="1" ref="G1299" ca="1">IF(ISBLANK(INDIRECT(ADDRESS(B1299,A1299,1,1,"all_city_parameter_inputs"))), "--",INDIRECT(ADDRESS(B1299,A1299,1,1,"all_city_parameter_inputs")))</f>
        <v>311.08</v>
      </c>
      <c r="H1299" s="25" t="str">
        <f ca="1">IF(OR(F1299="alpha",F1299="beta",F1299="sd",F1299="mean"),"--",VLOOKUP(C1299,Default!$B$5:$H$82,7,FALSE))</f>
        <v>--</v>
      </c>
      <c r="I1299" s="9" t="str">
        <f ca="1">VLOOKUP(E1299,Lookup!$C$5:$D$42,2, FALSE)</f>
        <v>Travel values</v>
      </c>
      <c r="J1299" s="9" t="str">
        <f ca="1">VLOOKUP(C1299,Default!$B$4:$E$82,4, FALSE)</f>
        <v>ratio of fleet vehicles to motorcycles</v>
      </c>
      <c r="K1299" s="29"/>
      <c r="L1299" s="29"/>
      <c r="M1299" s="29"/>
    </row>
    <row r="1300" spans="1:13" x14ac:dyDescent="0.3">
      <c r="A1300" s="10">
        <f t="shared" si="59"/>
        <v>21</v>
      </c>
      <c r="B1300" s="10">
        <f t="shared" si="60"/>
        <v>38</v>
      </c>
      <c r="C1300" s="10" t="str">
        <f t="shared" ca="1" si="61"/>
        <v xml:space="preserve">background_pa_confidence </v>
      </c>
      <c r="D1300" s="9" t="str" cm="1">
        <f t="array" aca="1" ref="D1300" ca="1">INDIRECT(ADDRESS(1,A1300,1,1,"all_city_parameter_inputs"))</f>
        <v>iquique_altohospicio</v>
      </c>
      <c r="E1300" s="11" t="str" cm="1">
        <f t="array" aca="1" ref="E1300" ca="1">IF(AND(ISBLANK(INDIRECT(ADDRESS(B1300,2,1,1,"all_city_parameter_inputs"))), ISBLANK(INDIRECT(ADDRESS(B1300,1,1,1,"all_city_parameter_inputs")))), "", IF(ISBLANK(INDIRECT(ADDRESS(B1300,1,1,1,"all_city_parameter_inputs"))), All_city_list!E1299,INDIRECT(ADDRESS(B1300,1,1,1,"all_city_parameter_inputs"))))</f>
        <v>background_pa_confidence</v>
      </c>
      <c r="F1300" s="9" t="str" cm="1">
        <f t="array" aca="1" ref="F1300" ca="1">IF(AND(ISBLANK(INDIRECT(ADDRESS(B1300,3,1,1,"all_city_parameter_inputs"))),ISBLANK(INDIRECT(ADDRESS(B1300,2,1,1,"all_city_parameter_inputs")))),"",IF(ISBLANK(INDIRECT(ADDRESS(B1300,2,1,1,"all_city_parameter_inputs"))),"",INDIRECT(ADDRESS(B1300,2,1,1,"all_city_parameter_inputs"))))</f>
        <v/>
      </c>
      <c r="G1300" s="25" cm="1">
        <f t="array" aca="1" ref="G1300" ca="1">IF(ISBLANK(INDIRECT(ADDRESS(B1300,A1300,1,1,"all_city_parameter_inputs"))), "--",INDIRECT(ADDRESS(B1300,A1300,1,1,"all_city_parameter_inputs")))</f>
        <v>0.3</v>
      </c>
      <c r="H1300" s="25" t="e">
        <f ca="1">IF(OR(F1300="alpha",F1300="beta",F1300="sd",F1300="mean"),"--",VLOOKUP(C1300,Default!$B$5:$H$82,7,FALSE))</f>
        <v>#N/A</v>
      </c>
      <c r="I1300" s="9" t="str">
        <f ca="1">VLOOKUP(E1300,Lookup!$C$5:$D$42,2, FALSE)</f>
        <v>PA values</v>
      </c>
      <c r="J1300" s="9" t="e">
        <f ca="1">VLOOKUP(C1300,Default!$B$4:$E$82,4, FALSE)</f>
        <v>#N/A</v>
      </c>
      <c r="K1300" s="29"/>
      <c r="L1300" s="29"/>
      <c r="M1300" s="29"/>
    </row>
    <row r="1301" spans="1:13" x14ac:dyDescent="0.3">
      <c r="A1301" s="10">
        <f t="shared" si="59"/>
        <v>21</v>
      </c>
      <c r="B1301" s="10">
        <f t="shared" si="60"/>
        <v>39</v>
      </c>
      <c r="C1301" s="10" t="str">
        <f t="shared" ca="1" si="61"/>
        <v xml:space="preserve">add_walk_to_bus_trips </v>
      </c>
      <c r="D1301" s="9" t="str" cm="1">
        <f t="array" aca="1" ref="D1301" ca="1">INDIRECT(ADDRESS(1,A1301,1,1,"all_city_parameter_inputs"))</f>
        <v>iquique_altohospicio</v>
      </c>
      <c r="E1301" s="11" t="str" cm="1">
        <f t="array" aca="1" ref="E1301" ca="1">IF(AND(ISBLANK(INDIRECT(ADDRESS(B1301,2,1,1,"all_city_parameter_inputs"))), ISBLANK(INDIRECT(ADDRESS(B1301,1,1,1,"all_city_parameter_inputs")))), "", IF(ISBLANK(INDIRECT(ADDRESS(B1301,1,1,1,"all_city_parameter_inputs"))), All_city_list!E1300,INDIRECT(ADDRESS(B1301,1,1,1,"all_city_parameter_inputs"))))</f>
        <v>add_walk_to_bus_trips</v>
      </c>
      <c r="F1301" s="9" t="str" cm="1">
        <f t="array" aca="1" ref="F1301" ca="1">IF(AND(ISBLANK(INDIRECT(ADDRESS(B1301,3,1,1,"all_city_parameter_inputs"))),ISBLANK(INDIRECT(ADDRESS(B1301,2,1,1,"all_city_parameter_inputs")))),"",IF(ISBLANK(INDIRECT(ADDRESS(B1301,2,1,1,"all_city_parameter_inputs"))),"",INDIRECT(ADDRESS(B1301,2,1,1,"all_city_parameter_inputs"))))</f>
        <v/>
      </c>
      <c r="G1301" s="25" t="str" cm="1">
        <f t="array" aca="1" ref="G1301" ca="1">IF(ISBLANK(INDIRECT(ADDRESS(B1301,A1301,1,1,"all_city_parameter_inputs"))), "--",INDIRECT(ADDRESS(B1301,A1301,1,1,"all_city_parameter_inputs")))</f>
        <v>T</v>
      </c>
      <c r="H1301" s="25" t="str">
        <f ca="1">IF(OR(F1301="alpha",F1301="beta",F1301="sd",F1301="mean"),"--",VLOOKUP(C1301,Default!$B$5:$H$82,7,FALSE))</f>
        <v>T</v>
      </c>
      <c r="I1301" s="9" t="str">
        <f ca="1">VLOOKUP(E1301,Lookup!$C$5:$D$42,2, FALSE)</f>
        <v>Travel values</v>
      </c>
      <c r="J1301" s="9">
        <f ca="1">VLOOKUP(C1301,Default!$B$4:$E$82,4, FALSE)</f>
        <v>0</v>
      </c>
      <c r="K1301" s="29"/>
      <c r="L1301" s="29"/>
      <c r="M1301" s="29"/>
    </row>
    <row r="1302" spans="1:13" x14ac:dyDescent="0.3">
      <c r="A1302" s="10">
        <f t="shared" si="59"/>
        <v>21</v>
      </c>
      <c r="B1302" s="10">
        <f t="shared" si="60"/>
        <v>40</v>
      </c>
      <c r="C1302" s="10" t="str">
        <f t="shared" ca="1" si="61"/>
        <v>bus_to_passenger_ratio</v>
      </c>
      <c r="D1302" s="9" t="str" cm="1">
        <f t="array" aca="1" ref="D1302" ca="1">INDIRECT(ADDRESS(1,A1302,1,1,"all_city_parameter_inputs"))</f>
        <v>iquique_altohospicio</v>
      </c>
      <c r="E1302" s="11" t="str" cm="1">
        <f t="array" aca="1" ref="E1302" ca="1">IF(AND(ISBLANK(INDIRECT(ADDRESS(B1302,2,1,1,"all_city_parameter_inputs"))), ISBLANK(INDIRECT(ADDRESS(B1302,1,1,1,"all_city_parameter_inputs")))), "", IF(ISBLANK(INDIRECT(ADDRESS(B1302,1,1,1,"all_city_parameter_inputs"))), All_city_list!E1301,INDIRECT(ADDRESS(B1302,1,1,1,"all_city_parameter_inputs"))))</f>
        <v>bus_to_passenger_ratio</v>
      </c>
      <c r="F1302" s="9" t="str" cm="1">
        <f t="array" aca="1" ref="F1302" ca="1">IF(AND(ISBLANK(INDIRECT(ADDRESS(B1302,3,1,1,"all_city_parameter_inputs"))),ISBLANK(INDIRECT(ADDRESS(B1302,2,1,1,"all_city_parameter_inputs")))),"",IF(ISBLANK(INDIRECT(ADDRESS(B1302,2,1,1,"all_city_parameter_inputs"))),"",INDIRECT(ADDRESS(B1302,2,1,1,"all_city_parameter_inputs"))))</f>
        <v>constant</v>
      </c>
      <c r="G1302" s="25" cm="1">
        <f t="array" aca="1" ref="G1302" ca="1">IF(ISBLANK(INDIRECT(ADDRESS(B1302,A1302,1,1,"all_city_parameter_inputs"))), "--",INDIRECT(ADDRESS(B1302,A1302,1,1,"all_city_parameter_inputs")))</f>
        <v>3.2258065000000002E-2</v>
      </c>
      <c r="H1302" s="25">
        <f ca="1">IF(OR(F1302="alpha",F1302="beta",F1302="sd",F1302="mean"),"--",VLOOKUP(C1302,Default!$B$5:$H$82,7,FALSE))</f>
        <v>2.1999999999999999E-2</v>
      </c>
      <c r="I1302" s="9" t="str">
        <f ca="1">VLOOKUP(E1302,Lookup!$C$5:$D$42,2, FALSE)</f>
        <v>Travel values</v>
      </c>
      <c r="J1302" s="9" t="str">
        <f ca="1">VLOOKUP(C1302,Default!$B$4:$E$82,4, FALSE)</f>
        <v>number of buses per passenger</v>
      </c>
      <c r="K1302" s="29"/>
      <c r="L1302" s="29"/>
      <c r="M1302" s="29"/>
    </row>
    <row r="1303" spans="1:13" x14ac:dyDescent="0.3">
      <c r="A1303" s="10">
        <f t="shared" si="59"/>
        <v>21</v>
      </c>
      <c r="B1303" s="10">
        <f t="shared" si="60"/>
        <v>41</v>
      </c>
      <c r="C1303" s="10" t="str">
        <f t="shared" ca="1" si="61"/>
        <v>bus_to_passenger_ratio</v>
      </c>
      <c r="D1303" s="9" t="str" cm="1">
        <f t="array" aca="1" ref="D1303" ca="1">INDIRECT(ADDRESS(1,A1303,1,1,"all_city_parameter_inputs"))</f>
        <v>iquique_altohospicio</v>
      </c>
      <c r="E1303" s="11" t="str" cm="1">
        <f t="array" aca="1" ref="E1303" ca="1">IF(AND(ISBLANK(INDIRECT(ADDRESS(B1303,2,1,1,"all_city_parameter_inputs"))), ISBLANK(INDIRECT(ADDRESS(B1303,1,1,1,"all_city_parameter_inputs")))), "", IF(ISBLANK(INDIRECT(ADDRESS(B1303,1,1,1,"all_city_parameter_inputs"))), All_city_list!E1302,INDIRECT(ADDRESS(B1303,1,1,1,"all_city_parameter_inputs"))))</f>
        <v>bus_to_passenger_ratio</v>
      </c>
      <c r="F1303" s="9" t="str" cm="1">
        <f t="array" aca="1" ref="F1303" ca="1">IF(AND(ISBLANK(INDIRECT(ADDRESS(B1303,3,1,1,"all_city_parameter_inputs"))),ISBLANK(INDIRECT(ADDRESS(B1303,2,1,1,"all_city_parameter_inputs")))),"",IF(ISBLANK(INDIRECT(ADDRESS(B1303,2,1,1,"all_city_parameter_inputs"))),"",INDIRECT(ADDRESS(B1303,2,1,1,"all_city_parameter_inputs"))))</f>
        <v>alpha</v>
      </c>
      <c r="G1303" s="25" cm="1">
        <f t="array" aca="1" ref="G1303" ca="1">IF(ISBLANK(INDIRECT(ADDRESS(B1303,A1303,1,1,"all_city_parameter_inputs"))), "--",INDIRECT(ADDRESS(B1303,A1303,1,1,"all_city_parameter_inputs")))</f>
        <v>20</v>
      </c>
      <c r="H1303" s="25" t="str">
        <f ca="1">IF(OR(F1303="alpha",F1303="beta",F1303="sd",F1303="mean"),"--",VLOOKUP(C1303,Default!$B$5:$H$82,7,FALSE))</f>
        <v>--</v>
      </c>
      <c r="I1303" s="9" t="str">
        <f ca="1">VLOOKUP(E1303,Lookup!$C$5:$D$42,2, FALSE)</f>
        <v>Travel values</v>
      </c>
      <c r="J1303" s="9" t="str">
        <f ca="1">VLOOKUP(C1303,Default!$B$4:$E$82,4, FALSE)</f>
        <v>number of buses per passenger</v>
      </c>
      <c r="K1303" s="29"/>
      <c r="L1303" s="29"/>
      <c r="M1303" s="29"/>
    </row>
    <row r="1304" spans="1:13" x14ac:dyDescent="0.3">
      <c r="A1304" s="10">
        <f t="shared" si="59"/>
        <v>21</v>
      </c>
      <c r="B1304" s="10">
        <f t="shared" si="60"/>
        <v>42</v>
      </c>
      <c r="C1304" s="10" t="str">
        <f t="shared" ca="1" si="61"/>
        <v>bus_to_passenger_ratio</v>
      </c>
      <c r="D1304" s="9" t="str" cm="1">
        <f t="array" aca="1" ref="D1304" ca="1">INDIRECT(ADDRESS(1,A1304,1,1,"all_city_parameter_inputs"))</f>
        <v>iquique_altohospicio</v>
      </c>
      <c r="E1304" s="11" t="str" cm="1">
        <f t="array" aca="1" ref="E1304" ca="1">IF(AND(ISBLANK(INDIRECT(ADDRESS(B1304,2,1,1,"all_city_parameter_inputs"))), ISBLANK(INDIRECT(ADDRESS(B1304,1,1,1,"all_city_parameter_inputs")))), "", IF(ISBLANK(INDIRECT(ADDRESS(B1304,1,1,1,"all_city_parameter_inputs"))), All_city_list!E1303,INDIRECT(ADDRESS(B1304,1,1,1,"all_city_parameter_inputs"))))</f>
        <v>bus_to_passenger_ratio</v>
      </c>
      <c r="F1304" s="9" t="str" cm="1">
        <f t="array" aca="1" ref="F1304" ca="1">IF(AND(ISBLANK(INDIRECT(ADDRESS(B1304,3,1,1,"all_city_parameter_inputs"))),ISBLANK(INDIRECT(ADDRESS(B1304,2,1,1,"all_city_parameter_inputs")))),"",IF(ISBLANK(INDIRECT(ADDRESS(B1304,2,1,1,"all_city_parameter_inputs"))),"",INDIRECT(ADDRESS(B1304,2,1,1,"all_city_parameter_inputs"))))</f>
        <v>beta</v>
      </c>
      <c r="G1304" s="25" cm="1">
        <f t="array" aca="1" ref="G1304" ca="1">IF(ISBLANK(INDIRECT(ADDRESS(B1304,A1304,1,1,"all_city_parameter_inputs"))), "--",INDIRECT(ADDRESS(B1304,A1304,1,1,"all_city_parameter_inputs")))</f>
        <v>600</v>
      </c>
      <c r="H1304" s="25" t="str">
        <f ca="1">IF(OR(F1304="alpha",F1304="beta",F1304="sd",F1304="mean"),"--",VLOOKUP(C1304,Default!$B$5:$H$82,7,FALSE))</f>
        <v>--</v>
      </c>
      <c r="I1304" s="9" t="str">
        <f ca="1">VLOOKUP(E1304,Lookup!$C$5:$D$42,2, FALSE)</f>
        <v>Travel values</v>
      </c>
      <c r="J1304" s="9" t="str">
        <f ca="1">VLOOKUP(C1304,Default!$B$4:$E$82,4, FALSE)</f>
        <v>number of buses per passenger</v>
      </c>
      <c r="K1304" s="29"/>
      <c r="L1304" s="29"/>
      <c r="M1304" s="29"/>
    </row>
    <row r="1305" spans="1:13" x14ac:dyDescent="0.3">
      <c r="A1305" s="10">
        <f t="shared" si="59"/>
        <v>21</v>
      </c>
      <c r="B1305" s="10">
        <f t="shared" si="60"/>
        <v>43</v>
      </c>
      <c r="C1305" s="10" t="str">
        <f t="shared" ca="1" si="61"/>
        <v>truck_to_car_ratio</v>
      </c>
      <c r="D1305" s="9" t="str" cm="1">
        <f t="array" aca="1" ref="D1305" ca="1">INDIRECT(ADDRESS(1,A1305,1,1,"all_city_parameter_inputs"))</f>
        <v>iquique_altohospicio</v>
      </c>
      <c r="E1305" s="11" t="str" cm="1">
        <f t="array" aca="1" ref="E1305" ca="1">IF(AND(ISBLANK(INDIRECT(ADDRESS(B1305,2,1,1,"all_city_parameter_inputs"))), ISBLANK(INDIRECT(ADDRESS(B1305,1,1,1,"all_city_parameter_inputs")))), "", IF(ISBLANK(INDIRECT(ADDRESS(B1305,1,1,1,"all_city_parameter_inputs"))), All_city_list!E1304,INDIRECT(ADDRESS(B1305,1,1,1,"all_city_parameter_inputs"))))</f>
        <v>truck_to_car_ratio</v>
      </c>
      <c r="F1305" s="9" t="str" cm="1">
        <f t="array" aca="1" ref="F1305" ca="1">IF(AND(ISBLANK(INDIRECT(ADDRESS(B1305,3,1,1,"all_city_parameter_inputs"))),ISBLANK(INDIRECT(ADDRESS(B1305,2,1,1,"all_city_parameter_inputs")))),"",IF(ISBLANK(INDIRECT(ADDRESS(B1305,2,1,1,"all_city_parameter_inputs"))),"",INDIRECT(ADDRESS(B1305,2,1,1,"all_city_parameter_inputs"))))</f>
        <v>constant</v>
      </c>
      <c r="G1305" s="25" cm="1">
        <f t="array" aca="1" ref="G1305" ca="1">IF(ISBLANK(INDIRECT(ADDRESS(B1305,A1305,1,1,"all_city_parameter_inputs"))), "--",INDIRECT(ADDRESS(B1305,A1305,1,1,"all_city_parameter_inputs")))</f>
        <v>0.23076923099999999</v>
      </c>
      <c r="H1305" s="25">
        <f ca="1">IF(OR(F1305="alpha",F1305="beta",F1305="sd",F1305="mean"),"--",VLOOKUP(C1305,Default!$B$5:$H$82,7,FALSE))</f>
        <v>0.21</v>
      </c>
      <c r="I1305" s="9" t="str">
        <f ca="1">VLOOKUP(E1305,Lookup!$C$5:$D$42,2, FALSE)</f>
        <v>Travel values</v>
      </c>
      <c r="J1305" s="9" t="str">
        <f ca="1">VLOOKUP(C1305,Default!$B$4:$E$82,4, FALSE)</f>
        <v>number of trucks per car</v>
      </c>
      <c r="K1305" s="29"/>
      <c r="L1305" s="29"/>
      <c r="M1305" s="29"/>
    </row>
    <row r="1306" spans="1:13" x14ac:dyDescent="0.3">
      <c r="A1306" s="10">
        <f t="shared" si="59"/>
        <v>21</v>
      </c>
      <c r="B1306" s="10">
        <f t="shared" si="60"/>
        <v>44</v>
      </c>
      <c r="C1306" s="10" t="str">
        <f t="shared" ca="1" si="61"/>
        <v>truck_to_car_ratio</v>
      </c>
      <c r="D1306" s="9" t="str" cm="1">
        <f t="array" aca="1" ref="D1306" ca="1">INDIRECT(ADDRESS(1,A1306,1,1,"all_city_parameter_inputs"))</f>
        <v>iquique_altohospicio</v>
      </c>
      <c r="E1306" s="11" t="str" cm="1">
        <f t="array" aca="1" ref="E1306" ca="1">IF(AND(ISBLANK(INDIRECT(ADDRESS(B1306,2,1,1,"all_city_parameter_inputs"))), ISBLANK(INDIRECT(ADDRESS(B1306,1,1,1,"all_city_parameter_inputs")))), "", IF(ISBLANK(INDIRECT(ADDRESS(B1306,1,1,1,"all_city_parameter_inputs"))), All_city_list!E1305,INDIRECT(ADDRESS(B1306,1,1,1,"all_city_parameter_inputs"))))</f>
        <v>truck_to_car_ratio</v>
      </c>
      <c r="F1306" s="9" t="str" cm="1">
        <f t="array" aca="1" ref="F1306" ca="1">IF(AND(ISBLANK(INDIRECT(ADDRESS(B1306,3,1,1,"all_city_parameter_inputs"))),ISBLANK(INDIRECT(ADDRESS(B1306,2,1,1,"all_city_parameter_inputs")))),"",IF(ISBLANK(INDIRECT(ADDRESS(B1306,2,1,1,"all_city_parameter_inputs"))),"",INDIRECT(ADDRESS(B1306,2,1,1,"all_city_parameter_inputs"))))</f>
        <v>alpha</v>
      </c>
      <c r="G1306" s="25" cm="1">
        <f t="array" aca="1" ref="G1306" ca="1">IF(ISBLANK(INDIRECT(ADDRESS(B1306,A1306,1,1,"all_city_parameter_inputs"))), "--",INDIRECT(ADDRESS(B1306,A1306,1,1,"all_city_parameter_inputs")))</f>
        <v>3</v>
      </c>
      <c r="H1306" s="25" t="str">
        <f ca="1">IF(OR(F1306="alpha",F1306="beta",F1306="sd",F1306="mean"),"--",VLOOKUP(C1306,Default!$B$5:$H$82,7,FALSE))</f>
        <v>--</v>
      </c>
      <c r="I1306" s="9" t="str">
        <f ca="1">VLOOKUP(E1306,Lookup!$C$5:$D$42,2, FALSE)</f>
        <v>Travel values</v>
      </c>
      <c r="J1306" s="9" t="str">
        <f ca="1">VLOOKUP(C1306,Default!$B$4:$E$82,4, FALSE)</f>
        <v>number of trucks per car</v>
      </c>
      <c r="K1306" s="29"/>
      <c r="L1306" s="29"/>
      <c r="M1306" s="29"/>
    </row>
    <row r="1307" spans="1:13" x14ac:dyDescent="0.3">
      <c r="A1307" s="10">
        <f t="shared" si="59"/>
        <v>21</v>
      </c>
      <c r="B1307" s="10">
        <f t="shared" si="60"/>
        <v>45</v>
      </c>
      <c r="C1307" s="10" t="str">
        <f t="shared" ca="1" si="61"/>
        <v>truck_to_car_ratio</v>
      </c>
      <c r="D1307" s="9" t="str" cm="1">
        <f t="array" aca="1" ref="D1307" ca="1">INDIRECT(ADDRESS(1,A1307,1,1,"all_city_parameter_inputs"))</f>
        <v>iquique_altohospicio</v>
      </c>
      <c r="E1307" s="11" t="str" cm="1">
        <f t="array" aca="1" ref="E1307" ca="1">IF(AND(ISBLANK(INDIRECT(ADDRESS(B1307,2,1,1,"all_city_parameter_inputs"))), ISBLANK(INDIRECT(ADDRESS(B1307,1,1,1,"all_city_parameter_inputs")))), "", IF(ISBLANK(INDIRECT(ADDRESS(B1307,1,1,1,"all_city_parameter_inputs"))), All_city_list!E1306,INDIRECT(ADDRESS(B1307,1,1,1,"all_city_parameter_inputs"))))</f>
        <v>truck_to_car_ratio</v>
      </c>
      <c r="F1307" s="9" t="str" cm="1">
        <f t="array" aca="1" ref="F1307" ca="1">IF(AND(ISBLANK(INDIRECT(ADDRESS(B1307,3,1,1,"all_city_parameter_inputs"))),ISBLANK(INDIRECT(ADDRESS(B1307,2,1,1,"all_city_parameter_inputs")))),"",IF(ISBLANK(INDIRECT(ADDRESS(B1307,2,1,1,"all_city_parameter_inputs"))),"",INDIRECT(ADDRESS(B1307,2,1,1,"all_city_parameter_inputs"))))</f>
        <v>beta</v>
      </c>
      <c r="G1307" s="25" cm="1">
        <f t="array" aca="1" ref="G1307" ca="1">IF(ISBLANK(INDIRECT(ADDRESS(B1307,A1307,1,1,"all_city_parameter_inputs"))), "--",INDIRECT(ADDRESS(B1307,A1307,1,1,"all_city_parameter_inputs")))</f>
        <v>10</v>
      </c>
      <c r="H1307" s="25" t="str">
        <f ca="1">IF(OR(F1307="alpha",F1307="beta",F1307="sd",F1307="mean"),"--",VLOOKUP(C1307,Default!$B$5:$H$82,7,FALSE))</f>
        <v>--</v>
      </c>
      <c r="I1307" s="9" t="str">
        <f ca="1">VLOOKUP(E1307,Lookup!$C$5:$D$42,2, FALSE)</f>
        <v>Travel values</v>
      </c>
      <c r="J1307" s="9" t="str">
        <f ca="1">VLOOKUP(C1307,Default!$B$4:$E$82,4, FALSE)</f>
        <v>number of trucks per car</v>
      </c>
      <c r="K1307" s="29"/>
      <c r="L1307" s="29"/>
      <c r="M1307" s="29"/>
    </row>
    <row r="1308" spans="1:13" x14ac:dyDescent="0.3">
      <c r="A1308" s="10">
        <f t="shared" si="59"/>
        <v>21</v>
      </c>
      <c r="B1308" s="10">
        <f t="shared" si="60"/>
        <v>46</v>
      </c>
      <c r="C1308" s="10" t="str">
        <f t="shared" ca="1" si="61"/>
        <v xml:space="preserve">PM_emission_confidence </v>
      </c>
      <c r="D1308" s="9" t="str" cm="1">
        <f t="array" aca="1" ref="D1308" ca="1">INDIRECT(ADDRESS(1,A1308,1,1,"all_city_parameter_inputs"))</f>
        <v>iquique_altohospicio</v>
      </c>
      <c r="E1308" s="11" t="str" cm="1">
        <f t="array" aca="1" ref="E1308" ca="1">IF(AND(ISBLANK(INDIRECT(ADDRESS(B1308,2,1,1,"all_city_parameter_inputs"))), ISBLANK(INDIRECT(ADDRESS(B1308,1,1,1,"all_city_parameter_inputs")))), "", IF(ISBLANK(INDIRECT(ADDRESS(B1308,1,1,1,"all_city_parameter_inputs"))), All_city_list!E1307,INDIRECT(ADDRESS(B1308,1,1,1,"all_city_parameter_inputs"))))</f>
        <v>PM_emission_confidence</v>
      </c>
      <c r="F1308" s="9" t="str" cm="1">
        <f t="array" aca="1" ref="F1308" ca="1">IF(AND(ISBLANK(INDIRECT(ADDRESS(B1308,3,1,1,"all_city_parameter_inputs"))),ISBLANK(INDIRECT(ADDRESS(B1308,2,1,1,"all_city_parameter_inputs")))),"",IF(ISBLANK(INDIRECT(ADDRESS(B1308,2,1,1,"all_city_parameter_inputs"))),"",INDIRECT(ADDRESS(B1308,2,1,1,"all_city_parameter_inputs"))))</f>
        <v/>
      </c>
      <c r="G1308" s="25" cm="1">
        <f t="array" aca="1" ref="G1308" ca="1">IF(ISBLANK(INDIRECT(ADDRESS(B1308,A1308,1,1,"all_city_parameter_inputs"))), "--",INDIRECT(ADDRESS(B1308,A1308,1,1,"all_city_parameter_inputs")))</f>
        <v>0.8</v>
      </c>
      <c r="H1308" s="25" t="e">
        <f ca="1">IF(OR(F1308="alpha",F1308="beta",F1308="sd",F1308="mean"),"--",VLOOKUP(C1308,Default!$B$5:$H$82,7,FALSE))</f>
        <v>#N/A</v>
      </c>
      <c r="I1308" s="9" t="str">
        <f ca="1">VLOOKUP(E1308,Lookup!$C$5:$D$42,2, FALSE)</f>
        <v>Pollution values</v>
      </c>
      <c r="J1308" s="9" t="e">
        <f ca="1">VLOOKUP(C1308,Default!$B$4:$E$82,4, FALSE)</f>
        <v>#N/A</v>
      </c>
      <c r="K1308" s="29"/>
      <c r="L1308" s="29"/>
      <c r="M1308" s="29"/>
    </row>
    <row r="1309" spans="1:13" x14ac:dyDescent="0.3">
      <c r="A1309" s="10">
        <f t="shared" si="59"/>
        <v>21</v>
      </c>
      <c r="B1309" s="10">
        <f t="shared" si="60"/>
        <v>47</v>
      </c>
      <c r="C1309" s="10" t="str">
        <f t="shared" ca="1" si="61"/>
        <v>distance_scalar_car_taxi</v>
      </c>
      <c r="D1309" s="9" t="str" cm="1">
        <f t="array" aca="1" ref="D1309" ca="1">INDIRECT(ADDRESS(1,A1309,1,1,"all_city_parameter_inputs"))</f>
        <v>iquique_altohospicio</v>
      </c>
      <c r="E1309" s="11" t="str" cm="1">
        <f t="array" aca="1" ref="E1309" ca="1">IF(AND(ISBLANK(INDIRECT(ADDRESS(B1309,2,1,1,"all_city_parameter_inputs"))), ISBLANK(INDIRECT(ADDRESS(B1309,1,1,1,"all_city_parameter_inputs")))), "", IF(ISBLANK(INDIRECT(ADDRESS(B1309,1,1,1,"all_city_parameter_inputs"))), All_city_list!E1308,INDIRECT(ADDRESS(B1309,1,1,1,"all_city_parameter_inputs"))))</f>
        <v>distance_scalar_car_taxi</v>
      </c>
      <c r="F1309" s="9" t="str" cm="1">
        <f t="array" aca="1" ref="F1309" ca="1">IF(AND(ISBLANK(INDIRECT(ADDRESS(B1309,3,1,1,"all_city_parameter_inputs"))),ISBLANK(INDIRECT(ADDRESS(B1309,2,1,1,"all_city_parameter_inputs")))),"",IF(ISBLANK(INDIRECT(ADDRESS(B1309,2,1,1,"all_city_parameter_inputs"))),"",INDIRECT(ADDRESS(B1309,2,1,1,"all_city_parameter_inputs"))))</f>
        <v>constant</v>
      </c>
      <c r="G1309" s="25" cm="1">
        <f t="array" aca="1" ref="G1309" ca="1">IF(ISBLANK(INDIRECT(ADDRESS(B1309,A1309,1,1,"all_city_parameter_inputs"))), "--",INDIRECT(ADDRESS(B1309,A1309,1,1,"all_city_parameter_inputs")))</f>
        <v>1</v>
      </c>
      <c r="H1309" s="25">
        <f ca="1">IF(OR(F1309="alpha",F1309="beta",F1309="sd",F1309="mean"),"--",VLOOKUP(C1309,Default!$B$5:$H$82,7,FALSE))</f>
        <v>1</v>
      </c>
      <c r="I1309" s="9" t="str">
        <f ca="1">VLOOKUP(E1309,Lookup!$C$5:$D$42,2, FALSE)</f>
        <v>Travel values</v>
      </c>
      <c r="J1309" s="9" t="str">
        <f ca="1">VLOOKUP(C1309,Default!$B$4:$E$82,4, FALSE)</f>
        <v>scalar for car/taxi distance</v>
      </c>
      <c r="K1309" s="29"/>
      <c r="L1309" s="29"/>
      <c r="M1309" s="29"/>
    </row>
    <row r="1310" spans="1:13" x14ac:dyDescent="0.3">
      <c r="A1310" s="10">
        <f t="shared" si="59"/>
        <v>21</v>
      </c>
      <c r="B1310" s="10">
        <f t="shared" si="60"/>
        <v>48</v>
      </c>
      <c r="C1310" s="10" t="str">
        <f t="shared" ca="1" si="61"/>
        <v>distance_scalar_car_taxi</v>
      </c>
      <c r="D1310" s="9" t="str" cm="1">
        <f t="array" aca="1" ref="D1310" ca="1">INDIRECT(ADDRESS(1,A1310,1,1,"all_city_parameter_inputs"))</f>
        <v>iquique_altohospicio</v>
      </c>
      <c r="E1310" s="11" t="str" cm="1">
        <f t="array" aca="1" ref="E1310" ca="1">IF(AND(ISBLANK(INDIRECT(ADDRESS(B1310,2,1,1,"all_city_parameter_inputs"))), ISBLANK(INDIRECT(ADDRESS(B1310,1,1,1,"all_city_parameter_inputs")))), "", IF(ISBLANK(INDIRECT(ADDRESS(B1310,1,1,1,"all_city_parameter_inputs"))), All_city_list!E1309,INDIRECT(ADDRESS(B1310,1,1,1,"all_city_parameter_inputs"))))</f>
        <v>distance_scalar_car_taxi</v>
      </c>
      <c r="F1310" s="9" t="str" cm="1">
        <f t="array" aca="1" ref="F1310" ca="1">IF(AND(ISBLANK(INDIRECT(ADDRESS(B1310,3,1,1,"all_city_parameter_inputs"))),ISBLANK(INDIRECT(ADDRESS(B1310,2,1,1,"all_city_parameter_inputs")))),"",IF(ISBLANK(INDIRECT(ADDRESS(B1310,2,1,1,"all_city_parameter_inputs"))),"",INDIRECT(ADDRESS(B1310,2,1,1,"all_city_parameter_inputs"))))</f>
        <v>mean</v>
      </c>
      <c r="G1310" s="25" cm="1">
        <f t="array" aca="1" ref="G1310" ca="1">IF(ISBLANK(INDIRECT(ADDRESS(B1310,A1310,1,1,"all_city_parameter_inputs"))), "--",INDIRECT(ADDRESS(B1310,A1310,1,1,"all_city_parameter_inputs")))</f>
        <v>1</v>
      </c>
      <c r="H1310" s="25" t="str">
        <f ca="1">IF(OR(F1310="alpha",F1310="beta",F1310="sd",F1310="mean"),"--",VLOOKUP(C1310,Default!$B$5:$H$82,7,FALSE))</f>
        <v>--</v>
      </c>
      <c r="I1310" s="9" t="str">
        <f ca="1">VLOOKUP(E1310,Lookup!$C$5:$D$42,2, FALSE)</f>
        <v>Travel values</v>
      </c>
      <c r="J1310" s="9" t="str">
        <f ca="1">VLOOKUP(C1310,Default!$B$4:$E$82,4, FALSE)</f>
        <v>scalar for car/taxi distance</v>
      </c>
      <c r="K1310" s="29"/>
      <c r="L1310" s="29"/>
      <c r="M1310" s="29"/>
    </row>
    <row r="1311" spans="1:13" x14ac:dyDescent="0.3">
      <c r="A1311" s="10">
        <f t="shared" si="59"/>
        <v>21</v>
      </c>
      <c r="B1311" s="10">
        <f t="shared" si="60"/>
        <v>49</v>
      </c>
      <c r="C1311" s="10" t="str">
        <f t="shared" ca="1" si="61"/>
        <v>distance_scalar_car_taxi</v>
      </c>
      <c r="D1311" s="9" t="str" cm="1">
        <f t="array" aca="1" ref="D1311" ca="1">INDIRECT(ADDRESS(1,A1311,1,1,"all_city_parameter_inputs"))</f>
        <v>iquique_altohospicio</v>
      </c>
      <c r="E1311" s="11" t="str" cm="1">
        <f t="array" aca="1" ref="E1311" ca="1">IF(AND(ISBLANK(INDIRECT(ADDRESS(B1311,2,1,1,"all_city_parameter_inputs"))), ISBLANK(INDIRECT(ADDRESS(B1311,1,1,1,"all_city_parameter_inputs")))), "", IF(ISBLANK(INDIRECT(ADDRESS(B1311,1,1,1,"all_city_parameter_inputs"))), All_city_list!E1310,INDIRECT(ADDRESS(B1311,1,1,1,"all_city_parameter_inputs"))))</f>
        <v>distance_scalar_car_taxi</v>
      </c>
      <c r="F1311" s="9" t="str" cm="1">
        <f t="array" aca="1" ref="F1311" ca="1">IF(AND(ISBLANK(INDIRECT(ADDRESS(B1311,3,1,1,"all_city_parameter_inputs"))),ISBLANK(INDIRECT(ADDRESS(B1311,2,1,1,"all_city_parameter_inputs")))),"",IF(ISBLANK(INDIRECT(ADDRESS(B1311,2,1,1,"all_city_parameter_inputs"))),"",INDIRECT(ADDRESS(B1311,2,1,1,"all_city_parameter_inputs"))))</f>
        <v>sd</v>
      </c>
      <c r="G1311" s="25" cm="1">
        <f t="array" aca="1" ref="G1311" ca="1">IF(ISBLANK(INDIRECT(ADDRESS(B1311,A1311,1,1,"all_city_parameter_inputs"))), "--",INDIRECT(ADDRESS(B1311,A1311,1,1,"all_city_parameter_inputs")))</f>
        <v>1.2</v>
      </c>
      <c r="H1311" s="25" t="str">
        <f ca="1">IF(OR(F1311="alpha",F1311="beta",F1311="sd",F1311="mean"),"--",VLOOKUP(C1311,Default!$B$5:$H$82,7,FALSE))</f>
        <v>--</v>
      </c>
      <c r="I1311" s="9" t="str">
        <f ca="1">VLOOKUP(E1311,Lookup!$C$5:$D$42,2, FALSE)</f>
        <v>Travel values</v>
      </c>
      <c r="J1311" s="9" t="str">
        <f ca="1">VLOOKUP(C1311,Default!$B$4:$E$82,4, FALSE)</f>
        <v>scalar for car/taxi distance</v>
      </c>
      <c r="K1311" s="29"/>
      <c r="L1311" s="29"/>
      <c r="M1311" s="29"/>
    </row>
    <row r="1312" spans="1:13" x14ac:dyDescent="0.3">
      <c r="A1312" s="10">
        <f t="shared" si="59"/>
        <v>21</v>
      </c>
      <c r="B1312" s="10">
        <f t="shared" si="60"/>
        <v>50</v>
      </c>
      <c r="C1312" s="10" t="str">
        <f t="shared" ca="1" si="61"/>
        <v>distance_scalar_motorcycle</v>
      </c>
      <c r="D1312" s="9" t="str" cm="1">
        <f t="array" aca="1" ref="D1312" ca="1">INDIRECT(ADDRESS(1,A1312,1,1,"all_city_parameter_inputs"))</f>
        <v>iquique_altohospicio</v>
      </c>
      <c r="E1312" s="11" t="str" cm="1">
        <f t="array" aca="1" ref="E1312" ca="1">IF(AND(ISBLANK(INDIRECT(ADDRESS(B1312,2,1,1,"all_city_parameter_inputs"))), ISBLANK(INDIRECT(ADDRESS(B1312,1,1,1,"all_city_parameter_inputs")))), "", IF(ISBLANK(INDIRECT(ADDRESS(B1312,1,1,1,"all_city_parameter_inputs"))), All_city_list!E1311,INDIRECT(ADDRESS(B1312,1,1,1,"all_city_parameter_inputs"))))</f>
        <v>distance_scalar_motorcycle</v>
      </c>
      <c r="F1312" s="9" t="str" cm="1">
        <f t="array" aca="1" ref="F1312" ca="1">IF(AND(ISBLANK(INDIRECT(ADDRESS(B1312,3,1,1,"all_city_parameter_inputs"))),ISBLANK(INDIRECT(ADDRESS(B1312,2,1,1,"all_city_parameter_inputs")))),"",IF(ISBLANK(INDIRECT(ADDRESS(B1312,2,1,1,"all_city_parameter_inputs"))),"",INDIRECT(ADDRESS(B1312,2,1,1,"all_city_parameter_inputs"))))</f>
        <v>constant</v>
      </c>
      <c r="G1312" s="25" cm="1">
        <f t="array" aca="1" ref="G1312" ca="1">IF(ISBLANK(INDIRECT(ADDRESS(B1312,A1312,1,1,"all_city_parameter_inputs"))), "--",INDIRECT(ADDRESS(B1312,A1312,1,1,"all_city_parameter_inputs")))</f>
        <v>1</v>
      </c>
      <c r="H1312" s="25">
        <f ca="1">IF(OR(F1312="alpha",F1312="beta",F1312="sd",F1312="mean"),"--",VLOOKUP(C1312,Default!$B$5:$H$82,7,FALSE))</f>
        <v>1</v>
      </c>
      <c r="I1312" s="9" t="str">
        <f ca="1">VLOOKUP(E1312,Lookup!$C$5:$D$42,2, FALSE)</f>
        <v>Travel values</v>
      </c>
      <c r="J1312" s="9" t="str">
        <f ca="1">VLOOKUP(C1312,Default!$B$4:$E$82,4, FALSE)</f>
        <v>scalar for motorcycle distance</v>
      </c>
      <c r="K1312" s="29"/>
      <c r="L1312" s="29"/>
      <c r="M1312" s="29"/>
    </row>
    <row r="1313" spans="1:13" x14ac:dyDescent="0.3">
      <c r="A1313" s="10">
        <f t="shared" si="59"/>
        <v>21</v>
      </c>
      <c r="B1313" s="10">
        <f t="shared" si="60"/>
        <v>51</v>
      </c>
      <c r="C1313" s="10" t="str">
        <f t="shared" ca="1" si="61"/>
        <v>distance_scalar_motorcycle</v>
      </c>
      <c r="D1313" s="9" t="str" cm="1">
        <f t="array" aca="1" ref="D1313" ca="1">INDIRECT(ADDRESS(1,A1313,1,1,"all_city_parameter_inputs"))</f>
        <v>iquique_altohospicio</v>
      </c>
      <c r="E1313" s="11" t="str" cm="1">
        <f t="array" aca="1" ref="E1313" ca="1">IF(AND(ISBLANK(INDIRECT(ADDRESS(B1313,2,1,1,"all_city_parameter_inputs"))), ISBLANK(INDIRECT(ADDRESS(B1313,1,1,1,"all_city_parameter_inputs")))), "", IF(ISBLANK(INDIRECT(ADDRESS(B1313,1,1,1,"all_city_parameter_inputs"))), All_city_list!E1312,INDIRECT(ADDRESS(B1313,1,1,1,"all_city_parameter_inputs"))))</f>
        <v>distance_scalar_motorcycle</v>
      </c>
      <c r="F1313" s="9" t="str" cm="1">
        <f t="array" aca="1" ref="F1313" ca="1">IF(AND(ISBLANK(INDIRECT(ADDRESS(B1313,3,1,1,"all_city_parameter_inputs"))),ISBLANK(INDIRECT(ADDRESS(B1313,2,1,1,"all_city_parameter_inputs")))),"",IF(ISBLANK(INDIRECT(ADDRESS(B1313,2,1,1,"all_city_parameter_inputs"))),"",INDIRECT(ADDRESS(B1313,2,1,1,"all_city_parameter_inputs"))))</f>
        <v>mean</v>
      </c>
      <c r="G1313" s="25" cm="1">
        <f t="array" aca="1" ref="G1313" ca="1">IF(ISBLANK(INDIRECT(ADDRESS(B1313,A1313,1,1,"all_city_parameter_inputs"))), "--",INDIRECT(ADDRESS(B1313,A1313,1,1,"all_city_parameter_inputs")))</f>
        <v>1</v>
      </c>
      <c r="H1313" s="25" t="str">
        <f ca="1">IF(OR(F1313="alpha",F1313="beta",F1313="sd",F1313="mean"),"--",VLOOKUP(C1313,Default!$B$5:$H$82,7,FALSE))</f>
        <v>--</v>
      </c>
      <c r="I1313" s="9" t="str">
        <f ca="1">VLOOKUP(E1313,Lookup!$C$5:$D$42,2, FALSE)</f>
        <v>Travel values</v>
      </c>
      <c r="J1313" s="9" t="str">
        <f ca="1">VLOOKUP(C1313,Default!$B$4:$E$82,4, FALSE)</f>
        <v>scalar for motorcycle distance</v>
      </c>
      <c r="K1313" s="29"/>
      <c r="L1313" s="29"/>
      <c r="M1313" s="29"/>
    </row>
    <row r="1314" spans="1:13" x14ac:dyDescent="0.3">
      <c r="A1314" s="10">
        <f t="shared" si="59"/>
        <v>21</v>
      </c>
      <c r="B1314" s="10">
        <f t="shared" si="60"/>
        <v>52</v>
      </c>
      <c r="C1314" s="10" t="str">
        <f t="shared" ca="1" si="61"/>
        <v>distance_scalar_motorcycle</v>
      </c>
      <c r="D1314" s="9" t="str" cm="1">
        <f t="array" aca="1" ref="D1314" ca="1">INDIRECT(ADDRESS(1,A1314,1,1,"all_city_parameter_inputs"))</f>
        <v>iquique_altohospicio</v>
      </c>
      <c r="E1314" s="11" t="str" cm="1">
        <f t="array" aca="1" ref="E1314" ca="1">IF(AND(ISBLANK(INDIRECT(ADDRESS(B1314,2,1,1,"all_city_parameter_inputs"))), ISBLANK(INDIRECT(ADDRESS(B1314,1,1,1,"all_city_parameter_inputs")))), "", IF(ISBLANK(INDIRECT(ADDRESS(B1314,1,1,1,"all_city_parameter_inputs"))), All_city_list!E1313,INDIRECT(ADDRESS(B1314,1,1,1,"all_city_parameter_inputs"))))</f>
        <v>distance_scalar_motorcycle</v>
      </c>
      <c r="F1314" s="9" t="str" cm="1">
        <f t="array" aca="1" ref="F1314" ca="1">IF(AND(ISBLANK(INDIRECT(ADDRESS(B1314,3,1,1,"all_city_parameter_inputs"))),ISBLANK(INDIRECT(ADDRESS(B1314,2,1,1,"all_city_parameter_inputs")))),"",IF(ISBLANK(INDIRECT(ADDRESS(B1314,2,1,1,"all_city_parameter_inputs"))),"",INDIRECT(ADDRESS(B1314,2,1,1,"all_city_parameter_inputs"))))</f>
        <v>sd</v>
      </c>
      <c r="G1314" s="25" cm="1">
        <f t="array" aca="1" ref="G1314" ca="1">IF(ISBLANK(INDIRECT(ADDRESS(B1314,A1314,1,1,"all_city_parameter_inputs"))), "--",INDIRECT(ADDRESS(B1314,A1314,1,1,"all_city_parameter_inputs")))</f>
        <v>1.2</v>
      </c>
      <c r="H1314" s="25" t="str">
        <f ca="1">IF(OR(F1314="alpha",F1314="beta",F1314="sd",F1314="mean"),"--",VLOOKUP(C1314,Default!$B$5:$H$82,7,FALSE))</f>
        <v>--</v>
      </c>
      <c r="I1314" s="9" t="str">
        <f ca="1">VLOOKUP(E1314,Lookup!$C$5:$D$42,2, FALSE)</f>
        <v>Travel values</v>
      </c>
      <c r="J1314" s="9" t="str">
        <f ca="1">VLOOKUP(C1314,Default!$B$4:$E$82,4, FALSE)</f>
        <v>scalar for motorcycle distance</v>
      </c>
      <c r="K1314" s="29"/>
      <c r="L1314" s="29"/>
      <c r="M1314" s="29"/>
    </row>
    <row r="1315" spans="1:13" x14ac:dyDescent="0.3">
      <c r="A1315" s="10">
        <f t="shared" si="59"/>
        <v>21</v>
      </c>
      <c r="B1315" s="10">
        <f t="shared" si="60"/>
        <v>53</v>
      </c>
      <c r="C1315" s="10" t="str">
        <f t="shared" ca="1" si="61"/>
        <v>distance_scalar_pt</v>
      </c>
      <c r="D1315" s="9" t="str" cm="1">
        <f t="array" aca="1" ref="D1315" ca="1">INDIRECT(ADDRESS(1,A1315,1,1,"all_city_parameter_inputs"))</f>
        <v>iquique_altohospicio</v>
      </c>
      <c r="E1315" s="11" t="str" cm="1">
        <f t="array" aca="1" ref="E1315" ca="1">IF(AND(ISBLANK(INDIRECT(ADDRESS(B1315,2,1,1,"all_city_parameter_inputs"))), ISBLANK(INDIRECT(ADDRESS(B1315,1,1,1,"all_city_parameter_inputs")))), "", IF(ISBLANK(INDIRECT(ADDRESS(B1315,1,1,1,"all_city_parameter_inputs"))), All_city_list!E1314,INDIRECT(ADDRESS(B1315,1,1,1,"all_city_parameter_inputs"))))</f>
        <v>distance_scalar_pt</v>
      </c>
      <c r="F1315" s="9" t="str" cm="1">
        <f t="array" aca="1" ref="F1315" ca="1">IF(AND(ISBLANK(INDIRECT(ADDRESS(B1315,3,1,1,"all_city_parameter_inputs"))),ISBLANK(INDIRECT(ADDRESS(B1315,2,1,1,"all_city_parameter_inputs")))),"",IF(ISBLANK(INDIRECT(ADDRESS(B1315,2,1,1,"all_city_parameter_inputs"))),"",INDIRECT(ADDRESS(B1315,2,1,1,"all_city_parameter_inputs"))))</f>
        <v>constant</v>
      </c>
      <c r="G1315" s="25" cm="1">
        <f t="array" aca="1" ref="G1315" ca="1">IF(ISBLANK(INDIRECT(ADDRESS(B1315,A1315,1,1,"all_city_parameter_inputs"))), "--",INDIRECT(ADDRESS(B1315,A1315,1,1,"all_city_parameter_inputs")))</f>
        <v>1</v>
      </c>
      <c r="H1315" s="25">
        <f ca="1">IF(OR(F1315="alpha",F1315="beta",F1315="sd",F1315="mean"),"--",VLOOKUP(C1315,Default!$B$5:$H$82,7,FALSE))</f>
        <v>1</v>
      </c>
      <c r="I1315" s="9" t="str">
        <f ca="1">VLOOKUP(E1315,Lookup!$C$5:$D$42,2, FALSE)</f>
        <v>Travel values</v>
      </c>
      <c r="J1315" s="9" t="str">
        <f ca="1">VLOOKUP(C1315,Default!$B$4:$E$82,4, FALSE)</f>
        <v>scalar for PT distance</v>
      </c>
      <c r="K1315" s="29"/>
      <c r="L1315" s="29"/>
      <c r="M1315" s="29"/>
    </row>
    <row r="1316" spans="1:13" x14ac:dyDescent="0.3">
      <c r="A1316" s="10">
        <f t="shared" si="59"/>
        <v>21</v>
      </c>
      <c r="B1316" s="10">
        <f t="shared" si="60"/>
        <v>54</v>
      </c>
      <c r="C1316" s="10" t="str">
        <f t="shared" ca="1" si="61"/>
        <v>distance_scalar_pt</v>
      </c>
      <c r="D1316" s="9" t="str" cm="1">
        <f t="array" aca="1" ref="D1316" ca="1">INDIRECT(ADDRESS(1,A1316,1,1,"all_city_parameter_inputs"))</f>
        <v>iquique_altohospicio</v>
      </c>
      <c r="E1316" s="11" t="str" cm="1">
        <f t="array" aca="1" ref="E1316" ca="1">IF(AND(ISBLANK(INDIRECT(ADDRESS(B1316,2,1,1,"all_city_parameter_inputs"))), ISBLANK(INDIRECT(ADDRESS(B1316,1,1,1,"all_city_parameter_inputs")))), "", IF(ISBLANK(INDIRECT(ADDRESS(B1316,1,1,1,"all_city_parameter_inputs"))), All_city_list!E1315,INDIRECT(ADDRESS(B1316,1,1,1,"all_city_parameter_inputs"))))</f>
        <v>distance_scalar_pt</v>
      </c>
      <c r="F1316" s="9" t="str" cm="1">
        <f t="array" aca="1" ref="F1316" ca="1">IF(AND(ISBLANK(INDIRECT(ADDRESS(B1316,3,1,1,"all_city_parameter_inputs"))),ISBLANK(INDIRECT(ADDRESS(B1316,2,1,1,"all_city_parameter_inputs")))),"",IF(ISBLANK(INDIRECT(ADDRESS(B1316,2,1,1,"all_city_parameter_inputs"))),"",INDIRECT(ADDRESS(B1316,2,1,1,"all_city_parameter_inputs"))))</f>
        <v>mean</v>
      </c>
      <c r="G1316" s="25" cm="1">
        <f t="array" aca="1" ref="G1316" ca="1">IF(ISBLANK(INDIRECT(ADDRESS(B1316,A1316,1,1,"all_city_parameter_inputs"))), "--",INDIRECT(ADDRESS(B1316,A1316,1,1,"all_city_parameter_inputs")))</f>
        <v>1</v>
      </c>
      <c r="H1316" s="25" t="str">
        <f ca="1">IF(OR(F1316="alpha",F1316="beta",F1316="sd",F1316="mean"),"--",VLOOKUP(C1316,Default!$B$5:$H$82,7,FALSE))</f>
        <v>--</v>
      </c>
      <c r="I1316" s="9" t="str">
        <f ca="1">VLOOKUP(E1316,Lookup!$C$5:$D$42,2, FALSE)</f>
        <v>Travel values</v>
      </c>
      <c r="J1316" s="9" t="str">
        <f ca="1">VLOOKUP(C1316,Default!$B$4:$E$82,4, FALSE)</f>
        <v>scalar for PT distance</v>
      </c>
      <c r="K1316" s="29"/>
      <c r="L1316" s="29"/>
      <c r="M1316" s="29"/>
    </row>
    <row r="1317" spans="1:13" x14ac:dyDescent="0.3">
      <c r="A1317" s="10">
        <f t="shared" si="59"/>
        <v>21</v>
      </c>
      <c r="B1317" s="10">
        <f t="shared" si="60"/>
        <v>55</v>
      </c>
      <c r="C1317" s="10" t="str">
        <f t="shared" ca="1" si="61"/>
        <v>distance_scalar_pt</v>
      </c>
      <c r="D1317" s="9" t="str" cm="1">
        <f t="array" aca="1" ref="D1317" ca="1">INDIRECT(ADDRESS(1,A1317,1,1,"all_city_parameter_inputs"))</f>
        <v>iquique_altohospicio</v>
      </c>
      <c r="E1317" s="11" t="str" cm="1">
        <f t="array" aca="1" ref="E1317" ca="1">IF(AND(ISBLANK(INDIRECT(ADDRESS(B1317,2,1,1,"all_city_parameter_inputs"))), ISBLANK(INDIRECT(ADDRESS(B1317,1,1,1,"all_city_parameter_inputs")))), "", IF(ISBLANK(INDIRECT(ADDRESS(B1317,1,1,1,"all_city_parameter_inputs"))), All_city_list!E1316,INDIRECT(ADDRESS(B1317,1,1,1,"all_city_parameter_inputs"))))</f>
        <v>distance_scalar_pt</v>
      </c>
      <c r="F1317" s="9" t="str" cm="1">
        <f t="array" aca="1" ref="F1317" ca="1">IF(AND(ISBLANK(INDIRECT(ADDRESS(B1317,3,1,1,"all_city_parameter_inputs"))),ISBLANK(INDIRECT(ADDRESS(B1317,2,1,1,"all_city_parameter_inputs")))),"",IF(ISBLANK(INDIRECT(ADDRESS(B1317,2,1,1,"all_city_parameter_inputs"))),"",INDIRECT(ADDRESS(B1317,2,1,1,"all_city_parameter_inputs"))))</f>
        <v>sd</v>
      </c>
      <c r="G1317" s="25" cm="1">
        <f t="array" aca="1" ref="G1317" ca="1">IF(ISBLANK(INDIRECT(ADDRESS(B1317,A1317,1,1,"all_city_parameter_inputs"))), "--",INDIRECT(ADDRESS(B1317,A1317,1,1,"all_city_parameter_inputs")))</f>
        <v>1.2</v>
      </c>
      <c r="H1317" s="25" t="str">
        <f ca="1">IF(OR(F1317="alpha",F1317="beta",F1317="sd",F1317="mean"),"--",VLOOKUP(C1317,Default!$B$5:$H$82,7,FALSE))</f>
        <v>--</v>
      </c>
      <c r="I1317" s="9" t="str">
        <f ca="1">VLOOKUP(E1317,Lookup!$C$5:$D$42,2, FALSE)</f>
        <v>Travel values</v>
      </c>
      <c r="J1317" s="9" t="str">
        <f ca="1">VLOOKUP(C1317,Default!$B$4:$E$82,4, FALSE)</f>
        <v>scalar for PT distance</v>
      </c>
      <c r="K1317" s="29"/>
      <c r="L1317" s="29"/>
      <c r="M1317" s="29"/>
    </row>
    <row r="1318" spans="1:13" x14ac:dyDescent="0.3">
      <c r="A1318" s="10">
        <f t="shared" si="59"/>
        <v>21</v>
      </c>
      <c r="B1318" s="10">
        <f t="shared" si="60"/>
        <v>56</v>
      </c>
      <c r="C1318" s="10" t="str">
        <f t="shared" ca="1" si="61"/>
        <v>distance_scalar_walking</v>
      </c>
      <c r="D1318" s="9" t="str" cm="1">
        <f t="array" aca="1" ref="D1318" ca="1">INDIRECT(ADDRESS(1,A1318,1,1,"all_city_parameter_inputs"))</f>
        <v>iquique_altohospicio</v>
      </c>
      <c r="E1318" s="11" t="str" cm="1">
        <f t="array" aca="1" ref="E1318" ca="1">IF(AND(ISBLANK(INDIRECT(ADDRESS(B1318,2,1,1,"all_city_parameter_inputs"))), ISBLANK(INDIRECT(ADDRESS(B1318,1,1,1,"all_city_parameter_inputs")))), "", IF(ISBLANK(INDIRECT(ADDRESS(B1318,1,1,1,"all_city_parameter_inputs"))), All_city_list!E1317,INDIRECT(ADDRESS(B1318,1,1,1,"all_city_parameter_inputs"))))</f>
        <v>distance_scalar_walking</v>
      </c>
      <c r="F1318" s="9" t="str" cm="1">
        <f t="array" aca="1" ref="F1318" ca="1">IF(AND(ISBLANK(INDIRECT(ADDRESS(B1318,3,1,1,"all_city_parameter_inputs"))),ISBLANK(INDIRECT(ADDRESS(B1318,2,1,1,"all_city_parameter_inputs")))),"",IF(ISBLANK(INDIRECT(ADDRESS(B1318,2,1,1,"all_city_parameter_inputs"))),"",INDIRECT(ADDRESS(B1318,2,1,1,"all_city_parameter_inputs"))))</f>
        <v>constant</v>
      </c>
      <c r="G1318" s="25" cm="1">
        <f t="array" aca="1" ref="G1318" ca="1">IF(ISBLANK(INDIRECT(ADDRESS(B1318,A1318,1,1,"all_city_parameter_inputs"))), "--",INDIRECT(ADDRESS(B1318,A1318,1,1,"all_city_parameter_inputs")))</f>
        <v>1</v>
      </c>
      <c r="H1318" s="25">
        <f ca="1">IF(OR(F1318="alpha",F1318="beta",F1318="sd",F1318="mean"),"--",VLOOKUP(C1318,Default!$B$5:$H$82,7,FALSE))</f>
        <v>1</v>
      </c>
      <c r="I1318" s="9" t="str">
        <f ca="1">VLOOKUP(E1318,Lookup!$C$5:$D$42,2, FALSE)</f>
        <v>Travel values</v>
      </c>
      <c r="J1318" s="9" t="str">
        <f ca="1">VLOOKUP(C1318,Default!$B$4:$E$82,4, FALSE)</f>
        <v>scalar for walking distance</v>
      </c>
      <c r="K1318" s="29"/>
      <c r="L1318" s="29"/>
      <c r="M1318" s="29"/>
    </row>
    <row r="1319" spans="1:13" x14ac:dyDescent="0.3">
      <c r="A1319" s="10">
        <f t="shared" si="59"/>
        <v>21</v>
      </c>
      <c r="B1319" s="10">
        <f t="shared" si="60"/>
        <v>57</v>
      </c>
      <c r="C1319" s="10" t="str">
        <f t="shared" ca="1" si="61"/>
        <v>distance_scalar_walking</v>
      </c>
      <c r="D1319" s="9" t="str" cm="1">
        <f t="array" aca="1" ref="D1319" ca="1">INDIRECT(ADDRESS(1,A1319,1,1,"all_city_parameter_inputs"))</f>
        <v>iquique_altohospicio</v>
      </c>
      <c r="E1319" s="11" t="str" cm="1">
        <f t="array" aca="1" ref="E1319" ca="1">IF(AND(ISBLANK(INDIRECT(ADDRESS(B1319,2,1,1,"all_city_parameter_inputs"))), ISBLANK(INDIRECT(ADDRESS(B1319,1,1,1,"all_city_parameter_inputs")))), "", IF(ISBLANK(INDIRECT(ADDRESS(B1319,1,1,1,"all_city_parameter_inputs"))), All_city_list!E1318,INDIRECT(ADDRESS(B1319,1,1,1,"all_city_parameter_inputs"))))</f>
        <v>distance_scalar_walking</v>
      </c>
      <c r="F1319" s="9" t="str" cm="1">
        <f t="array" aca="1" ref="F1319" ca="1">IF(AND(ISBLANK(INDIRECT(ADDRESS(B1319,3,1,1,"all_city_parameter_inputs"))),ISBLANK(INDIRECT(ADDRESS(B1319,2,1,1,"all_city_parameter_inputs")))),"",IF(ISBLANK(INDIRECT(ADDRESS(B1319,2,1,1,"all_city_parameter_inputs"))),"",INDIRECT(ADDRESS(B1319,2,1,1,"all_city_parameter_inputs"))))</f>
        <v>mean</v>
      </c>
      <c r="G1319" s="25" cm="1">
        <f t="array" aca="1" ref="G1319" ca="1">IF(ISBLANK(INDIRECT(ADDRESS(B1319,A1319,1,1,"all_city_parameter_inputs"))), "--",INDIRECT(ADDRESS(B1319,A1319,1,1,"all_city_parameter_inputs")))</f>
        <v>1</v>
      </c>
      <c r="H1319" s="25" t="str">
        <f ca="1">IF(OR(F1319="alpha",F1319="beta",F1319="sd",F1319="mean"),"--",VLOOKUP(C1319,Default!$B$5:$H$82,7,FALSE))</f>
        <v>--</v>
      </c>
      <c r="I1319" s="9" t="str">
        <f ca="1">VLOOKUP(E1319,Lookup!$C$5:$D$42,2, FALSE)</f>
        <v>Travel values</v>
      </c>
      <c r="J1319" s="9" t="str">
        <f ca="1">VLOOKUP(C1319,Default!$B$4:$E$82,4, FALSE)</f>
        <v>scalar for walking distance</v>
      </c>
      <c r="K1319" s="29"/>
      <c r="L1319" s="29"/>
      <c r="M1319" s="29"/>
    </row>
    <row r="1320" spans="1:13" x14ac:dyDescent="0.3">
      <c r="A1320" s="10">
        <f t="shared" si="59"/>
        <v>21</v>
      </c>
      <c r="B1320" s="10">
        <f t="shared" si="60"/>
        <v>58</v>
      </c>
      <c r="C1320" s="10" t="str">
        <f t="shared" ca="1" si="61"/>
        <v>distance_scalar_walking</v>
      </c>
      <c r="D1320" s="9" t="str" cm="1">
        <f t="array" aca="1" ref="D1320" ca="1">INDIRECT(ADDRESS(1,A1320,1,1,"all_city_parameter_inputs"))</f>
        <v>iquique_altohospicio</v>
      </c>
      <c r="E1320" s="11" t="str" cm="1">
        <f t="array" aca="1" ref="E1320" ca="1">IF(AND(ISBLANK(INDIRECT(ADDRESS(B1320,2,1,1,"all_city_parameter_inputs"))), ISBLANK(INDIRECT(ADDRESS(B1320,1,1,1,"all_city_parameter_inputs")))), "", IF(ISBLANK(INDIRECT(ADDRESS(B1320,1,1,1,"all_city_parameter_inputs"))), All_city_list!E1319,INDIRECT(ADDRESS(B1320,1,1,1,"all_city_parameter_inputs"))))</f>
        <v>distance_scalar_walking</v>
      </c>
      <c r="F1320" s="9" t="str" cm="1">
        <f t="array" aca="1" ref="F1320" ca="1">IF(AND(ISBLANK(INDIRECT(ADDRESS(B1320,3,1,1,"all_city_parameter_inputs"))),ISBLANK(INDIRECT(ADDRESS(B1320,2,1,1,"all_city_parameter_inputs")))),"",IF(ISBLANK(INDIRECT(ADDRESS(B1320,2,1,1,"all_city_parameter_inputs"))),"",INDIRECT(ADDRESS(B1320,2,1,1,"all_city_parameter_inputs"))))</f>
        <v>sd</v>
      </c>
      <c r="G1320" s="25" cm="1">
        <f t="array" aca="1" ref="G1320" ca="1">IF(ISBLANK(INDIRECT(ADDRESS(B1320,A1320,1,1,"all_city_parameter_inputs"))), "--",INDIRECT(ADDRESS(B1320,A1320,1,1,"all_city_parameter_inputs")))</f>
        <v>1.2</v>
      </c>
      <c r="H1320" s="25" t="str">
        <f ca="1">IF(OR(F1320="alpha",F1320="beta",F1320="sd",F1320="mean"),"--",VLOOKUP(C1320,Default!$B$5:$H$82,7,FALSE))</f>
        <v>--</v>
      </c>
      <c r="I1320" s="9" t="str">
        <f ca="1">VLOOKUP(E1320,Lookup!$C$5:$D$42,2, FALSE)</f>
        <v>Travel values</v>
      </c>
      <c r="J1320" s="9" t="str">
        <f ca="1">VLOOKUP(C1320,Default!$B$4:$E$82,4, FALSE)</f>
        <v>scalar for walking distance</v>
      </c>
      <c r="K1320" s="29"/>
      <c r="L1320" s="29"/>
      <c r="M1320" s="29"/>
    </row>
    <row r="1321" spans="1:13" x14ac:dyDescent="0.3">
      <c r="A1321" s="10">
        <f t="shared" si="59"/>
        <v>21</v>
      </c>
      <c r="B1321" s="10">
        <f t="shared" si="60"/>
        <v>59</v>
      </c>
      <c r="C1321" s="10" t="str">
        <f t="shared" ca="1" si="61"/>
        <v>distance_scalar_cycling</v>
      </c>
      <c r="D1321" s="9" t="str" cm="1">
        <f t="array" aca="1" ref="D1321" ca="1">INDIRECT(ADDRESS(1,A1321,1,1,"all_city_parameter_inputs"))</f>
        <v>iquique_altohospicio</v>
      </c>
      <c r="E1321" s="11" t="str" cm="1">
        <f t="array" aca="1" ref="E1321" ca="1">IF(AND(ISBLANK(INDIRECT(ADDRESS(B1321,2,1,1,"all_city_parameter_inputs"))), ISBLANK(INDIRECT(ADDRESS(B1321,1,1,1,"all_city_parameter_inputs")))), "", IF(ISBLANK(INDIRECT(ADDRESS(B1321,1,1,1,"all_city_parameter_inputs"))), All_city_list!E1320,INDIRECT(ADDRESS(B1321,1,1,1,"all_city_parameter_inputs"))))</f>
        <v>distance_scalar_cycling</v>
      </c>
      <c r="F1321" s="9" t="str" cm="1">
        <f t="array" aca="1" ref="F1321" ca="1">IF(AND(ISBLANK(INDIRECT(ADDRESS(B1321,3,1,1,"all_city_parameter_inputs"))),ISBLANK(INDIRECT(ADDRESS(B1321,2,1,1,"all_city_parameter_inputs")))),"",IF(ISBLANK(INDIRECT(ADDRESS(B1321,2,1,1,"all_city_parameter_inputs"))),"",INDIRECT(ADDRESS(B1321,2,1,1,"all_city_parameter_inputs"))))</f>
        <v>constant</v>
      </c>
      <c r="G1321" s="25" cm="1">
        <f t="array" aca="1" ref="G1321" ca="1">IF(ISBLANK(INDIRECT(ADDRESS(B1321,A1321,1,1,"all_city_parameter_inputs"))), "--",INDIRECT(ADDRESS(B1321,A1321,1,1,"all_city_parameter_inputs")))</f>
        <v>1</v>
      </c>
      <c r="H1321" s="25">
        <f ca="1">IF(OR(F1321="alpha",F1321="beta",F1321="sd",F1321="mean"),"--",VLOOKUP(C1321,Default!$B$5:$H$82,7,FALSE))</f>
        <v>1</v>
      </c>
      <c r="I1321" s="9" t="str">
        <f ca="1">VLOOKUP(E1321,Lookup!$C$5:$D$42,2, FALSE)</f>
        <v>Travel values</v>
      </c>
      <c r="J1321" s="9" t="str">
        <f ca="1">VLOOKUP(C1321,Default!$B$4:$E$82,4, FALSE)</f>
        <v>scalar for cycling distance</v>
      </c>
      <c r="K1321" s="29"/>
      <c r="L1321" s="29"/>
      <c r="M1321" s="29"/>
    </row>
    <row r="1322" spans="1:13" x14ac:dyDescent="0.3">
      <c r="A1322" s="10">
        <f t="shared" si="59"/>
        <v>21</v>
      </c>
      <c r="B1322" s="10">
        <f t="shared" si="60"/>
        <v>60</v>
      </c>
      <c r="C1322" s="10" t="str">
        <f t="shared" ca="1" si="61"/>
        <v>distance_scalar_cycling</v>
      </c>
      <c r="D1322" s="9" t="str" cm="1">
        <f t="array" aca="1" ref="D1322" ca="1">INDIRECT(ADDRESS(1,A1322,1,1,"all_city_parameter_inputs"))</f>
        <v>iquique_altohospicio</v>
      </c>
      <c r="E1322" s="11" t="str" cm="1">
        <f t="array" aca="1" ref="E1322" ca="1">IF(AND(ISBLANK(INDIRECT(ADDRESS(B1322,2,1,1,"all_city_parameter_inputs"))), ISBLANK(INDIRECT(ADDRESS(B1322,1,1,1,"all_city_parameter_inputs")))), "", IF(ISBLANK(INDIRECT(ADDRESS(B1322,1,1,1,"all_city_parameter_inputs"))), All_city_list!E1321,INDIRECT(ADDRESS(B1322,1,1,1,"all_city_parameter_inputs"))))</f>
        <v>distance_scalar_cycling</v>
      </c>
      <c r="F1322" s="9" t="str" cm="1">
        <f t="array" aca="1" ref="F1322" ca="1">IF(AND(ISBLANK(INDIRECT(ADDRESS(B1322,3,1,1,"all_city_parameter_inputs"))),ISBLANK(INDIRECT(ADDRESS(B1322,2,1,1,"all_city_parameter_inputs")))),"",IF(ISBLANK(INDIRECT(ADDRESS(B1322,2,1,1,"all_city_parameter_inputs"))),"",INDIRECT(ADDRESS(B1322,2,1,1,"all_city_parameter_inputs"))))</f>
        <v>mean</v>
      </c>
      <c r="G1322" s="25" cm="1">
        <f t="array" aca="1" ref="G1322" ca="1">IF(ISBLANK(INDIRECT(ADDRESS(B1322,A1322,1,1,"all_city_parameter_inputs"))), "--",INDIRECT(ADDRESS(B1322,A1322,1,1,"all_city_parameter_inputs")))</f>
        <v>1</v>
      </c>
      <c r="H1322" s="25" t="str">
        <f ca="1">IF(OR(F1322="alpha",F1322="beta",F1322="sd",F1322="mean"),"--",VLOOKUP(C1322,Default!$B$5:$H$82,7,FALSE))</f>
        <v>--</v>
      </c>
      <c r="I1322" s="9" t="str">
        <f ca="1">VLOOKUP(E1322,Lookup!$C$5:$D$42,2, FALSE)</f>
        <v>Travel values</v>
      </c>
      <c r="J1322" s="9" t="str">
        <f ca="1">VLOOKUP(C1322,Default!$B$4:$E$82,4, FALSE)</f>
        <v>scalar for cycling distance</v>
      </c>
      <c r="K1322" s="29"/>
      <c r="L1322" s="29"/>
      <c r="M1322" s="29"/>
    </row>
    <row r="1323" spans="1:13" x14ac:dyDescent="0.3">
      <c r="A1323" s="10">
        <f t="shared" si="59"/>
        <v>21</v>
      </c>
      <c r="B1323" s="10">
        <f t="shared" si="60"/>
        <v>61</v>
      </c>
      <c r="C1323" s="10" t="str">
        <f t="shared" ca="1" si="61"/>
        <v>distance_scalar_cycling</v>
      </c>
      <c r="D1323" s="9" t="str" cm="1">
        <f t="array" aca="1" ref="D1323" ca="1">INDIRECT(ADDRESS(1,A1323,1,1,"all_city_parameter_inputs"))</f>
        <v>iquique_altohospicio</v>
      </c>
      <c r="E1323" s="11" t="str" cm="1">
        <f t="array" aca="1" ref="E1323" ca="1">IF(AND(ISBLANK(INDIRECT(ADDRESS(B1323,2,1,1,"all_city_parameter_inputs"))), ISBLANK(INDIRECT(ADDRESS(B1323,1,1,1,"all_city_parameter_inputs")))), "", IF(ISBLANK(INDIRECT(ADDRESS(B1323,1,1,1,"all_city_parameter_inputs"))), All_city_list!E1322,INDIRECT(ADDRESS(B1323,1,1,1,"all_city_parameter_inputs"))))</f>
        <v>distance_scalar_cycling</v>
      </c>
      <c r="F1323" s="9" t="str" cm="1">
        <f t="array" aca="1" ref="F1323" ca="1">IF(AND(ISBLANK(INDIRECT(ADDRESS(B1323,3,1,1,"all_city_parameter_inputs"))),ISBLANK(INDIRECT(ADDRESS(B1323,2,1,1,"all_city_parameter_inputs")))),"",IF(ISBLANK(INDIRECT(ADDRESS(B1323,2,1,1,"all_city_parameter_inputs"))),"",INDIRECT(ADDRESS(B1323,2,1,1,"all_city_parameter_inputs"))))</f>
        <v>sd</v>
      </c>
      <c r="G1323" s="25" cm="1">
        <f t="array" aca="1" ref="G1323" ca="1">IF(ISBLANK(INDIRECT(ADDRESS(B1323,A1323,1,1,"all_city_parameter_inputs"))), "--",INDIRECT(ADDRESS(B1323,A1323,1,1,"all_city_parameter_inputs")))</f>
        <v>1.2</v>
      </c>
      <c r="H1323" s="25" t="str">
        <f ca="1">IF(OR(F1323="alpha",F1323="beta",F1323="sd",F1323="mean"),"--",VLOOKUP(C1323,Default!$B$5:$H$82,7,FALSE))</f>
        <v>--</v>
      </c>
      <c r="I1323" s="9" t="str">
        <f ca="1">VLOOKUP(E1323,Lookup!$C$5:$D$42,2, FALSE)</f>
        <v>Travel values</v>
      </c>
      <c r="J1323" s="9" t="str">
        <f ca="1">VLOOKUP(C1323,Default!$B$4:$E$82,4, FALSE)</f>
        <v>scalar for cycling distance</v>
      </c>
      <c r="K1323" s="29"/>
      <c r="L1323" s="29"/>
      <c r="M1323" s="29"/>
    </row>
    <row r="1324" spans="1:13" x14ac:dyDescent="0.3">
      <c r="A1324" s="10">
        <f t="shared" si="59"/>
        <v>21</v>
      </c>
      <c r="B1324" s="10">
        <f t="shared" si="60"/>
        <v>62</v>
      </c>
      <c r="C1324" s="10" t="str">
        <f t="shared" ca="1" si="61"/>
        <v>CO2_emission_inventories motorcycle</v>
      </c>
      <c r="D1324" s="9" t="str" cm="1">
        <f t="array" aca="1" ref="D1324" ca="1">INDIRECT(ADDRESS(1,A1324,1,1,"all_city_parameter_inputs"))</f>
        <v>iquique_altohospicio</v>
      </c>
      <c r="E1324" s="11" t="str" cm="1">
        <f t="array" aca="1" ref="E1324" ca="1">IF(AND(ISBLANK(INDIRECT(ADDRESS(B1324,2,1,1,"all_city_parameter_inputs"))), ISBLANK(INDIRECT(ADDRESS(B1324,1,1,1,"all_city_parameter_inputs")))), "", IF(ISBLANK(INDIRECT(ADDRESS(B1324,1,1,1,"all_city_parameter_inputs"))), All_city_list!E1323,INDIRECT(ADDRESS(B1324,1,1,1,"all_city_parameter_inputs"))))</f>
        <v>CO2_emission_inventories</v>
      </c>
      <c r="F1324" s="9" t="str" cm="1">
        <f t="array" aca="1" ref="F1324" ca="1">IF(AND(ISBLANK(INDIRECT(ADDRESS(B1324,3,1,1,"all_city_parameter_inputs"))),ISBLANK(INDIRECT(ADDRESS(B1324,2,1,1,"all_city_parameter_inputs")))),"",IF(ISBLANK(INDIRECT(ADDRESS(B1324,2,1,1,"all_city_parameter_inputs"))),"",INDIRECT(ADDRESS(B1324,2,1,1,"all_city_parameter_inputs"))))</f>
        <v>motorcycle</v>
      </c>
      <c r="G1324" s="25" cm="1">
        <f t="array" aca="1" ref="G1324" ca="1">IF(ISBLANK(INDIRECT(ADDRESS(B1324,A1324,1,1,"all_city_parameter_inputs"))), "--",INDIRECT(ADDRESS(B1324,A1324,1,1,"all_city_parameter_inputs")))</f>
        <v>1653.3351</v>
      </c>
      <c r="H1324" s="25">
        <f ca="1">IF(OR(F1324="alpha",F1324="beta",F1324="sd",F1324="mean"),"--",VLOOKUP(C1324,Default!$B$5:$H$82,7,FALSE))</f>
        <v>15.95</v>
      </c>
      <c r="I1324" s="9" t="str">
        <f ca="1">VLOOKUP(E1324,Lookup!$C$5:$D$42,2, FALSE)</f>
        <v>Pollution values</v>
      </c>
      <c r="J1324" s="9" t="str">
        <f ca="1">VLOOKUP(C1324,Default!$B$4:$E$82,4, FALSE)</f>
        <v>- used to estimate the CO2 for scenarios (function "scenario_co2_calculations").
- used to create the VEHICLE_INVENTORY, with speeds, PM and CO2 emissions (function "set_vehicle_inventory").</v>
      </c>
      <c r="K1324" s="29"/>
      <c r="L1324" s="29"/>
      <c r="M1324" s="29"/>
    </row>
    <row r="1325" spans="1:13" x14ac:dyDescent="0.3">
      <c r="A1325" s="10">
        <f t="shared" si="59"/>
        <v>21</v>
      </c>
      <c r="B1325" s="10">
        <f t="shared" si="60"/>
        <v>63</v>
      </c>
      <c r="C1325" s="10" t="str">
        <f t="shared" ca="1" si="61"/>
        <v>CO2_emission_inventories car</v>
      </c>
      <c r="D1325" s="9" t="str" cm="1">
        <f t="array" aca="1" ref="D1325" ca="1">INDIRECT(ADDRESS(1,A1325,1,1,"all_city_parameter_inputs"))</f>
        <v>iquique_altohospicio</v>
      </c>
      <c r="E1325" s="11" t="str" cm="1">
        <f t="array" aca="1" ref="E1325" ca="1">IF(AND(ISBLANK(INDIRECT(ADDRESS(B1325,2,1,1,"all_city_parameter_inputs"))), ISBLANK(INDIRECT(ADDRESS(B1325,1,1,1,"all_city_parameter_inputs")))), "", IF(ISBLANK(INDIRECT(ADDRESS(B1325,1,1,1,"all_city_parameter_inputs"))), All_city_list!E1324,INDIRECT(ADDRESS(B1325,1,1,1,"all_city_parameter_inputs"))))</f>
        <v>CO2_emission_inventories</v>
      </c>
      <c r="F1325" s="9" t="str" cm="1">
        <f t="array" aca="1" ref="F1325" ca="1">IF(AND(ISBLANK(INDIRECT(ADDRESS(B1325,3,1,1,"all_city_parameter_inputs"))),ISBLANK(INDIRECT(ADDRESS(B1325,2,1,1,"all_city_parameter_inputs")))),"",IF(ISBLANK(INDIRECT(ADDRESS(B1325,2,1,1,"all_city_parameter_inputs"))),"",INDIRECT(ADDRESS(B1325,2,1,1,"all_city_parameter_inputs"))))</f>
        <v>car</v>
      </c>
      <c r="G1325" s="25" cm="1">
        <f t="array" aca="1" ref="G1325" ca="1">IF(ISBLANK(INDIRECT(ADDRESS(B1325,A1325,1,1,"all_city_parameter_inputs"))), "--",INDIRECT(ADDRESS(B1325,A1325,1,1,"all_city_parameter_inputs")))</f>
        <v>20508.793000000001</v>
      </c>
      <c r="H1325" s="25">
        <f ca="1">IF(OR(F1325="alpha",F1325="beta",F1325="sd",F1325="mean"),"--",VLOOKUP(C1325,Default!$B$5:$H$82,7,FALSE))</f>
        <v>33.130000000000003</v>
      </c>
      <c r="I1325" s="9" t="str">
        <f ca="1">VLOOKUP(E1325,Lookup!$C$5:$D$42,2, FALSE)</f>
        <v>Pollution values</v>
      </c>
      <c r="J1325" s="9">
        <f ca="1">VLOOKUP(C1325,Default!$B$4:$E$82,4, FALSE)</f>
        <v>0</v>
      </c>
      <c r="K1325" s="29"/>
      <c r="L1325" s="29"/>
      <c r="M1325" s="29"/>
    </row>
    <row r="1326" spans="1:13" x14ac:dyDescent="0.3">
      <c r="A1326" s="10">
        <f t="shared" si="59"/>
        <v>21</v>
      </c>
      <c r="B1326" s="10">
        <f t="shared" si="60"/>
        <v>64</v>
      </c>
      <c r="C1326" s="10" t="str">
        <f t="shared" ca="1" si="61"/>
        <v>CO2_emission_inventories bus_driver</v>
      </c>
      <c r="D1326" s="9" t="str" cm="1">
        <f t="array" aca="1" ref="D1326" ca="1">INDIRECT(ADDRESS(1,A1326,1,1,"all_city_parameter_inputs"))</f>
        <v>iquique_altohospicio</v>
      </c>
      <c r="E1326" s="11" t="str" cm="1">
        <f t="array" aca="1" ref="E1326" ca="1">IF(AND(ISBLANK(INDIRECT(ADDRESS(B1326,2,1,1,"all_city_parameter_inputs"))), ISBLANK(INDIRECT(ADDRESS(B1326,1,1,1,"all_city_parameter_inputs")))), "", IF(ISBLANK(INDIRECT(ADDRESS(B1326,1,1,1,"all_city_parameter_inputs"))), All_city_list!E1325,INDIRECT(ADDRESS(B1326,1,1,1,"all_city_parameter_inputs"))))</f>
        <v>CO2_emission_inventories</v>
      </c>
      <c r="F1326" s="9" t="str" cm="1">
        <f t="array" aca="1" ref="F1326" ca="1">IF(AND(ISBLANK(INDIRECT(ADDRESS(B1326,3,1,1,"all_city_parameter_inputs"))),ISBLANK(INDIRECT(ADDRESS(B1326,2,1,1,"all_city_parameter_inputs")))),"",IF(ISBLANK(INDIRECT(ADDRESS(B1326,2,1,1,"all_city_parameter_inputs"))),"",INDIRECT(ADDRESS(B1326,2,1,1,"all_city_parameter_inputs"))))</f>
        <v>bus_driver</v>
      </c>
      <c r="G1326" s="25" cm="1">
        <f t="array" aca="1" ref="G1326" ca="1">IF(ISBLANK(INDIRECT(ADDRESS(B1326,A1326,1,1,"all_city_parameter_inputs"))), "--",INDIRECT(ADDRESS(B1326,A1326,1,1,"all_city_parameter_inputs")))</f>
        <v>809.49260000000004</v>
      </c>
      <c r="H1326" s="25">
        <f ca="1">IF(OR(F1326="alpha",F1326="beta",F1326="sd",F1326="mean"),"--",VLOOKUP(C1326,Default!$B$5:$H$82,7,FALSE))</f>
        <v>9.76</v>
      </c>
      <c r="I1326" s="9" t="str">
        <f ca="1">VLOOKUP(E1326,Lookup!$C$5:$D$42,2, FALSE)</f>
        <v>Pollution values</v>
      </c>
      <c r="J1326" s="9">
        <f ca="1">VLOOKUP(C1326,Default!$B$4:$E$82,4, FALSE)</f>
        <v>0</v>
      </c>
      <c r="K1326" s="29"/>
      <c r="L1326" s="29"/>
      <c r="M1326" s="29"/>
    </row>
    <row r="1327" spans="1:13" x14ac:dyDescent="0.3">
      <c r="A1327" s="10">
        <f t="shared" si="59"/>
        <v>21</v>
      </c>
      <c r="B1327" s="10">
        <f t="shared" si="60"/>
        <v>65</v>
      </c>
      <c r="C1327" s="10" t="str">
        <f t="shared" ca="1" si="61"/>
        <v>CO2_emission_inventories big_truck</v>
      </c>
      <c r="D1327" s="9" t="str" cm="1">
        <f t="array" aca="1" ref="D1327" ca="1">INDIRECT(ADDRESS(1,A1327,1,1,"all_city_parameter_inputs"))</f>
        <v>iquique_altohospicio</v>
      </c>
      <c r="E1327" s="11" t="str" cm="1">
        <f t="array" aca="1" ref="E1327" ca="1">IF(AND(ISBLANK(INDIRECT(ADDRESS(B1327,2,1,1,"all_city_parameter_inputs"))), ISBLANK(INDIRECT(ADDRESS(B1327,1,1,1,"all_city_parameter_inputs")))), "", IF(ISBLANK(INDIRECT(ADDRESS(B1327,1,1,1,"all_city_parameter_inputs"))), All_city_list!E1326,INDIRECT(ADDRESS(B1327,1,1,1,"all_city_parameter_inputs"))))</f>
        <v>CO2_emission_inventories</v>
      </c>
      <c r="F1327" s="9" t="str" cm="1">
        <f t="array" aca="1" ref="F1327" ca="1">IF(AND(ISBLANK(INDIRECT(ADDRESS(B1327,3,1,1,"all_city_parameter_inputs"))),ISBLANK(INDIRECT(ADDRESS(B1327,2,1,1,"all_city_parameter_inputs")))),"",IF(ISBLANK(INDIRECT(ADDRESS(B1327,2,1,1,"all_city_parameter_inputs"))),"",INDIRECT(ADDRESS(B1327,2,1,1,"all_city_parameter_inputs"))))</f>
        <v>big_truck</v>
      </c>
      <c r="G1327" s="25" cm="1">
        <f t="array" aca="1" ref="G1327" ca="1">IF(ISBLANK(INDIRECT(ADDRESS(B1327,A1327,1,1,"all_city_parameter_inputs"))), "--",INDIRECT(ADDRESS(B1327,A1327,1,1,"all_city_parameter_inputs")))</f>
        <v>8546.1959999999999</v>
      </c>
      <c r="H1327" s="25">
        <f ca="1">IF(OR(F1327="alpha",F1327="beta",F1327="sd",F1327="mean"),"--",VLOOKUP(C1327,Default!$B$5:$H$82,7,FALSE))</f>
        <v>3.68</v>
      </c>
      <c r="I1327" s="9" t="str">
        <f ca="1">VLOOKUP(E1327,Lookup!$C$5:$D$42,2, FALSE)</f>
        <v>Pollution values</v>
      </c>
      <c r="J1327" s="9">
        <f ca="1">VLOOKUP(C1327,Default!$B$4:$E$82,4, FALSE)</f>
        <v>0</v>
      </c>
      <c r="K1327" s="29"/>
      <c r="L1327" s="29"/>
      <c r="M1327" s="29"/>
    </row>
    <row r="1328" spans="1:13" x14ac:dyDescent="0.3">
      <c r="A1328" s="10">
        <f t="shared" si="59"/>
        <v>21</v>
      </c>
      <c r="B1328" s="10">
        <f t="shared" si="60"/>
        <v>66</v>
      </c>
      <c r="C1328" s="10" t="str">
        <f t="shared" ca="1" si="61"/>
        <v>CO2_emission_inventories truck</v>
      </c>
      <c r="D1328" s="9" t="str" cm="1">
        <f t="array" aca="1" ref="D1328" ca="1">INDIRECT(ADDRESS(1,A1328,1,1,"all_city_parameter_inputs"))</f>
        <v>iquique_altohospicio</v>
      </c>
      <c r="E1328" s="11" t="str" cm="1">
        <f t="array" aca="1" ref="E1328" ca="1">IF(AND(ISBLANK(INDIRECT(ADDRESS(B1328,2,1,1,"all_city_parameter_inputs"))), ISBLANK(INDIRECT(ADDRESS(B1328,1,1,1,"all_city_parameter_inputs")))), "", IF(ISBLANK(INDIRECT(ADDRESS(B1328,1,1,1,"all_city_parameter_inputs"))), All_city_list!E1327,INDIRECT(ADDRESS(B1328,1,1,1,"all_city_parameter_inputs"))))</f>
        <v>CO2_emission_inventories</v>
      </c>
      <c r="F1328" s="9" t="str" cm="1">
        <f t="array" aca="1" ref="F1328" ca="1">IF(AND(ISBLANK(INDIRECT(ADDRESS(B1328,3,1,1,"all_city_parameter_inputs"))),ISBLANK(INDIRECT(ADDRESS(B1328,2,1,1,"all_city_parameter_inputs")))),"",IF(ISBLANK(INDIRECT(ADDRESS(B1328,2,1,1,"all_city_parameter_inputs"))),"",INDIRECT(ADDRESS(B1328,2,1,1,"all_city_parameter_inputs"))))</f>
        <v>truck</v>
      </c>
      <c r="G1328" s="25" cm="1">
        <f t="array" aca="1" ref="G1328" ca="1">IF(ISBLANK(INDIRECT(ADDRESS(B1328,A1328,1,1,"all_city_parameter_inputs"))), "--",INDIRECT(ADDRESS(B1328,A1328,1,1,"all_city_parameter_inputs")))</f>
        <v>17077.611000000001</v>
      </c>
      <c r="H1328" s="25">
        <f ca="1">IF(OR(F1328="alpha",F1328="beta",F1328="sd",F1328="mean"),"--",VLOOKUP(C1328,Default!$B$5:$H$82,7,FALSE))</f>
        <v>6.19</v>
      </c>
      <c r="I1328" s="9" t="str">
        <f ca="1">VLOOKUP(E1328,Lookup!$C$5:$D$42,2, FALSE)</f>
        <v>Pollution values</v>
      </c>
      <c r="J1328" s="9">
        <f ca="1">VLOOKUP(C1328,Default!$B$4:$E$82,4, FALSE)</f>
        <v>0</v>
      </c>
      <c r="K1328" s="29"/>
      <c r="L1328" s="29"/>
      <c r="M1328" s="29"/>
    </row>
    <row r="1329" spans="1:13" x14ac:dyDescent="0.3">
      <c r="A1329" s="10">
        <f t="shared" si="59"/>
        <v>21</v>
      </c>
      <c r="B1329" s="10">
        <f t="shared" si="60"/>
        <v>67</v>
      </c>
      <c r="C1329" s="10" t="str">
        <f t="shared" ca="1" si="61"/>
        <v>CO2_emission_inventories van</v>
      </c>
      <c r="D1329" s="9" t="str" cm="1">
        <f t="array" aca="1" ref="D1329" ca="1">INDIRECT(ADDRESS(1,A1329,1,1,"all_city_parameter_inputs"))</f>
        <v>iquique_altohospicio</v>
      </c>
      <c r="E1329" s="11" t="str" cm="1">
        <f t="array" aca="1" ref="E1329" ca="1">IF(AND(ISBLANK(INDIRECT(ADDRESS(B1329,2,1,1,"all_city_parameter_inputs"))), ISBLANK(INDIRECT(ADDRESS(B1329,1,1,1,"all_city_parameter_inputs")))), "", IF(ISBLANK(INDIRECT(ADDRESS(B1329,1,1,1,"all_city_parameter_inputs"))), All_city_list!E1328,INDIRECT(ADDRESS(B1329,1,1,1,"all_city_parameter_inputs"))))</f>
        <v>CO2_emission_inventories</v>
      </c>
      <c r="F1329" s="9" t="str" cm="1">
        <f t="array" aca="1" ref="F1329" ca="1">IF(AND(ISBLANK(INDIRECT(ADDRESS(B1329,3,1,1,"all_city_parameter_inputs"))),ISBLANK(INDIRECT(ADDRESS(B1329,2,1,1,"all_city_parameter_inputs")))),"",IF(ISBLANK(INDIRECT(ADDRESS(B1329,2,1,1,"all_city_parameter_inputs"))),"",INDIRECT(ADDRESS(B1329,2,1,1,"all_city_parameter_inputs"))))</f>
        <v>van</v>
      </c>
      <c r="G1329" s="25" t="str" cm="1">
        <f t="array" aca="1" ref="G1329" ca="1">IF(ISBLANK(INDIRECT(ADDRESS(B1329,A1329,1,1,"all_city_parameter_inputs"))), "--",INDIRECT(ADDRESS(B1329,A1329,1,1,"all_city_parameter_inputs")))</f>
        <v>--</v>
      </c>
      <c r="H1329" s="25" t="str">
        <f ca="1">IF(OR(F1329="alpha",F1329="beta",F1329="sd",F1329="mean"),"--",VLOOKUP(C1329,Default!$B$5:$H$82,7,FALSE))</f>
        <v>NOT defined</v>
      </c>
      <c r="I1329" s="9" t="str">
        <f ca="1">VLOOKUP(E1329,Lookup!$C$5:$D$42,2, FALSE)</f>
        <v>Pollution values</v>
      </c>
      <c r="J1329" s="9">
        <f ca="1">VLOOKUP(C1329,Default!$B$4:$E$82,4, FALSE)</f>
        <v>0</v>
      </c>
      <c r="K1329" s="29"/>
      <c r="L1329" s="29"/>
      <c r="M1329" s="29"/>
    </row>
    <row r="1330" spans="1:13" x14ac:dyDescent="0.3">
      <c r="A1330" s="10">
        <f t="shared" si="59"/>
        <v>21</v>
      </c>
      <c r="B1330" s="10">
        <f t="shared" si="60"/>
        <v>68</v>
      </c>
      <c r="C1330" s="10" t="str">
        <f t="shared" ca="1" si="61"/>
        <v>CO2_emission_inventories other</v>
      </c>
      <c r="D1330" s="9" t="str" cm="1">
        <f t="array" aca="1" ref="D1330" ca="1">INDIRECT(ADDRESS(1,A1330,1,1,"all_city_parameter_inputs"))</f>
        <v>iquique_altohospicio</v>
      </c>
      <c r="E1330" s="11" t="str" cm="1">
        <f t="array" aca="1" ref="E1330" ca="1">IF(AND(ISBLANK(INDIRECT(ADDRESS(B1330,2,1,1,"all_city_parameter_inputs"))), ISBLANK(INDIRECT(ADDRESS(B1330,1,1,1,"all_city_parameter_inputs")))), "", IF(ISBLANK(INDIRECT(ADDRESS(B1330,1,1,1,"all_city_parameter_inputs"))), All_city_list!E1329,INDIRECT(ADDRESS(B1330,1,1,1,"all_city_parameter_inputs"))))</f>
        <v>CO2_emission_inventories</v>
      </c>
      <c r="F1330" s="9" t="str" cm="1">
        <f t="array" aca="1" ref="F1330" ca="1">IF(AND(ISBLANK(INDIRECT(ADDRESS(B1330,3,1,1,"all_city_parameter_inputs"))),ISBLANK(INDIRECT(ADDRESS(B1330,2,1,1,"all_city_parameter_inputs")))),"",IF(ISBLANK(INDIRECT(ADDRESS(B1330,2,1,1,"all_city_parameter_inputs"))),"",INDIRECT(ADDRESS(B1330,2,1,1,"all_city_parameter_inputs"))))</f>
        <v>other</v>
      </c>
      <c r="G1330" s="25" cm="1">
        <f t="array" aca="1" ref="G1330" ca="1">IF(ISBLANK(INDIRECT(ADDRESS(B1330,A1330,1,1,"all_city_parameter_inputs"))), "--",INDIRECT(ADDRESS(B1330,A1330,1,1,"all_city_parameter_inputs")))</f>
        <v>382.06200000000001</v>
      </c>
      <c r="H1330" s="25">
        <f ca="1">IF(OR(F1330="alpha",F1330="beta",F1330="sd",F1330="mean"),"--",VLOOKUP(C1330,Default!$B$5:$H$82,7,FALSE))</f>
        <v>31.28</v>
      </c>
      <c r="I1330" s="9" t="str">
        <f ca="1">VLOOKUP(E1330,Lookup!$C$5:$D$42,2, FALSE)</f>
        <v>Pollution values</v>
      </c>
      <c r="J1330" s="9">
        <f ca="1">VLOOKUP(C1330,Default!$B$4:$E$82,4, FALSE)</f>
        <v>0</v>
      </c>
      <c r="K1330" s="29"/>
      <c r="L1330" s="29"/>
      <c r="M1330" s="29"/>
    </row>
    <row r="1331" spans="1:13" x14ac:dyDescent="0.3">
      <c r="A1331" s="10">
        <f t="shared" si="59"/>
        <v>21</v>
      </c>
      <c r="B1331" s="10">
        <f t="shared" si="60"/>
        <v>69</v>
      </c>
      <c r="C1331" s="10" t="str">
        <f t="shared" ca="1" si="61"/>
        <v>CO2_emission_inventories taxi</v>
      </c>
      <c r="D1331" s="9" t="str" cm="1">
        <f t="array" aca="1" ref="D1331" ca="1">INDIRECT(ADDRESS(1,A1331,1,1,"all_city_parameter_inputs"))</f>
        <v>iquique_altohospicio</v>
      </c>
      <c r="E1331" s="11" t="str" cm="1">
        <f t="array" aca="1" ref="E1331" ca="1">IF(AND(ISBLANK(INDIRECT(ADDRESS(B1331,2,1,1,"all_city_parameter_inputs"))), ISBLANK(INDIRECT(ADDRESS(B1331,1,1,1,"all_city_parameter_inputs")))), "", IF(ISBLANK(INDIRECT(ADDRESS(B1331,1,1,1,"all_city_parameter_inputs"))), All_city_list!E1330,INDIRECT(ADDRESS(B1331,1,1,1,"all_city_parameter_inputs"))))</f>
        <v>CO2_emission_inventories</v>
      </c>
      <c r="F1331" s="9" t="str" cm="1">
        <f t="array" aca="1" ref="F1331" ca="1">IF(AND(ISBLANK(INDIRECT(ADDRESS(B1331,3,1,1,"all_city_parameter_inputs"))),ISBLANK(INDIRECT(ADDRESS(B1331,2,1,1,"all_city_parameter_inputs")))),"",IF(ISBLANK(INDIRECT(ADDRESS(B1331,2,1,1,"all_city_parameter_inputs"))),"",INDIRECT(ADDRESS(B1331,2,1,1,"all_city_parameter_inputs"))))</f>
        <v>taxi</v>
      </c>
      <c r="G1331" s="25" t="str" cm="1">
        <f t="array" aca="1" ref="G1331" ca="1">IF(ISBLANK(INDIRECT(ADDRESS(B1331,A1331,1,1,"all_city_parameter_inputs"))), "--",INDIRECT(ADDRESS(B1331,A1331,1,1,"all_city_parameter_inputs")))</f>
        <v>--</v>
      </c>
      <c r="H1331" s="25" t="str">
        <f ca="1">IF(OR(F1331="alpha",F1331="beta",F1331="sd",F1331="mean"),"--",VLOOKUP(C1331,Default!$B$5:$H$82,7,FALSE))</f>
        <v>NOT defined</v>
      </c>
      <c r="I1331" s="9" t="str">
        <f ca="1">VLOOKUP(E1331,Lookup!$C$5:$D$42,2, FALSE)</f>
        <v>Pollution values</v>
      </c>
      <c r="J1331" s="9">
        <f ca="1">VLOOKUP(C1331,Default!$B$4:$E$82,4, FALSE)</f>
        <v>0</v>
      </c>
      <c r="K1331" s="29"/>
      <c r="L1331" s="29"/>
      <c r="M1331" s="29"/>
    </row>
    <row r="1332" spans="1:13" x14ac:dyDescent="0.3">
      <c r="A1332" s="10">
        <f t="shared" si="59"/>
        <v>21</v>
      </c>
      <c r="B1332" s="10">
        <f t="shared" si="60"/>
        <v>70</v>
      </c>
      <c r="C1332" s="10" t="str">
        <f t="shared" ca="1" si="61"/>
        <v>CO2_emission_inventories auto_rickshaw</v>
      </c>
      <c r="D1332" s="9" t="str" cm="1">
        <f t="array" aca="1" ref="D1332" ca="1">INDIRECT(ADDRESS(1,A1332,1,1,"all_city_parameter_inputs"))</f>
        <v>iquique_altohospicio</v>
      </c>
      <c r="E1332" s="11" t="str" cm="1">
        <f t="array" aca="1" ref="E1332" ca="1">IF(AND(ISBLANK(INDIRECT(ADDRESS(B1332,2,1,1,"all_city_parameter_inputs"))), ISBLANK(INDIRECT(ADDRESS(B1332,1,1,1,"all_city_parameter_inputs")))), "", IF(ISBLANK(INDIRECT(ADDRESS(B1332,1,1,1,"all_city_parameter_inputs"))), All_city_list!E1331,INDIRECT(ADDRESS(B1332,1,1,1,"all_city_parameter_inputs"))))</f>
        <v>CO2_emission_inventories</v>
      </c>
      <c r="F1332" s="9" t="str" cm="1">
        <f t="array" aca="1" ref="F1332" ca="1">IF(AND(ISBLANK(INDIRECT(ADDRESS(B1332,3,1,1,"all_city_parameter_inputs"))),ISBLANK(INDIRECT(ADDRESS(B1332,2,1,1,"all_city_parameter_inputs")))),"",IF(ISBLANK(INDIRECT(ADDRESS(B1332,2,1,1,"all_city_parameter_inputs"))),"",INDIRECT(ADDRESS(B1332,2,1,1,"all_city_parameter_inputs"))))</f>
        <v>auto_rickshaw</v>
      </c>
      <c r="G1332" s="25" t="str" cm="1">
        <f t="array" aca="1" ref="G1332" ca="1">IF(ISBLANK(INDIRECT(ADDRESS(B1332,A1332,1,1,"all_city_parameter_inputs"))), "--",INDIRECT(ADDRESS(B1332,A1332,1,1,"all_city_parameter_inputs")))</f>
        <v>--</v>
      </c>
      <c r="H1332" s="25" t="str">
        <f ca="1">IF(OR(F1332="alpha",F1332="beta",F1332="sd",F1332="mean"),"--",VLOOKUP(C1332,Default!$B$5:$H$82,7,FALSE))</f>
        <v>NOT defined</v>
      </c>
      <c r="I1332" s="9" t="str">
        <f ca="1">VLOOKUP(E1332,Lookup!$C$5:$D$42,2, FALSE)</f>
        <v>Pollution values</v>
      </c>
      <c r="J1332" s="9">
        <f ca="1">VLOOKUP(C1332,Default!$B$4:$E$82,4, FALSE)</f>
        <v>0</v>
      </c>
      <c r="K1332" s="29"/>
      <c r="L1332" s="29"/>
      <c r="M1332" s="29"/>
    </row>
    <row r="1333" spans="1:13" x14ac:dyDescent="0.3">
      <c r="A1333" s="10">
        <f t="shared" si="59"/>
        <v>21</v>
      </c>
      <c r="B1333" s="10">
        <f t="shared" si="60"/>
        <v>71</v>
      </c>
      <c r="C1333" s="10" t="str">
        <f t="shared" ca="1" si="61"/>
        <v xml:space="preserve">CO2_emission_confidence </v>
      </c>
      <c r="D1333" s="9" t="str" cm="1">
        <f t="array" aca="1" ref="D1333" ca="1">INDIRECT(ADDRESS(1,A1333,1,1,"all_city_parameter_inputs"))</f>
        <v>iquique_altohospicio</v>
      </c>
      <c r="E1333" s="11" t="str" cm="1">
        <f t="array" aca="1" ref="E1333" ca="1">IF(AND(ISBLANK(INDIRECT(ADDRESS(B1333,2,1,1,"all_city_parameter_inputs"))), ISBLANK(INDIRECT(ADDRESS(B1333,1,1,1,"all_city_parameter_inputs")))), "", IF(ISBLANK(INDIRECT(ADDRESS(B1333,1,1,1,"all_city_parameter_inputs"))), All_city_list!E1332,INDIRECT(ADDRESS(B1333,1,1,1,"all_city_parameter_inputs"))))</f>
        <v>CO2_emission_confidence</v>
      </c>
      <c r="F1333" s="9" t="str" cm="1">
        <f t="array" aca="1" ref="F1333" ca="1">IF(AND(ISBLANK(INDIRECT(ADDRESS(B1333,3,1,1,"all_city_parameter_inputs"))),ISBLANK(INDIRECT(ADDRESS(B1333,2,1,1,"all_city_parameter_inputs")))),"",IF(ISBLANK(INDIRECT(ADDRESS(B1333,2,1,1,"all_city_parameter_inputs"))),"",INDIRECT(ADDRESS(B1333,2,1,1,"all_city_parameter_inputs"))))</f>
        <v/>
      </c>
      <c r="G1333" s="25" cm="1">
        <f t="array" aca="1" ref="G1333" ca="1">IF(ISBLANK(INDIRECT(ADDRESS(B1333,A1333,1,1,"all_city_parameter_inputs"))), "--",INDIRECT(ADDRESS(B1333,A1333,1,1,"all_city_parameter_inputs")))</f>
        <v>0.8</v>
      </c>
      <c r="H1333" s="25" t="e">
        <f ca="1">IF(OR(F1333="alpha",F1333="beta",F1333="sd",F1333="mean"),"--",VLOOKUP(C1333,Default!$B$5:$H$82,7,FALSE))</f>
        <v>#N/A</v>
      </c>
      <c r="I1333" s="9" t="str">
        <f ca="1">VLOOKUP(E1333,Lookup!$C$5:$D$42,2, FALSE)</f>
        <v>Pollution values</v>
      </c>
      <c r="J1333" s="9" t="e">
        <f ca="1">VLOOKUP(C1333,Default!$B$4:$E$82,4, FALSE)</f>
        <v>#N/A</v>
      </c>
      <c r="K1333" s="29"/>
      <c r="L1333" s="29"/>
      <c r="M1333" s="29"/>
    </row>
    <row r="1334" spans="1:13" x14ac:dyDescent="0.3">
      <c r="A1334" s="10">
        <f t="shared" si="59"/>
        <v>22</v>
      </c>
      <c r="B1334" s="10">
        <f t="shared" si="60"/>
        <v>2</v>
      </c>
      <c r="C1334" s="10" t="str">
        <f t="shared" ca="1" si="61"/>
        <v>speeds subway</v>
      </c>
      <c r="D1334" s="9" t="str" cm="1">
        <f t="array" aca="1" ref="D1334" ca="1">INDIRECT(ADDRESS(1,A1334,1,1,"all_city_parameter_inputs"))</f>
        <v>osorno</v>
      </c>
      <c r="E1334" s="11" t="str" cm="1">
        <f t="array" aca="1" ref="E1334" ca="1">IF(AND(ISBLANK(INDIRECT(ADDRESS(B1334,2,1,1,"all_city_parameter_inputs"))), ISBLANK(INDIRECT(ADDRESS(B1334,1,1,1,"all_city_parameter_inputs")))), "", IF(ISBLANK(INDIRECT(ADDRESS(B1334,1,1,1,"all_city_parameter_inputs"))), All_city_list!E1333,INDIRECT(ADDRESS(B1334,1,1,1,"all_city_parameter_inputs"))))</f>
        <v>speeds</v>
      </c>
      <c r="F1334" s="9" t="str" cm="1">
        <f t="array" aca="1" ref="F1334" ca="1">IF(AND(ISBLANK(INDIRECT(ADDRESS(B1334,3,1,1,"all_city_parameter_inputs"))),ISBLANK(INDIRECT(ADDRESS(B1334,2,1,1,"all_city_parameter_inputs")))),"",IF(ISBLANK(INDIRECT(ADDRESS(B1334,2,1,1,"all_city_parameter_inputs"))),"",INDIRECT(ADDRESS(B1334,2,1,1,"all_city_parameter_inputs"))))</f>
        <v>subway</v>
      </c>
      <c r="G1334" s="25" t="str" cm="1">
        <f t="array" aca="1" ref="G1334" ca="1">IF(ISBLANK(INDIRECT(ADDRESS(B1334,A1334,1,1,"all_city_parameter_inputs"))), "--",INDIRECT(ADDRESS(B1334,A1334,1,1,"all_city_parameter_inputs")))</f>
        <v>--</v>
      </c>
      <c r="H1334" s="25">
        <f ca="1">IF(OR(F1334="alpha",F1334="beta",F1334="sd",F1334="mean"),"--",VLOOKUP(C1334,Default!$B$5:$H$82,7,FALSE))</f>
        <v>16</v>
      </c>
      <c r="I1334" s="9" t="str">
        <f ca="1">VLOOKUP(E1334,Lookup!$C$5:$D$42,2, FALSE)</f>
        <v>Travel values</v>
      </c>
      <c r="J1334" s="9">
        <f ca="1">VLOOKUP(C1334,Default!$B$4:$E$82,4, FALSE)</f>
        <v>0</v>
      </c>
      <c r="K1334" s="29"/>
      <c r="L1334" s="29"/>
      <c r="M1334" s="29"/>
    </row>
    <row r="1335" spans="1:13" x14ac:dyDescent="0.3">
      <c r="A1335" s="10">
        <f t="shared" si="59"/>
        <v>22</v>
      </c>
      <c r="B1335" s="10">
        <f t="shared" si="60"/>
        <v>3</v>
      </c>
      <c r="C1335" s="10" t="str">
        <f t="shared" ca="1" si="61"/>
        <v>speeds cycle</v>
      </c>
      <c r="D1335" s="9" t="str" cm="1">
        <f t="array" aca="1" ref="D1335" ca="1">INDIRECT(ADDRESS(1,A1335,1,1,"all_city_parameter_inputs"))</f>
        <v>osorno</v>
      </c>
      <c r="E1335" s="11" t="str" cm="1">
        <f t="array" aca="1" ref="E1335" ca="1">IF(AND(ISBLANK(INDIRECT(ADDRESS(B1335,2,1,1,"all_city_parameter_inputs"))), ISBLANK(INDIRECT(ADDRESS(B1335,1,1,1,"all_city_parameter_inputs")))), "", IF(ISBLANK(INDIRECT(ADDRESS(B1335,1,1,1,"all_city_parameter_inputs"))), All_city_list!E1334,INDIRECT(ADDRESS(B1335,1,1,1,"all_city_parameter_inputs"))))</f>
        <v>speeds</v>
      </c>
      <c r="F1335" s="9" t="str" cm="1">
        <f t="array" aca="1" ref="F1335" ca="1">IF(AND(ISBLANK(INDIRECT(ADDRESS(B1335,3,1,1,"all_city_parameter_inputs"))),ISBLANK(INDIRECT(ADDRESS(B1335,2,1,1,"all_city_parameter_inputs")))),"",IF(ISBLANK(INDIRECT(ADDRESS(B1335,2,1,1,"all_city_parameter_inputs"))),"",INDIRECT(ADDRESS(B1335,2,1,1,"all_city_parameter_inputs"))))</f>
        <v>cycle</v>
      </c>
      <c r="G1335" s="25" t="str" cm="1">
        <f t="array" aca="1" ref="G1335" ca="1">IF(ISBLANK(INDIRECT(ADDRESS(B1335,A1335,1,1,"all_city_parameter_inputs"))), "--",INDIRECT(ADDRESS(B1335,A1335,1,1,"all_city_parameter_inputs")))</f>
        <v>--</v>
      </c>
      <c r="H1335" s="25">
        <f ca="1">IF(OR(F1335="alpha",F1335="beta",F1335="sd",F1335="mean"),"--",VLOOKUP(C1335,Default!$B$5:$H$82,7,FALSE))</f>
        <v>7</v>
      </c>
      <c r="I1335" s="9" t="str">
        <f ca="1">VLOOKUP(E1335,Lookup!$C$5:$D$42,2, FALSE)</f>
        <v>Travel values</v>
      </c>
      <c r="J1335" s="9">
        <f ca="1">VLOOKUP(C1335,Default!$B$4:$E$82,4, FALSE)</f>
        <v>0</v>
      </c>
      <c r="K1335" s="29"/>
      <c r="L1335" s="29"/>
      <c r="M1335" s="29"/>
    </row>
    <row r="1336" spans="1:13" x14ac:dyDescent="0.3">
      <c r="A1336" s="10">
        <f t="shared" si="59"/>
        <v>22</v>
      </c>
      <c r="B1336" s="10">
        <f t="shared" si="60"/>
        <v>4</v>
      </c>
      <c r="C1336" s="10" t="str">
        <f t="shared" ca="1" si="61"/>
        <v>PM_emission_inventories motorcycle</v>
      </c>
      <c r="D1336" s="9" t="str" cm="1">
        <f t="array" aca="1" ref="D1336" ca="1">INDIRECT(ADDRESS(1,A1336,1,1,"all_city_parameter_inputs"))</f>
        <v>osorno</v>
      </c>
      <c r="E1336" s="11" t="str" cm="1">
        <f t="array" aca="1" ref="E1336" ca="1">IF(AND(ISBLANK(INDIRECT(ADDRESS(B1336,2,1,1,"all_city_parameter_inputs"))), ISBLANK(INDIRECT(ADDRESS(B1336,1,1,1,"all_city_parameter_inputs")))), "", IF(ISBLANK(INDIRECT(ADDRESS(B1336,1,1,1,"all_city_parameter_inputs"))), All_city_list!E1335,INDIRECT(ADDRESS(B1336,1,1,1,"all_city_parameter_inputs"))))</f>
        <v>PM_emission_inventories</v>
      </c>
      <c r="F1336" s="9" t="str" cm="1">
        <f t="array" aca="1" ref="F1336" ca="1">IF(AND(ISBLANK(INDIRECT(ADDRESS(B1336,3,1,1,"all_city_parameter_inputs"))),ISBLANK(INDIRECT(ADDRESS(B1336,2,1,1,"all_city_parameter_inputs")))),"",IF(ISBLANK(INDIRECT(ADDRESS(B1336,2,1,1,"all_city_parameter_inputs"))),"",INDIRECT(ADDRESS(B1336,2,1,1,"all_city_parameter_inputs"))))</f>
        <v>motorcycle</v>
      </c>
      <c r="G1336" s="25" cm="1">
        <f t="array" aca="1" ref="G1336" ca="1">IF(ISBLANK(INDIRECT(ADDRESS(B1336,A1336,1,1,"all_city_parameter_inputs"))), "--",INDIRECT(ADDRESS(B1336,A1336,1,1,"all_city_parameter_inputs")))</f>
        <v>1.2421903E-2</v>
      </c>
      <c r="H1336" s="25">
        <f ca="1">IF(OR(F1336="alpha",F1336="beta",F1336="sd",F1336="mean"),"--",VLOOKUP(C1336,Default!$B$5:$H$82,7,FALSE))</f>
        <v>1.0999999999999999E-2</v>
      </c>
      <c r="I1336" s="9" t="str">
        <f ca="1">VLOOKUP(E1336,Lookup!$C$5:$D$42,2, FALSE)</f>
        <v>Pollution values</v>
      </c>
      <c r="J1336" s="9" t="str">
        <f ca="1">VLOOKUP(C1336,Default!$B$4:$E$82,4, FALSE)</f>
        <v>- Used to estimate the PM for scenarios (function "scenario_pm_calculations").
- Iused as reference to compute confidence around it (function "ithim_setup_parameters").
- used to create VEHICLE_INVENTORY, with speeds, PM and CO2 emissions (function "set_vehicle_inventory").</v>
      </c>
      <c r="K1336" s="29"/>
      <c r="L1336" s="29"/>
      <c r="M1336" s="29"/>
    </row>
    <row r="1337" spans="1:13" x14ac:dyDescent="0.3">
      <c r="A1337" s="10">
        <f t="shared" si="59"/>
        <v>22</v>
      </c>
      <c r="B1337" s="10">
        <f t="shared" si="60"/>
        <v>5</v>
      </c>
      <c r="C1337" s="10" t="str">
        <f t="shared" ca="1" si="61"/>
        <v>PM_emission_inventories car</v>
      </c>
      <c r="D1337" s="9" t="str" cm="1">
        <f t="array" aca="1" ref="D1337" ca="1">INDIRECT(ADDRESS(1,A1337,1,1,"all_city_parameter_inputs"))</f>
        <v>osorno</v>
      </c>
      <c r="E1337" s="11" t="str" cm="1">
        <f t="array" aca="1" ref="E1337" ca="1">IF(AND(ISBLANK(INDIRECT(ADDRESS(B1337,2,1,1,"all_city_parameter_inputs"))), ISBLANK(INDIRECT(ADDRESS(B1337,1,1,1,"all_city_parameter_inputs")))), "", IF(ISBLANK(INDIRECT(ADDRESS(B1337,1,1,1,"all_city_parameter_inputs"))), All_city_list!E1336,INDIRECT(ADDRESS(B1337,1,1,1,"all_city_parameter_inputs"))))</f>
        <v>PM_emission_inventories</v>
      </c>
      <c r="F1337" s="9" t="str" cm="1">
        <f t="array" aca="1" ref="F1337" ca="1">IF(AND(ISBLANK(INDIRECT(ADDRESS(B1337,3,1,1,"all_city_parameter_inputs"))),ISBLANK(INDIRECT(ADDRESS(B1337,2,1,1,"all_city_parameter_inputs")))),"",IF(ISBLANK(INDIRECT(ADDRESS(B1337,2,1,1,"all_city_parameter_inputs"))),"",INDIRECT(ADDRESS(B1337,2,1,1,"all_city_parameter_inputs"))))</f>
        <v>car</v>
      </c>
      <c r="G1337" s="25" cm="1">
        <f t="array" aca="1" ref="G1337" ca="1">IF(ISBLANK(INDIRECT(ADDRESS(B1337,A1337,1,1,"all_city_parameter_inputs"))), "--",INDIRECT(ADDRESS(B1337,A1337,1,1,"all_city_parameter_inputs")))</f>
        <v>1.6453481999999998E-2</v>
      </c>
      <c r="H1337" s="25">
        <f ca="1">IF(OR(F1337="alpha",F1337="beta",F1337="sd",F1337="mean"),"--",VLOOKUP(C1337,Default!$B$5:$H$82,7,FALSE))</f>
        <v>0.22800000000000001</v>
      </c>
      <c r="I1337" s="9" t="str">
        <f ca="1">VLOOKUP(E1337,Lookup!$C$5:$D$42,2, FALSE)</f>
        <v>Pollution values</v>
      </c>
      <c r="J1337" s="9">
        <f ca="1">VLOOKUP(C1337,Default!$B$4:$E$82,4, FALSE)</f>
        <v>0</v>
      </c>
      <c r="K1337" s="29"/>
      <c r="L1337" s="29"/>
      <c r="M1337" s="29"/>
    </row>
    <row r="1338" spans="1:13" x14ac:dyDescent="0.3">
      <c r="A1338" s="10">
        <f t="shared" si="59"/>
        <v>22</v>
      </c>
      <c r="B1338" s="10">
        <f t="shared" si="60"/>
        <v>6</v>
      </c>
      <c r="C1338" s="10" t="str">
        <f t="shared" ca="1" si="61"/>
        <v>PM_emission_inventories bus_driver</v>
      </c>
      <c r="D1338" s="9" t="str" cm="1">
        <f t="array" aca="1" ref="D1338" ca="1">INDIRECT(ADDRESS(1,A1338,1,1,"all_city_parameter_inputs"))</f>
        <v>osorno</v>
      </c>
      <c r="E1338" s="11" t="str" cm="1">
        <f t="array" aca="1" ref="E1338" ca="1">IF(AND(ISBLANK(INDIRECT(ADDRESS(B1338,2,1,1,"all_city_parameter_inputs"))), ISBLANK(INDIRECT(ADDRESS(B1338,1,1,1,"all_city_parameter_inputs")))), "", IF(ISBLANK(INDIRECT(ADDRESS(B1338,1,1,1,"all_city_parameter_inputs"))), All_city_list!E1337,INDIRECT(ADDRESS(B1338,1,1,1,"all_city_parameter_inputs"))))</f>
        <v>PM_emission_inventories</v>
      </c>
      <c r="F1338" s="9" t="str" cm="1">
        <f t="array" aca="1" ref="F1338" ca="1">IF(AND(ISBLANK(INDIRECT(ADDRESS(B1338,3,1,1,"all_city_parameter_inputs"))),ISBLANK(INDIRECT(ADDRESS(B1338,2,1,1,"all_city_parameter_inputs")))),"",IF(ISBLANK(INDIRECT(ADDRESS(B1338,2,1,1,"all_city_parameter_inputs"))),"",INDIRECT(ADDRESS(B1338,2,1,1,"all_city_parameter_inputs"))))</f>
        <v>bus_driver</v>
      </c>
      <c r="G1338" s="25" cm="1">
        <f t="array" aca="1" ref="G1338" ca="1">IF(ISBLANK(INDIRECT(ADDRESS(B1338,A1338,1,1,"all_city_parameter_inputs"))), "--",INDIRECT(ADDRESS(B1338,A1338,1,1,"all_city_parameter_inputs")))</f>
        <v>3.5216306000000003E-2</v>
      </c>
      <c r="H1338" s="25">
        <f ca="1">IF(OR(F1338="alpha",F1338="beta",F1338="sd",F1338="mean"),"--",VLOOKUP(C1338,Default!$B$5:$H$82,7,FALSE))</f>
        <v>0.82</v>
      </c>
      <c r="I1338" s="9" t="str">
        <f ca="1">VLOOKUP(E1338,Lookup!$C$5:$D$42,2, FALSE)</f>
        <v>Pollution values</v>
      </c>
      <c r="J1338" s="9">
        <f ca="1">VLOOKUP(C1338,Default!$B$4:$E$82,4, FALSE)</f>
        <v>0</v>
      </c>
      <c r="K1338" s="29"/>
      <c r="L1338" s="29"/>
      <c r="M1338" s="29"/>
    </row>
    <row r="1339" spans="1:13" x14ac:dyDescent="0.3">
      <c r="A1339" s="10">
        <f t="shared" si="59"/>
        <v>22</v>
      </c>
      <c r="B1339" s="10">
        <f t="shared" si="60"/>
        <v>7</v>
      </c>
      <c r="C1339" s="10" t="str">
        <f t="shared" ca="1" si="61"/>
        <v>PM_emission_inventories big_truck</v>
      </c>
      <c r="D1339" s="9" t="str" cm="1">
        <f t="array" aca="1" ref="D1339" ca="1">INDIRECT(ADDRESS(1,A1339,1,1,"all_city_parameter_inputs"))</f>
        <v>osorno</v>
      </c>
      <c r="E1339" s="11" t="str" cm="1">
        <f t="array" aca="1" ref="E1339" ca="1">IF(AND(ISBLANK(INDIRECT(ADDRESS(B1339,2,1,1,"all_city_parameter_inputs"))), ISBLANK(INDIRECT(ADDRESS(B1339,1,1,1,"all_city_parameter_inputs")))), "", IF(ISBLANK(INDIRECT(ADDRESS(B1339,1,1,1,"all_city_parameter_inputs"))), All_city_list!E1338,INDIRECT(ADDRESS(B1339,1,1,1,"all_city_parameter_inputs"))))</f>
        <v>PM_emission_inventories</v>
      </c>
      <c r="F1339" s="9" t="str" cm="1">
        <f t="array" aca="1" ref="F1339" ca="1">IF(AND(ISBLANK(INDIRECT(ADDRESS(B1339,3,1,1,"all_city_parameter_inputs"))),ISBLANK(INDIRECT(ADDRESS(B1339,2,1,1,"all_city_parameter_inputs")))),"",IF(ISBLANK(INDIRECT(ADDRESS(B1339,2,1,1,"all_city_parameter_inputs"))),"",INDIRECT(ADDRESS(B1339,2,1,1,"all_city_parameter_inputs"))))</f>
        <v>big_truck</v>
      </c>
      <c r="G1339" s="25" cm="1">
        <f t="array" aca="1" ref="G1339" ca="1">IF(ISBLANK(INDIRECT(ADDRESS(B1339,A1339,1,1,"all_city_parameter_inputs"))), "--",INDIRECT(ADDRESS(B1339,A1339,1,1,"all_city_parameter_inputs")))</f>
        <v>0.115143472</v>
      </c>
      <c r="H1339" s="25">
        <f ca="1">IF(OR(F1339="alpha",F1339="beta",F1339="sd",F1339="mean"),"--",VLOOKUP(C1339,Default!$B$5:$H$82,7,FALSE))</f>
        <v>0.71099999999999997</v>
      </c>
      <c r="I1339" s="9" t="str">
        <f ca="1">VLOOKUP(E1339,Lookup!$C$5:$D$42,2, FALSE)</f>
        <v>Pollution values</v>
      </c>
      <c r="J1339" s="9">
        <f ca="1">VLOOKUP(C1339,Default!$B$4:$E$82,4, FALSE)</f>
        <v>0</v>
      </c>
      <c r="K1339" s="29"/>
      <c r="L1339" s="29"/>
      <c r="M1339" s="29"/>
    </row>
    <row r="1340" spans="1:13" x14ac:dyDescent="0.3">
      <c r="A1340" s="10">
        <f t="shared" si="59"/>
        <v>22</v>
      </c>
      <c r="B1340" s="10">
        <f t="shared" si="60"/>
        <v>8</v>
      </c>
      <c r="C1340" s="10" t="str">
        <f t="shared" ca="1" si="61"/>
        <v>PM_emission_inventories truck</v>
      </c>
      <c r="D1340" s="9" t="str" cm="1">
        <f t="array" aca="1" ref="D1340" ca="1">INDIRECT(ADDRESS(1,A1340,1,1,"all_city_parameter_inputs"))</f>
        <v>osorno</v>
      </c>
      <c r="E1340" s="11" t="str" cm="1">
        <f t="array" aca="1" ref="E1340" ca="1">IF(AND(ISBLANK(INDIRECT(ADDRESS(B1340,2,1,1,"all_city_parameter_inputs"))), ISBLANK(INDIRECT(ADDRESS(B1340,1,1,1,"all_city_parameter_inputs")))), "", IF(ISBLANK(INDIRECT(ADDRESS(B1340,1,1,1,"all_city_parameter_inputs"))), All_city_list!E1339,INDIRECT(ADDRESS(B1340,1,1,1,"all_city_parameter_inputs"))))</f>
        <v>PM_emission_inventories</v>
      </c>
      <c r="F1340" s="9" t="str" cm="1">
        <f t="array" aca="1" ref="F1340" ca="1">IF(AND(ISBLANK(INDIRECT(ADDRESS(B1340,3,1,1,"all_city_parameter_inputs"))),ISBLANK(INDIRECT(ADDRESS(B1340,2,1,1,"all_city_parameter_inputs")))),"",IF(ISBLANK(INDIRECT(ADDRESS(B1340,2,1,1,"all_city_parameter_inputs"))),"",INDIRECT(ADDRESS(B1340,2,1,1,"all_city_parameter_inputs"))))</f>
        <v>truck</v>
      </c>
      <c r="G1340" s="25" cm="1">
        <f t="array" aca="1" ref="G1340" ca="1">IF(ISBLANK(INDIRECT(ADDRESS(B1340,A1340,1,1,"all_city_parameter_inputs"))), "--",INDIRECT(ADDRESS(B1340,A1340,1,1,"all_city_parameter_inputs")))</f>
        <v>0.82076483600000005</v>
      </c>
      <c r="H1340" s="25">
        <f ca="1">IF(OR(F1340="alpha",F1340="beta",F1340="sd",F1340="mean"),"--",VLOOKUP(C1340,Default!$B$5:$H$82,7,FALSE))</f>
        <v>0.85899999999999999</v>
      </c>
      <c r="I1340" s="9" t="str">
        <f ca="1">VLOOKUP(E1340,Lookup!$C$5:$D$42,2, FALSE)</f>
        <v>Pollution values</v>
      </c>
      <c r="J1340" s="9">
        <f ca="1">VLOOKUP(C1340,Default!$B$4:$E$82,4, FALSE)</f>
        <v>0</v>
      </c>
      <c r="K1340" s="29"/>
      <c r="L1340" s="29"/>
      <c r="M1340" s="29"/>
    </row>
    <row r="1341" spans="1:13" x14ac:dyDescent="0.3">
      <c r="A1341" s="10">
        <f t="shared" si="59"/>
        <v>22</v>
      </c>
      <c r="B1341" s="10">
        <f t="shared" si="60"/>
        <v>9</v>
      </c>
      <c r="C1341" s="10" t="str">
        <f t="shared" ca="1" si="61"/>
        <v>PM_emission_inventories van</v>
      </c>
      <c r="D1341" s="9" t="str" cm="1">
        <f t="array" aca="1" ref="D1341" ca="1">INDIRECT(ADDRESS(1,A1341,1,1,"all_city_parameter_inputs"))</f>
        <v>osorno</v>
      </c>
      <c r="E1341" s="11" t="str" cm="1">
        <f t="array" aca="1" ref="E1341" ca="1">IF(AND(ISBLANK(INDIRECT(ADDRESS(B1341,2,1,1,"all_city_parameter_inputs"))), ISBLANK(INDIRECT(ADDRESS(B1341,1,1,1,"all_city_parameter_inputs")))), "", IF(ISBLANK(INDIRECT(ADDRESS(B1341,1,1,1,"all_city_parameter_inputs"))), All_city_list!E1340,INDIRECT(ADDRESS(B1341,1,1,1,"all_city_parameter_inputs"))))</f>
        <v>PM_emission_inventories</v>
      </c>
      <c r="F1341" s="9" t="str" cm="1">
        <f t="array" aca="1" ref="F1341" ca="1">IF(AND(ISBLANK(INDIRECT(ADDRESS(B1341,3,1,1,"all_city_parameter_inputs"))),ISBLANK(INDIRECT(ADDRESS(B1341,2,1,1,"all_city_parameter_inputs")))),"",IF(ISBLANK(INDIRECT(ADDRESS(B1341,2,1,1,"all_city_parameter_inputs"))),"",INDIRECT(ADDRESS(B1341,2,1,1,"all_city_parameter_inputs"))))</f>
        <v>van</v>
      </c>
      <c r="G1341" s="25" cm="1">
        <f t="array" aca="1" ref="G1341" ca="1">IF(ISBLANK(INDIRECT(ADDRESS(B1341,A1341,1,1,"all_city_parameter_inputs"))), "--",INDIRECT(ADDRESS(B1341,A1341,1,1,"all_city_parameter_inputs")))</f>
        <v>0</v>
      </c>
      <c r="H1341" s="25" t="str">
        <f ca="1">IF(OR(F1341="alpha",F1341="beta",F1341="sd",F1341="mean"),"--",VLOOKUP(C1341,Default!$B$5:$H$82,7,FALSE))</f>
        <v>NOT defined</v>
      </c>
      <c r="I1341" s="9" t="str">
        <f ca="1">VLOOKUP(E1341,Lookup!$C$5:$D$42,2, FALSE)</f>
        <v>Pollution values</v>
      </c>
      <c r="J1341" s="9">
        <f ca="1">VLOOKUP(C1341,Default!$B$4:$E$82,4, FALSE)</f>
        <v>0</v>
      </c>
      <c r="K1341" s="29"/>
      <c r="L1341" s="29"/>
      <c r="M1341" s="29"/>
    </row>
    <row r="1342" spans="1:13" x14ac:dyDescent="0.3">
      <c r="A1342" s="10">
        <f t="shared" si="59"/>
        <v>22</v>
      </c>
      <c r="B1342" s="10">
        <f t="shared" si="60"/>
        <v>10</v>
      </c>
      <c r="C1342" s="10" t="str">
        <f t="shared" ca="1" si="61"/>
        <v>PM_emission_inventories other</v>
      </c>
      <c r="D1342" s="9" t="str" cm="1">
        <f t="array" aca="1" ref="D1342" ca="1">INDIRECT(ADDRESS(1,A1342,1,1,"all_city_parameter_inputs"))</f>
        <v>osorno</v>
      </c>
      <c r="E1342" s="11" t="str" cm="1">
        <f t="array" aca="1" ref="E1342" ca="1">IF(AND(ISBLANK(INDIRECT(ADDRESS(B1342,2,1,1,"all_city_parameter_inputs"))), ISBLANK(INDIRECT(ADDRESS(B1342,1,1,1,"all_city_parameter_inputs")))), "", IF(ISBLANK(INDIRECT(ADDRESS(B1342,1,1,1,"all_city_parameter_inputs"))), All_city_list!E1341,INDIRECT(ADDRESS(B1342,1,1,1,"all_city_parameter_inputs"))))</f>
        <v>PM_emission_inventories</v>
      </c>
      <c r="F1342" s="9" t="str" cm="1">
        <f t="array" aca="1" ref="F1342" ca="1">IF(AND(ISBLANK(INDIRECT(ADDRESS(B1342,3,1,1,"all_city_parameter_inputs"))),ISBLANK(INDIRECT(ADDRESS(B1342,2,1,1,"all_city_parameter_inputs")))),"",IF(ISBLANK(INDIRECT(ADDRESS(B1342,2,1,1,"all_city_parameter_inputs"))),"",INDIRECT(ADDRESS(B1342,2,1,1,"all_city_parameter_inputs"))))</f>
        <v>other</v>
      </c>
      <c r="G1342" s="25" cm="1">
        <f t="array" aca="1" ref="G1342" ca="1">IF(ISBLANK(INDIRECT(ADDRESS(B1342,A1342,1,1,"all_city_parameter_inputs"))), "--",INDIRECT(ADDRESS(B1342,A1342,1,1,"all_city_parameter_inputs")))</f>
        <v>0</v>
      </c>
      <c r="H1342" s="25">
        <f ca="1">IF(OR(F1342="alpha",F1342="beta",F1342="sd",F1342="mean"),"--",VLOOKUP(C1342,Default!$B$5:$H$82,7,FALSE))</f>
        <v>8.2000000000000003E-2</v>
      </c>
      <c r="I1342" s="9" t="str">
        <f ca="1">VLOOKUP(E1342,Lookup!$C$5:$D$42,2, FALSE)</f>
        <v>Pollution values</v>
      </c>
      <c r="J1342" s="9">
        <f ca="1">VLOOKUP(C1342,Default!$B$4:$E$82,4, FALSE)</f>
        <v>0</v>
      </c>
      <c r="K1342" s="29"/>
      <c r="L1342" s="29"/>
      <c r="M1342" s="29"/>
    </row>
    <row r="1343" spans="1:13" x14ac:dyDescent="0.3">
      <c r="A1343" s="10">
        <f t="shared" si="59"/>
        <v>22</v>
      </c>
      <c r="B1343" s="10">
        <f t="shared" si="60"/>
        <v>11</v>
      </c>
      <c r="C1343" s="10" t="str">
        <f t="shared" ca="1" si="61"/>
        <v>PM_emission_inventories taxi</v>
      </c>
      <c r="D1343" s="9" t="str" cm="1">
        <f t="array" aca="1" ref="D1343" ca="1">INDIRECT(ADDRESS(1,A1343,1,1,"all_city_parameter_inputs"))</f>
        <v>osorno</v>
      </c>
      <c r="E1343" s="11" t="str" cm="1">
        <f t="array" aca="1" ref="E1343" ca="1">IF(AND(ISBLANK(INDIRECT(ADDRESS(B1343,2,1,1,"all_city_parameter_inputs"))), ISBLANK(INDIRECT(ADDRESS(B1343,1,1,1,"all_city_parameter_inputs")))), "", IF(ISBLANK(INDIRECT(ADDRESS(B1343,1,1,1,"all_city_parameter_inputs"))), All_city_list!E1342,INDIRECT(ADDRESS(B1343,1,1,1,"all_city_parameter_inputs"))))</f>
        <v>PM_emission_inventories</v>
      </c>
      <c r="F1343" s="9" t="str" cm="1">
        <f t="array" aca="1" ref="F1343" ca="1">IF(AND(ISBLANK(INDIRECT(ADDRESS(B1343,3,1,1,"all_city_parameter_inputs"))),ISBLANK(INDIRECT(ADDRESS(B1343,2,1,1,"all_city_parameter_inputs")))),"",IF(ISBLANK(INDIRECT(ADDRESS(B1343,2,1,1,"all_city_parameter_inputs"))),"",INDIRECT(ADDRESS(B1343,2,1,1,"all_city_parameter_inputs"))))</f>
        <v>taxi</v>
      </c>
      <c r="G1343" s="25" cm="1">
        <f t="array" aca="1" ref="G1343" ca="1">IF(ISBLANK(INDIRECT(ADDRESS(B1343,A1343,1,1,"all_city_parameter_inputs"))), "--",INDIRECT(ADDRESS(B1343,A1343,1,1,"all_city_parameter_inputs")))</f>
        <v>0</v>
      </c>
      <c r="H1343" s="25">
        <f ca="1">IF(OR(F1343="alpha",F1343="beta",F1343="sd",F1343="mean"),"--",VLOOKUP(C1343,Default!$B$5:$H$82,7,FALSE))</f>
        <v>1.0999999999999999E-2</v>
      </c>
      <c r="I1343" s="9" t="str">
        <f ca="1">VLOOKUP(E1343,Lookup!$C$5:$D$42,2, FALSE)</f>
        <v>Pollution values</v>
      </c>
      <c r="J1343" s="9">
        <f ca="1">VLOOKUP(C1343,Default!$B$4:$E$82,4, FALSE)</f>
        <v>0</v>
      </c>
      <c r="K1343" s="29"/>
      <c r="L1343" s="29"/>
      <c r="M1343" s="29"/>
    </row>
    <row r="1344" spans="1:13" x14ac:dyDescent="0.3">
      <c r="A1344" s="10">
        <f t="shared" si="59"/>
        <v>22</v>
      </c>
      <c r="B1344" s="10">
        <f t="shared" si="60"/>
        <v>12</v>
      </c>
      <c r="C1344" s="10" t="str">
        <f t="shared" ca="1" si="61"/>
        <v>PM_emission_inventories auto_rickshaw</v>
      </c>
      <c r="D1344" s="9" t="str" cm="1">
        <f t="array" aca="1" ref="D1344" ca="1">INDIRECT(ADDRESS(1,A1344,1,1,"all_city_parameter_inputs"))</f>
        <v>osorno</v>
      </c>
      <c r="E1344" s="11" t="str" cm="1">
        <f t="array" aca="1" ref="E1344" ca="1">IF(AND(ISBLANK(INDIRECT(ADDRESS(B1344,2,1,1,"all_city_parameter_inputs"))), ISBLANK(INDIRECT(ADDRESS(B1344,1,1,1,"all_city_parameter_inputs")))), "", IF(ISBLANK(INDIRECT(ADDRESS(B1344,1,1,1,"all_city_parameter_inputs"))), All_city_list!E1343,INDIRECT(ADDRESS(B1344,1,1,1,"all_city_parameter_inputs"))))</f>
        <v>PM_emission_inventories</v>
      </c>
      <c r="F1344" s="9" t="str" cm="1">
        <f t="array" aca="1" ref="F1344" ca="1">IF(AND(ISBLANK(INDIRECT(ADDRESS(B1344,3,1,1,"all_city_parameter_inputs"))),ISBLANK(INDIRECT(ADDRESS(B1344,2,1,1,"all_city_parameter_inputs")))),"",IF(ISBLANK(INDIRECT(ADDRESS(B1344,2,1,1,"all_city_parameter_inputs"))),"",INDIRECT(ADDRESS(B1344,2,1,1,"all_city_parameter_inputs"))))</f>
        <v>auto_rickshaw</v>
      </c>
      <c r="G1344" s="25" cm="1">
        <f t="array" aca="1" ref="G1344" ca="1">IF(ISBLANK(INDIRECT(ADDRESS(B1344,A1344,1,1,"all_city_parameter_inputs"))), "--",INDIRECT(ADDRESS(B1344,A1344,1,1,"all_city_parameter_inputs")))</f>
        <v>0</v>
      </c>
      <c r="H1344" s="25" t="str">
        <f ca="1">IF(OR(F1344="alpha",F1344="beta",F1344="sd",F1344="mean"),"--",VLOOKUP(C1344,Default!$B$5:$H$82,7,FALSE))</f>
        <v>NOT defined</v>
      </c>
      <c r="I1344" s="9" t="str">
        <f ca="1">VLOOKUP(E1344,Lookup!$C$5:$D$42,2, FALSE)</f>
        <v>Pollution values</v>
      </c>
      <c r="J1344" s="9">
        <f ca="1">VLOOKUP(C1344,Default!$B$4:$E$82,4, FALSE)</f>
        <v>0</v>
      </c>
      <c r="K1344" s="29"/>
      <c r="L1344" s="29"/>
      <c r="M1344" s="29"/>
    </row>
    <row r="1345" spans="1:13" x14ac:dyDescent="0.3">
      <c r="A1345" s="10">
        <f t="shared" si="59"/>
        <v>22</v>
      </c>
      <c r="B1345" s="10">
        <f t="shared" si="60"/>
        <v>13</v>
      </c>
      <c r="C1345" s="10" t="str">
        <f t="shared" ca="1" si="61"/>
        <v>injury_reporting_rate</v>
      </c>
      <c r="D1345" s="9" t="str" cm="1">
        <f t="array" aca="1" ref="D1345" ca="1">INDIRECT(ADDRESS(1,A1345,1,1,"all_city_parameter_inputs"))</f>
        <v>osorno</v>
      </c>
      <c r="E1345" s="11" t="str" cm="1">
        <f t="array" aca="1" ref="E1345" ca="1">IF(AND(ISBLANK(INDIRECT(ADDRESS(B1345,2,1,1,"all_city_parameter_inputs"))), ISBLANK(INDIRECT(ADDRESS(B1345,1,1,1,"all_city_parameter_inputs")))), "", IF(ISBLANK(INDIRECT(ADDRESS(B1345,1,1,1,"all_city_parameter_inputs"))), All_city_list!E1344,INDIRECT(ADDRESS(B1345,1,1,1,"all_city_parameter_inputs"))))</f>
        <v>injury_reporting_rate</v>
      </c>
      <c r="F1345" s="9" t="str" cm="1">
        <f t="array" aca="1" ref="F1345" ca="1">IF(AND(ISBLANK(INDIRECT(ADDRESS(B1345,3,1,1,"all_city_parameter_inputs"))),ISBLANK(INDIRECT(ADDRESS(B1345,2,1,1,"all_city_parameter_inputs")))),"",IF(ISBLANK(INDIRECT(ADDRESS(B1345,2,1,1,"all_city_parameter_inputs"))),"",INDIRECT(ADDRESS(B1345,2,1,1,"all_city_parameter_inputs"))))</f>
        <v>constant</v>
      </c>
      <c r="G1345" s="25" cm="1">
        <f t="array" aca="1" ref="G1345" ca="1">IF(ISBLANK(INDIRECT(ADDRESS(B1345,A1345,1,1,"all_city_parameter_inputs"))), "--",INDIRECT(ADDRESS(B1345,A1345,1,1,"all_city_parameter_inputs")))</f>
        <v>1</v>
      </c>
      <c r="H1345" s="25">
        <f ca="1">IF(OR(F1345="alpha",F1345="beta",F1345="sd",F1345="mean"),"--",VLOOKUP(C1345,Default!$B$5:$H$82,7,FALSE))</f>
        <v>1</v>
      </c>
      <c r="I1345" s="9" t="str">
        <f ca="1">VLOOKUP(E1345,Lookup!$C$5:$D$42,2, FALSE)</f>
        <v>Injury values</v>
      </c>
      <c r="J1345" s="9" t="str">
        <f ca="1">VLOOKUP(C1345,Default!$B$4:$E$82,4, FALSE)</f>
        <v>rate at which injuries are reported</v>
      </c>
      <c r="K1345" s="29"/>
      <c r="L1345" s="29"/>
      <c r="M1345" s="29"/>
    </row>
    <row r="1346" spans="1:13" x14ac:dyDescent="0.3">
      <c r="A1346" s="10">
        <f t="shared" si="59"/>
        <v>22</v>
      </c>
      <c r="B1346" s="10">
        <f t="shared" si="60"/>
        <v>14</v>
      </c>
      <c r="C1346" s="10" t="str">
        <f t="shared" ca="1" si="61"/>
        <v>injury_reporting_rate</v>
      </c>
      <c r="D1346" s="9" t="str" cm="1">
        <f t="array" aca="1" ref="D1346" ca="1">INDIRECT(ADDRESS(1,A1346,1,1,"all_city_parameter_inputs"))</f>
        <v>osorno</v>
      </c>
      <c r="E1346" s="11" t="str" cm="1">
        <f t="array" aca="1" ref="E1346" ca="1">IF(AND(ISBLANK(INDIRECT(ADDRESS(B1346,2,1,1,"all_city_parameter_inputs"))), ISBLANK(INDIRECT(ADDRESS(B1346,1,1,1,"all_city_parameter_inputs")))), "", IF(ISBLANK(INDIRECT(ADDRESS(B1346,1,1,1,"all_city_parameter_inputs"))), All_city_list!E1345,INDIRECT(ADDRESS(B1346,1,1,1,"all_city_parameter_inputs"))))</f>
        <v>injury_reporting_rate</v>
      </c>
      <c r="F1346" s="9" t="str" cm="1">
        <f t="array" aca="1" ref="F1346" ca="1">IF(AND(ISBLANK(INDIRECT(ADDRESS(B1346,3,1,1,"all_city_parameter_inputs"))),ISBLANK(INDIRECT(ADDRESS(B1346,2,1,1,"all_city_parameter_inputs")))),"",IF(ISBLANK(INDIRECT(ADDRESS(B1346,2,1,1,"all_city_parameter_inputs"))),"",INDIRECT(ADDRESS(B1346,2,1,1,"all_city_parameter_inputs"))))</f>
        <v>alpha</v>
      </c>
      <c r="G1346" s="25" cm="1">
        <f t="array" aca="1" ref="G1346" ca="1">IF(ISBLANK(INDIRECT(ADDRESS(B1346,A1346,1,1,"all_city_parameter_inputs"))), "--",INDIRECT(ADDRESS(B1346,A1346,1,1,"all_city_parameter_inputs")))</f>
        <v>40</v>
      </c>
      <c r="H1346" s="25" t="str">
        <f ca="1">IF(OR(F1346="alpha",F1346="beta",F1346="sd",F1346="mean"),"--",VLOOKUP(C1346,Default!$B$5:$H$82,7,FALSE))</f>
        <v>--</v>
      </c>
      <c r="I1346" s="9" t="str">
        <f ca="1">VLOOKUP(E1346,Lookup!$C$5:$D$42,2, FALSE)</f>
        <v>Injury values</v>
      </c>
      <c r="J1346" s="9" t="str">
        <f ca="1">VLOOKUP(C1346,Default!$B$4:$E$82,4, FALSE)</f>
        <v>rate at which injuries are reported</v>
      </c>
      <c r="K1346" s="29"/>
      <c r="L1346" s="29"/>
      <c r="M1346" s="29"/>
    </row>
    <row r="1347" spans="1:13" x14ac:dyDescent="0.3">
      <c r="A1347" s="10">
        <f t="shared" si="59"/>
        <v>22</v>
      </c>
      <c r="B1347" s="10">
        <f t="shared" si="60"/>
        <v>15</v>
      </c>
      <c r="C1347" s="10" t="str">
        <f t="shared" ca="1" si="61"/>
        <v>injury_reporting_rate</v>
      </c>
      <c r="D1347" s="9" t="str" cm="1">
        <f t="array" aca="1" ref="D1347" ca="1">INDIRECT(ADDRESS(1,A1347,1,1,"all_city_parameter_inputs"))</f>
        <v>osorno</v>
      </c>
      <c r="E1347" s="11" t="str" cm="1">
        <f t="array" aca="1" ref="E1347" ca="1">IF(AND(ISBLANK(INDIRECT(ADDRESS(B1347,2,1,1,"all_city_parameter_inputs"))), ISBLANK(INDIRECT(ADDRESS(B1347,1,1,1,"all_city_parameter_inputs")))), "", IF(ISBLANK(INDIRECT(ADDRESS(B1347,1,1,1,"all_city_parameter_inputs"))), All_city_list!E1346,INDIRECT(ADDRESS(B1347,1,1,1,"all_city_parameter_inputs"))))</f>
        <v>injury_reporting_rate</v>
      </c>
      <c r="F1347" s="9" t="str" cm="1">
        <f t="array" aca="1" ref="F1347" ca="1">IF(AND(ISBLANK(INDIRECT(ADDRESS(B1347,3,1,1,"all_city_parameter_inputs"))),ISBLANK(INDIRECT(ADDRESS(B1347,2,1,1,"all_city_parameter_inputs")))),"",IF(ISBLANK(INDIRECT(ADDRESS(B1347,2,1,1,"all_city_parameter_inputs"))),"",INDIRECT(ADDRESS(B1347,2,1,1,"all_city_parameter_inputs"))))</f>
        <v>beta</v>
      </c>
      <c r="G1347" s="25" cm="1">
        <f t="array" aca="1" ref="G1347" ca="1">IF(ISBLANK(INDIRECT(ADDRESS(B1347,A1347,1,1,"all_city_parameter_inputs"))), "--",INDIRECT(ADDRESS(B1347,A1347,1,1,"all_city_parameter_inputs")))</f>
        <v>3</v>
      </c>
      <c r="H1347" s="25" t="str">
        <f ca="1">IF(OR(F1347="alpha",F1347="beta",F1347="sd",F1347="mean"),"--",VLOOKUP(C1347,Default!$B$5:$H$82,7,FALSE))</f>
        <v>--</v>
      </c>
      <c r="I1347" s="9" t="str">
        <f ca="1">VLOOKUP(E1347,Lookup!$C$5:$D$42,2, FALSE)</f>
        <v>Injury values</v>
      </c>
      <c r="J1347" s="9" t="str">
        <f ca="1">VLOOKUP(C1347,Default!$B$4:$E$82,4, FALSE)</f>
        <v>rate at which injuries are reported</v>
      </c>
      <c r="K1347" s="29"/>
      <c r="L1347" s="29"/>
      <c r="M1347" s="29"/>
    </row>
    <row r="1348" spans="1:13" x14ac:dyDescent="0.3">
      <c r="A1348" s="10">
        <f t="shared" si="59"/>
        <v>22</v>
      </c>
      <c r="B1348" s="10">
        <f t="shared" si="60"/>
        <v>16</v>
      </c>
      <c r="C1348" s="10" t="str">
        <f t="shared" ca="1" si="61"/>
        <v>chronic_disease_scalar</v>
      </c>
      <c r="D1348" s="9" t="str" cm="1">
        <f t="array" aca="1" ref="D1348" ca="1">INDIRECT(ADDRESS(1,A1348,1,1,"all_city_parameter_inputs"))</f>
        <v>osorno</v>
      </c>
      <c r="E1348" s="11" t="str" cm="1">
        <f t="array" aca="1" ref="E1348" ca="1">IF(AND(ISBLANK(INDIRECT(ADDRESS(B1348,2,1,1,"all_city_parameter_inputs"))), ISBLANK(INDIRECT(ADDRESS(B1348,1,1,1,"all_city_parameter_inputs")))), "", IF(ISBLANK(INDIRECT(ADDRESS(B1348,1,1,1,"all_city_parameter_inputs"))), All_city_list!E1347,INDIRECT(ADDRESS(B1348,1,1,1,"all_city_parameter_inputs"))))</f>
        <v>chronic_disease_scalar</v>
      </c>
      <c r="F1348" s="9" t="str" cm="1">
        <f t="array" aca="1" ref="F1348" ca="1">IF(AND(ISBLANK(INDIRECT(ADDRESS(B1348,3,1,1,"all_city_parameter_inputs"))),ISBLANK(INDIRECT(ADDRESS(B1348,2,1,1,"all_city_parameter_inputs")))),"",IF(ISBLANK(INDIRECT(ADDRESS(B1348,2,1,1,"all_city_parameter_inputs"))),"",INDIRECT(ADDRESS(B1348,2,1,1,"all_city_parameter_inputs"))))</f>
        <v>constant</v>
      </c>
      <c r="G1348" s="25" cm="1">
        <f t="array" aca="1" ref="G1348" ca="1">IF(ISBLANK(INDIRECT(ADDRESS(B1348,A1348,1,1,"all_city_parameter_inputs"))), "--",INDIRECT(ADDRESS(B1348,A1348,1,1,"all_city_parameter_inputs")))</f>
        <v>1</v>
      </c>
      <c r="H1348" s="25">
        <f ca="1">IF(OR(F1348="alpha",F1348="beta",F1348="sd",F1348="mean"),"--",VLOOKUP(C1348,Default!$B$5:$H$82,7,FALSE))</f>
        <v>1</v>
      </c>
      <c r="I1348" s="9" t="str">
        <f ca="1">VLOOKUP(E1348,Lookup!$C$5:$D$42,2, FALSE)</f>
        <v>Health values</v>
      </c>
      <c r="J1348" s="9" t="str">
        <f ca="1">VLOOKUP(C1348,Default!$B$4:$E$82,4, FALSE)</f>
        <v>scalar for GBD data</v>
      </c>
      <c r="K1348" s="29"/>
      <c r="L1348" s="29"/>
      <c r="M1348" s="29"/>
    </row>
    <row r="1349" spans="1:13" x14ac:dyDescent="0.3">
      <c r="A1349" s="10">
        <f t="shared" si="59"/>
        <v>22</v>
      </c>
      <c r="B1349" s="10">
        <f t="shared" si="60"/>
        <v>17</v>
      </c>
      <c r="C1349" s="10" t="str">
        <f t="shared" ca="1" si="61"/>
        <v>chronic_disease_scalar</v>
      </c>
      <c r="D1349" s="9" t="str" cm="1">
        <f t="array" aca="1" ref="D1349" ca="1">INDIRECT(ADDRESS(1,A1349,1,1,"all_city_parameter_inputs"))</f>
        <v>osorno</v>
      </c>
      <c r="E1349" s="11" t="str" cm="1">
        <f t="array" aca="1" ref="E1349" ca="1">IF(AND(ISBLANK(INDIRECT(ADDRESS(B1349,2,1,1,"all_city_parameter_inputs"))), ISBLANK(INDIRECT(ADDRESS(B1349,1,1,1,"all_city_parameter_inputs")))), "", IF(ISBLANK(INDIRECT(ADDRESS(B1349,1,1,1,"all_city_parameter_inputs"))), All_city_list!E1348,INDIRECT(ADDRESS(B1349,1,1,1,"all_city_parameter_inputs"))))</f>
        <v>chronic_disease_scalar</v>
      </c>
      <c r="F1349" s="9" t="str" cm="1">
        <f t="array" aca="1" ref="F1349" ca="1">IF(AND(ISBLANK(INDIRECT(ADDRESS(B1349,3,1,1,"all_city_parameter_inputs"))),ISBLANK(INDIRECT(ADDRESS(B1349,2,1,1,"all_city_parameter_inputs")))),"",IF(ISBLANK(INDIRECT(ADDRESS(B1349,2,1,1,"all_city_parameter_inputs"))),"",INDIRECT(ADDRESS(B1349,2,1,1,"all_city_parameter_inputs"))))</f>
        <v>mean</v>
      </c>
      <c r="G1349" s="25" cm="1">
        <f t="array" aca="1" ref="G1349" ca="1">IF(ISBLANK(INDIRECT(ADDRESS(B1349,A1349,1,1,"all_city_parameter_inputs"))), "--",INDIRECT(ADDRESS(B1349,A1349,1,1,"all_city_parameter_inputs")))</f>
        <v>1</v>
      </c>
      <c r="H1349" s="25" t="str">
        <f ca="1">IF(OR(F1349="alpha",F1349="beta",F1349="sd",F1349="mean"),"--",VLOOKUP(C1349,Default!$B$5:$H$82,7,FALSE))</f>
        <v>--</v>
      </c>
      <c r="I1349" s="9" t="str">
        <f ca="1">VLOOKUP(E1349,Lookup!$C$5:$D$42,2, FALSE)</f>
        <v>Health values</v>
      </c>
      <c r="J1349" s="9" t="str">
        <f ca="1">VLOOKUP(C1349,Default!$B$4:$E$82,4, FALSE)</f>
        <v>scalar for GBD data</v>
      </c>
      <c r="K1349" s="29"/>
      <c r="L1349" s="29"/>
      <c r="M1349" s="29"/>
    </row>
    <row r="1350" spans="1:13" x14ac:dyDescent="0.3">
      <c r="A1350" s="10">
        <f t="shared" si="59"/>
        <v>22</v>
      </c>
      <c r="B1350" s="10">
        <f t="shared" si="60"/>
        <v>18</v>
      </c>
      <c r="C1350" s="10" t="str">
        <f t="shared" ca="1" si="61"/>
        <v>chronic_disease_scalar</v>
      </c>
      <c r="D1350" s="9" t="str" cm="1">
        <f t="array" aca="1" ref="D1350" ca="1">INDIRECT(ADDRESS(1,A1350,1,1,"all_city_parameter_inputs"))</f>
        <v>osorno</v>
      </c>
      <c r="E1350" s="11" t="str" cm="1">
        <f t="array" aca="1" ref="E1350" ca="1">IF(AND(ISBLANK(INDIRECT(ADDRESS(B1350,2,1,1,"all_city_parameter_inputs"))), ISBLANK(INDIRECT(ADDRESS(B1350,1,1,1,"all_city_parameter_inputs")))), "", IF(ISBLANK(INDIRECT(ADDRESS(B1350,1,1,1,"all_city_parameter_inputs"))), All_city_list!E1349,INDIRECT(ADDRESS(B1350,1,1,1,"all_city_parameter_inputs"))))</f>
        <v>chronic_disease_scalar</v>
      </c>
      <c r="F1350" s="9" t="str" cm="1">
        <f t="array" aca="1" ref="F1350" ca="1">IF(AND(ISBLANK(INDIRECT(ADDRESS(B1350,3,1,1,"all_city_parameter_inputs"))),ISBLANK(INDIRECT(ADDRESS(B1350,2,1,1,"all_city_parameter_inputs")))),"",IF(ISBLANK(INDIRECT(ADDRESS(B1350,2,1,1,"all_city_parameter_inputs"))),"",INDIRECT(ADDRESS(B1350,2,1,1,"all_city_parameter_inputs"))))</f>
        <v>sd</v>
      </c>
      <c r="G1350" s="25" cm="1">
        <f t="array" aca="1" ref="G1350" ca="1">IF(ISBLANK(INDIRECT(ADDRESS(B1350,A1350,1,1,"all_city_parameter_inputs"))), "--",INDIRECT(ADDRESS(B1350,A1350,1,1,"all_city_parameter_inputs")))</f>
        <v>1.2</v>
      </c>
      <c r="H1350" s="25" t="str">
        <f ca="1">IF(OR(F1350="alpha",F1350="beta",F1350="sd",F1350="mean"),"--",VLOOKUP(C1350,Default!$B$5:$H$82,7,FALSE))</f>
        <v>--</v>
      </c>
      <c r="I1350" s="9" t="str">
        <f ca="1">VLOOKUP(E1350,Lookup!$C$5:$D$42,2, FALSE)</f>
        <v>Health values</v>
      </c>
      <c r="J1350" s="9" t="str">
        <f ca="1">VLOOKUP(C1350,Default!$B$4:$E$82,4, FALSE)</f>
        <v>scalar for GBD data</v>
      </c>
      <c r="K1350" s="29"/>
      <c r="L1350" s="29"/>
      <c r="M1350" s="29"/>
    </row>
    <row r="1351" spans="1:13" x14ac:dyDescent="0.3">
      <c r="A1351" s="10">
        <f t="shared" si="59"/>
        <v>22</v>
      </c>
      <c r="B1351" s="10">
        <f t="shared" si="60"/>
        <v>19</v>
      </c>
      <c r="C1351" s="10" t="str">
        <f t="shared" ca="1" si="61"/>
        <v>pm_conc_base</v>
      </c>
      <c r="D1351" s="9" t="str" cm="1">
        <f t="array" aca="1" ref="D1351" ca="1">INDIRECT(ADDRESS(1,A1351,1,1,"all_city_parameter_inputs"))</f>
        <v>osorno</v>
      </c>
      <c r="E1351" s="11" t="str" cm="1">
        <f t="array" aca="1" ref="E1351" ca="1">IF(AND(ISBLANK(INDIRECT(ADDRESS(B1351,2,1,1,"all_city_parameter_inputs"))), ISBLANK(INDIRECT(ADDRESS(B1351,1,1,1,"all_city_parameter_inputs")))), "", IF(ISBLANK(INDIRECT(ADDRESS(B1351,1,1,1,"all_city_parameter_inputs"))), All_city_list!E1350,INDIRECT(ADDRESS(B1351,1,1,1,"all_city_parameter_inputs"))))</f>
        <v>pm_conc_base</v>
      </c>
      <c r="F1351" s="9" t="str" cm="1">
        <f t="array" aca="1" ref="F1351" ca="1">IF(AND(ISBLANK(INDIRECT(ADDRESS(B1351,3,1,1,"all_city_parameter_inputs"))),ISBLANK(INDIRECT(ADDRESS(B1351,2,1,1,"all_city_parameter_inputs")))),"",IF(ISBLANK(INDIRECT(ADDRESS(B1351,2,1,1,"all_city_parameter_inputs"))),"",INDIRECT(ADDRESS(B1351,2,1,1,"all_city_parameter_inputs"))))</f>
        <v>constant</v>
      </c>
      <c r="G1351" s="25" cm="1">
        <f t="array" aca="1" ref="G1351" ca="1">IF(ISBLANK(INDIRECT(ADDRESS(B1351,A1351,1,1,"all_city_parameter_inputs"))), "--",INDIRECT(ADDRESS(B1351,A1351,1,1,"all_city_parameter_inputs")))</f>
        <v>38.097149999999999</v>
      </c>
      <c r="H1351" s="25">
        <f ca="1">IF(OR(F1351="alpha",F1351="beta",F1351="sd",F1351="mean"),"--",VLOOKUP(C1351,Default!$B$5:$H$82,7,FALSE))</f>
        <v>50</v>
      </c>
      <c r="I1351" s="9" t="str">
        <f ca="1">VLOOKUP(E1351,Lookup!$C$5:$D$42,2, FALSE)</f>
        <v>Pollution values</v>
      </c>
      <c r="J1351" s="9" t="str">
        <f ca="1">VLOOKUP(C1351,Default!$B$4:$E$82,4, FALSE)</f>
        <v>background PM2.5 concentration</v>
      </c>
      <c r="K1351" s="29"/>
      <c r="L1351" s="29"/>
      <c r="M1351" s="29"/>
    </row>
    <row r="1352" spans="1:13" x14ac:dyDescent="0.3">
      <c r="A1352" s="10">
        <f t="shared" si="59"/>
        <v>22</v>
      </c>
      <c r="B1352" s="10">
        <f t="shared" si="60"/>
        <v>20</v>
      </c>
      <c r="C1352" s="10" t="str">
        <f t="shared" ca="1" si="61"/>
        <v>pm_conc_base</v>
      </c>
      <c r="D1352" s="9" t="str" cm="1">
        <f t="array" aca="1" ref="D1352" ca="1">INDIRECT(ADDRESS(1,A1352,1,1,"all_city_parameter_inputs"))</f>
        <v>osorno</v>
      </c>
      <c r="E1352" s="11" t="str" cm="1">
        <f t="array" aca="1" ref="E1352" ca="1">IF(AND(ISBLANK(INDIRECT(ADDRESS(B1352,2,1,1,"all_city_parameter_inputs"))), ISBLANK(INDIRECT(ADDRESS(B1352,1,1,1,"all_city_parameter_inputs")))), "", IF(ISBLANK(INDIRECT(ADDRESS(B1352,1,1,1,"all_city_parameter_inputs"))), All_city_list!E1351,INDIRECT(ADDRESS(B1352,1,1,1,"all_city_parameter_inputs"))))</f>
        <v>pm_conc_base</v>
      </c>
      <c r="F1352" s="9" t="str" cm="1">
        <f t="array" aca="1" ref="F1352" ca="1">IF(AND(ISBLANK(INDIRECT(ADDRESS(B1352,3,1,1,"all_city_parameter_inputs"))),ISBLANK(INDIRECT(ADDRESS(B1352,2,1,1,"all_city_parameter_inputs")))),"",IF(ISBLANK(INDIRECT(ADDRESS(B1352,2,1,1,"all_city_parameter_inputs"))),"",INDIRECT(ADDRESS(B1352,2,1,1,"all_city_parameter_inputs"))))</f>
        <v>mean</v>
      </c>
      <c r="G1352" s="25" cm="1">
        <f t="array" aca="1" ref="G1352" ca="1">IF(ISBLANK(INDIRECT(ADDRESS(B1352,A1352,1,1,"all_city_parameter_inputs"))), "--",INDIRECT(ADDRESS(B1352,A1352,1,1,"all_city_parameter_inputs")))</f>
        <v>24</v>
      </c>
      <c r="H1352" s="25" t="str">
        <f ca="1">IF(OR(F1352="alpha",F1352="beta",F1352="sd",F1352="mean"),"--",VLOOKUP(C1352,Default!$B$5:$H$82,7,FALSE))</f>
        <v>--</v>
      </c>
      <c r="I1352" s="9" t="str">
        <f ca="1">VLOOKUP(E1352,Lookup!$C$5:$D$42,2, FALSE)</f>
        <v>Pollution values</v>
      </c>
      <c r="J1352" s="9" t="str">
        <f ca="1">VLOOKUP(C1352,Default!$B$4:$E$82,4, FALSE)</f>
        <v>background PM2.5 concentration</v>
      </c>
      <c r="K1352" s="29"/>
      <c r="L1352" s="29"/>
      <c r="M1352" s="29"/>
    </row>
    <row r="1353" spans="1:13" x14ac:dyDescent="0.3">
      <c r="A1353" s="10">
        <f t="shared" si="59"/>
        <v>22</v>
      </c>
      <c r="B1353" s="10">
        <f t="shared" si="60"/>
        <v>21</v>
      </c>
      <c r="C1353" s="10" t="str">
        <f t="shared" ca="1" si="61"/>
        <v>pm_conc_base</v>
      </c>
      <c r="D1353" s="9" t="str" cm="1">
        <f t="array" aca="1" ref="D1353" ca="1">INDIRECT(ADDRESS(1,A1353,1,1,"all_city_parameter_inputs"))</f>
        <v>osorno</v>
      </c>
      <c r="E1353" s="11" t="str" cm="1">
        <f t="array" aca="1" ref="E1353" ca="1">IF(AND(ISBLANK(INDIRECT(ADDRESS(B1353,2,1,1,"all_city_parameter_inputs"))), ISBLANK(INDIRECT(ADDRESS(B1353,1,1,1,"all_city_parameter_inputs")))), "", IF(ISBLANK(INDIRECT(ADDRESS(B1353,1,1,1,"all_city_parameter_inputs"))), All_city_list!E1352,INDIRECT(ADDRESS(B1353,1,1,1,"all_city_parameter_inputs"))))</f>
        <v>pm_conc_base</v>
      </c>
      <c r="F1353" s="9" t="str" cm="1">
        <f t="array" aca="1" ref="F1353" ca="1">IF(AND(ISBLANK(INDIRECT(ADDRESS(B1353,3,1,1,"all_city_parameter_inputs"))),ISBLANK(INDIRECT(ADDRESS(B1353,2,1,1,"all_city_parameter_inputs")))),"",IF(ISBLANK(INDIRECT(ADDRESS(B1353,2,1,1,"all_city_parameter_inputs"))),"",INDIRECT(ADDRESS(B1353,2,1,1,"all_city_parameter_inputs"))))</f>
        <v>sd</v>
      </c>
      <c r="G1353" s="25" cm="1">
        <f t="array" aca="1" ref="G1353" ca="1">IF(ISBLANK(INDIRECT(ADDRESS(B1353,A1353,1,1,"all_city_parameter_inputs"))), "--",INDIRECT(ADDRESS(B1353,A1353,1,1,"all_city_parameter_inputs")))</f>
        <v>1.0449999999999999</v>
      </c>
      <c r="H1353" s="25" t="str">
        <f ca="1">IF(OR(F1353="alpha",F1353="beta",F1353="sd",F1353="mean"),"--",VLOOKUP(C1353,Default!$B$5:$H$82,7,FALSE))</f>
        <v>--</v>
      </c>
      <c r="I1353" s="9" t="str">
        <f ca="1">VLOOKUP(E1353,Lookup!$C$5:$D$42,2, FALSE)</f>
        <v>Pollution values</v>
      </c>
      <c r="J1353" s="9" t="str">
        <f ca="1">VLOOKUP(C1353,Default!$B$4:$E$82,4, FALSE)</f>
        <v>background PM2.5 concentration</v>
      </c>
      <c r="K1353" s="29"/>
      <c r="L1353" s="29"/>
      <c r="M1353" s="29"/>
    </row>
    <row r="1354" spans="1:13" x14ac:dyDescent="0.3">
      <c r="A1354" s="10">
        <f t="shared" si="59"/>
        <v>22</v>
      </c>
      <c r="B1354" s="10">
        <f t="shared" si="60"/>
        <v>22</v>
      </c>
      <c r="C1354" s="10" t="str">
        <f t="shared" ca="1" si="61"/>
        <v>pm_trans_share</v>
      </c>
      <c r="D1354" s="9" t="str" cm="1">
        <f t="array" aca="1" ref="D1354" ca="1">INDIRECT(ADDRESS(1,A1354,1,1,"all_city_parameter_inputs"))</f>
        <v>osorno</v>
      </c>
      <c r="E1354" s="11" t="str" cm="1">
        <f t="array" aca="1" ref="E1354" ca="1">IF(AND(ISBLANK(INDIRECT(ADDRESS(B1354,2,1,1,"all_city_parameter_inputs"))), ISBLANK(INDIRECT(ADDRESS(B1354,1,1,1,"all_city_parameter_inputs")))), "", IF(ISBLANK(INDIRECT(ADDRESS(B1354,1,1,1,"all_city_parameter_inputs"))), All_city_list!E1353,INDIRECT(ADDRESS(B1354,1,1,1,"all_city_parameter_inputs"))))</f>
        <v>pm_trans_share</v>
      </c>
      <c r="F1354" s="9" t="str" cm="1">
        <f t="array" aca="1" ref="F1354" ca="1">IF(AND(ISBLANK(INDIRECT(ADDRESS(B1354,3,1,1,"all_city_parameter_inputs"))),ISBLANK(INDIRECT(ADDRESS(B1354,2,1,1,"all_city_parameter_inputs")))),"",IF(ISBLANK(INDIRECT(ADDRESS(B1354,2,1,1,"all_city_parameter_inputs"))),"",INDIRECT(ADDRESS(B1354,2,1,1,"all_city_parameter_inputs"))))</f>
        <v>constant</v>
      </c>
      <c r="G1354" s="25" cm="1">
        <f t="array" aca="1" ref="G1354" ca="1">IF(ISBLANK(INDIRECT(ADDRESS(B1354,A1354,1,1,"all_city_parameter_inputs"))), "--",INDIRECT(ADDRESS(B1354,A1354,1,1,"all_city_parameter_inputs")))</f>
        <v>0.31</v>
      </c>
      <c r="H1354" s="25">
        <f ca="1">IF(OR(F1354="alpha",F1354="beta",F1354="sd",F1354="mean"),"--",VLOOKUP(C1354,Default!$B$5:$H$82,7,FALSE))</f>
        <v>0.22500000000000001</v>
      </c>
      <c r="I1354" s="9" t="str">
        <f ca="1">VLOOKUP(E1354,Lookup!$C$5:$D$42,2, FALSE)</f>
        <v>Pollution values</v>
      </c>
      <c r="J1354" s="9" t="str">
        <f ca="1">VLOOKUP(C1354,Default!$B$4:$E$82,4, FALSE)</f>
        <v>proportion of background PM2.5 attributable to transport</v>
      </c>
      <c r="K1354" s="29"/>
      <c r="L1354" s="29"/>
      <c r="M1354" s="29"/>
    </row>
    <row r="1355" spans="1:13" x14ac:dyDescent="0.3">
      <c r="A1355" s="10">
        <f t="shared" si="59"/>
        <v>22</v>
      </c>
      <c r="B1355" s="10">
        <f t="shared" si="60"/>
        <v>23</v>
      </c>
      <c r="C1355" s="10" t="str">
        <f t="shared" ca="1" si="61"/>
        <v>pm_trans_share</v>
      </c>
      <c r="D1355" s="9" t="str" cm="1">
        <f t="array" aca="1" ref="D1355" ca="1">INDIRECT(ADDRESS(1,A1355,1,1,"all_city_parameter_inputs"))</f>
        <v>osorno</v>
      </c>
      <c r="E1355" s="11" t="str" cm="1">
        <f t="array" aca="1" ref="E1355" ca="1">IF(AND(ISBLANK(INDIRECT(ADDRESS(B1355,2,1,1,"all_city_parameter_inputs"))), ISBLANK(INDIRECT(ADDRESS(B1355,1,1,1,"all_city_parameter_inputs")))), "", IF(ISBLANK(INDIRECT(ADDRESS(B1355,1,1,1,"all_city_parameter_inputs"))), All_city_list!E1354,INDIRECT(ADDRESS(B1355,1,1,1,"all_city_parameter_inputs"))))</f>
        <v>pm_trans_share</v>
      </c>
      <c r="F1355" s="9" t="str" cm="1">
        <f t="array" aca="1" ref="F1355" ca="1">IF(AND(ISBLANK(INDIRECT(ADDRESS(B1355,3,1,1,"all_city_parameter_inputs"))),ISBLANK(INDIRECT(ADDRESS(B1355,2,1,1,"all_city_parameter_inputs")))),"",IF(ISBLANK(INDIRECT(ADDRESS(B1355,2,1,1,"all_city_parameter_inputs"))),"",INDIRECT(ADDRESS(B1355,2,1,1,"all_city_parameter_inputs"))))</f>
        <v>alpha</v>
      </c>
      <c r="G1355" s="25" cm="1">
        <f t="array" aca="1" ref="G1355" ca="1">IF(ISBLANK(INDIRECT(ADDRESS(B1355,A1355,1,1,"all_city_parameter_inputs"))), "--",INDIRECT(ADDRESS(B1355,A1355,1,1,"all_city_parameter_inputs")))</f>
        <v>11.5</v>
      </c>
      <c r="H1355" s="25" t="str">
        <f ca="1">IF(OR(F1355="alpha",F1355="beta",F1355="sd",F1355="mean"),"--",VLOOKUP(C1355,Default!$B$5:$H$82,7,FALSE))</f>
        <v>--</v>
      </c>
      <c r="I1355" s="9" t="str">
        <f ca="1">VLOOKUP(E1355,Lookup!$C$5:$D$42,2, FALSE)</f>
        <v>Pollution values</v>
      </c>
      <c r="J1355" s="9" t="str">
        <f ca="1">VLOOKUP(C1355,Default!$B$4:$E$82,4, FALSE)</f>
        <v>proportion of background PM2.5 attributable to transport</v>
      </c>
      <c r="K1355" s="29"/>
      <c r="L1355" s="29"/>
      <c r="M1355" s="29"/>
    </row>
    <row r="1356" spans="1:13" x14ac:dyDescent="0.3">
      <c r="A1356" s="10">
        <f t="shared" si="59"/>
        <v>22</v>
      </c>
      <c r="B1356" s="10">
        <f t="shared" si="60"/>
        <v>24</v>
      </c>
      <c r="C1356" s="10" t="str">
        <f t="shared" ca="1" si="61"/>
        <v>pm_trans_share</v>
      </c>
      <c r="D1356" s="9" t="str" cm="1">
        <f t="array" aca="1" ref="D1356" ca="1">INDIRECT(ADDRESS(1,A1356,1,1,"all_city_parameter_inputs"))</f>
        <v>osorno</v>
      </c>
      <c r="E1356" s="11" t="str" cm="1">
        <f t="array" aca="1" ref="E1356" ca="1">IF(AND(ISBLANK(INDIRECT(ADDRESS(B1356,2,1,1,"all_city_parameter_inputs"))), ISBLANK(INDIRECT(ADDRESS(B1356,1,1,1,"all_city_parameter_inputs")))), "", IF(ISBLANK(INDIRECT(ADDRESS(B1356,1,1,1,"all_city_parameter_inputs"))), All_city_list!E1355,INDIRECT(ADDRESS(B1356,1,1,1,"all_city_parameter_inputs"))))</f>
        <v>pm_trans_share</v>
      </c>
      <c r="F1356" s="9" t="str" cm="1">
        <f t="array" aca="1" ref="F1356" ca="1">IF(AND(ISBLANK(INDIRECT(ADDRESS(B1356,3,1,1,"all_city_parameter_inputs"))),ISBLANK(INDIRECT(ADDRESS(B1356,2,1,1,"all_city_parameter_inputs")))),"",IF(ISBLANK(INDIRECT(ADDRESS(B1356,2,1,1,"all_city_parameter_inputs"))),"",INDIRECT(ADDRESS(B1356,2,1,1,"all_city_parameter_inputs"))))</f>
        <v>beta</v>
      </c>
      <c r="G1356" s="25" cm="1">
        <f t="array" aca="1" ref="G1356" ca="1">IF(ISBLANK(INDIRECT(ADDRESS(B1356,A1356,1,1,"all_city_parameter_inputs"))), "--",INDIRECT(ADDRESS(B1356,A1356,1,1,"all_city_parameter_inputs")))</f>
        <v>15.75</v>
      </c>
      <c r="H1356" s="25" t="str">
        <f ca="1">IF(OR(F1356="alpha",F1356="beta",F1356="sd",F1356="mean"),"--",VLOOKUP(C1356,Default!$B$5:$H$82,7,FALSE))</f>
        <v>--</v>
      </c>
      <c r="I1356" s="9" t="str">
        <f ca="1">VLOOKUP(E1356,Lookup!$C$5:$D$42,2, FALSE)</f>
        <v>Pollution values</v>
      </c>
      <c r="J1356" s="9" t="str">
        <f ca="1">VLOOKUP(C1356,Default!$B$4:$E$82,4, FALSE)</f>
        <v>proportion of background PM2.5 attributable to transport</v>
      </c>
      <c r="K1356" s="29"/>
      <c r="L1356" s="29"/>
      <c r="M1356" s="29"/>
    </row>
    <row r="1357" spans="1:13" x14ac:dyDescent="0.3">
      <c r="A1357" s="10">
        <f t="shared" ref="A1357:A1420" si="62">A1287+1</f>
        <v>22</v>
      </c>
      <c r="B1357" s="10">
        <f t="shared" ref="B1357:B1420" si="63">B1287</f>
        <v>25</v>
      </c>
      <c r="C1357" s="10" t="str">
        <f t="shared" ref="C1357:C1420" ca="1" si="64">IF(OR(F1357="alpha",F1357="beta",F1357="constant",F1357="sd",F1357="mean"),E1357,E1357&amp;" "&amp;F1357)</f>
        <v>background_pa_scalar</v>
      </c>
      <c r="D1357" s="9" t="str" cm="1">
        <f t="array" aca="1" ref="D1357" ca="1">INDIRECT(ADDRESS(1,A1357,1,1,"all_city_parameter_inputs"))</f>
        <v>osorno</v>
      </c>
      <c r="E1357" s="11" t="str" cm="1">
        <f t="array" aca="1" ref="E1357" ca="1">IF(AND(ISBLANK(INDIRECT(ADDRESS(B1357,2,1,1,"all_city_parameter_inputs"))), ISBLANK(INDIRECT(ADDRESS(B1357,1,1,1,"all_city_parameter_inputs")))), "", IF(ISBLANK(INDIRECT(ADDRESS(B1357,1,1,1,"all_city_parameter_inputs"))), All_city_list!E1356,INDIRECT(ADDRESS(B1357,1,1,1,"all_city_parameter_inputs"))))</f>
        <v>background_pa_scalar</v>
      </c>
      <c r="F1357" s="9" t="str" cm="1">
        <f t="array" aca="1" ref="F1357" ca="1">IF(AND(ISBLANK(INDIRECT(ADDRESS(B1357,3,1,1,"all_city_parameter_inputs"))),ISBLANK(INDIRECT(ADDRESS(B1357,2,1,1,"all_city_parameter_inputs")))),"",IF(ISBLANK(INDIRECT(ADDRESS(B1357,2,1,1,"all_city_parameter_inputs"))),"",INDIRECT(ADDRESS(B1357,2,1,1,"all_city_parameter_inputs"))))</f>
        <v>constant</v>
      </c>
      <c r="G1357" s="25" cm="1">
        <f t="array" aca="1" ref="G1357" ca="1">IF(ISBLANK(INDIRECT(ADDRESS(B1357,A1357,1,1,"all_city_parameter_inputs"))), "--",INDIRECT(ADDRESS(B1357,A1357,1,1,"all_city_parameter_inputs")))</f>
        <v>1</v>
      </c>
      <c r="H1357" s="25">
        <f ca="1">IF(OR(F1357="alpha",F1357="beta",F1357="sd",F1357="mean"),"--",VLOOKUP(C1357,Default!$B$5:$H$82,7,FALSE))</f>
        <v>1</v>
      </c>
      <c r="I1357" s="9" t="str">
        <f ca="1">VLOOKUP(E1357,Lookup!$C$5:$D$42,2, FALSE)</f>
        <v>PA values</v>
      </c>
      <c r="J1357" s="9" t="str">
        <f ca="1">VLOOKUP(C1357,Default!$B$4:$E$82,4, FALSE)</f>
        <v>scalar for physical activity</v>
      </c>
      <c r="K1357" s="29"/>
      <c r="L1357" s="29"/>
      <c r="M1357" s="29"/>
    </row>
    <row r="1358" spans="1:13" x14ac:dyDescent="0.3">
      <c r="A1358" s="10">
        <f t="shared" si="62"/>
        <v>22</v>
      </c>
      <c r="B1358" s="10">
        <f t="shared" si="63"/>
        <v>26</v>
      </c>
      <c r="C1358" s="10" t="str">
        <f t="shared" ca="1" si="64"/>
        <v>background_pa_scalar</v>
      </c>
      <c r="D1358" s="9" t="str" cm="1">
        <f t="array" aca="1" ref="D1358" ca="1">INDIRECT(ADDRESS(1,A1358,1,1,"all_city_parameter_inputs"))</f>
        <v>osorno</v>
      </c>
      <c r="E1358" s="11" t="str" cm="1">
        <f t="array" aca="1" ref="E1358" ca="1">IF(AND(ISBLANK(INDIRECT(ADDRESS(B1358,2,1,1,"all_city_parameter_inputs"))), ISBLANK(INDIRECT(ADDRESS(B1358,1,1,1,"all_city_parameter_inputs")))), "", IF(ISBLANK(INDIRECT(ADDRESS(B1358,1,1,1,"all_city_parameter_inputs"))), All_city_list!E1357,INDIRECT(ADDRESS(B1358,1,1,1,"all_city_parameter_inputs"))))</f>
        <v>background_pa_scalar</v>
      </c>
      <c r="F1358" s="9" t="str" cm="1">
        <f t="array" aca="1" ref="F1358" ca="1">IF(AND(ISBLANK(INDIRECT(ADDRESS(B1358,3,1,1,"all_city_parameter_inputs"))),ISBLANK(INDIRECT(ADDRESS(B1358,2,1,1,"all_city_parameter_inputs")))),"",IF(ISBLANK(INDIRECT(ADDRESS(B1358,2,1,1,"all_city_parameter_inputs"))),"",INDIRECT(ADDRESS(B1358,2,1,1,"all_city_parameter_inputs"))))</f>
        <v>mean</v>
      </c>
      <c r="G1358" s="25" cm="1">
        <f t="array" aca="1" ref="G1358" ca="1">IF(ISBLANK(INDIRECT(ADDRESS(B1358,A1358,1,1,"all_city_parameter_inputs"))), "--",INDIRECT(ADDRESS(B1358,A1358,1,1,"all_city_parameter_inputs")))</f>
        <v>1</v>
      </c>
      <c r="H1358" s="25" t="str">
        <f ca="1">IF(OR(F1358="alpha",F1358="beta",F1358="sd",F1358="mean"),"--",VLOOKUP(C1358,Default!$B$5:$H$82,7,FALSE))</f>
        <v>--</v>
      </c>
      <c r="I1358" s="9" t="str">
        <f ca="1">VLOOKUP(E1358,Lookup!$C$5:$D$42,2, FALSE)</f>
        <v>PA values</v>
      </c>
      <c r="J1358" s="9" t="str">
        <f ca="1">VLOOKUP(C1358,Default!$B$4:$E$82,4, FALSE)</f>
        <v>scalar for physical activity</v>
      </c>
      <c r="K1358" s="29"/>
      <c r="L1358" s="29"/>
      <c r="M1358" s="29"/>
    </row>
    <row r="1359" spans="1:13" x14ac:dyDescent="0.3">
      <c r="A1359" s="10">
        <f t="shared" si="62"/>
        <v>22</v>
      </c>
      <c r="B1359" s="10">
        <f t="shared" si="63"/>
        <v>27</v>
      </c>
      <c r="C1359" s="10" t="str">
        <f t="shared" ca="1" si="64"/>
        <v>background_pa_scalar</v>
      </c>
      <c r="D1359" s="9" t="str" cm="1">
        <f t="array" aca="1" ref="D1359" ca="1">INDIRECT(ADDRESS(1,A1359,1,1,"all_city_parameter_inputs"))</f>
        <v>osorno</v>
      </c>
      <c r="E1359" s="11" t="str" cm="1">
        <f t="array" aca="1" ref="E1359" ca="1">IF(AND(ISBLANK(INDIRECT(ADDRESS(B1359,2,1,1,"all_city_parameter_inputs"))), ISBLANK(INDIRECT(ADDRESS(B1359,1,1,1,"all_city_parameter_inputs")))), "", IF(ISBLANK(INDIRECT(ADDRESS(B1359,1,1,1,"all_city_parameter_inputs"))), All_city_list!E1358,INDIRECT(ADDRESS(B1359,1,1,1,"all_city_parameter_inputs"))))</f>
        <v>background_pa_scalar</v>
      </c>
      <c r="F1359" s="9" t="str" cm="1">
        <f t="array" aca="1" ref="F1359" ca="1">IF(AND(ISBLANK(INDIRECT(ADDRESS(B1359,3,1,1,"all_city_parameter_inputs"))),ISBLANK(INDIRECT(ADDRESS(B1359,2,1,1,"all_city_parameter_inputs")))),"",IF(ISBLANK(INDIRECT(ADDRESS(B1359,2,1,1,"all_city_parameter_inputs"))),"",INDIRECT(ADDRESS(B1359,2,1,1,"all_city_parameter_inputs"))))</f>
        <v>sd</v>
      </c>
      <c r="G1359" s="25" cm="1">
        <f t="array" aca="1" ref="G1359" ca="1">IF(ISBLANK(INDIRECT(ADDRESS(B1359,A1359,1,1,"all_city_parameter_inputs"))), "--",INDIRECT(ADDRESS(B1359,A1359,1,1,"all_city_parameter_inputs")))</f>
        <v>1.2</v>
      </c>
      <c r="H1359" s="25" t="str">
        <f ca="1">IF(OR(F1359="alpha",F1359="beta",F1359="sd",F1359="mean"),"--",VLOOKUP(C1359,Default!$B$5:$H$82,7,FALSE))</f>
        <v>--</v>
      </c>
      <c r="I1359" s="9" t="str">
        <f ca="1">VLOOKUP(E1359,Lookup!$C$5:$D$42,2, FALSE)</f>
        <v>PA values</v>
      </c>
      <c r="J1359" s="9" t="str">
        <f ca="1">VLOOKUP(C1359,Default!$B$4:$E$82,4, FALSE)</f>
        <v>scalar for physical activity</v>
      </c>
      <c r="K1359" s="29"/>
      <c r="L1359" s="29"/>
      <c r="M1359" s="29"/>
    </row>
    <row r="1360" spans="1:13" x14ac:dyDescent="0.3">
      <c r="A1360" s="10">
        <f t="shared" si="62"/>
        <v>22</v>
      </c>
      <c r="B1360" s="10">
        <f t="shared" si="63"/>
        <v>28</v>
      </c>
      <c r="C1360" s="10" t="str">
        <f t="shared" ca="1" si="64"/>
        <v>bus_walk_time</v>
      </c>
      <c r="D1360" s="9" t="str" cm="1">
        <f t="array" aca="1" ref="D1360" ca="1">INDIRECT(ADDRESS(1,A1360,1,1,"all_city_parameter_inputs"))</f>
        <v>osorno</v>
      </c>
      <c r="E1360" s="11" t="str" cm="1">
        <f t="array" aca="1" ref="E1360" ca="1">IF(AND(ISBLANK(INDIRECT(ADDRESS(B1360,2,1,1,"all_city_parameter_inputs"))), ISBLANK(INDIRECT(ADDRESS(B1360,1,1,1,"all_city_parameter_inputs")))), "", IF(ISBLANK(INDIRECT(ADDRESS(B1360,1,1,1,"all_city_parameter_inputs"))), All_city_list!E1359,INDIRECT(ADDRESS(B1360,1,1,1,"all_city_parameter_inputs"))))</f>
        <v>bus_walk_time</v>
      </c>
      <c r="F1360" s="9" t="str" cm="1">
        <f t="array" aca="1" ref="F1360" ca="1">IF(AND(ISBLANK(INDIRECT(ADDRESS(B1360,3,1,1,"all_city_parameter_inputs"))),ISBLANK(INDIRECT(ADDRESS(B1360,2,1,1,"all_city_parameter_inputs")))),"",IF(ISBLANK(INDIRECT(ADDRESS(B1360,2,1,1,"all_city_parameter_inputs"))),"",INDIRECT(ADDRESS(B1360,2,1,1,"all_city_parameter_inputs"))))</f>
        <v>constant</v>
      </c>
      <c r="G1360" s="25" cm="1">
        <f t="array" aca="1" ref="G1360" ca="1">IF(ISBLANK(INDIRECT(ADDRESS(B1360,A1360,1,1,"all_city_parameter_inputs"))), "--",INDIRECT(ADDRESS(B1360,A1360,1,1,"all_city_parameter_inputs")))</f>
        <v>10.55</v>
      </c>
      <c r="H1360" s="25">
        <f ca="1">IF(OR(F1360="alpha",F1360="beta",F1360="sd",F1360="mean"),"--",VLOOKUP(C1360,Default!$B$5:$H$82,7,FALSE))</f>
        <v>5</v>
      </c>
      <c r="I1360" s="9" t="str">
        <f ca="1">VLOOKUP(E1360,Lookup!$C$5:$D$42,2, FALSE)</f>
        <v>Travel values</v>
      </c>
      <c r="J1360" s="9" t="str">
        <f ca="1">VLOOKUP(C1360,Default!$B$4:$E$82,4, FALSE)</f>
        <v>time taken to walk to bus stop</v>
      </c>
      <c r="K1360" s="29"/>
      <c r="L1360" s="29"/>
      <c r="M1360" s="29"/>
    </row>
    <row r="1361" spans="1:13" x14ac:dyDescent="0.3">
      <c r="A1361" s="10">
        <f t="shared" si="62"/>
        <v>22</v>
      </c>
      <c r="B1361" s="10">
        <f t="shared" si="63"/>
        <v>29</v>
      </c>
      <c r="C1361" s="10" t="str">
        <f t="shared" ca="1" si="64"/>
        <v>bus_walk_time</v>
      </c>
      <c r="D1361" s="9" t="str" cm="1">
        <f t="array" aca="1" ref="D1361" ca="1">INDIRECT(ADDRESS(1,A1361,1,1,"all_city_parameter_inputs"))</f>
        <v>osorno</v>
      </c>
      <c r="E1361" s="11" t="str" cm="1">
        <f t="array" aca="1" ref="E1361" ca="1">IF(AND(ISBLANK(INDIRECT(ADDRESS(B1361,2,1,1,"all_city_parameter_inputs"))), ISBLANK(INDIRECT(ADDRESS(B1361,1,1,1,"all_city_parameter_inputs")))), "", IF(ISBLANK(INDIRECT(ADDRESS(B1361,1,1,1,"all_city_parameter_inputs"))), All_city_list!E1360,INDIRECT(ADDRESS(B1361,1,1,1,"all_city_parameter_inputs"))))</f>
        <v>bus_walk_time</v>
      </c>
      <c r="F1361" s="9" t="str" cm="1">
        <f t="array" aca="1" ref="F1361" ca="1">IF(AND(ISBLANK(INDIRECT(ADDRESS(B1361,3,1,1,"all_city_parameter_inputs"))),ISBLANK(INDIRECT(ADDRESS(B1361,2,1,1,"all_city_parameter_inputs")))),"",IF(ISBLANK(INDIRECT(ADDRESS(B1361,2,1,1,"all_city_parameter_inputs"))),"",INDIRECT(ADDRESS(B1361,2,1,1,"all_city_parameter_inputs"))))</f>
        <v>mean</v>
      </c>
      <c r="G1361" s="25" t="str" cm="1">
        <f t="array" aca="1" ref="G1361" ca="1">IF(ISBLANK(INDIRECT(ADDRESS(B1361,A1361,1,1,"all_city_parameter_inputs"))), "--",INDIRECT(ADDRESS(B1361,A1361,1,1,"all_city_parameter_inputs")))</f>
        <v>--</v>
      </c>
      <c r="H1361" s="25" t="str">
        <f ca="1">IF(OR(F1361="alpha",F1361="beta",F1361="sd",F1361="mean"),"--",VLOOKUP(C1361,Default!$B$5:$H$82,7,FALSE))</f>
        <v>--</v>
      </c>
      <c r="I1361" s="9" t="str">
        <f ca="1">VLOOKUP(E1361,Lookup!$C$5:$D$42,2, FALSE)</f>
        <v>Travel values</v>
      </c>
      <c r="J1361" s="9" t="str">
        <f ca="1">VLOOKUP(C1361,Default!$B$4:$E$82,4, FALSE)</f>
        <v>time taken to walk to bus stop</v>
      </c>
      <c r="K1361" s="29"/>
      <c r="L1361" s="29"/>
      <c r="M1361" s="29"/>
    </row>
    <row r="1362" spans="1:13" x14ac:dyDescent="0.3">
      <c r="A1362" s="10">
        <f t="shared" si="62"/>
        <v>22</v>
      </c>
      <c r="B1362" s="10">
        <f t="shared" si="63"/>
        <v>30</v>
      </c>
      <c r="C1362" s="10" t="str">
        <f t="shared" ca="1" si="64"/>
        <v>bus_walk_time</v>
      </c>
      <c r="D1362" s="9" t="str" cm="1">
        <f t="array" aca="1" ref="D1362" ca="1">INDIRECT(ADDRESS(1,A1362,1,1,"all_city_parameter_inputs"))</f>
        <v>osorno</v>
      </c>
      <c r="E1362" s="11" t="str" cm="1">
        <f t="array" aca="1" ref="E1362" ca="1">IF(AND(ISBLANK(INDIRECT(ADDRESS(B1362,2,1,1,"all_city_parameter_inputs"))), ISBLANK(INDIRECT(ADDRESS(B1362,1,1,1,"all_city_parameter_inputs")))), "", IF(ISBLANK(INDIRECT(ADDRESS(B1362,1,1,1,"all_city_parameter_inputs"))), All_city_list!E1361,INDIRECT(ADDRESS(B1362,1,1,1,"all_city_parameter_inputs"))))</f>
        <v>bus_walk_time</v>
      </c>
      <c r="F1362" s="9" t="str" cm="1">
        <f t="array" aca="1" ref="F1362" ca="1">IF(AND(ISBLANK(INDIRECT(ADDRESS(B1362,3,1,1,"all_city_parameter_inputs"))),ISBLANK(INDIRECT(ADDRESS(B1362,2,1,1,"all_city_parameter_inputs")))),"",IF(ISBLANK(INDIRECT(ADDRESS(B1362,2,1,1,"all_city_parameter_inputs"))),"",INDIRECT(ADDRESS(B1362,2,1,1,"all_city_parameter_inputs"))))</f>
        <v>sd</v>
      </c>
      <c r="G1362" s="25" t="str" cm="1">
        <f t="array" aca="1" ref="G1362" ca="1">IF(ISBLANK(INDIRECT(ADDRESS(B1362,A1362,1,1,"all_city_parameter_inputs"))), "--",INDIRECT(ADDRESS(B1362,A1362,1,1,"all_city_parameter_inputs")))</f>
        <v>--</v>
      </c>
      <c r="H1362" s="25" t="str">
        <f ca="1">IF(OR(F1362="alpha",F1362="beta",F1362="sd",F1362="mean"),"--",VLOOKUP(C1362,Default!$B$5:$H$82,7,FALSE))</f>
        <v>--</v>
      </c>
      <c r="I1362" s="9" t="str">
        <f ca="1">VLOOKUP(E1362,Lookup!$C$5:$D$42,2, FALSE)</f>
        <v>Travel values</v>
      </c>
      <c r="J1362" s="9" t="str">
        <f ca="1">VLOOKUP(C1362,Default!$B$4:$E$82,4, FALSE)</f>
        <v>time taken to walk to bus stop</v>
      </c>
      <c r="K1362" s="29"/>
      <c r="L1362" s="29"/>
      <c r="M1362" s="29"/>
    </row>
    <row r="1363" spans="1:13" x14ac:dyDescent="0.3">
      <c r="A1363" s="10">
        <f t="shared" si="62"/>
        <v>22</v>
      </c>
      <c r="B1363" s="10">
        <f t="shared" si="63"/>
        <v>31</v>
      </c>
      <c r="C1363" s="10" t="str">
        <f t="shared" ca="1" si="64"/>
        <v>rail_walk_time</v>
      </c>
      <c r="D1363" s="9" t="str" cm="1">
        <f t="array" aca="1" ref="D1363" ca="1">INDIRECT(ADDRESS(1,A1363,1,1,"all_city_parameter_inputs"))</f>
        <v>osorno</v>
      </c>
      <c r="E1363" s="11" t="str" cm="1">
        <f t="array" aca="1" ref="E1363" ca="1">IF(AND(ISBLANK(INDIRECT(ADDRESS(B1363,2,1,1,"all_city_parameter_inputs"))), ISBLANK(INDIRECT(ADDRESS(B1363,1,1,1,"all_city_parameter_inputs")))), "", IF(ISBLANK(INDIRECT(ADDRESS(B1363,1,1,1,"all_city_parameter_inputs"))), All_city_list!E1362,INDIRECT(ADDRESS(B1363,1,1,1,"all_city_parameter_inputs"))))</f>
        <v>rail_walk_time</v>
      </c>
      <c r="F1363" s="9" t="str" cm="1">
        <f t="array" aca="1" ref="F1363" ca="1">IF(AND(ISBLANK(INDIRECT(ADDRESS(B1363,3,1,1,"all_city_parameter_inputs"))),ISBLANK(INDIRECT(ADDRESS(B1363,2,1,1,"all_city_parameter_inputs")))),"",IF(ISBLANK(INDIRECT(ADDRESS(B1363,2,1,1,"all_city_parameter_inputs"))),"",INDIRECT(ADDRESS(B1363,2,1,1,"all_city_parameter_inputs"))))</f>
        <v>constant</v>
      </c>
      <c r="G1363" s="25" cm="1">
        <f t="array" aca="1" ref="G1363" ca="1">IF(ISBLANK(INDIRECT(ADDRESS(B1363,A1363,1,1,"all_city_parameter_inputs"))), "--",INDIRECT(ADDRESS(B1363,A1363,1,1,"all_city_parameter_inputs")))</f>
        <v>15</v>
      </c>
      <c r="H1363" s="25">
        <f ca="1">IF(OR(F1363="alpha",F1363="beta",F1363="sd",F1363="mean"),"--",VLOOKUP(C1363,Default!$B$5:$H$82,7,FALSE))</f>
        <v>15</v>
      </c>
      <c r="I1363" s="9" t="str">
        <f ca="1">VLOOKUP(E1363,Lookup!$C$5:$D$42,2, FALSE)</f>
        <v>Travel values</v>
      </c>
      <c r="J1363" s="9" t="str">
        <f ca="1">VLOOKUP(C1363,Default!$B$4:$E$82,4, FALSE)</f>
        <v>time taken to walk to train station</v>
      </c>
      <c r="K1363" s="29"/>
      <c r="L1363" s="29"/>
      <c r="M1363" s="29"/>
    </row>
    <row r="1364" spans="1:13" x14ac:dyDescent="0.3">
      <c r="A1364" s="10">
        <f t="shared" si="62"/>
        <v>22</v>
      </c>
      <c r="B1364" s="10">
        <f t="shared" si="63"/>
        <v>32</v>
      </c>
      <c r="C1364" s="10" t="str">
        <f t="shared" ca="1" si="64"/>
        <v>rail_walk_time</v>
      </c>
      <c r="D1364" s="9" t="str" cm="1">
        <f t="array" aca="1" ref="D1364" ca="1">INDIRECT(ADDRESS(1,A1364,1,1,"all_city_parameter_inputs"))</f>
        <v>osorno</v>
      </c>
      <c r="E1364" s="11" t="str" cm="1">
        <f t="array" aca="1" ref="E1364" ca="1">IF(AND(ISBLANK(INDIRECT(ADDRESS(B1364,2,1,1,"all_city_parameter_inputs"))), ISBLANK(INDIRECT(ADDRESS(B1364,1,1,1,"all_city_parameter_inputs")))), "", IF(ISBLANK(INDIRECT(ADDRESS(B1364,1,1,1,"all_city_parameter_inputs"))), All_city_list!E1363,INDIRECT(ADDRESS(B1364,1,1,1,"all_city_parameter_inputs"))))</f>
        <v>rail_walk_time</v>
      </c>
      <c r="F1364" s="9" t="str" cm="1">
        <f t="array" aca="1" ref="F1364" ca="1">IF(AND(ISBLANK(INDIRECT(ADDRESS(B1364,3,1,1,"all_city_parameter_inputs"))),ISBLANK(INDIRECT(ADDRESS(B1364,2,1,1,"all_city_parameter_inputs")))),"",IF(ISBLANK(INDIRECT(ADDRESS(B1364,2,1,1,"all_city_parameter_inputs"))),"",INDIRECT(ADDRESS(B1364,2,1,1,"all_city_parameter_inputs"))))</f>
        <v>mean</v>
      </c>
      <c r="G1364" s="25" t="str" cm="1">
        <f t="array" aca="1" ref="G1364" ca="1">IF(ISBLANK(INDIRECT(ADDRESS(B1364,A1364,1,1,"all_city_parameter_inputs"))), "--",INDIRECT(ADDRESS(B1364,A1364,1,1,"all_city_parameter_inputs")))</f>
        <v>--</v>
      </c>
      <c r="H1364" s="25" t="str">
        <f ca="1">IF(OR(F1364="alpha",F1364="beta",F1364="sd",F1364="mean"),"--",VLOOKUP(C1364,Default!$B$5:$H$82,7,FALSE))</f>
        <v>--</v>
      </c>
      <c r="I1364" s="9" t="str">
        <f ca="1">VLOOKUP(E1364,Lookup!$C$5:$D$42,2, FALSE)</f>
        <v>Travel values</v>
      </c>
      <c r="J1364" s="9" t="str">
        <f ca="1">VLOOKUP(C1364,Default!$B$4:$E$82,4, FALSE)</f>
        <v>time taken to walk to train station</v>
      </c>
      <c r="K1364" s="29"/>
      <c r="L1364" s="29"/>
      <c r="M1364" s="29"/>
    </row>
    <row r="1365" spans="1:13" x14ac:dyDescent="0.3">
      <c r="A1365" s="10">
        <f t="shared" si="62"/>
        <v>22</v>
      </c>
      <c r="B1365" s="10">
        <f t="shared" si="63"/>
        <v>33</v>
      </c>
      <c r="C1365" s="10" t="str">
        <f t="shared" ca="1" si="64"/>
        <v>rail_walk_time</v>
      </c>
      <c r="D1365" s="9" t="str" cm="1">
        <f t="array" aca="1" ref="D1365" ca="1">INDIRECT(ADDRESS(1,A1365,1,1,"all_city_parameter_inputs"))</f>
        <v>osorno</v>
      </c>
      <c r="E1365" s="11" t="str" cm="1">
        <f t="array" aca="1" ref="E1365" ca="1">IF(AND(ISBLANK(INDIRECT(ADDRESS(B1365,2,1,1,"all_city_parameter_inputs"))), ISBLANK(INDIRECT(ADDRESS(B1365,1,1,1,"all_city_parameter_inputs")))), "", IF(ISBLANK(INDIRECT(ADDRESS(B1365,1,1,1,"all_city_parameter_inputs"))), All_city_list!E1364,INDIRECT(ADDRESS(B1365,1,1,1,"all_city_parameter_inputs"))))</f>
        <v>rail_walk_time</v>
      </c>
      <c r="F1365" s="9" t="str" cm="1">
        <f t="array" aca="1" ref="F1365" ca="1">IF(AND(ISBLANK(INDIRECT(ADDRESS(B1365,3,1,1,"all_city_parameter_inputs"))),ISBLANK(INDIRECT(ADDRESS(B1365,2,1,1,"all_city_parameter_inputs")))),"",IF(ISBLANK(INDIRECT(ADDRESS(B1365,2,1,1,"all_city_parameter_inputs"))),"",INDIRECT(ADDRESS(B1365,2,1,1,"all_city_parameter_inputs"))))</f>
        <v>sd</v>
      </c>
      <c r="G1365" s="25" t="str" cm="1">
        <f t="array" aca="1" ref="G1365" ca="1">IF(ISBLANK(INDIRECT(ADDRESS(B1365,A1365,1,1,"all_city_parameter_inputs"))), "--",INDIRECT(ADDRESS(B1365,A1365,1,1,"all_city_parameter_inputs")))</f>
        <v>--</v>
      </c>
      <c r="H1365" s="25" t="str">
        <f ca="1">IF(OR(F1365="alpha",F1365="beta",F1365="sd",F1365="mean"),"--",VLOOKUP(C1365,Default!$B$5:$H$82,7,FALSE))</f>
        <v>--</v>
      </c>
      <c r="I1365" s="9" t="str">
        <f ca="1">VLOOKUP(E1365,Lookup!$C$5:$D$42,2, FALSE)</f>
        <v>Travel values</v>
      </c>
      <c r="J1365" s="9" t="str">
        <f ca="1">VLOOKUP(C1365,Default!$B$4:$E$82,4, FALSE)</f>
        <v>time taken to walk to train station</v>
      </c>
      <c r="K1365" s="29"/>
      <c r="L1365" s="29"/>
      <c r="M1365" s="29"/>
    </row>
    <row r="1366" spans="1:13" x14ac:dyDescent="0.3">
      <c r="A1366" s="10">
        <f t="shared" si="62"/>
        <v>22</v>
      </c>
      <c r="B1366" s="10">
        <f t="shared" si="63"/>
        <v>34</v>
      </c>
      <c r="C1366" s="10" t="str">
        <f t="shared" ca="1" si="64"/>
        <v xml:space="preserve">add_motorcycle_fleet </v>
      </c>
      <c r="D1366" s="9" t="str" cm="1">
        <f t="array" aca="1" ref="D1366" ca="1">INDIRECT(ADDRESS(1,A1366,1,1,"all_city_parameter_inputs"))</f>
        <v>osorno</v>
      </c>
      <c r="E1366" s="11" t="str" cm="1">
        <f t="array" aca="1" ref="E1366" ca="1">IF(AND(ISBLANK(INDIRECT(ADDRESS(B1366,2,1,1,"all_city_parameter_inputs"))), ISBLANK(INDIRECT(ADDRESS(B1366,1,1,1,"all_city_parameter_inputs")))), "", IF(ISBLANK(INDIRECT(ADDRESS(B1366,1,1,1,"all_city_parameter_inputs"))), All_city_list!E1365,INDIRECT(ADDRESS(B1366,1,1,1,"all_city_parameter_inputs"))))</f>
        <v>add_motorcycle_fleet</v>
      </c>
      <c r="F1366" s="9" t="str" cm="1">
        <f t="array" aca="1" ref="F1366" ca="1">IF(AND(ISBLANK(INDIRECT(ADDRESS(B1366,3,1,1,"all_city_parameter_inputs"))),ISBLANK(INDIRECT(ADDRESS(B1366,2,1,1,"all_city_parameter_inputs")))),"",IF(ISBLANK(INDIRECT(ADDRESS(B1366,2,1,1,"all_city_parameter_inputs"))),"",INDIRECT(ADDRESS(B1366,2,1,1,"all_city_parameter_inputs"))))</f>
        <v/>
      </c>
      <c r="G1366" s="25" t="str" cm="1">
        <f t="array" aca="1" ref="G1366" ca="1">IF(ISBLANK(INDIRECT(ADDRESS(B1366,A1366,1,1,"all_city_parameter_inputs"))), "--",INDIRECT(ADDRESS(B1366,A1366,1,1,"all_city_parameter_inputs")))</f>
        <v>F</v>
      </c>
      <c r="H1366" s="25" t="str">
        <f ca="1">IF(OR(F1366="alpha",F1366="beta",F1366="sd",F1366="mean"),"--",VLOOKUP(C1366,Default!$B$5:$H$82,7,FALSE))</f>
        <v>F</v>
      </c>
      <c r="I1366" s="9" t="str">
        <f ca="1">VLOOKUP(E1366,Lookup!$C$5:$D$42,2, FALSE)</f>
        <v>Travel values</v>
      </c>
      <c r="J1366" s="9">
        <f ca="1">VLOOKUP(C1366,Default!$B$4:$E$82,4, FALSE)</f>
        <v>0</v>
      </c>
      <c r="K1366" s="29"/>
      <c r="L1366" s="29"/>
      <c r="M1366" s="29"/>
    </row>
    <row r="1367" spans="1:13" x14ac:dyDescent="0.3">
      <c r="A1367" s="10">
        <f t="shared" si="62"/>
        <v>22</v>
      </c>
      <c r="B1367" s="10">
        <f t="shared" si="63"/>
        <v>35</v>
      </c>
      <c r="C1367" s="10" t="str">
        <f t="shared" ca="1" si="64"/>
        <v>fleet_to_motorcycle_ratio</v>
      </c>
      <c r="D1367" s="9" t="str" cm="1">
        <f t="array" aca="1" ref="D1367" ca="1">INDIRECT(ADDRESS(1,A1367,1,1,"all_city_parameter_inputs"))</f>
        <v>osorno</v>
      </c>
      <c r="E1367" s="11" t="str" cm="1">
        <f t="array" aca="1" ref="E1367" ca="1">IF(AND(ISBLANK(INDIRECT(ADDRESS(B1367,2,1,1,"all_city_parameter_inputs"))), ISBLANK(INDIRECT(ADDRESS(B1367,1,1,1,"all_city_parameter_inputs")))), "", IF(ISBLANK(INDIRECT(ADDRESS(B1367,1,1,1,"all_city_parameter_inputs"))), All_city_list!E1366,INDIRECT(ADDRESS(B1367,1,1,1,"all_city_parameter_inputs"))))</f>
        <v>fleet_to_motorcycle_ratio</v>
      </c>
      <c r="F1367" s="9" t="str" cm="1">
        <f t="array" aca="1" ref="F1367" ca="1">IF(AND(ISBLANK(INDIRECT(ADDRESS(B1367,3,1,1,"all_city_parameter_inputs"))),ISBLANK(INDIRECT(ADDRESS(B1367,2,1,1,"all_city_parameter_inputs")))),"",IF(ISBLANK(INDIRECT(ADDRESS(B1367,2,1,1,"all_city_parameter_inputs"))),"",INDIRECT(ADDRESS(B1367,2,1,1,"all_city_parameter_inputs"))))</f>
        <v>constant</v>
      </c>
      <c r="G1367" s="25" cm="1">
        <f t="array" aca="1" ref="G1367" ca="1">IF(ISBLANK(INDIRECT(ADDRESS(B1367,A1367,1,1,"all_city_parameter_inputs"))), "--",INDIRECT(ADDRESS(B1367,A1367,1,1,"all_city_parameter_inputs")))</f>
        <v>0.53274903299999998</v>
      </c>
      <c r="H1367" s="25">
        <f ca="1">IF(OR(F1367="alpha",F1367="beta",F1367="sd",F1367="mean"),"--",VLOOKUP(C1367,Default!$B$5:$H$82,7,FALSE))</f>
        <v>0.01</v>
      </c>
      <c r="I1367" s="9" t="str">
        <f ca="1">VLOOKUP(E1367,Lookup!$C$5:$D$42,2, FALSE)</f>
        <v>Travel values</v>
      </c>
      <c r="J1367" s="9" t="str">
        <f ca="1">VLOOKUP(C1367,Default!$B$4:$E$82,4, FALSE)</f>
        <v>ratio of fleet vehicles to motorcycles</v>
      </c>
      <c r="K1367" s="29"/>
      <c r="L1367" s="29"/>
      <c r="M1367" s="29"/>
    </row>
    <row r="1368" spans="1:13" x14ac:dyDescent="0.3">
      <c r="A1368" s="10">
        <f t="shared" si="62"/>
        <v>22</v>
      </c>
      <c r="B1368" s="10">
        <f t="shared" si="63"/>
        <v>36</v>
      </c>
      <c r="C1368" s="10" t="str">
        <f t="shared" ca="1" si="64"/>
        <v>fleet_to_motorcycle_ratio</v>
      </c>
      <c r="D1368" s="9" t="str" cm="1">
        <f t="array" aca="1" ref="D1368" ca="1">INDIRECT(ADDRESS(1,A1368,1,1,"all_city_parameter_inputs"))</f>
        <v>osorno</v>
      </c>
      <c r="E1368" s="11" t="str" cm="1">
        <f t="array" aca="1" ref="E1368" ca="1">IF(AND(ISBLANK(INDIRECT(ADDRESS(B1368,2,1,1,"all_city_parameter_inputs"))), ISBLANK(INDIRECT(ADDRESS(B1368,1,1,1,"all_city_parameter_inputs")))), "", IF(ISBLANK(INDIRECT(ADDRESS(B1368,1,1,1,"all_city_parameter_inputs"))), All_city_list!E1367,INDIRECT(ADDRESS(B1368,1,1,1,"all_city_parameter_inputs"))))</f>
        <v>fleet_to_motorcycle_ratio</v>
      </c>
      <c r="F1368" s="9" t="str" cm="1">
        <f t="array" aca="1" ref="F1368" ca="1">IF(AND(ISBLANK(INDIRECT(ADDRESS(B1368,3,1,1,"all_city_parameter_inputs"))),ISBLANK(INDIRECT(ADDRESS(B1368,2,1,1,"all_city_parameter_inputs")))),"",IF(ISBLANK(INDIRECT(ADDRESS(B1368,2,1,1,"all_city_parameter_inputs"))),"",INDIRECT(ADDRESS(B1368,2,1,1,"all_city_parameter_inputs"))))</f>
        <v>alpha</v>
      </c>
      <c r="G1368" s="25" cm="1">
        <f t="array" aca="1" ref="G1368" ca="1">IF(ISBLANK(INDIRECT(ADDRESS(B1368,A1368,1,1,"all_city_parameter_inputs"))), "--",INDIRECT(ADDRESS(B1368,A1368,1,1,"all_city_parameter_inputs")))</f>
        <v>245.8</v>
      </c>
      <c r="H1368" s="25" t="str">
        <f ca="1">IF(OR(F1368="alpha",F1368="beta",F1368="sd",F1368="mean"),"--",VLOOKUP(C1368,Default!$B$5:$H$82,7,FALSE))</f>
        <v>--</v>
      </c>
      <c r="I1368" s="9" t="str">
        <f ca="1">VLOOKUP(E1368,Lookup!$C$5:$D$42,2, FALSE)</f>
        <v>Travel values</v>
      </c>
      <c r="J1368" s="9" t="str">
        <f ca="1">VLOOKUP(C1368,Default!$B$4:$E$82,4, FALSE)</f>
        <v>ratio of fleet vehicles to motorcycles</v>
      </c>
      <c r="K1368" s="29"/>
      <c r="L1368" s="29"/>
      <c r="M1368" s="29"/>
    </row>
    <row r="1369" spans="1:13" x14ac:dyDescent="0.3">
      <c r="A1369" s="10">
        <f t="shared" si="62"/>
        <v>22</v>
      </c>
      <c r="B1369" s="10">
        <f t="shared" si="63"/>
        <v>37</v>
      </c>
      <c r="C1369" s="10" t="str">
        <f t="shared" ca="1" si="64"/>
        <v>fleet_to_motorcycle_ratio</v>
      </c>
      <c r="D1369" s="9" t="str" cm="1">
        <f t="array" aca="1" ref="D1369" ca="1">INDIRECT(ADDRESS(1,A1369,1,1,"all_city_parameter_inputs"))</f>
        <v>osorno</v>
      </c>
      <c r="E1369" s="11" t="str" cm="1">
        <f t="array" aca="1" ref="E1369" ca="1">IF(AND(ISBLANK(INDIRECT(ADDRESS(B1369,2,1,1,"all_city_parameter_inputs"))), ISBLANK(INDIRECT(ADDRESS(B1369,1,1,1,"all_city_parameter_inputs")))), "", IF(ISBLANK(INDIRECT(ADDRESS(B1369,1,1,1,"all_city_parameter_inputs"))), All_city_list!E1368,INDIRECT(ADDRESS(B1369,1,1,1,"all_city_parameter_inputs"))))</f>
        <v>fleet_to_motorcycle_ratio</v>
      </c>
      <c r="F1369" s="9" t="str" cm="1">
        <f t="array" aca="1" ref="F1369" ca="1">IF(AND(ISBLANK(INDIRECT(ADDRESS(B1369,3,1,1,"all_city_parameter_inputs"))),ISBLANK(INDIRECT(ADDRESS(B1369,2,1,1,"all_city_parameter_inputs")))),"",IF(ISBLANK(INDIRECT(ADDRESS(B1369,2,1,1,"all_city_parameter_inputs"))),"",INDIRECT(ADDRESS(B1369,2,1,1,"all_city_parameter_inputs"))))</f>
        <v>beta</v>
      </c>
      <c r="G1369" s="25" cm="1">
        <f t="array" aca="1" ref="G1369" ca="1">IF(ISBLANK(INDIRECT(ADDRESS(B1369,A1369,1,1,"all_city_parameter_inputs"))), "--",INDIRECT(ADDRESS(B1369,A1369,1,1,"all_city_parameter_inputs")))</f>
        <v>311.08</v>
      </c>
      <c r="H1369" s="25" t="str">
        <f ca="1">IF(OR(F1369="alpha",F1369="beta",F1369="sd",F1369="mean"),"--",VLOOKUP(C1369,Default!$B$5:$H$82,7,FALSE))</f>
        <v>--</v>
      </c>
      <c r="I1369" s="9" t="str">
        <f ca="1">VLOOKUP(E1369,Lookup!$C$5:$D$42,2, FALSE)</f>
        <v>Travel values</v>
      </c>
      <c r="J1369" s="9" t="str">
        <f ca="1">VLOOKUP(C1369,Default!$B$4:$E$82,4, FALSE)</f>
        <v>ratio of fleet vehicles to motorcycles</v>
      </c>
      <c r="K1369" s="29"/>
      <c r="L1369" s="29"/>
      <c r="M1369" s="29"/>
    </row>
    <row r="1370" spans="1:13" x14ac:dyDescent="0.3">
      <c r="A1370" s="10">
        <f t="shared" si="62"/>
        <v>22</v>
      </c>
      <c r="B1370" s="10">
        <f t="shared" si="63"/>
        <v>38</v>
      </c>
      <c r="C1370" s="10" t="str">
        <f t="shared" ca="1" si="64"/>
        <v xml:space="preserve">background_pa_confidence </v>
      </c>
      <c r="D1370" s="9" t="str" cm="1">
        <f t="array" aca="1" ref="D1370" ca="1">INDIRECT(ADDRESS(1,A1370,1,1,"all_city_parameter_inputs"))</f>
        <v>osorno</v>
      </c>
      <c r="E1370" s="11" t="str" cm="1">
        <f t="array" aca="1" ref="E1370" ca="1">IF(AND(ISBLANK(INDIRECT(ADDRESS(B1370,2,1,1,"all_city_parameter_inputs"))), ISBLANK(INDIRECT(ADDRESS(B1370,1,1,1,"all_city_parameter_inputs")))), "", IF(ISBLANK(INDIRECT(ADDRESS(B1370,1,1,1,"all_city_parameter_inputs"))), All_city_list!E1369,INDIRECT(ADDRESS(B1370,1,1,1,"all_city_parameter_inputs"))))</f>
        <v>background_pa_confidence</v>
      </c>
      <c r="F1370" s="9" t="str" cm="1">
        <f t="array" aca="1" ref="F1370" ca="1">IF(AND(ISBLANK(INDIRECT(ADDRESS(B1370,3,1,1,"all_city_parameter_inputs"))),ISBLANK(INDIRECT(ADDRESS(B1370,2,1,1,"all_city_parameter_inputs")))),"",IF(ISBLANK(INDIRECT(ADDRESS(B1370,2,1,1,"all_city_parameter_inputs"))),"",INDIRECT(ADDRESS(B1370,2,1,1,"all_city_parameter_inputs"))))</f>
        <v/>
      </c>
      <c r="G1370" s="25" cm="1">
        <f t="array" aca="1" ref="G1370" ca="1">IF(ISBLANK(INDIRECT(ADDRESS(B1370,A1370,1,1,"all_city_parameter_inputs"))), "--",INDIRECT(ADDRESS(B1370,A1370,1,1,"all_city_parameter_inputs")))</f>
        <v>0.3</v>
      </c>
      <c r="H1370" s="25" t="e">
        <f ca="1">IF(OR(F1370="alpha",F1370="beta",F1370="sd",F1370="mean"),"--",VLOOKUP(C1370,Default!$B$5:$H$82,7,FALSE))</f>
        <v>#N/A</v>
      </c>
      <c r="I1370" s="9" t="str">
        <f ca="1">VLOOKUP(E1370,Lookup!$C$5:$D$42,2, FALSE)</f>
        <v>PA values</v>
      </c>
      <c r="J1370" s="9" t="e">
        <f ca="1">VLOOKUP(C1370,Default!$B$4:$E$82,4, FALSE)</f>
        <v>#N/A</v>
      </c>
      <c r="K1370" s="29"/>
      <c r="L1370" s="29"/>
      <c r="M1370" s="29"/>
    </row>
    <row r="1371" spans="1:13" x14ac:dyDescent="0.3">
      <c r="A1371" s="10">
        <f t="shared" si="62"/>
        <v>22</v>
      </c>
      <c r="B1371" s="10">
        <f t="shared" si="63"/>
        <v>39</v>
      </c>
      <c r="C1371" s="10" t="str">
        <f t="shared" ca="1" si="64"/>
        <v xml:space="preserve">add_walk_to_bus_trips </v>
      </c>
      <c r="D1371" s="9" t="str" cm="1">
        <f t="array" aca="1" ref="D1371" ca="1">INDIRECT(ADDRESS(1,A1371,1,1,"all_city_parameter_inputs"))</f>
        <v>osorno</v>
      </c>
      <c r="E1371" s="11" t="str" cm="1">
        <f t="array" aca="1" ref="E1371" ca="1">IF(AND(ISBLANK(INDIRECT(ADDRESS(B1371,2,1,1,"all_city_parameter_inputs"))), ISBLANK(INDIRECT(ADDRESS(B1371,1,1,1,"all_city_parameter_inputs")))), "", IF(ISBLANK(INDIRECT(ADDRESS(B1371,1,1,1,"all_city_parameter_inputs"))), All_city_list!E1370,INDIRECT(ADDRESS(B1371,1,1,1,"all_city_parameter_inputs"))))</f>
        <v>add_walk_to_bus_trips</v>
      </c>
      <c r="F1371" s="9" t="str" cm="1">
        <f t="array" aca="1" ref="F1371" ca="1">IF(AND(ISBLANK(INDIRECT(ADDRESS(B1371,3,1,1,"all_city_parameter_inputs"))),ISBLANK(INDIRECT(ADDRESS(B1371,2,1,1,"all_city_parameter_inputs")))),"",IF(ISBLANK(INDIRECT(ADDRESS(B1371,2,1,1,"all_city_parameter_inputs"))),"",INDIRECT(ADDRESS(B1371,2,1,1,"all_city_parameter_inputs"))))</f>
        <v/>
      </c>
      <c r="G1371" s="25" t="str" cm="1">
        <f t="array" aca="1" ref="G1371" ca="1">IF(ISBLANK(INDIRECT(ADDRESS(B1371,A1371,1,1,"all_city_parameter_inputs"))), "--",INDIRECT(ADDRESS(B1371,A1371,1,1,"all_city_parameter_inputs")))</f>
        <v>T</v>
      </c>
      <c r="H1371" s="25" t="str">
        <f ca="1">IF(OR(F1371="alpha",F1371="beta",F1371="sd",F1371="mean"),"--",VLOOKUP(C1371,Default!$B$5:$H$82,7,FALSE))</f>
        <v>T</v>
      </c>
      <c r="I1371" s="9" t="str">
        <f ca="1">VLOOKUP(E1371,Lookup!$C$5:$D$42,2, FALSE)</f>
        <v>Travel values</v>
      </c>
      <c r="J1371" s="9">
        <f ca="1">VLOOKUP(C1371,Default!$B$4:$E$82,4, FALSE)</f>
        <v>0</v>
      </c>
      <c r="K1371" s="29"/>
      <c r="L1371" s="29"/>
      <c r="M1371" s="29"/>
    </row>
    <row r="1372" spans="1:13" x14ac:dyDescent="0.3">
      <c r="A1372" s="10">
        <f t="shared" si="62"/>
        <v>22</v>
      </c>
      <c r="B1372" s="10">
        <f t="shared" si="63"/>
        <v>40</v>
      </c>
      <c r="C1372" s="10" t="str">
        <f t="shared" ca="1" si="64"/>
        <v>bus_to_passenger_ratio</v>
      </c>
      <c r="D1372" s="9" t="str" cm="1">
        <f t="array" aca="1" ref="D1372" ca="1">INDIRECT(ADDRESS(1,A1372,1,1,"all_city_parameter_inputs"))</f>
        <v>osorno</v>
      </c>
      <c r="E1372" s="11" t="str" cm="1">
        <f t="array" aca="1" ref="E1372" ca="1">IF(AND(ISBLANK(INDIRECT(ADDRESS(B1372,2,1,1,"all_city_parameter_inputs"))), ISBLANK(INDIRECT(ADDRESS(B1372,1,1,1,"all_city_parameter_inputs")))), "", IF(ISBLANK(INDIRECT(ADDRESS(B1372,1,1,1,"all_city_parameter_inputs"))), All_city_list!E1371,INDIRECT(ADDRESS(B1372,1,1,1,"all_city_parameter_inputs"))))</f>
        <v>bus_to_passenger_ratio</v>
      </c>
      <c r="F1372" s="9" t="str" cm="1">
        <f t="array" aca="1" ref="F1372" ca="1">IF(AND(ISBLANK(INDIRECT(ADDRESS(B1372,3,1,1,"all_city_parameter_inputs"))),ISBLANK(INDIRECT(ADDRESS(B1372,2,1,1,"all_city_parameter_inputs")))),"",IF(ISBLANK(INDIRECT(ADDRESS(B1372,2,1,1,"all_city_parameter_inputs"))),"",INDIRECT(ADDRESS(B1372,2,1,1,"all_city_parameter_inputs"))))</f>
        <v>constant</v>
      </c>
      <c r="G1372" s="25" cm="1">
        <f t="array" aca="1" ref="G1372" ca="1">IF(ISBLANK(INDIRECT(ADDRESS(B1372,A1372,1,1,"all_city_parameter_inputs"))), "--",INDIRECT(ADDRESS(B1372,A1372,1,1,"all_city_parameter_inputs")))</f>
        <v>3.2258065000000002E-2</v>
      </c>
      <c r="H1372" s="25">
        <f ca="1">IF(OR(F1372="alpha",F1372="beta",F1372="sd",F1372="mean"),"--",VLOOKUP(C1372,Default!$B$5:$H$82,7,FALSE))</f>
        <v>2.1999999999999999E-2</v>
      </c>
      <c r="I1372" s="9" t="str">
        <f ca="1">VLOOKUP(E1372,Lookup!$C$5:$D$42,2, FALSE)</f>
        <v>Travel values</v>
      </c>
      <c r="J1372" s="9" t="str">
        <f ca="1">VLOOKUP(C1372,Default!$B$4:$E$82,4, FALSE)</f>
        <v>number of buses per passenger</v>
      </c>
      <c r="K1372" s="29"/>
      <c r="L1372" s="29"/>
      <c r="M1372" s="29"/>
    </row>
    <row r="1373" spans="1:13" x14ac:dyDescent="0.3">
      <c r="A1373" s="10">
        <f t="shared" si="62"/>
        <v>22</v>
      </c>
      <c r="B1373" s="10">
        <f t="shared" si="63"/>
        <v>41</v>
      </c>
      <c r="C1373" s="10" t="str">
        <f t="shared" ca="1" si="64"/>
        <v>bus_to_passenger_ratio</v>
      </c>
      <c r="D1373" s="9" t="str" cm="1">
        <f t="array" aca="1" ref="D1373" ca="1">INDIRECT(ADDRESS(1,A1373,1,1,"all_city_parameter_inputs"))</f>
        <v>osorno</v>
      </c>
      <c r="E1373" s="11" t="str" cm="1">
        <f t="array" aca="1" ref="E1373" ca="1">IF(AND(ISBLANK(INDIRECT(ADDRESS(B1373,2,1,1,"all_city_parameter_inputs"))), ISBLANK(INDIRECT(ADDRESS(B1373,1,1,1,"all_city_parameter_inputs")))), "", IF(ISBLANK(INDIRECT(ADDRESS(B1373,1,1,1,"all_city_parameter_inputs"))), All_city_list!E1372,INDIRECT(ADDRESS(B1373,1,1,1,"all_city_parameter_inputs"))))</f>
        <v>bus_to_passenger_ratio</v>
      </c>
      <c r="F1373" s="9" t="str" cm="1">
        <f t="array" aca="1" ref="F1373" ca="1">IF(AND(ISBLANK(INDIRECT(ADDRESS(B1373,3,1,1,"all_city_parameter_inputs"))),ISBLANK(INDIRECT(ADDRESS(B1373,2,1,1,"all_city_parameter_inputs")))),"",IF(ISBLANK(INDIRECT(ADDRESS(B1373,2,1,1,"all_city_parameter_inputs"))),"",INDIRECT(ADDRESS(B1373,2,1,1,"all_city_parameter_inputs"))))</f>
        <v>alpha</v>
      </c>
      <c r="G1373" s="25" cm="1">
        <f t="array" aca="1" ref="G1373" ca="1">IF(ISBLANK(INDIRECT(ADDRESS(B1373,A1373,1,1,"all_city_parameter_inputs"))), "--",INDIRECT(ADDRESS(B1373,A1373,1,1,"all_city_parameter_inputs")))</f>
        <v>20</v>
      </c>
      <c r="H1373" s="25" t="str">
        <f ca="1">IF(OR(F1373="alpha",F1373="beta",F1373="sd",F1373="mean"),"--",VLOOKUP(C1373,Default!$B$5:$H$82,7,FALSE))</f>
        <v>--</v>
      </c>
      <c r="I1373" s="9" t="str">
        <f ca="1">VLOOKUP(E1373,Lookup!$C$5:$D$42,2, FALSE)</f>
        <v>Travel values</v>
      </c>
      <c r="J1373" s="9" t="str">
        <f ca="1">VLOOKUP(C1373,Default!$B$4:$E$82,4, FALSE)</f>
        <v>number of buses per passenger</v>
      </c>
      <c r="K1373" s="29"/>
      <c r="L1373" s="29"/>
      <c r="M1373" s="29"/>
    </row>
    <row r="1374" spans="1:13" x14ac:dyDescent="0.3">
      <c r="A1374" s="10">
        <f t="shared" si="62"/>
        <v>22</v>
      </c>
      <c r="B1374" s="10">
        <f t="shared" si="63"/>
        <v>42</v>
      </c>
      <c r="C1374" s="10" t="str">
        <f t="shared" ca="1" si="64"/>
        <v>bus_to_passenger_ratio</v>
      </c>
      <c r="D1374" s="9" t="str" cm="1">
        <f t="array" aca="1" ref="D1374" ca="1">INDIRECT(ADDRESS(1,A1374,1,1,"all_city_parameter_inputs"))</f>
        <v>osorno</v>
      </c>
      <c r="E1374" s="11" t="str" cm="1">
        <f t="array" aca="1" ref="E1374" ca="1">IF(AND(ISBLANK(INDIRECT(ADDRESS(B1374,2,1,1,"all_city_parameter_inputs"))), ISBLANK(INDIRECT(ADDRESS(B1374,1,1,1,"all_city_parameter_inputs")))), "", IF(ISBLANK(INDIRECT(ADDRESS(B1374,1,1,1,"all_city_parameter_inputs"))), All_city_list!E1373,INDIRECT(ADDRESS(B1374,1,1,1,"all_city_parameter_inputs"))))</f>
        <v>bus_to_passenger_ratio</v>
      </c>
      <c r="F1374" s="9" t="str" cm="1">
        <f t="array" aca="1" ref="F1374" ca="1">IF(AND(ISBLANK(INDIRECT(ADDRESS(B1374,3,1,1,"all_city_parameter_inputs"))),ISBLANK(INDIRECT(ADDRESS(B1374,2,1,1,"all_city_parameter_inputs")))),"",IF(ISBLANK(INDIRECT(ADDRESS(B1374,2,1,1,"all_city_parameter_inputs"))),"",INDIRECT(ADDRESS(B1374,2,1,1,"all_city_parameter_inputs"))))</f>
        <v>beta</v>
      </c>
      <c r="G1374" s="25" cm="1">
        <f t="array" aca="1" ref="G1374" ca="1">IF(ISBLANK(INDIRECT(ADDRESS(B1374,A1374,1,1,"all_city_parameter_inputs"))), "--",INDIRECT(ADDRESS(B1374,A1374,1,1,"all_city_parameter_inputs")))</f>
        <v>600</v>
      </c>
      <c r="H1374" s="25" t="str">
        <f ca="1">IF(OR(F1374="alpha",F1374="beta",F1374="sd",F1374="mean"),"--",VLOOKUP(C1374,Default!$B$5:$H$82,7,FALSE))</f>
        <v>--</v>
      </c>
      <c r="I1374" s="9" t="str">
        <f ca="1">VLOOKUP(E1374,Lookup!$C$5:$D$42,2, FALSE)</f>
        <v>Travel values</v>
      </c>
      <c r="J1374" s="9" t="str">
        <f ca="1">VLOOKUP(C1374,Default!$B$4:$E$82,4, FALSE)</f>
        <v>number of buses per passenger</v>
      </c>
      <c r="K1374" s="29"/>
      <c r="L1374" s="29"/>
      <c r="M1374" s="29"/>
    </row>
    <row r="1375" spans="1:13" x14ac:dyDescent="0.3">
      <c r="A1375" s="10">
        <f t="shared" si="62"/>
        <v>22</v>
      </c>
      <c r="B1375" s="10">
        <f t="shared" si="63"/>
        <v>43</v>
      </c>
      <c r="C1375" s="10" t="str">
        <f t="shared" ca="1" si="64"/>
        <v>truck_to_car_ratio</v>
      </c>
      <c r="D1375" s="9" t="str" cm="1">
        <f t="array" aca="1" ref="D1375" ca="1">INDIRECT(ADDRESS(1,A1375,1,1,"all_city_parameter_inputs"))</f>
        <v>osorno</v>
      </c>
      <c r="E1375" s="11" t="str" cm="1">
        <f t="array" aca="1" ref="E1375" ca="1">IF(AND(ISBLANK(INDIRECT(ADDRESS(B1375,2,1,1,"all_city_parameter_inputs"))), ISBLANK(INDIRECT(ADDRESS(B1375,1,1,1,"all_city_parameter_inputs")))), "", IF(ISBLANK(INDIRECT(ADDRESS(B1375,1,1,1,"all_city_parameter_inputs"))), All_city_list!E1374,INDIRECT(ADDRESS(B1375,1,1,1,"all_city_parameter_inputs"))))</f>
        <v>truck_to_car_ratio</v>
      </c>
      <c r="F1375" s="9" t="str" cm="1">
        <f t="array" aca="1" ref="F1375" ca="1">IF(AND(ISBLANK(INDIRECT(ADDRESS(B1375,3,1,1,"all_city_parameter_inputs"))),ISBLANK(INDIRECT(ADDRESS(B1375,2,1,1,"all_city_parameter_inputs")))),"",IF(ISBLANK(INDIRECT(ADDRESS(B1375,2,1,1,"all_city_parameter_inputs"))),"",INDIRECT(ADDRESS(B1375,2,1,1,"all_city_parameter_inputs"))))</f>
        <v>constant</v>
      </c>
      <c r="G1375" s="25" cm="1">
        <f t="array" aca="1" ref="G1375" ca="1">IF(ISBLANK(INDIRECT(ADDRESS(B1375,A1375,1,1,"all_city_parameter_inputs"))), "--",INDIRECT(ADDRESS(B1375,A1375,1,1,"all_city_parameter_inputs")))</f>
        <v>0.23076923099999999</v>
      </c>
      <c r="H1375" s="25">
        <f ca="1">IF(OR(F1375="alpha",F1375="beta",F1375="sd",F1375="mean"),"--",VLOOKUP(C1375,Default!$B$5:$H$82,7,FALSE))</f>
        <v>0.21</v>
      </c>
      <c r="I1375" s="9" t="str">
        <f ca="1">VLOOKUP(E1375,Lookup!$C$5:$D$42,2, FALSE)</f>
        <v>Travel values</v>
      </c>
      <c r="J1375" s="9" t="str">
        <f ca="1">VLOOKUP(C1375,Default!$B$4:$E$82,4, FALSE)</f>
        <v>number of trucks per car</v>
      </c>
      <c r="K1375" s="29"/>
      <c r="L1375" s="29"/>
      <c r="M1375" s="29"/>
    </row>
    <row r="1376" spans="1:13" x14ac:dyDescent="0.3">
      <c r="A1376" s="10">
        <f t="shared" si="62"/>
        <v>22</v>
      </c>
      <c r="B1376" s="10">
        <f t="shared" si="63"/>
        <v>44</v>
      </c>
      <c r="C1376" s="10" t="str">
        <f t="shared" ca="1" si="64"/>
        <v>truck_to_car_ratio</v>
      </c>
      <c r="D1376" s="9" t="str" cm="1">
        <f t="array" aca="1" ref="D1376" ca="1">INDIRECT(ADDRESS(1,A1376,1,1,"all_city_parameter_inputs"))</f>
        <v>osorno</v>
      </c>
      <c r="E1376" s="11" t="str" cm="1">
        <f t="array" aca="1" ref="E1376" ca="1">IF(AND(ISBLANK(INDIRECT(ADDRESS(B1376,2,1,1,"all_city_parameter_inputs"))), ISBLANK(INDIRECT(ADDRESS(B1376,1,1,1,"all_city_parameter_inputs")))), "", IF(ISBLANK(INDIRECT(ADDRESS(B1376,1,1,1,"all_city_parameter_inputs"))), All_city_list!E1375,INDIRECT(ADDRESS(B1376,1,1,1,"all_city_parameter_inputs"))))</f>
        <v>truck_to_car_ratio</v>
      </c>
      <c r="F1376" s="9" t="str" cm="1">
        <f t="array" aca="1" ref="F1376" ca="1">IF(AND(ISBLANK(INDIRECT(ADDRESS(B1376,3,1,1,"all_city_parameter_inputs"))),ISBLANK(INDIRECT(ADDRESS(B1376,2,1,1,"all_city_parameter_inputs")))),"",IF(ISBLANK(INDIRECT(ADDRESS(B1376,2,1,1,"all_city_parameter_inputs"))),"",INDIRECT(ADDRESS(B1376,2,1,1,"all_city_parameter_inputs"))))</f>
        <v>alpha</v>
      </c>
      <c r="G1376" s="25" cm="1">
        <f t="array" aca="1" ref="G1376" ca="1">IF(ISBLANK(INDIRECT(ADDRESS(B1376,A1376,1,1,"all_city_parameter_inputs"))), "--",INDIRECT(ADDRESS(B1376,A1376,1,1,"all_city_parameter_inputs")))</f>
        <v>3</v>
      </c>
      <c r="H1376" s="25" t="str">
        <f ca="1">IF(OR(F1376="alpha",F1376="beta",F1376="sd",F1376="mean"),"--",VLOOKUP(C1376,Default!$B$5:$H$82,7,FALSE))</f>
        <v>--</v>
      </c>
      <c r="I1376" s="9" t="str">
        <f ca="1">VLOOKUP(E1376,Lookup!$C$5:$D$42,2, FALSE)</f>
        <v>Travel values</v>
      </c>
      <c r="J1376" s="9" t="str">
        <f ca="1">VLOOKUP(C1376,Default!$B$4:$E$82,4, FALSE)</f>
        <v>number of trucks per car</v>
      </c>
      <c r="K1376" s="29"/>
      <c r="L1376" s="29"/>
      <c r="M1376" s="29"/>
    </row>
    <row r="1377" spans="1:13" x14ac:dyDescent="0.3">
      <c r="A1377" s="10">
        <f t="shared" si="62"/>
        <v>22</v>
      </c>
      <c r="B1377" s="10">
        <f t="shared" si="63"/>
        <v>45</v>
      </c>
      <c r="C1377" s="10" t="str">
        <f t="shared" ca="1" si="64"/>
        <v>truck_to_car_ratio</v>
      </c>
      <c r="D1377" s="9" t="str" cm="1">
        <f t="array" aca="1" ref="D1377" ca="1">INDIRECT(ADDRESS(1,A1377,1,1,"all_city_parameter_inputs"))</f>
        <v>osorno</v>
      </c>
      <c r="E1377" s="11" t="str" cm="1">
        <f t="array" aca="1" ref="E1377" ca="1">IF(AND(ISBLANK(INDIRECT(ADDRESS(B1377,2,1,1,"all_city_parameter_inputs"))), ISBLANK(INDIRECT(ADDRESS(B1377,1,1,1,"all_city_parameter_inputs")))), "", IF(ISBLANK(INDIRECT(ADDRESS(B1377,1,1,1,"all_city_parameter_inputs"))), All_city_list!E1376,INDIRECT(ADDRESS(B1377,1,1,1,"all_city_parameter_inputs"))))</f>
        <v>truck_to_car_ratio</v>
      </c>
      <c r="F1377" s="9" t="str" cm="1">
        <f t="array" aca="1" ref="F1377" ca="1">IF(AND(ISBLANK(INDIRECT(ADDRESS(B1377,3,1,1,"all_city_parameter_inputs"))),ISBLANK(INDIRECT(ADDRESS(B1377,2,1,1,"all_city_parameter_inputs")))),"",IF(ISBLANK(INDIRECT(ADDRESS(B1377,2,1,1,"all_city_parameter_inputs"))),"",INDIRECT(ADDRESS(B1377,2,1,1,"all_city_parameter_inputs"))))</f>
        <v>beta</v>
      </c>
      <c r="G1377" s="25" cm="1">
        <f t="array" aca="1" ref="G1377" ca="1">IF(ISBLANK(INDIRECT(ADDRESS(B1377,A1377,1,1,"all_city_parameter_inputs"))), "--",INDIRECT(ADDRESS(B1377,A1377,1,1,"all_city_parameter_inputs")))</f>
        <v>10</v>
      </c>
      <c r="H1377" s="25" t="str">
        <f ca="1">IF(OR(F1377="alpha",F1377="beta",F1377="sd",F1377="mean"),"--",VLOOKUP(C1377,Default!$B$5:$H$82,7,FALSE))</f>
        <v>--</v>
      </c>
      <c r="I1377" s="9" t="str">
        <f ca="1">VLOOKUP(E1377,Lookup!$C$5:$D$42,2, FALSE)</f>
        <v>Travel values</v>
      </c>
      <c r="J1377" s="9" t="str">
        <f ca="1">VLOOKUP(C1377,Default!$B$4:$E$82,4, FALSE)</f>
        <v>number of trucks per car</v>
      </c>
      <c r="K1377" s="29"/>
      <c r="L1377" s="29"/>
      <c r="M1377" s="29"/>
    </row>
    <row r="1378" spans="1:13" x14ac:dyDescent="0.3">
      <c r="A1378" s="10">
        <f t="shared" si="62"/>
        <v>22</v>
      </c>
      <c r="B1378" s="10">
        <f t="shared" si="63"/>
        <v>46</v>
      </c>
      <c r="C1378" s="10" t="str">
        <f t="shared" ca="1" si="64"/>
        <v xml:space="preserve">PM_emission_confidence </v>
      </c>
      <c r="D1378" s="9" t="str" cm="1">
        <f t="array" aca="1" ref="D1378" ca="1">INDIRECT(ADDRESS(1,A1378,1,1,"all_city_parameter_inputs"))</f>
        <v>osorno</v>
      </c>
      <c r="E1378" s="11" t="str" cm="1">
        <f t="array" aca="1" ref="E1378" ca="1">IF(AND(ISBLANK(INDIRECT(ADDRESS(B1378,2,1,1,"all_city_parameter_inputs"))), ISBLANK(INDIRECT(ADDRESS(B1378,1,1,1,"all_city_parameter_inputs")))), "", IF(ISBLANK(INDIRECT(ADDRESS(B1378,1,1,1,"all_city_parameter_inputs"))), All_city_list!E1377,INDIRECT(ADDRESS(B1378,1,1,1,"all_city_parameter_inputs"))))</f>
        <v>PM_emission_confidence</v>
      </c>
      <c r="F1378" s="9" t="str" cm="1">
        <f t="array" aca="1" ref="F1378" ca="1">IF(AND(ISBLANK(INDIRECT(ADDRESS(B1378,3,1,1,"all_city_parameter_inputs"))),ISBLANK(INDIRECT(ADDRESS(B1378,2,1,1,"all_city_parameter_inputs")))),"",IF(ISBLANK(INDIRECT(ADDRESS(B1378,2,1,1,"all_city_parameter_inputs"))),"",INDIRECT(ADDRESS(B1378,2,1,1,"all_city_parameter_inputs"))))</f>
        <v/>
      </c>
      <c r="G1378" s="25" cm="1">
        <f t="array" aca="1" ref="G1378" ca="1">IF(ISBLANK(INDIRECT(ADDRESS(B1378,A1378,1,1,"all_city_parameter_inputs"))), "--",INDIRECT(ADDRESS(B1378,A1378,1,1,"all_city_parameter_inputs")))</f>
        <v>0.8</v>
      </c>
      <c r="H1378" s="25" t="e">
        <f ca="1">IF(OR(F1378="alpha",F1378="beta",F1378="sd",F1378="mean"),"--",VLOOKUP(C1378,Default!$B$5:$H$82,7,FALSE))</f>
        <v>#N/A</v>
      </c>
      <c r="I1378" s="9" t="str">
        <f ca="1">VLOOKUP(E1378,Lookup!$C$5:$D$42,2, FALSE)</f>
        <v>Pollution values</v>
      </c>
      <c r="J1378" s="9" t="e">
        <f ca="1">VLOOKUP(C1378,Default!$B$4:$E$82,4, FALSE)</f>
        <v>#N/A</v>
      </c>
      <c r="K1378" s="29"/>
      <c r="L1378" s="29"/>
      <c r="M1378" s="29"/>
    </row>
    <row r="1379" spans="1:13" x14ac:dyDescent="0.3">
      <c r="A1379" s="10">
        <f t="shared" si="62"/>
        <v>22</v>
      </c>
      <c r="B1379" s="10">
        <f t="shared" si="63"/>
        <v>47</v>
      </c>
      <c r="C1379" s="10" t="str">
        <f t="shared" ca="1" si="64"/>
        <v>distance_scalar_car_taxi</v>
      </c>
      <c r="D1379" s="9" t="str" cm="1">
        <f t="array" aca="1" ref="D1379" ca="1">INDIRECT(ADDRESS(1,A1379,1,1,"all_city_parameter_inputs"))</f>
        <v>osorno</v>
      </c>
      <c r="E1379" s="11" t="str" cm="1">
        <f t="array" aca="1" ref="E1379" ca="1">IF(AND(ISBLANK(INDIRECT(ADDRESS(B1379,2,1,1,"all_city_parameter_inputs"))), ISBLANK(INDIRECT(ADDRESS(B1379,1,1,1,"all_city_parameter_inputs")))), "", IF(ISBLANK(INDIRECT(ADDRESS(B1379,1,1,1,"all_city_parameter_inputs"))), All_city_list!E1378,INDIRECT(ADDRESS(B1379,1,1,1,"all_city_parameter_inputs"))))</f>
        <v>distance_scalar_car_taxi</v>
      </c>
      <c r="F1379" s="9" t="str" cm="1">
        <f t="array" aca="1" ref="F1379" ca="1">IF(AND(ISBLANK(INDIRECT(ADDRESS(B1379,3,1,1,"all_city_parameter_inputs"))),ISBLANK(INDIRECT(ADDRESS(B1379,2,1,1,"all_city_parameter_inputs")))),"",IF(ISBLANK(INDIRECT(ADDRESS(B1379,2,1,1,"all_city_parameter_inputs"))),"",INDIRECT(ADDRESS(B1379,2,1,1,"all_city_parameter_inputs"))))</f>
        <v>constant</v>
      </c>
      <c r="G1379" s="25" cm="1">
        <f t="array" aca="1" ref="G1379" ca="1">IF(ISBLANK(INDIRECT(ADDRESS(B1379,A1379,1,1,"all_city_parameter_inputs"))), "--",INDIRECT(ADDRESS(B1379,A1379,1,1,"all_city_parameter_inputs")))</f>
        <v>1</v>
      </c>
      <c r="H1379" s="25">
        <f ca="1">IF(OR(F1379="alpha",F1379="beta",F1379="sd",F1379="mean"),"--",VLOOKUP(C1379,Default!$B$5:$H$82,7,FALSE))</f>
        <v>1</v>
      </c>
      <c r="I1379" s="9" t="str">
        <f ca="1">VLOOKUP(E1379,Lookup!$C$5:$D$42,2, FALSE)</f>
        <v>Travel values</v>
      </c>
      <c r="J1379" s="9" t="str">
        <f ca="1">VLOOKUP(C1379,Default!$B$4:$E$82,4, FALSE)</f>
        <v>scalar for car/taxi distance</v>
      </c>
      <c r="K1379" s="29"/>
      <c r="L1379" s="29"/>
      <c r="M1379" s="29"/>
    </row>
    <row r="1380" spans="1:13" x14ac:dyDescent="0.3">
      <c r="A1380" s="10">
        <f t="shared" si="62"/>
        <v>22</v>
      </c>
      <c r="B1380" s="10">
        <f t="shared" si="63"/>
        <v>48</v>
      </c>
      <c r="C1380" s="10" t="str">
        <f t="shared" ca="1" si="64"/>
        <v>distance_scalar_car_taxi</v>
      </c>
      <c r="D1380" s="9" t="str" cm="1">
        <f t="array" aca="1" ref="D1380" ca="1">INDIRECT(ADDRESS(1,A1380,1,1,"all_city_parameter_inputs"))</f>
        <v>osorno</v>
      </c>
      <c r="E1380" s="11" t="str" cm="1">
        <f t="array" aca="1" ref="E1380" ca="1">IF(AND(ISBLANK(INDIRECT(ADDRESS(B1380,2,1,1,"all_city_parameter_inputs"))), ISBLANK(INDIRECT(ADDRESS(B1380,1,1,1,"all_city_parameter_inputs")))), "", IF(ISBLANK(INDIRECT(ADDRESS(B1380,1,1,1,"all_city_parameter_inputs"))), All_city_list!E1379,INDIRECT(ADDRESS(B1380,1,1,1,"all_city_parameter_inputs"))))</f>
        <v>distance_scalar_car_taxi</v>
      </c>
      <c r="F1380" s="9" t="str" cm="1">
        <f t="array" aca="1" ref="F1380" ca="1">IF(AND(ISBLANK(INDIRECT(ADDRESS(B1380,3,1,1,"all_city_parameter_inputs"))),ISBLANK(INDIRECT(ADDRESS(B1380,2,1,1,"all_city_parameter_inputs")))),"",IF(ISBLANK(INDIRECT(ADDRESS(B1380,2,1,1,"all_city_parameter_inputs"))),"",INDIRECT(ADDRESS(B1380,2,1,1,"all_city_parameter_inputs"))))</f>
        <v>mean</v>
      </c>
      <c r="G1380" s="25" cm="1">
        <f t="array" aca="1" ref="G1380" ca="1">IF(ISBLANK(INDIRECT(ADDRESS(B1380,A1380,1,1,"all_city_parameter_inputs"))), "--",INDIRECT(ADDRESS(B1380,A1380,1,1,"all_city_parameter_inputs")))</f>
        <v>1</v>
      </c>
      <c r="H1380" s="25" t="str">
        <f ca="1">IF(OR(F1380="alpha",F1380="beta",F1380="sd",F1380="mean"),"--",VLOOKUP(C1380,Default!$B$5:$H$82,7,FALSE))</f>
        <v>--</v>
      </c>
      <c r="I1380" s="9" t="str">
        <f ca="1">VLOOKUP(E1380,Lookup!$C$5:$D$42,2, FALSE)</f>
        <v>Travel values</v>
      </c>
      <c r="J1380" s="9" t="str">
        <f ca="1">VLOOKUP(C1380,Default!$B$4:$E$82,4, FALSE)</f>
        <v>scalar for car/taxi distance</v>
      </c>
      <c r="K1380" s="29"/>
      <c r="L1380" s="29"/>
      <c r="M1380" s="29"/>
    </row>
    <row r="1381" spans="1:13" x14ac:dyDescent="0.3">
      <c r="A1381" s="10">
        <f t="shared" si="62"/>
        <v>22</v>
      </c>
      <c r="B1381" s="10">
        <f t="shared" si="63"/>
        <v>49</v>
      </c>
      <c r="C1381" s="10" t="str">
        <f t="shared" ca="1" si="64"/>
        <v>distance_scalar_car_taxi</v>
      </c>
      <c r="D1381" s="9" t="str" cm="1">
        <f t="array" aca="1" ref="D1381" ca="1">INDIRECT(ADDRESS(1,A1381,1,1,"all_city_parameter_inputs"))</f>
        <v>osorno</v>
      </c>
      <c r="E1381" s="11" t="str" cm="1">
        <f t="array" aca="1" ref="E1381" ca="1">IF(AND(ISBLANK(INDIRECT(ADDRESS(B1381,2,1,1,"all_city_parameter_inputs"))), ISBLANK(INDIRECT(ADDRESS(B1381,1,1,1,"all_city_parameter_inputs")))), "", IF(ISBLANK(INDIRECT(ADDRESS(B1381,1,1,1,"all_city_parameter_inputs"))), All_city_list!E1380,INDIRECT(ADDRESS(B1381,1,1,1,"all_city_parameter_inputs"))))</f>
        <v>distance_scalar_car_taxi</v>
      </c>
      <c r="F1381" s="9" t="str" cm="1">
        <f t="array" aca="1" ref="F1381" ca="1">IF(AND(ISBLANK(INDIRECT(ADDRESS(B1381,3,1,1,"all_city_parameter_inputs"))),ISBLANK(INDIRECT(ADDRESS(B1381,2,1,1,"all_city_parameter_inputs")))),"",IF(ISBLANK(INDIRECT(ADDRESS(B1381,2,1,1,"all_city_parameter_inputs"))),"",INDIRECT(ADDRESS(B1381,2,1,1,"all_city_parameter_inputs"))))</f>
        <v>sd</v>
      </c>
      <c r="G1381" s="25" cm="1">
        <f t="array" aca="1" ref="G1381" ca="1">IF(ISBLANK(INDIRECT(ADDRESS(B1381,A1381,1,1,"all_city_parameter_inputs"))), "--",INDIRECT(ADDRESS(B1381,A1381,1,1,"all_city_parameter_inputs")))</f>
        <v>1.2</v>
      </c>
      <c r="H1381" s="25" t="str">
        <f ca="1">IF(OR(F1381="alpha",F1381="beta",F1381="sd",F1381="mean"),"--",VLOOKUP(C1381,Default!$B$5:$H$82,7,FALSE))</f>
        <v>--</v>
      </c>
      <c r="I1381" s="9" t="str">
        <f ca="1">VLOOKUP(E1381,Lookup!$C$5:$D$42,2, FALSE)</f>
        <v>Travel values</v>
      </c>
      <c r="J1381" s="9" t="str">
        <f ca="1">VLOOKUP(C1381,Default!$B$4:$E$82,4, FALSE)</f>
        <v>scalar for car/taxi distance</v>
      </c>
      <c r="K1381" s="29"/>
      <c r="L1381" s="29"/>
      <c r="M1381" s="29"/>
    </row>
    <row r="1382" spans="1:13" x14ac:dyDescent="0.3">
      <c r="A1382" s="10">
        <f t="shared" si="62"/>
        <v>22</v>
      </c>
      <c r="B1382" s="10">
        <f t="shared" si="63"/>
        <v>50</v>
      </c>
      <c r="C1382" s="10" t="str">
        <f t="shared" ca="1" si="64"/>
        <v>distance_scalar_motorcycle</v>
      </c>
      <c r="D1382" s="9" t="str" cm="1">
        <f t="array" aca="1" ref="D1382" ca="1">INDIRECT(ADDRESS(1,A1382,1,1,"all_city_parameter_inputs"))</f>
        <v>osorno</v>
      </c>
      <c r="E1382" s="11" t="str" cm="1">
        <f t="array" aca="1" ref="E1382" ca="1">IF(AND(ISBLANK(INDIRECT(ADDRESS(B1382,2,1,1,"all_city_parameter_inputs"))), ISBLANK(INDIRECT(ADDRESS(B1382,1,1,1,"all_city_parameter_inputs")))), "", IF(ISBLANK(INDIRECT(ADDRESS(B1382,1,1,1,"all_city_parameter_inputs"))), All_city_list!E1381,INDIRECT(ADDRESS(B1382,1,1,1,"all_city_parameter_inputs"))))</f>
        <v>distance_scalar_motorcycle</v>
      </c>
      <c r="F1382" s="9" t="str" cm="1">
        <f t="array" aca="1" ref="F1382" ca="1">IF(AND(ISBLANK(INDIRECT(ADDRESS(B1382,3,1,1,"all_city_parameter_inputs"))),ISBLANK(INDIRECT(ADDRESS(B1382,2,1,1,"all_city_parameter_inputs")))),"",IF(ISBLANK(INDIRECT(ADDRESS(B1382,2,1,1,"all_city_parameter_inputs"))),"",INDIRECT(ADDRESS(B1382,2,1,1,"all_city_parameter_inputs"))))</f>
        <v>constant</v>
      </c>
      <c r="G1382" s="25" cm="1">
        <f t="array" aca="1" ref="G1382" ca="1">IF(ISBLANK(INDIRECT(ADDRESS(B1382,A1382,1,1,"all_city_parameter_inputs"))), "--",INDIRECT(ADDRESS(B1382,A1382,1,1,"all_city_parameter_inputs")))</f>
        <v>1</v>
      </c>
      <c r="H1382" s="25">
        <f ca="1">IF(OR(F1382="alpha",F1382="beta",F1382="sd",F1382="mean"),"--",VLOOKUP(C1382,Default!$B$5:$H$82,7,FALSE))</f>
        <v>1</v>
      </c>
      <c r="I1382" s="9" t="str">
        <f ca="1">VLOOKUP(E1382,Lookup!$C$5:$D$42,2, FALSE)</f>
        <v>Travel values</v>
      </c>
      <c r="J1382" s="9" t="str">
        <f ca="1">VLOOKUP(C1382,Default!$B$4:$E$82,4, FALSE)</f>
        <v>scalar for motorcycle distance</v>
      </c>
      <c r="K1382" s="29"/>
      <c r="L1382" s="29"/>
      <c r="M1382" s="29"/>
    </row>
    <row r="1383" spans="1:13" x14ac:dyDescent="0.3">
      <c r="A1383" s="10">
        <f t="shared" si="62"/>
        <v>22</v>
      </c>
      <c r="B1383" s="10">
        <f t="shared" si="63"/>
        <v>51</v>
      </c>
      <c r="C1383" s="10" t="str">
        <f t="shared" ca="1" si="64"/>
        <v>distance_scalar_motorcycle</v>
      </c>
      <c r="D1383" s="9" t="str" cm="1">
        <f t="array" aca="1" ref="D1383" ca="1">INDIRECT(ADDRESS(1,A1383,1,1,"all_city_parameter_inputs"))</f>
        <v>osorno</v>
      </c>
      <c r="E1383" s="11" t="str" cm="1">
        <f t="array" aca="1" ref="E1383" ca="1">IF(AND(ISBLANK(INDIRECT(ADDRESS(B1383,2,1,1,"all_city_parameter_inputs"))), ISBLANK(INDIRECT(ADDRESS(B1383,1,1,1,"all_city_parameter_inputs")))), "", IF(ISBLANK(INDIRECT(ADDRESS(B1383,1,1,1,"all_city_parameter_inputs"))), All_city_list!E1382,INDIRECT(ADDRESS(B1383,1,1,1,"all_city_parameter_inputs"))))</f>
        <v>distance_scalar_motorcycle</v>
      </c>
      <c r="F1383" s="9" t="str" cm="1">
        <f t="array" aca="1" ref="F1383" ca="1">IF(AND(ISBLANK(INDIRECT(ADDRESS(B1383,3,1,1,"all_city_parameter_inputs"))),ISBLANK(INDIRECT(ADDRESS(B1383,2,1,1,"all_city_parameter_inputs")))),"",IF(ISBLANK(INDIRECT(ADDRESS(B1383,2,1,1,"all_city_parameter_inputs"))),"",INDIRECT(ADDRESS(B1383,2,1,1,"all_city_parameter_inputs"))))</f>
        <v>mean</v>
      </c>
      <c r="G1383" s="25" cm="1">
        <f t="array" aca="1" ref="G1383" ca="1">IF(ISBLANK(INDIRECT(ADDRESS(B1383,A1383,1,1,"all_city_parameter_inputs"))), "--",INDIRECT(ADDRESS(B1383,A1383,1,1,"all_city_parameter_inputs")))</f>
        <v>1</v>
      </c>
      <c r="H1383" s="25" t="str">
        <f ca="1">IF(OR(F1383="alpha",F1383="beta",F1383="sd",F1383="mean"),"--",VLOOKUP(C1383,Default!$B$5:$H$82,7,FALSE))</f>
        <v>--</v>
      </c>
      <c r="I1383" s="9" t="str">
        <f ca="1">VLOOKUP(E1383,Lookup!$C$5:$D$42,2, FALSE)</f>
        <v>Travel values</v>
      </c>
      <c r="J1383" s="9" t="str">
        <f ca="1">VLOOKUP(C1383,Default!$B$4:$E$82,4, FALSE)</f>
        <v>scalar for motorcycle distance</v>
      </c>
      <c r="K1383" s="29"/>
      <c r="L1383" s="29"/>
      <c r="M1383" s="29"/>
    </row>
    <row r="1384" spans="1:13" x14ac:dyDescent="0.3">
      <c r="A1384" s="10">
        <f t="shared" si="62"/>
        <v>22</v>
      </c>
      <c r="B1384" s="10">
        <f t="shared" si="63"/>
        <v>52</v>
      </c>
      <c r="C1384" s="10" t="str">
        <f t="shared" ca="1" si="64"/>
        <v>distance_scalar_motorcycle</v>
      </c>
      <c r="D1384" s="9" t="str" cm="1">
        <f t="array" aca="1" ref="D1384" ca="1">INDIRECT(ADDRESS(1,A1384,1,1,"all_city_parameter_inputs"))</f>
        <v>osorno</v>
      </c>
      <c r="E1384" s="11" t="str" cm="1">
        <f t="array" aca="1" ref="E1384" ca="1">IF(AND(ISBLANK(INDIRECT(ADDRESS(B1384,2,1,1,"all_city_parameter_inputs"))), ISBLANK(INDIRECT(ADDRESS(B1384,1,1,1,"all_city_parameter_inputs")))), "", IF(ISBLANK(INDIRECT(ADDRESS(B1384,1,1,1,"all_city_parameter_inputs"))), All_city_list!E1383,INDIRECT(ADDRESS(B1384,1,1,1,"all_city_parameter_inputs"))))</f>
        <v>distance_scalar_motorcycle</v>
      </c>
      <c r="F1384" s="9" t="str" cm="1">
        <f t="array" aca="1" ref="F1384" ca="1">IF(AND(ISBLANK(INDIRECT(ADDRESS(B1384,3,1,1,"all_city_parameter_inputs"))),ISBLANK(INDIRECT(ADDRESS(B1384,2,1,1,"all_city_parameter_inputs")))),"",IF(ISBLANK(INDIRECT(ADDRESS(B1384,2,1,1,"all_city_parameter_inputs"))),"",INDIRECT(ADDRESS(B1384,2,1,1,"all_city_parameter_inputs"))))</f>
        <v>sd</v>
      </c>
      <c r="G1384" s="25" cm="1">
        <f t="array" aca="1" ref="G1384" ca="1">IF(ISBLANK(INDIRECT(ADDRESS(B1384,A1384,1,1,"all_city_parameter_inputs"))), "--",INDIRECT(ADDRESS(B1384,A1384,1,1,"all_city_parameter_inputs")))</f>
        <v>1.2</v>
      </c>
      <c r="H1384" s="25" t="str">
        <f ca="1">IF(OR(F1384="alpha",F1384="beta",F1384="sd",F1384="mean"),"--",VLOOKUP(C1384,Default!$B$5:$H$82,7,FALSE))</f>
        <v>--</v>
      </c>
      <c r="I1384" s="9" t="str">
        <f ca="1">VLOOKUP(E1384,Lookup!$C$5:$D$42,2, FALSE)</f>
        <v>Travel values</v>
      </c>
      <c r="J1384" s="9" t="str">
        <f ca="1">VLOOKUP(C1384,Default!$B$4:$E$82,4, FALSE)</f>
        <v>scalar for motorcycle distance</v>
      </c>
      <c r="K1384" s="29"/>
      <c r="L1384" s="29"/>
      <c r="M1384" s="29"/>
    </row>
    <row r="1385" spans="1:13" x14ac:dyDescent="0.3">
      <c r="A1385" s="10">
        <f t="shared" si="62"/>
        <v>22</v>
      </c>
      <c r="B1385" s="10">
        <f t="shared" si="63"/>
        <v>53</v>
      </c>
      <c r="C1385" s="10" t="str">
        <f t="shared" ca="1" si="64"/>
        <v>distance_scalar_pt</v>
      </c>
      <c r="D1385" s="9" t="str" cm="1">
        <f t="array" aca="1" ref="D1385" ca="1">INDIRECT(ADDRESS(1,A1385,1,1,"all_city_parameter_inputs"))</f>
        <v>osorno</v>
      </c>
      <c r="E1385" s="11" t="str" cm="1">
        <f t="array" aca="1" ref="E1385" ca="1">IF(AND(ISBLANK(INDIRECT(ADDRESS(B1385,2,1,1,"all_city_parameter_inputs"))), ISBLANK(INDIRECT(ADDRESS(B1385,1,1,1,"all_city_parameter_inputs")))), "", IF(ISBLANK(INDIRECT(ADDRESS(B1385,1,1,1,"all_city_parameter_inputs"))), All_city_list!E1384,INDIRECT(ADDRESS(B1385,1,1,1,"all_city_parameter_inputs"))))</f>
        <v>distance_scalar_pt</v>
      </c>
      <c r="F1385" s="9" t="str" cm="1">
        <f t="array" aca="1" ref="F1385" ca="1">IF(AND(ISBLANK(INDIRECT(ADDRESS(B1385,3,1,1,"all_city_parameter_inputs"))),ISBLANK(INDIRECT(ADDRESS(B1385,2,1,1,"all_city_parameter_inputs")))),"",IF(ISBLANK(INDIRECT(ADDRESS(B1385,2,1,1,"all_city_parameter_inputs"))),"",INDIRECT(ADDRESS(B1385,2,1,1,"all_city_parameter_inputs"))))</f>
        <v>constant</v>
      </c>
      <c r="G1385" s="25" cm="1">
        <f t="array" aca="1" ref="G1385" ca="1">IF(ISBLANK(INDIRECT(ADDRESS(B1385,A1385,1,1,"all_city_parameter_inputs"))), "--",INDIRECT(ADDRESS(B1385,A1385,1,1,"all_city_parameter_inputs")))</f>
        <v>1</v>
      </c>
      <c r="H1385" s="25">
        <f ca="1">IF(OR(F1385="alpha",F1385="beta",F1385="sd",F1385="mean"),"--",VLOOKUP(C1385,Default!$B$5:$H$82,7,FALSE))</f>
        <v>1</v>
      </c>
      <c r="I1385" s="9" t="str">
        <f ca="1">VLOOKUP(E1385,Lookup!$C$5:$D$42,2, FALSE)</f>
        <v>Travel values</v>
      </c>
      <c r="J1385" s="9" t="str">
        <f ca="1">VLOOKUP(C1385,Default!$B$4:$E$82,4, FALSE)</f>
        <v>scalar for PT distance</v>
      </c>
      <c r="K1385" s="29"/>
      <c r="L1385" s="29"/>
      <c r="M1385" s="29"/>
    </row>
    <row r="1386" spans="1:13" x14ac:dyDescent="0.3">
      <c r="A1386" s="10">
        <f t="shared" si="62"/>
        <v>22</v>
      </c>
      <c r="B1386" s="10">
        <f t="shared" si="63"/>
        <v>54</v>
      </c>
      <c r="C1386" s="10" t="str">
        <f t="shared" ca="1" si="64"/>
        <v>distance_scalar_pt</v>
      </c>
      <c r="D1386" s="9" t="str" cm="1">
        <f t="array" aca="1" ref="D1386" ca="1">INDIRECT(ADDRESS(1,A1386,1,1,"all_city_parameter_inputs"))</f>
        <v>osorno</v>
      </c>
      <c r="E1386" s="11" t="str" cm="1">
        <f t="array" aca="1" ref="E1386" ca="1">IF(AND(ISBLANK(INDIRECT(ADDRESS(B1386,2,1,1,"all_city_parameter_inputs"))), ISBLANK(INDIRECT(ADDRESS(B1386,1,1,1,"all_city_parameter_inputs")))), "", IF(ISBLANK(INDIRECT(ADDRESS(B1386,1,1,1,"all_city_parameter_inputs"))), All_city_list!E1385,INDIRECT(ADDRESS(B1386,1,1,1,"all_city_parameter_inputs"))))</f>
        <v>distance_scalar_pt</v>
      </c>
      <c r="F1386" s="9" t="str" cm="1">
        <f t="array" aca="1" ref="F1386" ca="1">IF(AND(ISBLANK(INDIRECT(ADDRESS(B1386,3,1,1,"all_city_parameter_inputs"))),ISBLANK(INDIRECT(ADDRESS(B1386,2,1,1,"all_city_parameter_inputs")))),"",IF(ISBLANK(INDIRECT(ADDRESS(B1386,2,1,1,"all_city_parameter_inputs"))),"",INDIRECT(ADDRESS(B1386,2,1,1,"all_city_parameter_inputs"))))</f>
        <v>mean</v>
      </c>
      <c r="G1386" s="25" cm="1">
        <f t="array" aca="1" ref="G1386" ca="1">IF(ISBLANK(INDIRECT(ADDRESS(B1386,A1386,1,1,"all_city_parameter_inputs"))), "--",INDIRECT(ADDRESS(B1386,A1386,1,1,"all_city_parameter_inputs")))</f>
        <v>1</v>
      </c>
      <c r="H1386" s="25" t="str">
        <f ca="1">IF(OR(F1386="alpha",F1386="beta",F1386="sd",F1386="mean"),"--",VLOOKUP(C1386,Default!$B$5:$H$82,7,FALSE))</f>
        <v>--</v>
      </c>
      <c r="I1386" s="9" t="str">
        <f ca="1">VLOOKUP(E1386,Lookup!$C$5:$D$42,2, FALSE)</f>
        <v>Travel values</v>
      </c>
      <c r="J1386" s="9" t="str">
        <f ca="1">VLOOKUP(C1386,Default!$B$4:$E$82,4, FALSE)</f>
        <v>scalar for PT distance</v>
      </c>
      <c r="K1386" s="29"/>
      <c r="L1386" s="29"/>
      <c r="M1386" s="29"/>
    </row>
    <row r="1387" spans="1:13" x14ac:dyDescent="0.3">
      <c r="A1387" s="10">
        <f t="shared" si="62"/>
        <v>22</v>
      </c>
      <c r="B1387" s="10">
        <f t="shared" si="63"/>
        <v>55</v>
      </c>
      <c r="C1387" s="10" t="str">
        <f t="shared" ca="1" si="64"/>
        <v>distance_scalar_pt</v>
      </c>
      <c r="D1387" s="9" t="str" cm="1">
        <f t="array" aca="1" ref="D1387" ca="1">INDIRECT(ADDRESS(1,A1387,1,1,"all_city_parameter_inputs"))</f>
        <v>osorno</v>
      </c>
      <c r="E1387" s="11" t="str" cm="1">
        <f t="array" aca="1" ref="E1387" ca="1">IF(AND(ISBLANK(INDIRECT(ADDRESS(B1387,2,1,1,"all_city_parameter_inputs"))), ISBLANK(INDIRECT(ADDRESS(B1387,1,1,1,"all_city_parameter_inputs")))), "", IF(ISBLANK(INDIRECT(ADDRESS(B1387,1,1,1,"all_city_parameter_inputs"))), All_city_list!E1386,INDIRECT(ADDRESS(B1387,1,1,1,"all_city_parameter_inputs"))))</f>
        <v>distance_scalar_pt</v>
      </c>
      <c r="F1387" s="9" t="str" cm="1">
        <f t="array" aca="1" ref="F1387" ca="1">IF(AND(ISBLANK(INDIRECT(ADDRESS(B1387,3,1,1,"all_city_parameter_inputs"))),ISBLANK(INDIRECT(ADDRESS(B1387,2,1,1,"all_city_parameter_inputs")))),"",IF(ISBLANK(INDIRECT(ADDRESS(B1387,2,1,1,"all_city_parameter_inputs"))),"",INDIRECT(ADDRESS(B1387,2,1,1,"all_city_parameter_inputs"))))</f>
        <v>sd</v>
      </c>
      <c r="G1387" s="25" cm="1">
        <f t="array" aca="1" ref="G1387" ca="1">IF(ISBLANK(INDIRECT(ADDRESS(B1387,A1387,1,1,"all_city_parameter_inputs"))), "--",INDIRECT(ADDRESS(B1387,A1387,1,1,"all_city_parameter_inputs")))</f>
        <v>1.2</v>
      </c>
      <c r="H1387" s="25" t="str">
        <f ca="1">IF(OR(F1387="alpha",F1387="beta",F1387="sd",F1387="mean"),"--",VLOOKUP(C1387,Default!$B$5:$H$82,7,FALSE))</f>
        <v>--</v>
      </c>
      <c r="I1387" s="9" t="str">
        <f ca="1">VLOOKUP(E1387,Lookup!$C$5:$D$42,2, FALSE)</f>
        <v>Travel values</v>
      </c>
      <c r="J1387" s="9" t="str">
        <f ca="1">VLOOKUP(C1387,Default!$B$4:$E$82,4, FALSE)</f>
        <v>scalar for PT distance</v>
      </c>
      <c r="K1387" s="29"/>
      <c r="L1387" s="29"/>
      <c r="M1387" s="29"/>
    </row>
    <row r="1388" spans="1:13" x14ac:dyDescent="0.3">
      <c r="A1388" s="10">
        <f t="shared" si="62"/>
        <v>22</v>
      </c>
      <c r="B1388" s="10">
        <f t="shared" si="63"/>
        <v>56</v>
      </c>
      <c r="C1388" s="10" t="str">
        <f t="shared" ca="1" si="64"/>
        <v>distance_scalar_walking</v>
      </c>
      <c r="D1388" s="9" t="str" cm="1">
        <f t="array" aca="1" ref="D1388" ca="1">INDIRECT(ADDRESS(1,A1388,1,1,"all_city_parameter_inputs"))</f>
        <v>osorno</v>
      </c>
      <c r="E1388" s="11" t="str" cm="1">
        <f t="array" aca="1" ref="E1388" ca="1">IF(AND(ISBLANK(INDIRECT(ADDRESS(B1388,2,1,1,"all_city_parameter_inputs"))), ISBLANK(INDIRECT(ADDRESS(B1388,1,1,1,"all_city_parameter_inputs")))), "", IF(ISBLANK(INDIRECT(ADDRESS(B1388,1,1,1,"all_city_parameter_inputs"))), All_city_list!E1387,INDIRECT(ADDRESS(B1388,1,1,1,"all_city_parameter_inputs"))))</f>
        <v>distance_scalar_walking</v>
      </c>
      <c r="F1388" s="9" t="str" cm="1">
        <f t="array" aca="1" ref="F1388" ca="1">IF(AND(ISBLANK(INDIRECT(ADDRESS(B1388,3,1,1,"all_city_parameter_inputs"))),ISBLANK(INDIRECT(ADDRESS(B1388,2,1,1,"all_city_parameter_inputs")))),"",IF(ISBLANK(INDIRECT(ADDRESS(B1388,2,1,1,"all_city_parameter_inputs"))),"",INDIRECT(ADDRESS(B1388,2,1,1,"all_city_parameter_inputs"))))</f>
        <v>constant</v>
      </c>
      <c r="G1388" s="25" cm="1">
        <f t="array" aca="1" ref="G1388" ca="1">IF(ISBLANK(INDIRECT(ADDRESS(B1388,A1388,1,1,"all_city_parameter_inputs"))), "--",INDIRECT(ADDRESS(B1388,A1388,1,1,"all_city_parameter_inputs")))</f>
        <v>1</v>
      </c>
      <c r="H1388" s="25">
        <f ca="1">IF(OR(F1388="alpha",F1388="beta",F1388="sd",F1388="mean"),"--",VLOOKUP(C1388,Default!$B$5:$H$82,7,FALSE))</f>
        <v>1</v>
      </c>
      <c r="I1388" s="9" t="str">
        <f ca="1">VLOOKUP(E1388,Lookup!$C$5:$D$42,2, FALSE)</f>
        <v>Travel values</v>
      </c>
      <c r="J1388" s="9" t="str">
        <f ca="1">VLOOKUP(C1388,Default!$B$4:$E$82,4, FALSE)</f>
        <v>scalar for walking distance</v>
      </c>
      <c r="K1388" s="29"/>
      <c r="L1388" s="29"/>
      <c r="M1388" s="29"/>
    </row>
    <row r="1389" spans="1:13" x14ac:dyDescent="0.3">
      <c r="A1389" s="10">
        <f t="shared" si="62"/>
        <v>22</v>
      </c>
      <c r="B1389" s="10">
        <f t="shared" si="63"/>
        <v>57</v>
      </c>
      <c r="C1389" s="10" t="str">
        <f t="shared" ca="1" si="64"/>
        <v>distance_scalar_walking</v>
      </c>
      <c r="D1389" s="9" t="str" cm="1">
        <f t="array" aca="1" ref="D1389" ca="1">INDIRECT(ADDRESS(1,A1389,1,1,"all_city_parameter_inputs"))</f>
        <v>osorno</v>
      </c>
      <c r="E1389" s="11" t="str" cm="1">
        <f t="array" aca="1" ref="E1389" ca="1">IF(AND(ISBLANK(INDIRECT(ADDRESS(B1389,2,1,1,"all_city_parameter_inputs"))), ISBLANK(INDIRECT(ADDRESS(B1389,1,1,1,"all_city_parameter_inputs")))), "", IF(ISBLANK(INDIRECT(ADDRESS(B1389,1,1,1,"all_city_parameter_inputs"))), All_city_list!E1388,INDIRECT(ADDRESS(B1389,1,1,1,"all_city_parameter_inputs"))))</f>
        <v>distance_scalar_walking</v>
      </c>
      <c r="F1389" s="9" t="str" cm="1">
        <f t="array" aca="1" ref="F1389" ca="1">IF(AND(ISBLANK(INDIRECT(ADDRESS(B1389,3,1,1,"all_city_parameter_inputs"))),ISBLANK(INDIRECT(ADDRESS(B1389,2,1,1,"all_city_parameter_inputs")))),"",IF(ISBLANK(INDIRECT(ADDRESS(B1389,2,1,1,"all_city_parameter_inputs"))),"",INDIRECT(ADDRESS(B1389,2,1,1,"all_city_parameter_inputs"))))</f>
        <v>mean</v>
      </c>
      <c r="G1389" s="25" cm="1">
        <f t="array" aca="1" ref="G1389" ca="1">IF(ISBLANK(INDIRECT(ADDRESS(B1389,A1389,1,1,"all_city_parameter_inputs"))), "--",INDIRECT(ADDRESS(B1389,A1389,1,1,"all_city_parameter_inputs")))</f>
        <v>1</v>
      </c>
      <c r="H1389" s="25" t="str">
        <f ca="1">IF(OR(F1389="alpha",F1389="beta",F1389="sd",F1389="mean"),"--",VLOOKUP(C1389,Default!$B$5:$H$82,7,FALSE))</f>
        <v>--</v>
      </c>
      <c r="I1389" s="9" t="str">
        <f ca="1">VLOOKUP(E1389,Lookup!$C$5:$D$42,2, FALSE)</f>
        <v>Travel values</v>
      </c>
      <c r="J1389" s="9" t="str">
        <f ca="1">VLOOKUP(C1389,Default!$B$4:$E$82,4, FALSE)</f>
        <v>scalar for walking distance</v>
      </c>
      <c r="K1389" s="29"/>
      <c r="L1389" s="29"/>
      <c r="M1389" s="29"/>
    </row>
    <row r="1390" spans="1:13" x14ac:dyDescent="0.3">
      <c r="A1390" s="10">
        <f t="shared" si="62"/>
        <v>22</v>
      </c>
      <c r="B1390" s="10">
        <f t="shared" si="63"/>
        <v>58</v>
      </c>
      <c r="C1390" s="10" t="str">
        <f t="shared" ca="1" si="64"/>
        <v>distance_scalar_walking</v>
      </c>
      <c r="D1390" s="9" t="str" cm="1">
        <f t="array" aca="1" ref="D1390" ca="1">INDIRECT(ADDRESS(1,A1390,1,1,"all_city_parameter_inputs"))</f>
        <v>osorno</v>
      </c>
      <c r="E1390" s="11" t="str" cm="1">
        <f t="array" aca="1" ref="E1390" ca="1">IF(AND(ISBLANK(INDIRECT(ADDRESS(B1390,2,1,1,"all_city_parameter_inputs"))), ISBLANK(INDIRECT(ADDRESS(B1390,1,1,1,"all_city_parameter_inputs")))), "", IF(ISBLANK(INDIRECT(ADDRESS(B1390,1,1,1,"all_city_parameter_inputs"))), All_city_list!E1389,INDIRECT(ADDRESS(B1390,1,1,1,"all_city_parameter_inputs"))))</f>
        <v>distance_scalar_walking</v>
      </c>
      <c r="F1390" s="9" t="str" cm="1">
        <f t="array" aca="1" ref="F1390" ca="1">IF(AND(ISBLANK(INDIRECT(ADDRESS(B1390,3,1,1,"all_city_parameter_inputs"))),ISBLANK(INDIRECT(ADDRESS(B1390,2,1,1,"all_city_parameter_inputs")))),"",IF(ISBLANK(INDIRECT(ADDRESS(B1390,2,1,1,"all_city_parameter_inputs"))),"",INDIRECT(ADDRESS(B1390,2,1,1,"all_city_parameter_inputs"))))</f>
        <v>sd</v>
      </c>
      <c r="G1390" s="25" cm="1">
        <f t="array" aca="1" ref="G1390" ca="1">IF(ISBLANK(INDIRECT(ADDRESS(B1390,A1390,1,1,"all_city_parameter_inputs"))), "--",INDIRECT(ADDRESS(B1390,A1390,1,1,"all_city_parameter_inputs")))</f>
        <v>1.2</v>
      </c>
      <c r="H1390" s="25" t="str">
        <f ca="1">IF(OR(F1390="alpha",F1390="beta",F1390="sd",F1390="mean"),"--",VLOOKUP(C1390,Default!$B$5:$H$82,7,FALSE))</f>
        <v>--</v>
      </c>
      <c r="I1390" s="9" t="str">
        <f ca="1">VLOOKUP(E1390,Lookup!$C$5:$D$42,2, FALSE)</f>
        <v>Travel values</v>
      </c>
      <c r="J1390" s="9" t="str">
        <f ca="1">VLOOKUP(C1390,Default!$B$4:$E$82,4, FALSE)</f>
        <v>scalar for walking distance</v>
      </c>
      <c r="K1390" s="29"/>
      <c r="L1390" s="29"/>
      <c r="M1390" s="29"/>
    </row>
    <row r="1391" spans="1:13" x14ac:dyDescent="0.3">
      <c r="A1391" s="10">
        <f t="shared" si="62"/>
        <v>22</v>
      </c>
      <c r="B1391" s="10">
        <f t="shared" si="63"/>
        <v>59</v>
      </c>
      <c r="C1391" s="10" t="str">
        <f t="shared" ca="1" si="64"/>
        <v>distance_scalar_cycling</v>
      </c>
      <c r="D1391" s="9" t="str" cm="1">
        <f t="array" aca="1" ref="D1391" ca="1">INDIRECT(ADDRESS(1,A1391,1,1,"all_city_parameter_inputs"))</f>
        <v>osorno</v>
      </c>
      <c r="E1391" s="11" t="str" cm="1">
        <f t="array" aca="1" ref="E1391" ca="1">IF(AND(ISBLANK(INDIRECT(ADDRESS(B1391,2,1,1,"all_city_parameter_inputs"))), ISBLANK(INDIRECT(ADDRESS(B1391,1,1,1,"all_city_parameter_inputs")))), "", IF(ISBLANK(INDIRECT(ADDRESS(B1391,1,1,1,"all_city_parameter_inputs"))), All_city_list!E1390,INDIRECT(ADDRESS(B1391,1,1,1,"all_city_parameter_inputs"))))</f>
        <v>distance_scalar_cycling</v>
      </c>
      <c r="F1391" s="9" t="str" cm="1">
        <f t="array" aca="1" ref="F1391" ca="1">IF(AND(ISBLANK(INDIRECT(ADDRESS(B1391,3,1,1,"all_city_parameter_inputs"))),ISBLANK(INDIRECT(ADDRESS(B1391,2,1,1,"all_city_parameter_inputs")))),"",IF(ISBLANK(INDIRECT(ADDRESS(B1391,2,1,1,"all_city_parameter_inputs"))),"",INDIRECT(ADDRESS(B1391,2,1,1,"all_city_parameter_inputs"))))</f>
        <v>constant</v>
      </c>
      <c r="G1391" s="25" cm="1">
        <f t="array" aca="1" ref="G1391" ca="1">IF(ISBLANK(INDIRECT(ADDRESS(B1391,A1391,1,1,"all_city_parameter_inputs"))), "--",INDIRECT(ADDRESS(B1391,A1391,1,1,"all_city_parameter_inputs")))</f>
        <v>1</v>
      </c>
      <c r="H1391" s="25">
        <f ca="1">IF(OR(F1391="alpha",F1391="beta",F1391="sd",F1391="mean"),"--",VLOOKUP(C1391,Default!$B$5:$H$82,7,FALSE))</f>
        <v>1</v>
      </c>
      <c r="I1391" s="9" t="str">
        <f ca="1">VLOOKUP(E1391,Lookup!$C$5:$D$42,2, FALSE)</f>
        <v>Travel values</v>
      </c>
      <c r="J1391" s="9" t="str">
        <f ca="1">VLOOKUP(C1391,Default!$B$4:$E$82,4, FALSE)</f>
        <v>scalar for cycling distance</v>
      </c>
      <c r="K1391" s="29"/>
      <c r="L1391" s="29"/>
      <c r="M1391" s="29"/>
    </row>
    <row r="1392" spans="1:13" x14ac:dyDescent="0.3">
      <c r="A1392" s="10">
        <f t="shared" si="62"/>
        <v>22</v>
      </c>
      <c r="B1392" s="10">
        <f t="shared" si="63"/>
        <v>60</v>
      </c>
      <c r="C1392" s="10" t="str">
        <f t="shared" ca="1" si="64"/>
        <v>distance_scalar_cycling</v>
      </c>
      <c r="D1392" s="9" t="str" cm="1">
        <f t="array" aca="1" ref="D1392" ca="1">INDIRECT(ADDRESS(1,A1392,1,1,"all_city_parameter_inputs"))</f>
        <v>osorno</v>
      </c>
      <c r="E1392" s="11" t="str" cm="1">
        <f t="array" aca="1" ref="E1392" ca="1">IF(AND(ISBLANK(INDIRECT(ADDRESS(B1392,2,1,1,"all_city_parameter_inputs"))), ISBLANK(INDIRECT(ADDRESS(B1392,1,1,1,"all_city_parameter_inputs")))), "", IF(ISBLANK(INDIRECT(ADDRESS(B1392,1,1,1,"all_city_parameter_inputs"))), All_city_list!E1391,INDIRECT(ADDRESS(B1392,1,1,1,"all_city_parameter_inputs"))))</f>
        <v>distance_scalar_cycling</v>
      </c>
      <c r="F1392" s="9" t="str" cm="1">
        <f t="array" aca="1" ref="F1392" ca="1">IF(AND(ISBLANK(INDIRECT(ADDRESS(B1392,3,1,1,"all_city_parameter_inputs"))),ISBLANK(INDIRECT(ADDRESS(B1392,2,1,1,"all_city_parameter_inputs")))),"",IF(ISBLANK(INDIRECT(ADDRESS(B1392,2,1,1,"all_city_parameter_inputs"))),"",INDIRECT(ADDRESS(B1392,2,1,1,"all_city_parameter_inputs"))))</f>
        <v>mean</v>
      </c>
      <c r="G1392" s="25" cm="1">
        <f t="array" aca="1" ref="G1392" ca="1">IF(ISBLANK(INDIRECT(ADDRESS(B1392,A1392,1,1,"all_city_parameter_inputs"))), "--",INDIRECT(ADDRESS(B1392,A1392,1,1,"all_city_parameter_inputs")))</f>
        <v>1</v>
      </c>
      <c r="H1392" s="25" t="str">
        <f ca="1">IF(OR(F1392="alpha",F1392="beta",F1392="sd",F1392="mean"),"--",VLOOKUP(C1392,Default!$B$5:$H$82,7,FALSE))</f>
        <v>--</v>
      </c>
      <c r="I1392" s="9" t="str">
        <f ca="1">VLOOKUP(E1392,Lookup!$C$5:$D$42,2, FALSE)</f>
        <v>Travel values</v>
      </c>
      <c r="J1392" s="9" t="str">
        <f ca="1">VLOOKUP(C1392,Default!$B$4:$E$82,4, FALSE)</f>
        <v>scalar for cycling distance</v>
      </c>
      <c r="K1392" s="29"/>
      <c r="L1392" s="29"/>
      <c r="M1392" s="29"/>
    </row>
    <row r="1393" spans="1:13" x14ac:dyDescent="0.3">
      <c r="A1393" s="10">
        <f t="shared" si="62"/>
        <v>22</v>
      </c>
      <c r="B1393" s="10">
        <f t="shared" si="63"/>
        <v>61</v>
      </c>
      <c r="C1393" s="10" t="str">
        <f t="shared" ca="1" si="64"/>
        <v>distance_scalar_cycling</v>
      </c>
      <c r="D1393" s="9" t="str" cm="1">
        <f t="array" aca="1" ref="D1393" ca="1">INDIRECT(ADDRESS(1,A1393,1,1,"all_city_parameter_inputs"))</f>
        <v>osorno</v>
      </c>
      <c r="E1393" s="11" t="str" cm="1">
        <f t="array" aca="1" ref="E1393" ca="1">IF(AND(ISBLANK(INDIRECT(ADDRESS(B1393,2,1,1,"all_city_parameter_inputs"))), ISBLANK(INDIRECT(ADDRESS(B1393,1,1,1,"all_city_parameter_inputs")))), "", IF(ISBLANK(INDIRECT(ADDRESS(B1393,1,1,1,"all_city_parameter_inputs"))), All_city_list!E1392,INDIRECT(ADDRESS(B1393,1,1,1,"all_city_parameter_inputs"))))</f>
        <v>distance_scalar_cycling</v>
      </c>
      <c r="F1393" s="9" t="str" cm="1">
        <f t="array" aca="1" ref="F1393" ca="1">IF(AND(ISBLANK(INDIRECT(ADDRESS(B1393,3,1,1,"all_city_parameter_inputs"))),ISBLANK(INDIRECT(ADDRESS(B1393,2,1,1,"all_city_parameter_inputs")))),"",IF(ISBLANK(INDIRECT(ADDRESS(B1393,2,1,1,"all_city_parameter_inputs"))),"",INDIRECT(ADDRESS(B1393,2,1,1,"all_city_parameter_inputs"))))</f>
        <v>sd</v>
      </c>
      <c r="G1393" s="25" cm="1">
        <f t="array" aca="1" ref="G1393" ca="1">IF(ISBLANK(INDIRECT(ADDRESS(B1393,A1393,1,1,"all_city_parameter_inputs"))), "--",INDIRECT(ADDRESS(B1393,A1393,1,1,"all_city_parameter_inputs")))</f>
        <v>1.2</v>
      </c>
      <c r="H1393" s="25" t="str">
        <f ca="1">IF(OR(F1393="alpha",F1393="beta",F1393="sd",F1393="mean"),"--",VLOOKUP(C1393,Default!$B$5:$H$82,7,FALSE))</f>
        <v>--</v>
      </c>
      <c r="I1393" s="9" t="str">
        <f ca="1">VLOOKUP(E1393,Lookup!$C$5:$D$42,2, FALSE)</f>
        <v>Travel values</v>
      </c>
      <c r="J1393" s="9" t="str">
        <f ca="1">VLOOKUP(C1393,Default!$B$4:$E$82,4, FALSE)</f>
        <v>scalar for cycling distance</v>
      </c>
      <c r="K1393" s="29"/>
      <c r="L1393" s="29"/>
      <c r="M1393" s="29"/>
    </row>
    <row r="1394" spans="1:13" x14ac:dyDescent="0.3">
      <c r="A1394" s="10">
        <f t="shared" si="62"/>
        <v>22</v>
      </c>
      <c r="B1394" s="10">
        <f t="shared" si="63"/>
        <v>62</v>
      </c>
      <c r="C1394" s="10" t="str">
        <f t="shared" ca="1" si="64"/>
        <v>CO2_emission_inventories motorcycle</v>
      </c>
      <c r="D1394" s="9" t="str" cm="1">
        <f t="array" aca="1" ref="D1394" ca="1">INDIRECT(ADDRESS(1,A1394,1,1,"all_city_parameter_inputs"))</f>
        <v>osorno</v>
      </c>
      <c r="E1394" s="11" t="str" cm="1">
        <f t="array" aca="1" ref="E1394" ca="1">IF(AND(ISBLANK(INDIRECT(ADDRESS(B1394,2,1,1,"all_city_parameter_inputs"))), ISBLANK(INDIRECT(ADDRESS(B1394,1,1,1,"all_city_parameter_inputs")))), "", IF(ISBLANK(INDIRECT(ADDRESS(B1394,1,1,1,"all_city_parameter_inputs"))), All_city_list!E1393,INDIRECT(ADDRESS(B1394,1,1,1,"all_city_parameter_inputs"))))</f>
        <v>CO2_emission_inventories</v>
      </c>
      <c r="F1394" s="9" t="str" cm="1">
        <f t="array" aca="1" ref="F1394" ca="1">IF(AND(ISBLANK(INDIRECT(ADDRESS(B1394,3,1,1,"all_city_parameter_inputs"))),ISBLANK(INDIRECT(ADDRESS(B1394,2,1,1,"all_city_parameter_inputs")))),"",IF(ISBLANK(INDIRECT(ADDRESS(B1394,2,1,1,"all_city_parameter_inputs"))),"",INDIRECT(ADDRESS(B1394,2,1,1,"all_city_parameter_inputs"))))</f>
        <v>motorcycle</v>
      </c>
      <c r="G1394" s="25" cm="1">
        <f t="array" aca="1" ref="G1394" ca="1">IF(ISBLANK(INDIRECT(ADDRESS(B1394,A1394,1,1,"all_city_parameter_inputs"))), "--",INDIRECT(ADDRESS(B1394,A1394,1,1,"all_city_parameter_inputs")))</f>
        <v>554.59400000000005</v>
      </c>
      <c r="H1394" s="25">
        <f ca="1">IF(OR(F1394="alpha",F1394="beta",F1394="sd",F1394="mean"),"--",VLOOKUP(C1394,Default!$B$5:$H$82,7,FALSE))</f>
        <v>15.95</v>
      </c>
      <c r="I1394" s="9" t="str">
        <f ca="1">VLOOKUP(E1394,Lookup!$C$5:$D$42,2, FALSE)</f>
        <v>Pollution values</v>
      </c>
      <c r="J1394" s="9" t="str">
        <f ca="1">VLOOKUP(C1394,Default!$B$4:$E$82,4, FALSE)</f>
        <v>- used to estimate the CO2 for scenarios (function "scenario_co2_calculations").
- used to create the VEHICLE_INVENTORY, with speeds, PM and CO2 emissions (function "set_vehicle_inventory").</v>
      </c>
      <c r="K1394" s="29"/>
      <c r="L1394" s="29"/>
      <c r="M1394" s="29"/>
    </row>
    <row r="1395" spans="1:13" x14ac:dyDescent="0.3">
      <c r="A1395" s="10">
        <f t="shared" si="62"/>
        <v>22</v>
      </c>
      <c r="B1395" s="10">
        <f t="shared" si="63"/>
        <v>63</v>
      </c>
      <c r="C1395" s="10" t="str">
        <f t="shared" ca="1" si="64"/>
        <v>CO2_emission_inventories car</v>
      </c>
      <c r="D1395" s="9" t="str" cm="1">
        <f t="array" aca="1" ref="D1395" ca="1">INDIRECT(ADDRESS(1,A1395,1,1,"all_city_parameter_inputs"))</f>
        <v>osorno</v>
      </c>
      <c r="E1395" s="11" t="str" cm="1">
        <f t="array" aca="1" ref="E1395" ca="1">IF(AND(ISBLANK(INDIRECT(ADDRESS(B1395,2,1,1,"all_city_parameter_inputs"))), ISBLANK(INDIRECT(ADDRESS(B1395,1,1,1,"all_city_parameter_inputs")))), "", IF(ISBLANK(INDIRECT(ADDRESS(B1395,1,1,1,"all_city_parameter_inputs"))), All_city_list!E1394,INDIRECT(ADDRESS(B1395,1,1,1,"all_city_parameter_inputs"))))</f>
        <v>CO2_emission_inventories</v>
      </c>
      <c r="F1395" s="9" t="str" cm="1">
        <f t="array" aca="1" ref="F1395" ca="1">IF(AND(ISBLANK(INDIRECT(ADDRESS(B1395,3,1,1,"all_city_parameter_inputs"))),ISBLANK(INDIRECT(ADDRESS(B1395,2,1,1,"all_city_parameter_inputs")))),"",IF(ISBLANK(INDIRECT(ADDRESS(B1395,2,1,1,"all_city_parameter_inputs"))),"",INDIRECT(ADDRESS(B1395,2,1,1,"all_city_parameter_inputs"))))</f>
        <v>car</v>
      </c>
      <c r="G1395" s="25" cm="1">
        <f t="array" aca="1" ref="G1395" ca="1">IF(ISBLANK(INDIRECT(ADDRESS(B1395,A1395,1,1,"all_city_parameter_inputs"))), "--",INDIRECT(ADDRESS(B1395,A1395,1,1,"all_city_parameter_inputs")))</f>
        <v>6879.44</v>
      </c>
      <c r="H1395" s="25">
        <f ca="1">IF(OR(F1395="alpha",F1395="beta",F1395="sd",F1395="mean"),"--",VLOOKUP(C1395,Default!$B$5:$H$82,7,FALSE))</f>
        <v>33.130000000000003</v>
      </c>
      <c r="I1395" s="9" t="str">
        <f ca="1">VLOOKUP(E1395,Lookup!$C$5:$D$42,2, FALSE)</f>
        <v>Pollution values</v>
      </c>
      <c r="J1395" s="9">
        <f ca="1">VLOOKUP(C1395,Default!$B$4:$E$82,4, FALSE)</f>
        <v>0</v>
      </c>
      <c r="K1395" s="29"/>
      <c r="L1395" s="29"/>
      <c r="M1395" s="29"/>
    </row>
    <row r="1396" spans="1:13" x14ac:dyDescent="0.3">
      <c r="A1396" s="10">
        <f t="shared" si="62"/>
        <v>22</v>
      </c>
      <c r="B1396" s="10">
        <f t="shared" si="63"/>
        <v>64</v>
      </c>
      <c r="C1396" s="10" t="str">
        <f t="shared" ca="1" si="64"/>
        <v>CO2_emission_inventories bus_driver</v>
      </c>
      <c r="D1396" s="9" t="str" cm="1">
        <f t="array" aca="1" ref="D1396" ca="1">INDIRECT(ADDRESS(1,A1396,1,1,"all_city_parameter_inputs"))</f>
        <v>osorno</v>
      </c>
      <c r="E1396" s="11" t="str" cm="1">
        <f t="array" aca="1" ref="E1396" ca="1">IF(AND(ISBLANK(INDIRECT(ADDRESS(B1396,2,1,1,"all_city_parameter_inputs"))), ISBLANK(INDIRECT(ADDRESS(B1396,1,1,1,"all_city_parameter_inputs")))), "", IF(ISBLANK(INDIRECT(ADDRESS(B1396,1,1,1,"all_city_parameter_inputs"))), All_city_list!E1395,INDIRECT(ADDRESS(B1396,1,1,1,"all_city_parameter_inputs"))))</f>
        <v>CO2_emission_inventories</v>
      </c>
      <c r="F1396" s="9" t="str" cm="1">
        <f t="array" aca="1" ref="F1396" ca="1">IF(AND(ISBLANK(INDIRECT(ADDRESS(B1396,3,1,1,"all_city_parameter_inputs"))),ISBLANK(INDIRECT(ADDRESS(B1396,2,1,1,"all_city_parameter_inputs")))),"",IF(ISBLANK(INDIRECT(ADDRESS(B1396,2,1,1,"all_city_parameter_inputs"))),"",INDIRECT(ADDRESS(B1396,2,1,1,"all_city_parameter_inputs"))))</f>
        <v>bus_driver</v>
      </c>
      <c r="G1396" s="25" cm="1">
        <f t="array" aca="1" ref="G1396" ca="1">IF(ISBLANK(INDIRECT(ADDRESS(B1396,A1396,1,1,"all_city_parameter_inputs"))), "--",INDIRECT(ADDRESS(B1396,A1396,1,1,"all_city_parameter_inputs")))</f>
        <v>623.6</v>
      </c>
      <c r="H1396" s="25">
        <f ca="1">IF(OR(F1396="alpha",F1396="beta",F1396="sd",F1396="mean"),"--",VLOOKUP(C1396,Default!$B$5:$H$82,7,FALSE))</f>
        <v>9.76</v>
      </c>
      <c r="I1396" s="9" t="str">
        <f ca="1">VLOOKUP(E1396,Lookup!$C$5:$D$42,2, FALSE)</f>
        <v>Pollution values</v>
      </c>
      <c r="J1396" s="9">
        <f ca="1">VLOOKUP(C1396,Default!$B$4:$E$82,4, FALSE)</f>
        <v>0</v>
      </c>
      <c r="K1396" s="29"/>
      <c r="L1396" s="29"/>
      <c r="M1396" s="29"/>
    </row>
    <row r="1397" spans="1:13" x14ac:dyDescent="0.3">
      <c r="A1397" s="10">
        <f t="shared" si="62"/>
        <v>22</v>
      </c>
      <c r="B1397" s="10">
        <f t="shared" si="63"/>
        <v>65</v>
      </c>
      <c r="C1397" s="10" t="str">
        <f t="shared" ca="1" si="64"/>
        <v>CO2_emission_inventories big_truck</v>
      </c>
      <c r="D1397" s="9" t="str" cm="1">
        <f t="array" aca="1" ref="D1397" ca="1">INDIRECT(ADDRESS(1,A1397,1,1,"all_city_parameter_inputs"))</f>
        <v>osorno</v>
      </c>
      <c r="E1397" s="11" t="str" cm="1">
        <f t="array" aca="1" ref="E1397" ca="1">IF(AND(ISBLANK(INDIRECT(ADDRESS(B1397,2,1,1,"all_city_parameter_inputs"))), ISBLANK(INDIRECT(ADDRESS(B1397,1,1,1,"all_city_parameter_inputs")))), "", IF(ISBLANK(INDIRECT(ADDRESS(B1397,1,1,1,"all_city_parameter_inputs"))), All_city_list!E1396,INDIRECT(ADDRESS(B1397,1,1,1,"all_city_parameter_inputs"))))</f>
        <v>CO2_emission_inventories</v>
      </c>
      <c r="F1397" s="9" t="str" cm="1">
        <f t="array" aca="1" ref="F1397" ca="1">IF(AND(ISBLANK(INDIRECT(ADDRESS(B1397,3,1,1,"all_city_parameter_inputs"))),ISBLANK(INDIRECT(ADDRESS(B1397,2,1,1,"all_city_parameter_inputs")))),"",IF(ISBLANK(INDIRECT(ADDRESS(B1397,2,1,1,"all_city_parameter_inputs"))),"",INDIRECT(ADDRESS(B1397,2,1,1,"all_city_parameter_inputs"))))</f>
        <v>big_truck</v>
      </c>
      <c r="G1397" s="25" cm="1">
        <f t="array" aca="1" ref="G1397" ca="1">IF(ISBLANK(INDIRECT(ADDRESS(B1397,A1397,1,1,"all_city_parameter_inputs"))), "--",INDIRECT(ADDRESS(B1397,A1397,1,1,"all_city_parameter_inputs")))</f>
        <v>5889.05</v>
      </c>
      <c r="H1397" s="25">
        <f ca="1">IF(OR(F1397="alpha",F1397="beta",F1397="sd",F1397="mean"),"--",VLOOKUP(C1397,Default!$B$5:$H$82,7,FALSE))</f>
        <v>3.68</v>
      </c>
      <c r="I1397" s="9" t="str">
        <f ca="1">VLOOKUP(E1397,Lookup!$C$5:$D$42,2, FALSE)</f>
        <v>Pollution values</v>
      </c>
      <c r="J1397" s="9">
        <f ca="1">VLOOKUP(C1397,Default!$B$4:$E$82,4, FALSE)</f>
        <v>0</v>
      </c>
      <c r="K1397" s="29"/>
      <c r="L1397" s="29"/>
      <c r="M1397" s="29"/>
    </row>
    <row r="1398" spans="1:13" x14ac:dyDescent="0.3">
      <c r="A1398" s="10">
        <f t="shared" si="62"/>
        <v>22</v>
      </c>
      <c r="B1398" s="10">
        <f t="shared" si="63"/>
        <v>66</v>
      </c>
      <c r="C1398" s="10" t="str">
        <f t="shared" ca="1" si="64"/>
        <v>CO2_emission_inventories truck</v>
      </c>
      <c r="D1398" s="9" t="str" cm="1">
        <f t="array" aca="1" ref="D1398" ca="1">INDIRECT(ADDRESS(1,A1398,1,1,"all_city_parameter_inputs"))</f>
        <v>osorno</v>
      </c>
      <c r="E1398" s="11" t="str" cm="1">
        <f t="array" aca="1" ref="E1398" ca="1">IF(AND(ISBLANK(INDIRECT(ADDRESS(B1398,2,1,1,"all_city_parameter_inputs"))), ISBLANK(INDIRECT(ADDRESS(B1398,1,1,1,"all_city_parameter_inputs")))), "", IF(ISBLANK(INDIRECT(ADDRESS(B1398,1,1,1,"all_city_parameter_inputs"))), All_city_list!E1397,INDIRECT(ADDRESS(B1398,1,1,1,"all_city_parameter_inputs"))))</f>
        <v>CO2_emission_inventories</v>
      </c>
      <c r="F1398" s="9" t="str" cm="1">
        <f t="array" aca="1" ref="F1398" ca="1">IF(AND(ISBLANK(INDIRECT(ADDRESS(B1398,3,1,1,"all_city_parameter_inputs"))),ISBLANK(INDIRECT(ADDRESS(B1398,2,1,1,"all_city_parameter_inputs")))),"",IF(ISBLANK(INDIRECT(ADDRESS(B1398,2,1,1,"all_city_parameter_inputs"))),"",INDIRECT(ADDRESS(B1398,2,1,1,"all_city_parameter_inputs"))))</f>
        <v>truck</v>
      </c>
      <c r="G1398" s="25" cm="1">
        <f t="array" aca="1" ref="G1398" ca="1">IF(ISBLANK(INDIRECT(ADDRESS(B1398,A1398,1,1,"all_city_parameter_inputs"))), "--",INDIRECT(ADDRESS(B1398,A1398,1,1,"all_city_parameter_inputs")))</f>
        <v>13155.9</v>
      </c>
      <c r="H1398" s="25">
        <f ca="1">IF(OR(F1398="alpha",F1398="beta",F1398="sd",F1398="mean"),"--",VLOOKUP(C1398,Default!$B$5:$H$82,7,FALSE))</f>
        <v>6.19</v>
      </c>
      <c r="I1398" s="9" t="str">
        <f ca="1">VLOOKUP(E1398,Lookup!$C$5:$D$42,2, FALSE)</f>
        <v>Pollution values</v>
      </c>
      <c r="J1398" s="9">
        <f ca="1">VLOOKUP(C1398,Default!$B$4:$E$82,4, FALSE)</f>
        <v>0</v>
      </c>
      <c r="K1398" s="29"/>
      <c r="L1398" s="29"/>
      <c r="M1398" s="29"/>
    </row>
    <row r="1399" spans="1:13" x14ac:dyDescent="0.3">
      <c r="A1399" s="10">
        <f t="shared" si="62"/>
        <v>22</v>
      </c>
      <c r="B1399" s="10">
        <f t="shared" si="63"/>
        <v>67</v>
      </c>
      <c r="C1399" s="10" t="str">
        <f t="shared" ca="1" si="64"/>
        <v>CO2_emission_inventories van</v>
      </c>
      <c r="D1399" s="9" t="str" cm="1">
        <f t="array" aca="1" ref="D1399" ca="1">INDIRECT(ADDRESS(1,A1399,1,1,"all_city_parameter_inputs"))</f>
        <v>osorno</v>
      </c>
      <c r="E1399" s="11" t="str" cm="1">
        <f t="array" aca="1" ref="E1399" ca="1">IF(AND(ISBLANK(INDIRECT(ADDRESS(B1399,2,1,1,"all_city_parameter_inputs"))), ISBLANK(INDIRECT(ADDRESS(B1399,1,1,1,"all_city_parameter_inputs")))), "", IF(ISBLANK(INDIRECT(ADDRESS(B1399,1,1,1,"all_city_parameter_inputs"))), All_city_list!E1398,INDIRECT(ADDRESS(B1399,1,1,1,"all_city_parameter_inputs"))))</f>
        <v>CO2_emission_inventories</v>
      </c>
      <c r="F1399" s="9" t="str" cm="1">
        <f t="array" aca="1" ref="F1399" ca="1">IF(AND(ISBLANK(INDIRECT(ADDRESS(B1399,3,1,1,"all_city_parameter_inputs"))),ISBLANK(INDIRECT(ADDRESS(B1399,2,1,1,"all_city_parameter_inputs")))),"",IF(ISBLANK(INDIRECT(ADDRESS(B1399,2,1,1,"all_city_parameter_inputs"))),"",INDIRECT(ADDRESS(B1399,2,1,1,"all_city_parameter_inputs"))))</f>
        <v>van</v>
      </c>
      <c r="G1399" s="25" t="str" cm="1">
        <f t="array" aca="1" ref="G1399" ca="1">IF(ISBLANK(INDIRECT(ADDRESS(B1399,A1399,1,1,"all_city_parameter_inputs"))), "--",INDIRECT(ADDRESS(B1399,A1399,1,1,"all_city_parameter_inputs")))</f>
        <v>--</v>
      </c>
      <c r="H1399" s="25" t="str">
        <f ca="1">IF(OR(F1399="alpha",F1399="beta",F1399="sd",F1399="mean"),"--",VLOOKUP(C1399,Default!$B$5:$H$82,7,FALSE))</f>
        <v>NOT defined</v>
      </c>
      <c r="I1399" s="9" t="str">
        <f ca="1">VLOOKUP(E1399,Lookup!$C$5:$D$42,2, FALSE)</f>
        <v>Pollution values</v>
      </c>
      <c r="J1399" s="9">
        <f ca="1">VLOOKUP(C1399,Default!$B$4:$E$82,4, FALSE)</f>
        <v>0</v>
      </c>
      <c r="K1399" s="29"/>
      <c r="L1399" s="29"/>
      <c r="M1399" s="29"/>
    </row>
    <row r="1400" spans="1:13" x14ac:dyDescent="0.3">
      <c r="A1400" s="10">
        <f t="shared" si="62"/>
        <v>22</v>
      </c>
      <c r="B1400" s="10">
        <f t="shared" si="63"/>
        <v>68</v>
      </c>
      <c r="C1400" s="10" t="str">
        <f t="shared" ca="1" si="64"/>
        <v>CO2_emission_inventories other</v>
      </c>
      <c r="D1400" s="9" t="str" cm="1">
        <f t="array" aca="1" ref="D1400" ca="1">INDIRECT(ADDRESS(1,A1400,1,1,"all_city_parameter_inputs"))</f>
        <v>osorno</v>
      </c>
      <c r="E1400" s="11" t="str" cm="1">
        <f t="array" aca="1" ref="E1400" ca="1">IF(AND(ISBLANK(INDIRECT(ADDRESS(B1400,2,1,1,"all_city_parameter_inputs"))), ISBLANK(INDIRECT(ADDRESS(B1400,1,1,1,"all_city_parameter_inputs")))), "", IF(ISBLANK(INDIRECT(ADDRESS(B1400,1,1,1,"all_city_parameter_inputs"))), All_city_list!E1399,INDIRECT(ADDRESS(B1400,1,1,1,"all_city_parameter_inputs"))))</f>
        <v>CO2_emission_inventories</v>
      </c>
      <c r="F1400" s="9" t="str" cm="1">
        <f t="array" aca="1" ref="F1400" ca="1">IF(AND(ISBLANK(INDIRECT(ADDRESS(B1400,3,1,1,"all_city_parameter_inputs"))),ISBLANK(INDIRECT(ADDRESS(B1400,2,1,1,"all_city_parameter_inputs")))),"",IF(ISBLANK(INDIRECT(ADDRESS(B1400,2,1,1,"all_city_parameter_inputs"))),"",INDIRECT(ADDRESS(B1400,2,1,1,"all_city_parameter_inputs"))))</f>
        <v>other</v>
      </c>
      <c r="G1400" s="25" cm="1">
        <f t="array" aca="1" ref="G1400" ca="1">IF(ISBLANK(INDIRECT(ADDRESS(B1400,A1400,1,1,"all_city_parameter_inputs"))), "--",INDIRECT(ADDRESS(B1400,A1400,1,1,"all_city_parameter_inputs")))</f>
        <v>0</v>
      </c>
      <c r="H1400" s="25">
        <f ca="1">IF(OR(F1400="alpha",F1400="beta",F1400="sd",F1400="mean"),"--",VLOOKUP(C1400,Default!$B$5:$H$82,7,FALSE))</f>
        <v>31.28</v>
      </c>
      <c r="I1400" s="9" t="str">
        <f ca="1">VLOOKUP(E1400,Lookup!$C$5:$D$42,2, FALSE)</f>
        <v>Pollution values</v>
      </c>
      <c r="J1400" s="9">
        <f ca="1">VLOOKUP(C1400,Default!$B$4:$E$82,4, FALSE)</f>
        <v>0</v>
      </c>
      <c r="K1400" s="29"/>
      <c r="L1400" s="29"/>
      <c r="M1400" s="29"/>
    </row>
    <row r="1401" spans="1:13" x14ac:dyDescent="0.3">
      <c r="A1401" s="10">
        <f t="shared" si="62"/>
        <v>22</v>
      </c>
      <c r="B1401" s="10">
        <f t="shared" si="63"/>
        <v>69</v>
      </c>
      <c r="C1401" s="10" t="str">
        <f t="shared" ca="1" si="64"/>
        <v>CO2_emission_inventories taxi</v>
      </c>
      <c r="D1401" s="9" t="str" cm="1">
        <f t="array" aca="1" ref="D1401" ca="1">INDIRECT(ADDRESS(1,A1401,1,1,"all_city_parameter_inputs"))</f>
        <v>osorno</v>
      </c>
      <c r="E1401" s="11" t="str" cm="1">
        <f t="array" aca="1" ref="E1401" ca="1">IF(AND(ISBLANK(INDIRECT(ADDRESS(B1401,2,1,1,"all_city_parameter_inputs"))), ISBLANK(INDIRECT(ADDRESS(B1401,1,1,1,"all_city_parameter_inputs")))), "", IF(ISBLANK(INDIRECT(ADDRESS(B1401,1,1,1,"all_city_parameter_inputs"))), All_city_list!E1400,INDIRECT(ADDRESS(B1401,1,1,1,"all_city_parameter_inputs"))))</f>
        <v>CO2_emission_inventories</v>
      </c>
      <c r="F1401" s="9" t="str" cm="1">
        <f t="array" aca="1" ref="F1401" ca="1">IF(AND(ISBLANK(INDIRECT(ADDRESS(B1401,3,1,1,"all_city_parameter_inputs"))),ISBLANK(INDIRECT(ADDRESS(B1401,2,1,1,"all_city_parameter_inputs")))),"",IF(ISBLANK(INDIRECT(ADDRESS(B1401,2,1,1,"all_city_parameter_inputs"))),"",INDIRECT(ADDRESS(B1401,2,1,1,"all_city_parameter_inputs"))))</f>
        <v>taxi</v>
      </c>
      <c r="G1401" s="25" t="str" cm="1">
        <f t="array" aca="1" ref="G1401" ca="1">IF(ISBLANK(INDIRECT(ADDRESS(B1401,A1401,1,1,"all_city_parameter_inputs"))), "--",INDIRECT(ADDRESS(B1401,A1401,1,1,"all_city_parameter_inputs")))</f>
        <v>--</v>
      </c>
      <c r="H1401" s="25" t="str">
        <f ca="1">IF(OR(F1401="alpha",F1401="beta",F1401="sd",F1401="mean"),"--",VLOOKUP(C1401,Default!$B$5:$H$82,7,FALSE))</f>
        <v>NOT defined</v>
      </c>
      <c r="I1401" s="9" t="str">
        <f ca="1">VLOOKUP(E1401,Lookup!$C$5:$D$42,2, FALSE)</f>
        <v>Pollution values</v>
      </c>
      <c r="J1401" s="9">
        <f ca="1">VLOOKUP(C1401,Default!$B$4:$E$82,4, FALSE)</f>
        <v>0</v>
      </c>
      <c r="K1401" s="29"/>
      <c r="L1401" s="29"/>
      <c r="M1401" s="29"/>
    </row>
    <row r="1402" spans="1:13" x14ac:dyDescent="0.3">
      <c r="A1402" s="10">
        <f t="shared" si="62"/>
        <v>22</v>
      </c>
      <c r="B1402" s="10">
        <f t="shared" si="63"/>
        <v>70</v>
      </c>
      <c r="C1402" s="10" t="str">
        <f t="shared" ca="1" si="64"/>
        <v>CO2_emission_inventories auto_rickshaw</v>
      </c>
      <c r="D1402" s="9" t="str" cm="1">
        <f t="array" aca="1" ref="D1402" ca="1">INDIRECT(ADDRESS(1,A1402,1,1,"all_city_parameter_inputs"))</f>
        <v>osorno</v>
      </c>
      <c r="E1402" s="11" t="str" cm="1">
        <f t="array" aca="1" ref="E1402" ca="1">IF(AND(ISBLANK(INDIRECT(ADDRESS(B1402,2,1,1,"all_city_parameter_inputs"))), ISBLANK(INDIRECT(ADDRESS(B1402,1,1,1,"all_city_parameter_inputs")))), "", IF(ISBLANK(INDIRECT(ADDRESS(B1402,1,1,1,"all_city_parameter_inputs"))), All_city_list!E1401,INDIRECT(ADDRESS(B1402,1,1,1,"all_city_parameter_inputs"))))</f>
        <v>CO2_emission_inventories</v>
      </c>
      <c r="F1402" s="9" t="str" cm="1">
        <f t="array" aca="1" ref="F1402" ca="1">IF(AND(ISBLANK(INDIRECT(ADDRESS(B1402,3,1,1,"all_city_parameter_inputs"))),ISBLANK(INDIRECT(ADDRESS(B1402,2,1,1,"all_city_parameter_inputs")))),"",IF(ISBLANK(INDIRECT(ADDRESS(B1402,2,1,1,"all_city_parameter_inputs"))),"",INDIRECT(ADDRESS(B1402,2,1,1,"all_city_parameter_inputs"))))</f>
        <v>auto_rickshaw</v>
      </c>
      <c r="G1402" s="25" t="str" cm="1">
        <f t="array" aca="1" ref="G1402" ca="1">IF(ISBLANK(INDIRECT(ADDRESS(B1402,A1402,1,1,"all_city_parameter_inputs"))), "--",INDIRECT(ADDRESS(B1402,A1402,1,1,"all_city_parameter_inputs")))</f>
        <v>--</v>
      </c>
      <c r="H1402" s="25" t="str">
        <f ca="1">IF(OR(F1402="alpha",F1402="beta",F1402="sd",F1402="mean"),"--",VLOOKUP(C1402,Default!$B$5:$H$82,7,FALSE))</f>
        <v>NOT defined</v>
      </c>
      <c r="I1402" s="9" t="str">
        <f ca="1">VLOOKUP(E1402,Lookup!$C$5:$D$42,2, FALSE)</f>
        <v>Pollution values</v>
      </c>
      <c r="J1402" s="9">
        <f ca="1">VLOOKUP(C1402,Default!$B$4:$E$82,4, FALSE)</f>
        <v>0</v>
      </c>
      <c r="K1402" s="29"/>
      <c r="L1402" s="29"/>
      <c r="M1402" s="29"/>
    </row>
    <row r="1403" spans="1:13" x14ac:dyDescent="0.3">
      <c r="A1403" s="10">
        <f t="shared" si="62"/>
        <v>22</v>
      </c>
      <c r="B1403" s="10">
        <f t="shared" si="63"/>
        <v>71</v>
      </c>
      <c r="C1403" s="10" t="str">
        <f t="shared" ca="1" si="64"/>
        <v xml:space="preserve">CO2_emission_confidence </v>
      </c>
      <c r="D1403" s="9" t="str" cm="1">
        <f t="array" aca="1" ref="D1403" ca="1">INDIRECT(ADDRESS(1,A1403,1,1,"all_city_parameter_inputs"))</f>
        <v>osorno</v>
      </c>
      <c r="E1403" s="11" t="str" cm="1">
        <f t="array" aca="1" ref="E1403" ca="1">IF(AND(ISBLANK(INDIRECT(ADDRESS(B1403,2,1,1,"all_city_parameter_inputs"))), ISBLANK(INDIRECT(ADDRESS(B1403,1,1,1,"all_city_parameter_inputs")))), "", IF(ISBLANK(INDIRECT(ADDRESS(B1403,1,1,1,"all_city_parameter_inputs"))), All_city_list!E1402,INDIRECT(ADDRESS(B1403,1,1,1,"all_city_parameter_inputs"))))</f>
        <v>CO2_emission_confidence</v>
      </c>
      <c r="F1403" s="9" t="str" cm="1">
        <f t="array" aca="1" ref="F1403" ca="1">IF(AND(ISBLANK(INDIRECT(ADDRESS(B1403,3,1,1,"all_city_parameter_inputs"))),ISBLANK(INDIRECT(ADDRESS(B1403,2,1,1,"all_city_parameter_inputs")))),"",IF(ISBLANK(INDIRECT(ADDRESS(B1403,2,1,1,"all_city_parameter_inputs"))),"",INDIRECT(ADDRESS(B1403,2,1,1,"all_city_parameter_inputs"))))</f>
        <v/>
      </c>
      <c r="G1403" s="25" cm="1">
        <f t="array" aca="1" ref="G1403" ca="1">IF(ISBLANK(INDIRECT(ADDRESS(B1403,A1403,1,1,"all_city_parameter_inputs"))), "--",INDIRECT(ADDRESS(B1403,A1403,1,1,"all_city_parameter_inputs")))</f>
        <v>0.8</v>
      </c>
      <c r="H1403" s="25" t="e">
        <f ca="1">IF(OR(F1403="alpha",F1403="beta",F1403="sd",F1403="mean"),"--",VLOOKUP(C1403,Default!$B$5:$H$82,7,FALSE))</f>
        <v>#N/A</v>
      </c>
      <c r="I1403" s="9" t="str">
        <f ca="1">VLOOKUP(E1403,Lookup!$C$5:$D$42,2, FALSE)</f>
        <v>Pollution values</v>
      </c>
      <c r="J1403" s="9" t="e">
        <f ca="1">VLOOKUP(C1403,Default!$B$4:$E$82,4, FALSE)</f>
        <v>#N/A</v>
      </c>
      <c r="K1403" s="29"/>
      <c r="L1403" s="29"/>
      <c r="M1403" s="29"/>
    </row>
    <row r="1404" spans="1:13" x14ac:dyDescent="0.3">
      <c r="A1404" s="10">
        <f t="shared" si="62"/>
        <v>23</v>
      </c>
      <c r="B1404" s="10">
        <f t="shared" si="63"/>
        <v>2</v>
      </c>
      <c r="C1404" s="10" t="str">
        <f t="shared" ca="1" si="64"/>
        <v>speeds subway</v>
      </c>
      <c r="D1404" s="9" t="str" cm="1">
        <f t="array" aca="1" ref="D1404" ca="1">INDIRECT(ADDRESS(1,A1404,1,1,"all_city_parameter_inputs"))</f>
        <v>puerto_montt</v>
      </c>
      <c r="E1404" s="11" t="str" cm="1">
        <f t="array" aca="1" ref="E1404" ca="1">IF(AND(ISBLANK(INDIRECT(ADDRESS(B1404,2,1,1,"all_city_parameter_inputs"))), ISBLANK(INDIRECT(ADDRESS(B1404,1,1,1,"all_city_parameter_inputs")))), "", IF(ISBLANK(INDIRECT(ADDRESS(B1404,1,1,1,"all_city_parameter_inputs"))), All_city_list!E1403,INDIRECT(ADDRESS(B1404,1,1,1,"all_city_parameter_inputs"))))</f>
        <v>speeds</v>
      </c>
      <c r="F1404" s="9" t="str" cm="1">
        <f t="array" aca="1" ref="F1404" ca="1">IF(AND(ISBLANK(INDIRECT(ADDRESS(B1404,3,1,1,"all_city_parameter_inputs"))),ISBLANK(INDIRECT(ADDRESS(B1404,2,1,1,"all_city_parameter_inputs")))),"",IF(ISBLANK(INDIRECT(ADDRESS(B1404,2,1,1,"all_city_parameter_inputs"))),"",INDIRECT(ADDRESS(B1404,2,1,1,"all_city_parameter_inputs"))))</f>
        <v>subway</v>
      </c>
      <c r="G1404" s="25" t="str" cm="1">
        <f t="array" aca="1" ref="G1404" ca="1">IF(ISBLANK(INDIRECT(ADDRESS(B1404,A1404,1,1,"all_city_parameter_inputs"))), "--",INDIRECT(ADDRESS(B1404,A1404,1,1,"all_city_parameter_inputs")))</f>
        <v>--</v>
      </c>
      <c r="H1404" s="25">
        <f ca="1">IF(OR(F1404="alpha",F1404="beta",F1404="sd",F1404="mean"),"--",VLOOKUP(C1404,Default!$B$5:$H$82,7,FALSE))</f>
        <v>16</v>
      </c>
      <c r="I1404" s="9" t="str">
        <f ca="1">VLOOKUP(E1404,Lookup!$C$5:$D$42,2, FALSE)</f>
        <v>Travel values</v>
      </c>
      <c r="J1404" s="9">
        <f ca="1">VLOOKUP(C1404,Default!$B$4:$E$82,4, FALSE)</f>
        <v>0</v>
      </c>
      <c r="K1404" s="29"/>
      <c r="L1404" s="29"/>
      <c r="M1404" s="29"/>
    </row>
    <row r="1405" spans="1:13" x14ac:dyDescent="0.3">
      <c r="A1405" s="10">
        <f t="shared" si="62"/>
        <v>23</v>
      </c>
      <c r="B1405" s="10">
        <f t="shared" si="63"/>
        <v>3</v>
      </c>
      <c r="C1405" s="10" t="str">
        <f t="shared" ca="1" si="64"/>
        <v>speeds cycle</v>
      </c>
      <c r="D1405" s="9" t="str" cm="1">
        <f t="array" aca="1" ref="D1405" ca="1">INDIRECT(ADDRESS(1,A1405,1,1,"all_city_parameter_inputs"))</f>
        <v>puerto_montt</v>
      </c>
      <c r="E1405" s="11" t="str" cm="1">
        <f t="array" aca="1" ref="E1405" ca="1">IF(AND(ISBLANK(INDIRECT(ADDRESS(B1405,2,1,1,"all_city_parameter_inputs"))), ISBLANK(INDIRECT(ADDRESS(B1405,1,1,1,"all_city_parameter_inputs")))), "", IF(ISBLANK(INDIRECT(ADDRESS(B1405,1,1,1,"all_city_parameter_inputs"))), All_city_list!E1404,INDIRECT(ADDRESS(B1405,1,1,1,"all_city_parameter_inputs"))))</f>
        <v>speeds</v>
      </c>
      <c r="F1405" s="9" t="str" cm="1">
        <f t="array" aca="1" ref="F1405" ca="1">IF(AND(ISBLANK(INDIRECT(ADDRESS(B1405,3,1,1,"all_city_parameter_inputs"))),ISBLANK(INDIRECT(ADDRESS(B1405,2,1,1,"all_city_parameter_inputs")))),"",IF(ISBLANK(INDIRECT(ADDRESS(B1405,2,1,1,"all_city_parameter_inputs"))),"",INDIRECT(ADDRESS(B1405,2,1,1,"all_city_parameter_inputs"))))</f>
        <v>cycle</v>
      </c>
      <c r="G1405" s="25" t="str" cm="1">
        <f t="array" aca="1" ref="G1405" ca="1">IF(ISBLANK(INDIRECT(ADDRESS(B1405,A1405,1,1,"all_city_parameter_inputs"))), "--",INDIRECT(ADDRESS(B1405,A1405,1,1,"all_city_parameter_inputs")))</f>
        <v>--</v>
      </c>
      <c r="H1405" s="25">
        <f ca="1">IF(OR(F1405="alpha",F1405="beta",F1405="sd",F1405="mean"),"--",VLOOKUP(C1405,Default!$B$5:$H$82,7,FALSE))</f>
        <v>7</v>
      </c>
      <c r="I1405" s="9" t="str">
        <f ca="1">VLOOKUP(E1405,Lookup!$C$5:$D$42,2, FALSE)</f>
        <v>Travel values</v>
      </c>
      <c r="J1405" s="9">
        <f ca="1">VLOOKUP(C1405,Default!$B$4:$E$82,4, FALSE)</f>
        <v>0</v>
      </c>
      <c r="K1405" s="29"/>
      <c r="L1405" s="29"/>
      <c r="M1405" s="29"/>
    </row>
    <row r="1406" spans="1:13" x14ac:dyDescent="0.3">
      <c r="A1406" s="10">
        <f t="shared" si="62"/>
        <v>23</v>
      </c>
      <c r="B1406" s="10">
        <f t="shared" si="63"/>
        <v>4</v>
      </c>
      <c r="C1406" s="10" t="str">
        <f t="shared" ca="1" si="64"/>
        <v>PM_emission_inventories motorcycle</v>
      </c>
      <c r="D1406" s="9" t="str" cm="1">
        <f t="array" aca="1" ref="D1406" ca="1">INDIRECT(ADDRESS(1,A1406,1,1,"all_city_parameter_inputs"))</f>
        <v>puerto_montt</v>
      </c>
      <c r="E1406" s="11" t="str" cm="1">
        <f t="array" aca="1" ref="E1406" ca="1">IF(AND(ISBLANK(INDIRECT(ADDRESS(B1406,2,1,1,"all_city_parameter_inputs"))), ISBLANK(INDIRECT(ADDRESS(B1406,1,1,1,"all_city_parameter_inputs")))), "", IF(ISBLANK(INDIRECT(ADDRESS(B1406,1,1,1,"all_city_parameter_inputs"))), All_city_list!E1405,INDIRECT(ADDRESS(B1406,1,1,1,"all_city_parameter_inputs"))))</f>
        <v>PM_emission_inventories</v>
      </c>
      <c r="F1406" s="9" t="str" cm="1">
        <f t="array" aca="1" ref="F1406" ca="1">IF(AND(ISBLANK(INDIRECT(ADDRESS(B1406,3,1,1,"all_city_parameter_inputs"))),ISBLANK(INDIRECT(ADDRESS(B1406,2,1,1,"all_city_parameter_inputs")))),"",IF(ISBLANK(INDIRECT(ADDRESS(B1406,2,1,1,"all_city_parameter_inputs"))),"",INDIRECT(ADDRESS(B1406,2,1,1,"all_city_parameter_inputs"))))</f>
        <v>motorcycle</v>
      </c>
      <c r="G1406" s="25" cm="1">
        <f t="array" aca="1" ref="G1406" ca="1">IF(ISBLANK(INDIRECT(ADDRESS(B1406,A1406,1,1,"all_city_parameter_inputs"))), "--",INDIRECT(ADDRESS(B1406,A1406,1,1,"all_city_parameter_inputs")))</f>
        <v>3.4665346999999999E-2</v>
      </c>
      <c r="H1406" s="25">
        <f ca="1">IF(OR(F1406="alpha",F1406="beta",F1406="sd",F1406="mean"),"--",VLOOKUP(C1406,Default!$B$5:$H$82,7,FALSE))</f>
        <v>1.0999999999999999E-2</v>
      </c>
      <c r="I1406" s="9" t="str">
        <f ca="1">VLOOKUP(E1406,Lookup!$C$5:$D$42,2, FALSE)</f>
        <v>Pollution values</v>
      </c>
      <c r="J1406" s="9" t="str">
        <f ca="1">VLOOKUP(C1406,Default!$B$4:$E$82,4, FALSE)</f>
        <v>- Used to estimate the PM for scenarios (function "scenario_pm_calculations").
- Iused as reference to compute confidence around it (function "ithim_setup_parameters").
- used to create VEHICLE_INVENTORY, with speeds, PM and CO2 emissions (function "set_vehicle_inventory").</v>
      </c>
      <c r="K1406" s="29"/>
      <c r="L1406" s="29"/>
      <c r="M1406" s="29"/>
    </row>
    <row r="1407" spans="1:13" x14ac:dyDescent="0.3">
      <c r="A1407" s="10">
        <f t="shared" si="62"/>
        <v>23</v>
      </c>
      <c r="B1407" s="10">
        <f t="shared" si="63"/>
        <v>5</v>
      </c>
      <c r="C1407" s="10" t="str">
        <f t="shared" ca="1" si="64"/>
        <v>PM_emission_inventories car</v>
      </c>
      <c r="D1407" s="9" t="str" cm="1">
        <f t="array" aca="1" ref="D1407" ca="1">INDIRECT(ADDRESS(1,A1407,1,1,"all_city_parameter_inputs"))</f>
        <v>puerto_montt</v>
      </c>
      <c r="E1407" s="11" t="str" cm="1">
        <f t="array" aca="1" ref="E1407" ca="1">IF(AND(ISBLANK(INDIRECT(ADDRESS(B1407,2,1,1,"all_city_parameter_inputs"))), ISBLANK(INDIRECT(ADDRESS(B1407,1,1,1,"all_city_parameter_inputs")))), "", IF(ISBLANK(INDIRECT(ADDRESS(B1407,1,1,1,"all_city_parameter_inputs"))), All_city_list!E1406,INDIRECT(ADDRESS(B1407,1,1,1,"all_city_parameter_inputs"))))</f>
        <v>PM_emission_inventories</v>
      </c>
      <c r="F1407" s="9" t="str" cm="1">
        <f t="array" aca="1" ref="F1407" ca="1">IF(AND(ISBLANK(INDIRECT(ADDRESS(B1407,3,1,1,"all_city_parameter_inputs"))),ISBLANK(INDIRECT(ADDRESS(B1407,2,1,1,"all_city_parameter_inputs")))),"",IF(ISBLANK(INDIRECT(ADDRESS(B1407,2,1,1,"all_city_parameter_inputs"))),"",INDIRECT(ADDRESS(B1407,2,1,1,"all_city_parameter_inputs"))))</f>
        <v>car</v>
      </c>
      <c r="G1407" s="25" cm="1">
        <f t="array" aca="1" ref="G1407" ca="1">IF(ISBLANK(INDIRECT(ADDRESS(B1407,A1407,1,1,"all_city_parameter_inputs"))), "--",INDIRECT(ADDRESS(B1407,A1407,1,1,"all_city_parameter_inputs")))</f>
        <v>4.5916029999999997E-2</v>
      </c>
      <c r="H1407" s="25">
        <f ca="1">IF(OR(F1407="alpha",F1407="beta",F1407="sd",F1407="mean"),"--",VLOOKUP(C1407,Default!$B$5:$H$82,7,FALSE))</f>
        <v>0.22800000000000001</v>
      </c>
      <c r="I1407" s="9" t="str">
        <f ca="1">VLOOKUP(E1407,Lookup!$C$5:$D$42,2, FALSE)</f>
        <v>Pollution values</v>
      </c>
      <c r="J1407" s="9">
        <f ca="1">VLOOKUP(C1407,Default!$B$4:$E$82,4, FALSE)</f>
        <v>0</v>
      </c>
      <c r="K1407" s="29"/>
      <c r="L1407" s="29"/>
      <c r="M1407" s="29"/>
    </row>
    <row r="1408" spans="1:13" x14ac:dyDescent="0.3">
      <c r="A1408" s="10">
        <f t="shared" si="62"/>
        <v>23</v>
      </c>
      <c r="B1408" s="10">
        <f t="shared" si="63"/>
        <v>6</v>
      </c>
      <c r="C1408" s="10" t="str">
        <f t="shared" ca="1" si="64"/>
        <v>PM_emission_inventories bus_driver</v>
      </c>
      <c r="D1408" s="9" t="str" cm="1">
        <f t="array" aca="1" ref="D1408" ca="1">INDIRECT(ADDRESS(1,A1408,1,1,"all_city_parameter_inputs"))</f>
        <v>puerto_montt</v>
      </c>
      <c r="E1408" s="11" t="str" cm="1">
        <f t="array" aca="1" ref="E1408" ca="1">IF(AND(ISBLANK(INDIRECT(ADDRESS(B1408,2,1,1,"all_city_parameter_inputs"))), ISBLANK(INDIRECT(ADDRESS(B1408,1,1,1,"all_city_parameter_inputs")))), "", IF(ISBLANK(INDIRECT(ADDRESS(B1408,1,1,1,"all_city_parameter_inputs"))), All_city_list!E1407,INDIRECT(ADDRESS(B1408,1,1,1,"all_city_parameter_inputs"))))</f>
        <v>PM_emission_inventories</v>
      </c>
      <c r="F1408" s="9" t="str" cm="1">
        <f t="array" aca="1" ref="F1408" ca="1">IF(AND(ISBLANK(INDIRECT(ADDRESS(B1408,3,1,1,"all_city_parameter_inputs"))),ISBLANK(INDIRECT(ADDRESS(B1408,2,1,1,"all_city_parameter_inputs")))),"",IF(ISBLANK(INDIRECT(ADDRESS(B1408,2,1,1,"all_city_parameter_inputs"))),"",INDIRECT(ADDRESS(B1408,2,1,1,"all_city_parameter_inputs"))))</f>
        <v>bus_driver</v>
      </c>
      <c r="G1408" s="25" cm="1">
        <f t="array" aca="1" ref="G1408" ca="1">IF(ISBLANK(INDIRECT(ADDRESS(B1408,A1408,1,1,"all_city_parameter_inputs"))), "--",INDIRECT(ADDRESS(B1408,A1408,1,1,"all_city_parameter_inputs")))</f>
        <v>3.3899595999999997E-2</v>
      </c>
      <c r="H1408" s="25">
        <f ca="1">IF(OR(F1408="alpha",F1408="beta",F1408="sd",F1408="mean"),"--",VLOOKUP(C1408,Default!$B$5:$H$82,7,FALSE))</f>
        <v>0.82</v>
      </c>
      <c r="I1408" s="9" t="str">
        <f ca="1">VLOOKUP(E1408,Lookup!$C$5:$D$42,2, FALSE)</f>
        <v>Pollution values</v>
      </c>
      <c r="J1408" s="9">
        <f ca="1">VLOOKUP(C1408,Default!$B$4:$E$82,4, FALSE)</f>
        <v>0</v>
      </c>
      <c r="K1408" s="29"/>
      <c r="L1408" s="29"/>
      <c r="M1408" s="29"/>
    </row>
    <row r="1409" spans="1:13" x14ac:dyDescent="0.3">
      <c r="A1409" s="10">
        <f t="shared" si="62"/>
        <v>23</v>
      </c>
      <c r="B1409" s="10">
        <f t="shared" si="63"/>
        <v>7</v>
      </c>
      <c r="C1409" s="10" t="str">
        <f t="shared" ca="1" si="64"/>
        <v>PM_emission_inventories big_truck</v>
      </c>
      <c r="D1409" s="9" t="str" cm="1">
        <f t="array" aca="1" ref="D1409" ca="1">INDIRECT(ADDRESS(1,A1409,1,1,"all_city_parameter_inputs"))</f>
        <v>puerto_montt</v>
      </c>
      <c r="E1409" s="11" t="str" cm="1">
        <f t="array" aca="1" ref="E1409" ca="1">IF(AND(ISBLANK(INDIRECT(ADDRESS(B1409,2,1,1,"all_city_parameter_inputs"))), ISBLANK(INDIRECT(ADDRESS(B1409,1,1,1,"all_city_parameter_inputs")))), "", IF(ISBLANK(INDIRECT(ADDRESS(B1409,1,1,1,"all_city_parameter_inputs"))), All_city_list!E1408,INDIRECT(ADDRESS(B1409,1,1,1,"all_city_parameter_inputs"))))</f>
        <v>PM_emission_inventories</v>
      </c>
      <c r="F1409" s="9" t="str" cm="1">
        <f t="array" aca="1" ref="F1409" ca="1">IF(AND(ISBLANK(INDIRECT(ADDRESS(B1409,3,1,1,"all_city_parameter_inputs"))),ISBLANK(INDIRECT(ADDRESS(B1409,2,1,1,"all_city_parameter_inputs")))),"",IF(ISBLANK(INDIRECT(ADDRESS(B1409,2,1,1,"all_city_parameter_inputs"))),"",INDIRECT(ADDRESS(B1409,2,1,1,"all_city_parameter_inputs"))))</f>
        <v>big_truck</v>
      </c>
      <c r="G1409" s="25" cm="1">
        <f t="array" aca="1" ref="G1409" ca="1">IF(ISBLANK(INDIRECT(ADDRESS(B1409,A1409,1,1,"all_city_parameter_inputs"))), "--",INDIRECT(ADDRESS(B1409,A1409,1,1,"all_city_parameter_inputs")))</f>
        <v>9.5444497000000003E-2</v>
      </c>
      <c r="H1409" s="25">
        <f ca="1">IF(OR(F1409="alpha",F1409="beta",F1409="sd",F1409="mean"),"--",VLOOKUP(C1409,Default!$B$5:$H$82,7,FALSE))</f>
        <v>0.71099999999999997</v>
      </c>
      <c r="I1409" s="9" t="str">
        <f ca="1">VLOOKUP(E1409,Lookup!$C$5:$D$42,2, FALSE)</f>
        <v>Pollution values</v>
      </c>
      <c r="J1409" s="9">
        <f ca="1">VLOOKUP(C1409,Default!$B$4:$E$82,4, FALSE)</f>
        <v>0</v>
      </c>
      <c r="K1409" s="29"/>
      <c r="L1409" s="29"/>
      <c r="M1409" s="29"/>
    </row>
    <row r="1410" spans="1:13" x14ac:dyDescent="0.3">
      <c r="A1410" s="10">
        <f t="shared" si="62"/>
        <v>23</v>
      </c>
      <c r="B1410" s="10">
        <f t="shared" si="63"/>
        <v>8</v>
      </c>
      <c r="C1410" s="10" t="str">
        <f t="shared" ca="1" si="64"/>
        <v>PM_emission_inventories truck</v>
      </c>
      <c r="D1410" s="9" t="str" cm="1">
        <f t="array" aca="1" ref="D1410" ca="1">INDIRECT(ADDRESS(1,A1410,1,1,"all_city_parameter_inputs"))</f>
        <v>puerto_montt</v>
      </c>
      <c r="E1410" s="11" t="str" cm="1">
        <f t="array" aca="1" ref="E1410" ca="1">IF(AND(ISBLANK(INDIRECT(ADDRESS(B1410,2,1,1,"all_city_parameter_inputs"))), ISBLANK(INDIRECT(ADDRESS(B1410,1,1,1,"all_city_parameter_inputs")))), "", IF(ISBLANK(INDIRECT(ADDRESS(B1410,1,1,1,"all_city_parameter_inputs"))), All_city_list!E1409,INDIRECT(ADDRESS(B1410,1,1,1,"all_city_parameter_inputs"))))</f>
        <v>PM_emission_inventories</v>
      </c>
      <c r="F1410" s="9" t="str" cm="1">
        <f t="array" aca="1" ref="F1410" ca="1">IF(AND(ISBLANK(INDIRECT(ADDRESS(B1410,3,1,1,"all_city_parameter_inputs"))),ISBLANK(INDIRECT(ADDRESS(B1410,2,1,1,"all_city_parameter_inputs")))),"",IF(ISBLANK(INDIRECT(ADDRESS(B1410,2,1,1,"all_city_parameter_inputs"))),"",INDIRECT(ADDRESS(B1410,2,1,1,"all_city_parameter_inputs"))))</f>
        <v>truck</v>
      </c>
      <c r="G1410" s="25" cm="1">
        <f t="array" aca="1" ref="G1410" ca="1">IF(ISBLANK(INDIRECT(ADDRESS(B1410,A1410,1,1,"all_city_parameter_inputs"))), "--",INDIRECT(ADDRESS(B1410,A1410,1,1,"all_city_parameter_inputs")))</f>
        <v>0.79007453000000005</v>
      </c>
      <c r="H1410" s="25">
        <f ca="1">IF(OR(F1410="alpha",F1410="beta",F1410="sd",F1410="mean"),"--",VLOOKUP(C1410,Default!$B$5:$H$82,7,FALSE))</f>
        <v>0.85899999999999999</v>
      </c>
      <c r="I1410" s="9" t="str">
        <f ca="1">VLOOKUP(E1410,Lookup!$C$5:$D$42,2, FALSE)</f>
        <v>Pollution values</v>
      </c>
      <c r="J1410" s="9">
        <f ca="1">VLOOKUP(C1410,Default!$B$4:$E$82,4, FALSE)</f>
        <v>0</v>
      </c>
      <c r="K1410" s="29"/>
      <c r="L1410" s="29"/>
      <c r="M1410" s="29"/>
    </row>
    <row r="1411" spans="1:13" x14ac:dyDescent="0.3">
      <c r="A1411" s="10">
        <f t="shared" si="62"/>
        <v>23</v>
      </c>
      <c r="B1411" s="10">
        <f t="shared" si="63"/>
        <v>9</v>
      </c>
      <c r="C1411" s="10" t="str">
        <f t="shared" ca="1" si="64"/>
        <v>PM_emission_inventories van</v>
      </c>
      <c r="D1411" s="9" t="str" cm="1">
        <f t="array" aca="1" ref="D1411" ca="1">INDIRECT(ADDRESS(1,A1411,1,1,"all_city_parameter_inputs"))</f>
        <v>puerto_montt</v>
      </c>
      <c r="E1411" s="11" t="str" cm="1">
        <f t="array" aca="1" ref="E1411" ca="1">IF(AND(ISBLANK(INDIRECT(ADDRESS(B1411,2,1,1,"all_city_parameter_inputs"))), ISBLANK(INDIRECT(ADDRESS(B1411,1,1,1,"all_city_parameter_inputs")))), "", IF(ISBLANK(INDIRECT(ADDRESS(B1411,1,1,1,"all_city_parameter_inputs"))), All_city_list!E1410,INDIRECT(ADDRESS(B1411,1,1,1,"all_city_parameter_inputs"))))</f>
        <v>PM_emission_inventories</v>
      </c>
      <c r="F1411" s="9" t="str" cm="1">
        <f t="array" aca="1" ref="F1411" ca="1">IF(AND(ISBLANK(INDIRECT(ADDRESS(B1411,3,1,1,"all_city_parameter_inputs"))),ISBLANK(INDIRECT(ADDRESS(B1411,2,1,1,"all_city_parameter_inputs")))),"",IF(ISBLANK(INDIRECT(ADDRESS(B1411,2,1,1,"all_city_parameter_inputs"))),"",INDIRECT(ADDRESS(B1411,2,1,1,"all_city_parameter_inputs"))))</f>
        <v>van</v>
      </c>
      <c r="G1411" s="25" cm="1">
        <f t="array" aca="1" ref="G1411" ca="1">IF(ISBLANK(INDIRECT(ADDRESS(B1411,A1411,1,1,"all_city_parameter_inputs"))), "--",INDIRECT(ADDRESS(B1411,A1411,1,1,"all_city_parameter_inputs")))</f>
        <v>0</v>
      </c>
      <c r="H1411" s="25" t="str">
        <f ca="1">IF(OR(F1411="alpha",F1411="beta",F1411="sd",F1411="mean"),"--",VLOOKUP(C1411,Default!$B$5:$H$82,7,FALSE))</f>
        <v>NOT defined</v>
      </c>
      <c r="I1411" s="9" t="str">
        <f ca="1">VLOOKUP(E1411,Lookup!$C$5:$D$42,2, FALSE)</f>
        <v>Pollution values</v>
      </c>
      <c r="J1411" s="9">
        <f ca="1">VLOOKUP(C1411,Default!$B$4:$E$82,4, FALSE)</f>
        <v>0</v>
      </c>
      <c r="K1411" s="29"/>
      <c r="L1411" s="29"/>
      <c r="M1411" s="29"/>
    </row>
    <row r="1412" spans="1:13" x14ac:dyDescent="0.3">
      <c r="A1412" s="10">
        <f t="shared" si="62"/>
        <v>23</v>
      </c>
      <c r="B1412" s="10">
        <f t="shared" si="63"/>
        <v>10</v>
      </c>
      <c r="C1412" s="10" t="str">
        <f t="shared" ca="1" si="64"/>
        <v>PM_emission_inventories other</v>
      </c>
      <c r="D1412" s="9" t="str" cm="1">
        <f t="array" aca="1" ref="D1412" ca="1">INDIRECT(ADDRESS(1,A1412,1,1,"all_city_parameter_inputs"))</f>
        <v>puerto_montt</v>
      </c>
      <c r="E1412" s="11" t="str" cm="1">
        <f t="array" aca="1" ref="E1412" ca="1">IF(AND(ISBLANK(INDIRECT(ADDRESS(B1412,2,1,1,"all_city_parameter_inputs"))), ISBLANK(INDIRECT(ADDRESS(B1412,1,1,1,"all_city_parameter_inputs")))), "", IF(ISBLANK(INDIRECT(ADDRESS(B1412,1,1,1,"all_city_parameter_inputs"))), All_city_list!E1411,INDIRECT(ADDRESS(B1412,1,1,1,"all_city_parameter_inputs"))))</f>
        <v>PM_emission_inventories</v>
      </c>
      <c r="F1412" s="9" t="str" cm="1">
        <f t="array" aca="1" ref="F1412" ca="1">IF(AND(ISBLANK(INDIRECT(ADDRESS(B1412,3,1,1,"all_city_parameter_inputs"))),ISBLANK(INDIRECT(ADDRESS(B1412,2,1,1,"all_city_parameter_inputs")))),"",IF(ISBLANK(INDIRECT(ADDRESS(B1412,2,1,1,"all_city_parameter_inputs"))),"",INDIRECT(ADDRESS(B1412,2,1,1,"all_city_parameter_inputs"))))</f>
        <v>other</v>
      </c>
      <c r="G1412" s="25" cm="1">
        <f t="array" aca="1" ref="G1412" ca="1">IF(ISBLANK(INDIRECT(ADDRESS(B1412,A1412,1,1,"all_city_parameter_inputs"))), "--",INDIRECT(ADDRESS(B1412,A1412,1,1,"all_city_parameter_inputs")))</f>
        <v>0</v>
      </c>
      <c r="H1412" s="25">
        <f ca="1">IF(OR(F1412="alpha",F1412="beta",F1412="sd",F1412="mean"),"--",VLOOKUP(C1412,Default!$B$5:$H$82,7,FALSE))</f>
        <v>8.2000000000000003E-2</v>
      </c>
      <c r="I1412" s="9" t="str">
        <f ca="1">VLOOKUP(E1412,Lookup!$C$5:$D$42,2, FALSE)</f>
        <v>Pollution values</v>
      </c>
      <c r="J1412" s="9">
        <f ca="1">VLOOKUP(C1412,Default!$B$4:$E$82,4, FALSE)</f>
        <v>0</v>
      </c>
      <c r="K1412" s="29"/>
      <c r="L1412" s="29"/>
      <c r="M1412" s="29"/>
    </row>
    <row r="1413" spans="1:13" x14ac:dyDescent="0.3">
      <c r="A1413" s="10">
        <f t="shared" si="62"/>
        <v>23</v>
      </c>
      <c r="B1413" s="10">
        <f t="shared" si="63"/>
        <v>11</v>
      </c>
      <c r="C1413" s="10" t="str">
        <f t="shared" ca="1" si="64"/>
        <v>PM_emission_inventories taxi</v>
      </c>
      <c r="D1413" s="9" t="str" cm="1">
        <f t="array" aca="1" ref="D1413" ca="1">INDIRECT(ADDRESS(1,A1413,1,1,"all_city_parameter_inputs"))</f>
        <v>puerto_montt</v>
      </c>
      <c r="E1413" s="11" t="str" cm="1">
        <f t="array" aca="1" ref="E1413" ca="1">IF(AND(ISBLANK(INDIRECT(ADDRESS(B1413,2,1,1,"all_city_parameter_inputs"))), ISBLANK(INDIRECT(ADDRESS(B1413,1,1,1,"all_city_parameter_inputs")))), "", IF(ISBLANK(INDIRECT(ADDRESS(B1413,1,1,1,"all_city_parameter_inputs"))), All_city_list!E1412,INDIRECT(ADDRESS(B1413,1,1,1,"all_city_parameter_inputs"))))</f>
        <v>PM_emission_inventories</v>
      </c>
      <c r="F1413" s="9" t="str" cm="1">
        <f t="array" aca="1" ref="F1413" ca="1">IF(AND(ISBLANK(INDIRECT(ADDRESS(B1413,3,1,1,"all_city_parameter_inputs"))),ISBLANK(INDIRECT(ADDRESS(B1413,2,1,1,"all_city_parameter_inputs")))),"",IF(ISBLANK(INDIRECT(ADDRESS(B1413,2,1,1,"all_city_parameter_inputs"))),"",INDIRECT(ADDRESS(B1413,2,1,1,"all_city_parameter_inputs"))))</f>
        <v>taxi</v>
      </c>
      <c r="G1413" s="25" cm="1">
        <f t="array" aca="1" ref="G1413" ca="1">IF(ISBLANK(INDIRECT(ADDRESS(B1413,A1413,1,1,"all_city_parameter_inputs"))), "--",INDIRECT(ADDRESS(B1413,A1413,1,1,"all_city_parameter_inputs")))</f>
        <v>0</v>
      </c>
      <c r="H1413" s="25">
        <f ca="1">IF(OR(F1413="alpha",F1413="beta",F1413="sd",F1413="mean"),"--",VLOOKUP(C1413,Default!$B$5:$H$82,7,FALSE))</f>
        <v>1.0999999999999999E-2</v>
      </c>
      <c r="I1413" s="9" t="str">
        <f ca="1">VLOOKUP(E1413,Lookup!$C$5:$D$42,2, FALSE)</f>
        <v>Pollution values</v>
      </c>
      <c r="J1413" s="9">
        <f ca="1">VLOOKUP(C1413,Default!$B$4:$E$82,4, FALSE)</f>
        <v>0</v>
      </c>
      <c r="K1413" s="29"/>
      <c r="L1413" s="29"/>
      <c r="M1413" s="29"/>
    </row>
    <row r="1414" spans="1:13" x14ac:dyDescent="0.3">
      <c r="A1414" s="10">
        <f t="shared" si="62"/>
        <v>23</v>
      </c>
      <c r="B1414" s="10">
        <f t="shared" si="63"/>
        <v>12</v>
      </c>
      <c r="C1414" s="10" t="str">
        <f t="shared" ca="1" si="64"/>
        <v>PM_emission_inventories auto_rickshaw</v>
      </c>
      <c r="D1414" s="9" t="str" cm="1">
        <f t="array" aca="1" ref="D1414" ca="1">INDIRECT(ADDRESS(1,A1414,1,1,"all_city_parameter_inputs"))</f>
        <v>puerto_montt</v>
      </c>
      <c r="E1414" s="11" t="str" cm="1">
        <f t="array" aca="1" ref="E1414" ca="1">IF(AND(ISBLANK(INDIRECT(ADDRESS(B1414,2,1,1,"all_city_parameter_inputs"))), ISBLANK(INDIRECT(ADDRESS(B1414,1,1,1,"all_city_parameter_inputs")))), "", IF(ISBLANK(INDIRECT(ADDRESS(B1414,1,1,1,"all_city_parameter_inputs"))), All_city_list!E1413,INDIRECT(ADDRESS(B1414,1,1,1,"all_city_parameter_inputs"))))</f>
        <v>PM_emission_inventories</v>
      </c>
      <c r="F1414" s="9" t="str" cm="1">
        <f t="array" aca="1" ref="F1414" ca="1">IF(AND(ISBLANK(INDIRECT(ADDRESS(B1414,3,1,1,"all_city_parameter_inputs"))),ISBLANK(INDIRECT(ADDRESS(B1414,2,1,1,"all_city_parameter_inputs")))),"",IF(ISBLANK(INDIRECT(ADDRESS(B1414,2,1,1,"all_city_parameter_inputs"))),"",INDIRECT(ADDRESS(B1414,2,1,1,"all_city_parameter_inputs"))))</f>
        <v>auto_rickshaw</v>
      </c>
      <c r="G1414" s="25" cm="1">
        <f t="array" aca="1" ref="G1414" ca="1">IF(ISBLANK(INDIRECT(ADDRESS(B1414,A1414,1,1,"all_city_parameter_inputs"))), "--",INDIRECT(ADDRESS(B1414,A1414,1,1,"all_city_parameter_inputs")))</f>
        <v>0</v>
      </c>
      <c r="H1414" s="25" t="str">
        <f ca="1">IF(OR(F1414="alpha",F1414="beta",F1414="sd",F1414="mean"),"--",VLOOKUP(C1414,Default!$B$5:$H$82,7,FALSE))</f>
        <v>NOT defined</v>
      </c>
      <c r="I1414" s="9" t="str">
        <f ca="1">VLOOKUP(E1414,Lookup!$C$5:$D$42,2, FALSE)</f>
        <v>Pollution values</v>
      </c>
      <c r="J1414" s="9">
        <f ca="1">VLOOKUP(C1414,Default!$B$4:$E$82,4, FALSE)</f>
        <v>0</v>
      </c>
      <c r="K1414" s="29"/>
      <c r="L1414" s="29"/>
      <c r="M1414" s="29"/>
    </row>
    <row r="1415" spans="1:13" x14ac:dyDescent="0.3">
      <c r="A1415" s="10">
        <f t="shared" si="62"/>
        <v>23</v>
      </c>
      <c r="B1415" s="10">
        <f t="shared" si="63"/>
        <v>13</v>
      </c>
      <c r="C1415" s="10" t="str">
        <f t="shared" ca="1" si="64"/>
        <v>injury_reporting_rate</v>
      </c>
      <c r="D1415" s="9" t="str" cm="1">
        <f t="array" aca="1" ref="D1415" ca="1">INDIRECT(ADDRESS(1,A1415,1,1,"all_city_parameter_inputs"))</f>
        <v>puerto_montt</v>
      </c>
      <c r="E1415" s="11" t="str" cm="1">
        <f t="array" aca="1" ref="E1415" ca="1">IF(AND(ISBLANK(INDIRECT(ADDRESS(B1415,2,1,1,"all_city_parameter_inputs"))), ISBLANK(INDIRECT(ADDRESS(B1415,1,1,1,"all_city_parameter_inputs")))), "", IF(ISBLANK(INDIRECT(ADDRESS(B1415,1,1,1,"all_city_parameter_inputs"))), All_city_list!E1414,INDIRECT(ADDRESS(B1415,1,1,1,"all_city_parameter_inputs"))))</f>
        <v>injury_reporting_rate</v>
      </c>
      <c r="F1415" s="9" t="str" cm="1">
        <f t="array" aca="1" ref="F1415" ca="1">IF(AND(ISBLANK(INDIRECT(ADDRESS(B1415,3,1,1,"all_city_parameter_inputs"))),ISBLANK(INDIRECT(ADDRESS(B1415,2,1,1,"all_city_parameter_inputs")))),"",IF(ISBLANK(INDIRECT(ADDRESS(B1415,2,1,1,"all_city_parameter_inputs"))),"",INDIRECT(ADDRESS(B1415,2,1,1,"all_city_parameter_inputs"))))</f>
        <v>constant</v>
      </c>
      <c r="G1415" s="25" cm="1">
        <f t="array" aca="1" ref="G1415" ca="1">IF(ISBLANK(INDIRECT(ADDRESS(B1415,A1415,1,1,"all_city_parameter_inputs"))), "--",INDIRECT(ADDRESS(B1415,A1415,1,1,"all_city_parameter_inputs")))</f>
        <v>1</v>
      </c>
      <c r="H1415" s="25">
        <f ca="1">IF(OR(F1415="alpha",F1415="beta",F1415="sd",F1415="mean"),"--",VLOOKUP(C1415,Default!$B$5:$H$82,7,FALSE))</f>
        <v>1</v>
      </c>
      <c r="I1415" s="9" t="str">
        <f ca="1">VLOOKUP(E1415,Lookup!$C$5:$D$42,2, FALSE)</f>
        <v>Injury values</v>
      </c>
      <c r="J1415" s="9" t="str">
        <f ca="1">VLOOKUP(C1415,Default!$B$4:$E$82,4, FALSE)</f>
        <v>rate at which injuries are reported</v>
      </c>
      <c r="K1415" s="29"/>
      <c r="L1415" s="29"/>
      <c r="M1415" s="29"/>
    </row>
    <row r="1416" spans="1:13" x14ac:dyDescent="0.3">
      <c r="A1416" s="10">
        <f t="shared" si="62"/>
        <v>23</v>
      </c>
      <c r="B1416" s="10">
        <f t="shared" si="63"/>
        <v>14</v>
      </c>
      <c r="C1416" s="10" t="str">
        <f t="shared" ca="1" si="64"/>
        <v>injury_reporting_rate</v>
      </c>
      <c r="D1416" s="9" t="str" cm="1">
        <f t="array" aca="1" ref="D1416" ca="1">INDIRECT(ADDRESS(1,A1416,1,1,"all_city_parameter_inputs"))</f>
        <v>puerto_montt</v>
      </c>
      <c r="E1416" s="11" t="str" cm="1">
        <f t="array" aca="1" ref="E1416" ca="1">IF(AND(ISBLANK(INDIRECT(ADDRESS(B1416,2,1,1,"all_city_parameter_inputs"))), ISBLANK(INDIRECT(ADDRESS(B1416,1,1,1,"all_city_parameter_inputs")))), "", IF(ISBLANK(INDIRECT(ADDRESS(B1416,1,1,1,"all_city_parameter_inputs"))), All_city_list!E1415,INDIRECT(ADDRESS(B1416,1,1,1,"all_city_parameter_inputs"))))</f>
        <v>injury_reporting_rate</v>
      </c>
      <c r="F1416" s="9" t="str" cm="1">
        <f t="array" aca="1" ref="F1416" ca="1">IF(AND(ISBLANK(INDIRECT(ADDRESS(B1416,3,1,1,"all_city_parameter_inputs"))),ISBLANK(INDIRECT(ADDRESS(B1416,2,1,1,"all_city_parameter_inputs")))),"",IF(ISBLANK(INDIRECT(ADDRESS(B1416,2,1,1,"all_city_parameter_inputs"))),"",INDIRECT(ADDRESS(B1416,2,1,1,"all_city_parameter_inputs"))))</f>
        <v>alpha</v>
      </c>
      <c r="G1416" s="25" cm="1">
        <f t="array" aca="1" ref="G1416" ca="1">IF(ISBLANK(INDIRECT(ADDRESS(B1416,A1416,1,1,"all_city_parameter_inputs"))), "--",INDIRECT(ADDRESS(B1416,A1416,1,1,"all_city_parameter_inputs")))</f>
        <v>40</v>
      </c>
      <c r="H1416" s="25" t="str">
        <f ca="1">IF(OR(F1416="alpha",F1416="beta",F1416="sd",F1416="mean"),"--",VLOOKUP(C1416,Default!$B$5:$H$82,7,FALSE))</f>
        <v>--</v>
      </c>
      <c r="I1416" s="9" t="str">
        <f ca="1">VLOOKUP(E1416,Lookup!$C$5:$D$42,2, FALSE)</f>
        <v>Injury values</v>
      </c>
      <c r="J1416" s="9" t="str">
        <f ca="1">VLOOKUP(C1416,Default!$B$4:$E$82,4, FALSE)</f>
        <v>rate at which injuries are reported</v>
      </c>
      <c r="K1416" s="29"/>
      <c r="L1416" s="29"/>
      <c r="M1416" s="29"/>
    </row>
    <row r="1417" spans="1:13" x14ac:dyDescent="0.3">
      <c r="A1417" s="10">
        <f t="shared" si="62"/>
        <v>23</v>
      </c>
      <c r="B1417" s="10">
        <f t="shared" si="63"/>
        <v>15</v>
      </c>
      <c r="C1417" s="10" t="str">
        <f t="shared" ca="1" si="64"/>
        <v>injury_reporting_rate</v>
      </c>
      <c r="D1417" s="9" t="str" cm="1">
        <f t="array" aca="1" ref="D1417" ca="1">INDIRECT(ADDRESS(1,A1417,1,1,"all_city_parameter_inputs"))</f>
        <v>puerto_montt</v>
      </c>
      <c r="E1417" s="11" t="str" cm="1">
        <f t="array" aca="1" ref="E1417" ca="1">IF(AND(ISBLANK(INDIRECT(ADDRESS(B1417,2,1,1,"all_city_parameter_inputs"))), ISBLANK(INDIRECT(ADDRESS(B1417,1,1,1,"all_city_parameter_inputs")))), "", IF(ISBLANK(INDIRECT(ADDRESS(B1417,1,1,1,"all_city_parameter_inputs"))), All_city_list!E1416,INDIRECT(ADDRESS(B1417,1,1,1,"all_city_parameter_inputs"))))</f>
        <v>injury_reporting_rate</v>
      </c>
      <c r="F1417" s="9" t="str" cm="1">
        <f t="array" aca="1" ref="F1417" ca="1">IF(AND(ISBLANK(INDIRECT(ADDRESS(B1417,3,1,1,"all_city_parameter_inputs"))),ISBLANK(INDIRECT(ADDRESS(B1417,2,1,1,"all_city_parameter_inputs")))),"",IF(ISBLANK(INDIRECT(ADDRESS(B1417,2,1,1,"all_city_parameter_inputs"))),"",INDIRECT(ADDRESS(B1417,2,1,1,"all_city_parameter_inputs"))))</f>
        <v>beta</v>
      </c>
      <c r="G1417" s="25" cm="1">
        <f t="array" aca="1" ref="G1417" ca="1">IF(ISBLANK(INDIRECT(ADDRESS(B1417,A1417,1,1,"all_city_parameter_inputs"))), "--",INDIRECT(ADDRESS(B1417,A1417,1,1,"all_city_parameter_inputs")))</f>
        <v>3</v>
      </c>
      <c r="H1417" s="25" t="str">
        <f ca="1">IF(OR(F1417="alpha",F1417="beta",F1417="sd",F1417="mean"),"--",VLOOKUP(C1417,Default!$B$5:$H$82,7,FALSE))</f>
        <v>--</v>
      </c>
      <c r="I1417" s="9" t="str">
        <f ca="1">VLOOKUP(E1417,Lookup!$C$5:$D$42,2, FALSE)</f>
        <v>Injury values</v>
      </c>
      <c r="J1417" s="9" t="str">
        <f ca="1">VLOOKUP(C1417,Default!$B$4:$E$82,4, FALSE)</f>
        <v>rate at which injuries are reported</v>
      </c>
      <c r="K1417" s="29"/>
      <c r="L1417" s="29"/>
      <c r="M1417" s="29"/>
    </row>
    <row r="1418" spans="1:13" x14ac:dyDescent="0.3">
      <c r="A1418" s="10">
        <f t="shared" si="62"/>
        <v>23</v>
      </c>
      <c r="B1418" s="10">
        <f t="shared" si="63"/>
        <v>16</v>
      </c>
      <c r="C1418" s="10" t="str">
        <f t="shared" ca="1" si="64"/>
        <v>chronic_disease_scalar</v>
      </c>
      <c r="D1418" s="9" t="str" cm="1">
        <f t="array" aca="1" ref="D1418" ca="1">INDIRECT(ADDRESS(1,A1418,1,1,"all_city_parameter_inputs"))</f>
        <v>puerto_montt</v>
      </c>
      <c r="E1418" s="11" t="str" cm="1">
        <f t="array" aca="1" ref="E1418" ca="1">IF(AND(ISBLANK(INDIRECT(ADDRESS(B1418,2,1,1,"all_city_parameter_inputs"))), ISBLANK(INDIRECT(ADDRESS(B1418,1,1,1,"all_city_parameter_inputs")))), "", IF(ISBLANK(INDIRECT(ADDRESS(B1418,1,1,1,"all_city_parameter_inputs"))), All_city_list!E1417,INDIRECT(ADDRESS(B1418,1,1,1,"all_city_parameter_inputs"))))</f>
        <v>chronic_disease_scalar</v>
      </c>
      <c r="F1418" s="9" t="str" cm="1">
        <f t="array" aca="1" ref="F1418" ca="1">IF(AND(ISBLANK(INDIRECT(ADDRESS(B1418,3,1,1,"all_city_parameter_inputs"))),ISBLANK(INDIRECT(ADDRESS(B1418,2,1,1,"all_city_parameter_inputs")))),"",IF(ISBLANK(INDIRECT(ADDRESS(B1418,2,1,1,"all_city_parameter_inputs"))),"",INDIRECT(ADDRESS(B1418,2,1,1,"all_city_parameter_inputs"))))</f>
        <v>constant</v>
      </c>
      <c r="G1418" s="25" cm="1">
        <f t="array" aca="1" ref="G1418" ca="1">IF(ISBLANK(INDIRECT(ADDRESS(B1418,A1418,1,1,"all_city_parameter_inputs"))), "--",INDIRECT(ADDRESS(B1418,A1418,1,1,"all_city_parameter_inputs")))</f>
        <v>1</v>
      </c>
      <c r="H1418" s="25">
        <f ca="1">IF(OR(F1418="alpha",F1418="beta",F1418="sd",F1418="mean"),"--",VLOOKUP(C1418,Default!$B$5:$H$82,7,FALSE))</f>
        <v>1</v>
      </c>
      <c r="I1418" s="9" t="str">
        <f ca="1">VLOOKUP(E1418,Lookup!$C$5:$D$42,2, FALSE)</f>
        <v>Health values</v>
      </c>
      <c r="J1418" s="9" t="str">
        <f ca="1">VLOOKUP(C1418,Default!$B$4:$E$82,4, FALSE)</f>
        <v>scalar for GBD data</v>
      </c>
      <c r="K1418" s="29"/>
      <c r="L1418" s="29"/>
      <c r="M1418" s="29"/>
    </row>
    <row r="1419" spans="1:13" x14ac:dyDescent="0.3">
      <c r="A1419" s="10">
        <f t="shared" si="62"/>
        <v>23</v>
      </c>
      <c r="B1419" s="10">
        <f t="shared" si="63"/>
        <v>17</v>
      </c>
      <c r="C1419" s="10" t="str">
        <f t="shared" ca="1" si="64"/>
        <v>chronic_disease_scalar</v>
      </c>
      <c r="D1419" s="9" t="str" cm="1">
        <f t="array" aca="1" ref="D1419" ca="1">INDIRECT(ADDRESS(1,A1419,1,1,"all_city_parameter_inputs"))</f>
        <v>puerto_montt</v>
      </c>
      <c r="E1419" s="11" t="str" cm="1">
        <f t="array" aca="1" ref="E1419" ca="1">IF(AND(ISBLANK(INDIRECT(ADDRESS(B1419,2,1,1,"all_city_parameter_inputs"))), ISBLANK(INDIRECT(ADDRESS(B1419,1,1,1,"all_city_parameter_inputs")))), "", IF(ISBLANK(INDIRECT(ADDRESS(B1419,1,1,1,"all_city_parameter_inputs"))), All_city_list!E1418,INDIRECT(ADDRESS(B1419,1,1,1,"all_city_parameter_inputs"))))</f>
        <v>chronic_disease_scalar</v>
      </c>
      <c r="F1419" s="9" t="str" cm="1">
        <f t="array" aca="1" ref="F1419" ca="1">IF(AND(ISBLANK(INDIRECT(ADDRESS(B1419,3,1,1,"all_city_parameter_inputs"))),ISBLANK(INDIRECT(ADDRESS(B1419,2,1,1,"all_city_parameter_inputs")))),"",IF(ISBLANK(INDIRECT(ADDRESS(B1419,2,1,1,"all_city_parameter_inputs"))),"",INDIRECT(ADDRESS(B1419,2,1,1,"all_city_parameter_inputs"))))</f>
        <v>mean</v>
      </c>
      <c r="G1419" s="25" cm="1">
        <f t="array" aca="1" ref="G1419" ca="1">IF(ISBLANK(INDIRECT(ADDRESS(B1419,A1419,1,1,"all_city_parameter_inputs"))), "--",INDIRECT(ADDRESS(B1419,A1419,1,1,"all_city_parameter_inputs")))</f>
        <v>1</v>
      </c>
      <c r="H1419" s="25" t="str">
        <f ca="1">IF(OR(F1419="alpha",F1419="beta",F1419="sd",F1419="mean"),"--",VLOOKUP(C1419,Default!$B$5:$H$82,7,FALSE))</f>
        <v>--</v>
      </c>
      <c r="I1419" s="9" t="str">
        <f ca="1">VLOOKUP(E1419,Lookup!$C$5:$D$42,2, FALSE)</f>
        <v>Health values</v>
      </c>
      <c r="J1419" s="9" t="str">
        <f ca="1">VLOOKUP(C1419,Default!$B$4:$E$82,4, FALSE)</f>
        <v>scalar for GBD data</v>
      </c>
      <c r="K1419" s="29"/>
      <c r="L1419" s="29"/>
      <c r="M1419" s="29"/>
    </row>
    <row r="1420" spans="1:13" x14ac:dyDescent="0.3">
      <c r="A1420" s="10">
        <f t="shared" si="62"/>
        <v>23</v>
      </c>
      <c r="B1420" s="10">
        <f t="shared" si="63"/>
        <v>18</v>
      </c>
      <c r="C1420" s="10" t="str">
        <f t="shared" ca="1" si="64"/>
        <v>chronic_disease_scalar</v>
      </c>
      <c r="D1420" s="9" t="str" cm="1">
        <f t="array" aca="1" ref="D1420" ca="1">INDIRECT(ADDRESS(1,A1420,1,1,"all_city_parameter_inputs"))</f>
        <v>puerto_montt</v>
      </c>
      <c r="E1420" s="11" t="str" cm="1">
        <f t="array" aca="1" ref="E1420" ca="1">IF(AND(ISBLANK(INDIRECT(ADDRESS(B1420,2,1,1,"all_city_parameter_inputs"))), ISBLANK(INDIRECT(ADDRESS(B1420,1,1,1,"all_city_parameter_inputs")))), "", IF(ISBLANK(INDIRECT(ADDRESS(B1420,1,1,1,"all_city_parameter_inputs"))), All_city_list!E1419,INDIRECT(ADDRESS(B1420,1,1,1,"all_city_parameter_inputs"))))</f>
        <v>chronic_disease_scalar</v>
      </c>
      <c r="F1420" s="9" t="str" cm="1">
        <f t="array" aca="1" ref="F1420" ca="1">IF(AND(ISBLANK(INDIRECT(ADDRESS(B1420,3,1,1,"all_city_parameter_inputs"))),ISBLANK(INDIRECT(ADDRESS(B1420,2,1,1,"all_city_parameter_inputs")))),"",IF(ISBLANK(INDIRECT(ADDRESS(B1420,2,1,1,"all_city_parameter_inputs"))),"",INDIRECT(ADDRESS(B1420,2,1,1,"all_city_parameter_inputs"))))</f>
        <v>sd</v>
      </c>
      <c r="G1420" s="25" cm="1">
        <f t="array" aca="1" ref="G1420" ca="1">IF(ISBLANK(INDIRECT(ADDRESS(B1420,A1420,1,1,"all_city_parameter_inputs"))), "--",INDIRECT(ADDRESS(B1420,A1420,1,1,"all_city_parameter_inputs")))</f>
        <v>1.2</v>
      </c>
      <c r="H1420" s="25" t="str">
        <f ca="1">IF(OR(F1420="alpha",F1420="beta",F1420="sd",F1420="mean"),"--",VLOOKUP(C1420,Default!$B$5:$H$82,7,FALSE))</f>
        <v>--</v>
      </c>
      <c r="I1420" s="9" t="str">
        <f ca="1">VLOOKUP(E1420,Lookup!$C$5:$D$42,2, FALSE)</f>
        <v>Health values</v>
      </c>
      <c r="J1420" s="9" t="str">
        <f ca="1">VLOOKUP(C1420,Default!$B$4:$E$82,4, FALSE)</f>
        <v>scalar for GBD data</v>
      </c>
      <c r="K1420" s="29"/>
      <c r="L1420" s="29"/>
      <c r="M1420" s="29"/>
    </row>
    <row r="1421" spans="1:13" x14ac:dyDescent="0.3">
      <c r="A1421" s="10">
        <f t="shared" ref="A1421:A1484" si="65">A1351+1</f>
        <v>23</v>
      </c>
      <c r="B1421" s="10">
        <f t="shared" ref="B1421:B1484" si="66">B1351</f>
        <v>19</v>
      </c>
      <c r="C1421" s="10" t="str">
        <f t="shared" ref="C1421:C1484" ca="1" si="67">IF(OR(F1421="alpha",F1421="beta",F1421="constant",F1421="sd",F1421="mean"),E1421,E1421&amp;" "&amp;F1421)</f>
        <v>pm_conc_base</v>
      </c>
      <c r="D1421" s="9" t="str" cm="1">
        <f t="array" aca="1" ref="D1421" ca="1">INDIRECT(ADDRESS(1,A1421,1,1,"all_city_parameter_inputs"))</f>
        <v>puerto_montt</v>
      </c>
      <c r="E1421" s="11" t="str" cm="1">
        <f t="array" aca="1" ref="E1421" ca="1">IF(AND(ISBLANK(INDIRECT(ADDRESS(B1421,2,1,1,"all_city_parameter_inputs"))), ISBLANK(INDIRECT(ADDRESS(B1421,1,1,1,"all_city_parameter_inputs")))), "", IF(ISBLANK(INDIRECT(ADDRESS(B1421,1,1,1,"all_city_parameter_inputs"))), All_city_list!E1420,INDIRECT(ADDRESS(B1421,1,1,1,"all_city_parameter_inputs"))))</f>
        <v>pm_conc_base</v>
      </c>
      <c r="F1421" s="9" t="str" cm="1">
        <f t="array" aca="1" ref="F1421" ca="1">IF(AND(ISBLANK(INDIRECT(ADDRESS(B1421,3,1,1,"all_city_parameter_inputs"))),ISBLANK(INDIRECT(ADDRESS(B1421,2,1,1,"all_city_parameter_inputs")))),"",IF(ISBLANK(INDIRECT(ADDRESS(B1421,2,1,1,"all_city_parameter_inputs"))),"",INDIRECT(ADDRESS(B1421,2,1,1,"all_city_parameter_inputs"))))</f>
        <v>constant</v>
      </c>
      <c r="G1421" s="25" cm="1">
        <f t="array" aca="1" ref="G1421" ca="1">IF(ISBLANK(INDIRECT(ADDRESS(B1421,A1421,1,1,"all_city_parameter_inputs"))), "--",INDIRECT(ADDRESS(B1421,A1421,1,1,"all_city_parameter_inputs")))</f>
        <v>26.317699999999999</v>
      </c>
      <c r="H1421" s="25">
        <f ca="1">IF(OR(F1421="alpha",F1421="beta",F1421="sd",F1421="mean"),"--",VLOOKUP(C1421,Default!$B$5:$H$82,7,FALSE))</f>
        <v>50</v>
      </c>
      <c r="I1421" s="9" t="str">
        <f ca="1">VLOOKUP(E1421,Lookup!$C$5:$D$42,2, FALSE)</f>
        <v>Pollution values</v>
      </c>
      <c r="J1421" s="9" t="str">
        <f ca="1">VLOOKUP(C1421,Default!$B$4:$E$82,4, FALSE)</f>
        <v>background PM2.5 concentration</v>
      </c>
      <c r="K1421" s="29"/>
      <c r="L1421" s="29"/>
      <c r="M1421" s="29"/>
    </row>
    <row r="1422" spans="1:13" x14ac:dyDescent="0.3">
      <c r="A1422" s="10">
        <f t="shared" si="65"/>
        <v>23</v>
      </c>
      <c r="B1422" s="10">
        <f t="shared" si="66"/>
        <v>20</v>
      </c>
      <c r="C1422" s="10" t="str">
        <f t="shared" ca="1" si="67"/>
        <v>pm_conc_base</v>
      </c>
      <c r="D1422" s="9" t="str" cm="1">
        <f t="array" aca="1" ref="D1422" ca="1">INDIRECT(ADDRESS(1,A1422,1,1,"all_city_parameter_inputs"))</f>
        <v>puerto_montt</v>
      </c>
      <c r="E1422" s="11" t="str" cm="1">
        <f t="array" aca="1" ref="E1422" ca="1">IF(AND(ISBLANK(INDIRECT(ADDRESS(B1422,2,1,1,"all_city_parameter_inputs"))), ISBLANK(INDIRECT(ADDRESS(B1422,1,1,1,"all_city_parameter_inputs")))), "", IF(ISBLANK(INDIRECT(ADDRESS(B1422,1,1,1,"all_city_parameter_inputs"))), All_city_list!E1421,INDIRECT(ADDRESS(B1422,1,1,1,"all_city_parameter_inputs"))))</f>
        <v>pm_conc_base</v>
      </c>
      <c r="F1422" s="9" t="str" cm="1">
        <f t="array" aca="1" ref="F1422" ca="1">IF(AND(ISBLANK(INDIRECT(ADDRESS(B1422,3,1,1,"all_city_parameter_inputs"))),ISBLANK(INDIRECT(ADDRESS(B1422,2,1,1,"all_city_parameter_inputs")))),"",IF(ISBLANK(INDIRECT(ADDRESS(B1422,2,1,1,"all_city_parameter_inputs"))),"",INDIRECT(ADDRESS(B1422,2,1,1,"all_city_parameter_inputs"))))</f>
        <v>mean</v>
      </c>
      <c r="G1422" s="25" cm="1">
        <f t="array" aca="1" ref="G1422" ca="1">IF(ISBLANK(INDIRECT(ADDRESS(B1422,A1422,1,1,"all_city_parameter_inputs"))), "--",INDIRECT(ADDRESS(B1422,A1422,1,1,"all_city_parameter_inputs")))</f>
        <v>24</v>
      </c>
      <c r="H1422" s="25" t="str">
        <f ca="1">IF(OR(F1422="alpha",F1422="beta",F1422="sd",F1422="mean"),"--",VLOOKUP(C1422,Default!$B$5:$H$82,7,FALSE))</f>
        <v>--</v>
      </c>
      <c r="I1422" s="9" t="str">
        <f ca="1">VLOOKUP(E1422,Lookup!$C$5:$D$42,2, FALSE)</f>
        <v>Pollution values</v>
      </c>
      <c r="J1422" s="9" t="str">
        <f ca="1">VLOOKUP(C1422,Default!$B$4:$E$82,4, FALSE)</f>
        <v>background PM2.5 concentration</v>
      </c>
      <c r="K1422" s="29"/>
      <c r="L1422" s="29"/>
      <c r="M1422" s="29"/>
    </row>
    <row r="1423" spans="1:13" x14ac:dyDescent="0.3">
      <c r="A1423" s="10">
        <f t="shared" si="65"/>
        <v>23</v>
      </c>
      <c r="B1423" s="10">
        <f t="shared" si="66"/>
        <v>21</v>
      </c>
      <c r="C1423" s="10" t="str">
        <f t="shared" ca="1" si="67"/>
        <v>pm_conc_base</v>
      </c>
      <c r="D1423" s="9" t="str" cm="1">
        <f t="array" aca="1" ref="D1423" ca="1">INDIRECT(ADDRESS(1,A1423,1,1,"all_city_parameter_inputs"))</f>
        <v>puerto_montt</v>
      </c>
      <c r="E1423" s="11" t="str" cm="1">
        <f t="array" aca="1" ref="E1423" ca="1">IF(AND(ISBLANK(INDIRECT(ADDRESS(B1423,2,1,1,"all_city_parameter_inputs"))), ISBLANK(INDIRECT(ADDRESS(B1423,1,1,1,"all_city_parameter_inputs")))), "", IF(ISBLANK(INDIRECT(ADDRESS(B1423,1,1,1,"all_city_parameter_inputs"))), All_city_list!E1422,INDIRECT(ADDRESS(B1423,1,1,1,"all_city_parameter_inputs"))))</f>
        <v>pm_conc_base</v>
      </c>
      <c r="F1423" s="9" t="str" cm="1">
        <f t="array" aca="1" ref="F1423" ca="1">IF(AND(ISBLANK(INDIRECT(ADDRESS(B1423,3,1,1,"all_city_parameter_inputs"))),ISBLANK(INDIRECT(ADDRESS(B1423,2,1,1,"all_city_parameter_inputs")))),"",IF(ISBLANK(INDIRECT(ADDRESS(B1423,2,1,1,"all_city_parameter_inputs"))),"",INDIRECT(ADDRESS(B1423,2,1,1,"all_city_parameter_inputs"))))</f>
        <v>sd</v>
      </c>
      <c r="G1423" s="25" cm="1">
        <f t="array" aca="1" ref="G1423" ca="1">IF(ISBLANK(INDIRECT(ADDRESS(B1423,A1423,1,1,"all_city_parameter_inputs"))), "--",INDIRECT(ADDRESS(B1423,A1423,1,1,"all_city_parameter_inputs")))</f>
        <v>1.0449999999999999</v>
      </c>
      <c r="H1423" s="25" t="str">
        <f ca="1">IF(OR(F1423="alpha",F1423="beta",F1423="sd",F1423="mean"),"--",VLOOKUP(C1423,Default!$B$5:$H$82,7,FALSE))</f>
        <v>--</v>
      </c>
      <c r="I1423" s="9" t="str">
        <f ca="1">VLOOKUP(E1423,Lookup!$C$5:$D$42,2, FALSE)</f>
        <v>Pollution values</v>
      </c>
      <c r="J1423" s="9" t="str">
        <f ca="1">VLOOKUP(C1423,Default!$B$4:$E$82,4, FALSE)</f>
        <v>background PM2.5 concentration</v>
      </c>
      <c r="K1423" s="29"/>
      <c r="L1423" s="29"/>
      <c r="M1423" s="29"/>
    </row>
    <row r="1424" spans="1:13" x14ac:dyDescent="0.3">
      <c r="A1424" s="10">
        <f t="shared" si="65"/>
        <v>23</v>
      </c>
      <c r="B1424" s="10">
        <f t="shared" si="66"/>
        <v>22</v>
      </c>
      <c r="C1424" s="10" t="str">
        <f t="shared" ca="1" si="67"/>
        <v>pm_trans_share</v>
      </c>
      <c r="D1424" s="9" t="str" cm="1">
        <f t="array" aca="1" ref="D1424" ca="1">INDIRECT(ADDRESS(1,A1424,1,1,"all_city_parameter_inputs"))</f>
        <v>puerto_montt</v>
      </c>
      <c r="E1424" s="11" t="str" cm="1">
        <f t="array" aca="1" ref="E1424" ca="1">IF(AND(ISBLANK(INDIRECT(ADDRESS(B1424,2,1,1,"all_city_parameter_inputs"))), ISBLANK(INDIRECT(ADDRESS(B1424,1,1,1,"all_city_parameter_inputs")))), "", IF(ISBLANK(INDIRECT(ADDRESS(B1424,1,1,1,"all_city_parameter_inputs"))), All_city_list!E1423,INDIRECT(ADDRESS(B1424,1,1,1,"all_city_parameter_inputs"))))</f>
        <v>pm_trans_share</v>
      </c>
      <c r="F1424" s="9" t="str" cm="1">
        <f t="array" aca="1" ref="F1424" ca="1">IF(AND(ISBLANK(INDIRECT(ADDRESS(B1424,3,1,1,"all_city_parameter_inputs"))),ISBLANK(INDIRECT(ADDRESS(B1424,2,1,1,"all_city_parameter_inputs")))),"",IF(ISBLANK(INDIRECT(ADDRESS(B1424,2,1,1,"all_city_parameter_inputs"))),"",INDIRECT(ADDRESS(B1424,2,1,1,"all_city_parameter_inputs"))))</f>
        <v>constant</v>
      </c>
      <c r="G1424" s="25" cm="1">
        <f t="array" aca="1" ref="G1424" ca="1">IF(ISBLANK(INDIRECT(ADDRESS(B1424,A1424,1,1,"all_city_parameter_inputs"))), "--",INDIRECT(ADDRESS(B1424,A1424,1,1,"all_city_parameter_inputs")))</f>
        <v>0.31</v>
      </c>
      <c r="H1424" s="25">
        <f ca="1">IF(OR(F1424="alpha",F1424="beta",F1424="sd",F1424="mean"),"--",VLOOKUP(C1424,Default!$B$5:$H$82,7,FALSE))</f>
        <v>0.22500000000000001</v>
      </c>
      <c r="I1424" s="9" t="str">
        <f ca="1">VLOOKUP(E1424,Lookup!$C$5:$D$42,2, FALSE)</f>
        <v>Pollution values</v>
      </c>
      <c r="J1424" s="9" t="str">
        <f ca="1">VLOOKUP(C1424,Default!$B$4:$E$82,4, FALSE)</f>
        <v>proportion of background PM2.5 attributable to transport</v>
      </c>
      <c r="K1424" s="29"/>
      <c r="L1424" s="29"/>
      <c r="M1424" s="29"/>
    </row>
    <row r="1425" spans="1:13" x14ac:dyDescent="0.3">
      <c r="A1425" s="10">
        <f t="shared" si="65"/>
        <v>23</v>
      </c>
      <c r="B1425" s="10">
        <f t="shared" si="66"/>
        <v>23</v>
      </c>
      <c r="C1425" s="10" t="str">
        <f t="shared" ca="1" si="67"/>
        <v>pm_trans_share</v>
      </c>
      <c r="D1425" s="9" t="str" cm="1">
        <f t="array" aca="1" ref="D1425" ca="1">INDIRECT(ADDRESS(1,A1425,1,1,"all_city_parameter_inputs"))</f>
        <v>puerto_montt</v>
      </c>
      <c r="E1425" s="11" t="str" cm="1">
        <f t="array" aca="1" ref="E1425" ca="1">IF(AND(ISBLANK(INDIRECT(ADDRESS(B1425,2,1,1,"all_city_parameter_inputs"))), ISBLANK(INDIRECT(ADDRESS(B1425,1,1,1,"all_city_parameter_inputs")))), "", IF(ISBLANK(INDIRECT(ADDRESS(B1425,1,1,1,"all_city_parameter_inputs"))), All_city_list!E1424,INDIRECT(ADDRESS(B1425,1,1,1,"all_city_parameter_inputs"))))</f>
        <v>pm_trans_share</v>
      </c>
      <c r="F1425" s="9" t="str" cm="1">
        <f t="array" aca="1" ref="F1425" ca="1">IF(AND(ISBLANK(INDIRECT(ADDRESS(B1425,3,1,1,"all_city_parameter_inputs"))),ISBLANK(INDIRECT(ADDRESS(B1425,2,1,1,"all_city_parameter_inputs")))),"",IF(ISBLANK(INDIRECT(ADDRESS(B1425,2,1,1,"all_city_parameter_inputs"))),"",INDIRECT(ADDRESS(B1425,2,1,1,"all_city_parameter_inputs"))))</f>
        <v>alpha</v>
      </c>
      <c r="G1425" s="25" cm="1">
        <f t="array" aca="1" ref="G1425" ca="1">IF(ISBLANK(INDIRECT(ADDRESS(B1425,A1425,1,1,"all_city_parameter_inputs"))), "--",INDIRECT(ADDRESS(B1425,A1425,1,1,"all_city_parameter_inputs")))</f>
        <v>11.5</v>
      </c>
      <c r="H1425" s="25" t="str">
        <f ca="1">IF(OR(F1425="alpha",F1425="beta",F1425="sd",F1425="mean"),"--",VLOOKUP(C1425,Default!$B$5:$H$82,7,FALSE))</f>
        <v>--</v>
      </c>
      <c r="I1425" s="9" t="str">
        <f ca="1">VLOOKUP(E1425,Lookup!$C$5:$D$42,2, FALSE)</f>
        <v>Pollution values</v>
      </c>
      <c r="J1425" s="9" t="str">
        <f ca="1">VLOOKUP(C1425,Default!$B$4:$E$82,4, FALSE)</f>
        <v>proportion of background PM2.5 attributable to transport</v>
      </c>
      <c r="K1425" s="29"/>
      <c r="L1425" s="29"/>
      <c r="M1425" s="29"/>
    </row>
    <row r="1426" spans="1:13" x14ac:dyDescent="0.3">
      <c r="A1426" s="10">
        <f t="shared" si="65"/>
        <v>23</v>
      </c>
      <c r="B1426" s="10">
        <f t="shared" si="66"/>
        <v>24</v>
      </c>
      <c r="C1426" s="10" t="str">
        <f t="shared" ca="1" si="67"/>
        <v>pm_trans_share</v>
      </c>
      <c r="D1426" s="9" t="str" cm="1">
        <f t="array" aca="1" ref="D1426" ca="1">INDIRECT(ADDRESS(1,A1426,1,1,"all_city_parameter_inputs"))</f>
        <v>puerto_montt</v>
      </c>
      <c r="E1426" s="11" t="str" cm="1">
        <f t="array" aca="1" ref="E1426" ca="1">IF(AND(ISBLANK(INDIRECT(ADDRESS(B1426,2,1,1,"all_city_parameter_inputs"))), ISBLANK(INDIRECT(ADDRESS(B1426,1,1,1,"all_city_parameter_inputs")))), "", IF(ISBLANK(INDIRECT(ADDRESS(B1426,1,1,1,"all_city_parameter_inputs"))), All_city_list!E1425,INDIRECT(ADDRESS(B1426,1,1,1,"all_city_parameter_inputs"))))</f>
        <v>pm_trans_share</v>
      </c>
      <c r="F1426" s="9" t="str" cm="1">
        <f t="array" aca="1" ref="F1426" ca="1">IF(AND(ISBLANK(INDIRECT(ADDRESS(B1426,3,1,1,"all_city_parameter_inputs"))),ISBLANK(INDIRECT(ADDRESS(B1426,2,1,1,"all_city_parameter_inputs")))),"",IF(ISBLANK(INDIRECT(ADDRESS(B1426,2,1,1,"all_city_parameter_inputs"))),"",INDIRECT(ADDRESS(B1426,2,1,1,"all_city_parameter_inputs"))))</f>
        <v>beta</v>
      </c>
      <c r="G1426" s="25" cm="1">
        <f t="array" aca="1" ref="G1426" ca="1">IF(ISBLANK(INDIRECT(ADDRESS(B1426,A1426,1,1,"all_city_parameter_inputs"))), "--",INDIRECT(ADDRESS(B1426,A1426,1,1,"all_city_parameter_inputs")))</f>
        <v>15.75</v>
      </c>
      <c r="H1426" s="25" t="str">
        <f ca="1">IF(OR(F1426="alpha",F1426="beta",F1426="sd",F1426="mean"),"--",VLOOKUP(C1426,Default!$B$5:$H$82,7,FALSE))</f>
        <v>--</v>
      </c>
      <c r="I1426" s="9" t="str">
        <f ca="1">VLOOKUP(E1426,Lookup!$C$5:$D$42,2, FALSE)</f>
        <v>Pollution values</v>
      </c>
      <c r="J1426" s="9" t="str">
        <f ca="1">VLOOKUP(C1426,Default!$B$4:$E$82,4, FALSE)</f>
        <v>proportion of background PM2.5 attributable to transport</v>
      </c>
      <c r="K1426" s="29"/>
      <c r="L1426" s="29"/>
      <c r="M1426" s="29"/>
    </row>
    <row r="1427" spans="1:13" x14ac:dyDescent="0.3">
      <c r="A1427" s="10">
        <f t="shared" si="65"/>
        <v>23</v>
      </c>
      <c r="B1427" s="10">
        <f t="shared" si="66"/>
        <v>25</v>
      </c>
      <c r="C1427" s="10" t="str">
        <f t="shared" ca="1" si="67"/>
        <v>background_pa_scalar</v>
      </c>
      <c r="D1427" s="9" t="str" cm="1">
        <f t="array" aca="1" ref="D1427" ca="1">INDIRECT(ADDRESS(1,A1427,1,1,"all_city_parameter_inputs"))</f>
        <v>puerto_montt</v>
      </c>
      <c r="E1427" s="11" t="str" cm="1">
        <f t="array" aca="1" ref="E1427" ca="1">IF(AND(ISBLANK(INDIRECT(ADDRESS(B1427,2,1,1,"all_city_parameter_inputs"))), ISBLANK(INDIRECT(ADDRESS(B1427,1,1,1,"all_city_parameter_inputs")))), "", IF(ISBLANK(INDIRECT(ADDRESS(B1427,1,1,1,"all_city_parameter_inputs"))), All_city_list!E1426,INDIRECT(ADDRESS(B1427,1,1,1,"all_city_parameter_inputs"))))</f>
        <v>background_pa_scalar</v>
      </c>
      <c r="F1427" s="9" t="str" cm="1">
        <f t="array" aca="1" ref="F1427" ca="1">IF(AND(ISBLANK(INDIRECT(ADDRESS(B1427,3,1,1,"all_city_parameter_inputs"))),ISBLANK(INDIRECT(ADDRESS(B1427,2,1,1,"all_city_parameter_inputs")))),"",IF(ISBLANK(INDIRECT(ADDRESS(B1427,2,1,1,"all_city_parameter_inputs"))),"",INDIRECT(ADDRESS(B1427,2,1,1,"all_city_parameter_inputs"))))</f>
        <v>constant</v>
      </c>
      <c r="G1427" s="25" cm="1">
        <f t="array" aca="1" ref="G1427" ca="1">IF(ISBLANK(INDIRECT(ADDRESS(B1427,A1427,1,1,"all_city_parameter_inputs"))), "--",INDIRECT(ADDRESS(B1427,A1427,1,1,"all_city_parameter_inputs")))</f>
        <v>1</v>
      </c>
      <c r="H1427" s="25">
        <f ca="1">IF(OR(F1427="alpha",F1427="beta",F1427="sd",F1427="mean"),"--",VLOOKUP(C1427,Default!$B$5:$H$82,7,FALSE))</f>
        <v>1</v>
      </c>
      <c r="I1427" s="9" t="str">
        <f ca="1">VLOOKUP(E1427,Lookup!$C$5:$D$42,2, FALSE)</f>
        <v>PA values</v>
      </c>
      <c r="J1427" s="9" t="str">
        <f ca="1">VLOOKUP(C1427,Default!$B$4:$E$82,4, FALSE)</f>
        <v>scalar for physical activity</v>
      </c>
      <c r="K1427" s="29"/>
      <c r="L1427" s="29"/>
      <c r="M1427" s="29"/>
    </row>
    <row r="1428" spans="1:13" x14ac:dyDescent="0.3">
      <c r="A1428" s="10">
        <f t="shared" si="65"/>
        <v>23</v>
      </c>
      <c r="B1428" s="10">
        <f t="shared" si="66"/>
        <v>26</v>
      </c>
      <c r="C1428" s="10" t="str">
        <f t="shared" ca="1" si="67"/>
        <v>background_pa_scalar</v>
      </c>
      <c r="D1428" s="9" t="str" cm="1">
        <f t="array" aca="1" ref="D1428" ca="1">INDIRECT(ADDRESS(1,A1428,1,1,"all_city_parameter_inputs"))</f>
        <v>puerto_montt</v>
      </c>
      <c r="E1428" s="11" t="str" cm="1">
        <f t="array" aca="1" ref="E1428" ca="1">IF(AND(ISBLANK(INDIRECT(ADDRESS(B1428,2,1,1,"all_city_parameter_inputs"))), ISBLANK(INDIRECT(ADDRESS(B1428,1,1,1,"all_city_parameter_inputs")))), "", IF(ISBLANK(INDIRECT(ADDRESS(B1428,1,1,1,"all_city_parameter_inputs"))), All_city_list!E1427,INDIRECT(ADDRESS(B1428,1,1,1,"all_city_parameter_inputs"))))</f>
        <v>background_pa_scalar</v>
      </c>
      <c r="F1428" s="9" t="str" cm="1">
        <f t="array" aca="1" ref="F1428" ca="1">IF(AND(ISBLANK(INDIRECT(ADDRESS(B1428,3,1,1,"all_city_parameter_inputs"))),ISBLANK(INDIRECT(ADDRESS(B1428,2,1,1,"all_city_parameter_inputs")))),"",IF(ISBLANK(INDIRECT(ADDRESS(B1428,2,1,1,"all_city_parameter_inputs"))),"",INDIRECT(ADDRESS(B1428,2,1,1,"all_city_parameter_inputs"))))</f>
        <v>mean</v>
      </c>
      <c r="G1428" s="25" cm="1">
        <f t="array" aca="1" ref="G1428" ca="1">IF(ISBLANK(INDIRECT(ADDRESS(B1428,A1428,1,1,"all_city_parameter_inputs"))), "--",INDIRECT(ADDRESS(B1428,A1428,1,1,"all_city_parameter_inputs")))</f>
        <v>1</v>
      </c>
      <c r="H1428" s="25" t="str">
        <f ca="1">IF(OR(F1428="alpha",F1428="beta",F1428="sd",F1428="mean"),"--",VLOOKUP(C1428,Default!$B$5:$H$82,7,FALSE))</f>
        <v>--</v>
      </c>
      <c r="I1428" s="9" t="str">
        <f ca="1">VLOOKUP(E1428,Lookup!$C$5:$D$42,2, FALSE)</f>
        <v>PA values</v>
      </c>
      <c r="J1428" s="9" t="str">
        <f ca="1">VLOOKUP(C1428,Default!$B$4:$E$82,4, FALSE)</f>
        <v>scalar for physical activity</v>
      </c>
      <c r="K1428" s="29"/>
      <c r="L1428" s="29"/>
      <c r="M1428" s="29"/>
    </row>
    <row r="1429" spans="1:13" x14ac:dyDescent="0.3">
      <c r="A1429" s="10">
        <f t="shared" si="65"/>
        <v>23</v>
      </c>
      <c r="B1429" s="10">
        <f t="shared" si="66"/>
        <v>27</v>
      </c>
      <c r="C1429" s="10" t="str">
        <f t="shared" ca="1" si="67"/>
        <v>background_pa_scalar</v>
      </c>
      <c r="D1429" s="9" t="str" cm="1">
        <f t="array" aca="1" ref="D1429" ca="1">INDIRECT(ADDRESS(1,A1429,1,1,"all_city_parameter_inputs"))</f>
        <v>puerto_montt</v>
      </c>
      <c r="E1429" s="11" t="str" cm="1">
        <f t="array" aca="1" ref="E1429" ca="1">IF(AND(ISBLANK(INDIRECT(ADDRESS(B1429,2,1,1,"all_city_parameter_inputs"))), ISBLANK(INDIRECT(ADDRESS(B1429,1,1,1,"all_city_parameter_inputs")))), "", IF(ISBLANK(INDIRECT(ADDRESS(B1429,1,1,1,"all_city_parameter_inputs"))), All_city_list!E1428,INDIRECT(ADDRESS(B1429,1,1,1,"all_city_parameter_inputs"))))</f>
        <v>background_pa_scalar</v>
      </c>
      <c r="F1429" s="9" t="str" cm="1">
        <f t="array" aca="1" ref="F1429" ca="1">IF(AND(ISBLANK(INDIRECT(ADDRESS(B1429,3,1,1,"all_city_parameter_inputs"))),ISBLANK(INDIRECT(ADDRESS(B1429,2,1,1,"all_city_parameter_inputs")))),"",IF(ISBLANK(INDIRECT(ADDRESS(B1429,2,1,1,"all_city_parameter_inputs"))),"",INDIRECT(ADDRESS(B1429,2,1,1,"all_city_parameter_inputs"))))</f>
        <v>sd</v>
      </c>
      <c r="G1429" s="25" cm="1">
        <f t="array" aca="1" ref="G1429" ca="1">IF(ISBLANK(INDIRECT(ADDRESS(B1429,A1429,1,1,"all_city_parameter_inputs"))), "--",INDIRECT(ADDRESS(B1429,A1429,1,1,"all_city_parameter_inputs")))</f>
        <v>1.2</v>
      </c>
      <c r="H1429" s="25" t="str">
        <f ca="1">IF(OR(F1429="alpha",F1429="beta",F1429="sd",F1429="mean"),"--",VLOOKUP(C1429,Default!$B$5:$H$82,7,FALSE))</f>
        <v>--</v>
      </c>
      <c r="I1429" s="9" t="str">
        <f ca="1">VLOOKUP(E1429,Lookup!$C$5:$D$42,2, FALSE)</f>
        <v>PA values</v>
      </c>
      <c r="J1429" s="9" t="str">
        <f ca="1">VLOOKUP(C1429,Default!$B$4:$E$82,4, FALSE)</f>
        <v>scalar for physical activity</v>
      </c>
      <c r="K1429" s="29"/>
      <c r="L1429" s="29"/>
      <c r="M1429" s="29"/>
    </row>
    <row r="1430" spans="1:13" x14ac:dyDescent="0.3">
      <c r="A1430" s="10">
        <f t="shared" si="65"/>
        <v>23</v>
      </c>
      <c r="B1430" s="10">
        <f t="shared" si="66"/>
        <v>28</v>
      </c>
      <c r="C1430" s="10" t="str">
        <f t="shared" ca="1" si="67"/>
        <v>bus_walk_time</v>
      </c>
      <c r="D1430" s="9" t="str" cm="1">
        <f t="array" aca="1" ref="D1430" ca="1">INDIRECT(ADDRESS(1,A1430,1,1,"all_city_parameter_inputs"))</f>
        <v>puerto_montt</v>
      </c>
      <c r="E1430" s="11" t="str" cm="1">
        <f t="array" aca="1" ref="E1430" ca="1">IF(AND(ISBLANK(INDIRECT(ADDRESS(B1430,2,1,1,"all_city_parameter_inputs"))), ISBLANK(INDIRECT(ADDRESS(B1430,1,1,1,"all_city_parameter_inputs")))), "", IF(ISBLANK(INDIRECT(ADDRESS(B1430,1,1,1,"all_city_parameter_inputs"))), All_city_list!E1429,INDIRECT(ADDRESS(B1430,1,1,1,"all_city_parameter_inputs"))))</f>
        <v>bus_walk_time</v>
      </c>
      <c r="F1430" s="9" t="str" cm="1">
        <f t="array" aca="1" ref="F1430" ca="1">IF(AND(ISBLANK(INDIRECT(ADDRESS(B1430,3,1,1,"all_city_parameter_inputs"))),ISBLANK(INDIRECT(ADDRESS(B1430,2,1,1,"all_city_parameter_inputs")))),"",IF(ISBLANK(INDIRECT(ADDRESS(B1430,2,1,1,"all_city_parameter_inputs"))),"",INDIRECT(ADDRESS(B1430,2,1,1,"all_city_parameter_inputs"))))</f>
        <v>constant</v>
      </c>
      <c r="G1430" s="25" cm="1">
        <f t="array" aca="1" ref="G1430" ca="1">IF(ISBLANK(INDIRECT(ADDRESS(B1430,A1430,1,1,"all_city_parameter_inputs"))), "--",INDIRECT(ADDRESS(B1430,A1430,1,1,"all_city_parameter_inputs")))</f>
        <v>10.55</v>
      </c>
      <c r="H1430" s="25">
        <f ca="1">IF(OR(F1430="alpha",F1430="beta",F1430="sd",F1430="mean"),"--",VLOOKUP(C1430,Default!$B$5:$H$82,7,FALSE))</f>
        <v>5</v>
      </c>
      <c r="I1430" s="9" t="str">
        <f ca="1">VLOOKUP(E1430,Lookup!$C$5:$D$42,2, FALSE)</f>
        <v>Travel values</v>
      </c>
      <c r="J1430" s="9" t="str">
        <f ca="1">VLOOKUP(C1430,Default!$B$4:$E$82,4, FALSE)</f>
        <v>time taken to walk to bus stop</v>
      </c>
      <c r="K1430" s="29"/>
      <c r="L1430" s="29"/>
      <c r="M1430" s="29"/>
    </row>
    <row r="1431" spans="1:13" x14ac:dyDescent="0.3">
      <c r="A1431" s="10">
        <f t="shared" si="65"/>
        <v>23</v>
      </c>
      <c r="B1431" s="10">
        <f t="shared" si="66"/>
        <v>29</v>
      </c>
      <c r="C1431" s="10" t="str">
        <f t="shared" ca="1" si="67"/>
        <v>bus_walk_time</v>
      </c>
      <c r="D1431" s="9" t="str" cm="1">
        <f t="array" aca="1" ref="D1431" ca="1">INDIRECT(ADDRESS(1,A1431,1,1,"all_city_parameter_inputs"))</f>
        <v>puerto_montt</v>
      </c>
      <c r="E1431" s="11" t="str" cm="1">
        <f t="array" aca="1" ref="E1431" ca="1">IF(AND(ISBLANK(INDIRECT(ADDRESS(B1431,2,1,1,"all_city_parameter_inputs"))), ISBLANK(INDIRECT(ADDRESS(B1431,1,1,1,"all_city_parameter_inputs")))), "", IF(ISBLANK(INDIRECT(ADDRESS(B1431,1,1,1,"all_city_parameter_inputs"))), All_city_list!E1430,INDIRECT(ADDRESS(B1431,1,1,1,"all_city_parameter_inputs"))))</f>
        <v>bus_walk_time</v>
      </c>
      <c r="F1431" s="9" t="str" cm="1">
        <f t="array" aca="1" ref="F1431" ca="1">IF(AND(ISBLANK(INDIRECT(ADDRESS(B1431,3,1,1,"all_city_parameter_inputs"))),ISBLANK(INDIRECT(ADDRESS(B1431,2,1,1,"all_city_parameter_inputs")))),"",IF(ISBLANK(INDIRECT(ADDRESS(B1431,2,1,1,"all_city_parameter_inputs"))),"",INDIRECT(ADDRESS(B1431,2,1,1,"all_city_parameter_inputs"))))</f>
        <v>mean</v>
      </c>
      <c r="G1431" s="25" t="str" cm="1">
        <f t="array" aca="1" ref="G1431" ca="1">IF(ISBLANK(INDIRECT(ADDRESS(B1431,A1431,1,1,"all_city_parameter_inputs"))), "--",INDIRECT(ADDRESS(B1431,A1431,1,1,"all_city_parameter_inputs")))</f>
        <v>--</v>
      </c>
      <c r="H1431" s="25" t="str">
        <f ca="1">IF(OR(F1431="alpha",F1431="beta",F1431="sd",F1431="mean"),"--",VLOOKUP(C1431,Default!$B$5:$H$82,7,FALSE))</f>
        <v>--</v>
      </c>
      <c r="I1431" s="9" t="str">
        <f ca="1">VLOOKUP(E1431,Lookup!$C$5:$D$42,2, FALSE)</f>
        <v>Travel values</v>
      </c>
      <c r="J1431" s="9" t="str">
        <f ca="1">VLOOKUP(C1431,Default!$B$4:$E$82,4, FALSE)</f>
        <v>time taken to walk to bus stop</v>
      </c>
      <c r="K1431" s="29"/>
      <c r="L1431" s="29"/>
      <c r="M1431" s="29"/>
    </row>
    <row r="1432" spans="1:13" x14ac:dyDescent="0.3">
      <c r="A1432" s="10">
        <f t="shared" si="65"/>
        <v>23</v>
      </c>
      <c r="B1432" s="10">
        <f t="shared" si="66"/>
        <v>30</v>
      </c>
      <c r="C1432" s="10" t="str">
        <f t="shared" ca="1" si="67"/>
        <v>bus_walk_time</v>
      </c>
      <c r="D1432" s="9" t="str" cm="1">
        <f t="array" aca="1" ref="D1432" ca="1">INDIRECT(ADDRESS(1,A1432,1,1,"all_city_parameter_inputs"))</f>
        <v>puerto_montt</v>
      </c>
      <c r="E1432" s="11" t="str" cm="1">
        <f t="array" aca="1" ref="E1432" ca="1">IF(AND(ISBLANK(INDIRECT(ADDRESS(B1432,2,1,1,"all_city_parameter_inputs"))), ISBLANK(INDIRECT(ADDRESS(B1432,1,1,1,"all_city_parameter_inputs")))), "", IF(ISBLANK(INDIRECT(ADDRESS(B1432,1,1,1,"all_city_parameter_inputs"))), All_city_list!E1431,INDIRECT(ADDRESS(B1432,1,1,1,"all_city_parameter_inputs"))))</f>
        <v>bus_walk_time</v>
      </c>
      <c r="F1432" s="9" t="str" cm="1">
        <f t="array" aca="1" ref="F1432" ca="1">IF(AND(ISBLANK(INDIRECT(ADDRESS(B1432,3,1,1,"all_city_parameter_inputs"))),ISBLANK(INDIRECT(ADDRESS(B1432,2,1,1,"all_city_parameter_inputs")))),"",IF(ISBLANK(INDIRECT(ADDRESS(B1432,2,1,1,"all_city_parameter_inputs"))),"",INDIRECT(ADDRESS(B1432,2,1,1,"all_city_parameter_inputs"))))</f>
        <v>sd</v>
      </c>
      <c r="G1432" s="25" t="str" cm="1">
        <f t="array" aca="1" ref="G1432" ca="1">IF(ISBLANK(INDIRECT(ADDRESS(B1432,A1432,1,1,"all_city_parameter_inputs"))), "--",INDIRECT(ADDRESS(B1432,A1432,1,1,"all_city_parameter_inputs")))</f>
        <v>--</v>
      </c>
      <c r="H1432" s="25" t="str">
        <f ca="1">IF(OR(F1432="alpha",F1432="beta",F1432="sd",F1432="mean"),"--",VLOOKUP(C1432,Default!$B$5:$H$82,7,FALSE))</f>
        <v>--</v>
      </c>
      <c r="I1432" s="9" t="str">
        <f ca="1">VLOOKUP(E1432,Lookup!$C$5:$D$42,2, FALSE)</f>
        <v>Travel values</v>
      </c>
      <c r="J1432" s="9" t="str">
        <f ca="1">VLOOKUP(C1432,Default!$B$4:$E$82,4, FALSE)</f>
        <v>time taken to walk to bus stop</v>
      </c>
      <c r="K1432" s="29"/>
      <c r="L1432" s="29"/>
      <c r="M1432" s="29"/>
    </row>
    <row r="1433" spans="1:13" x14ac:dyDescent="0.3">
      <c r="A1433" s="10">
        <f t="shared" si="65"/>
        <v>23</v>
      </c>
      <c r="B1433" s="10">
        <f t="shared" si="66"/>
        <v>31</v>
      </c>
      <c r="C1433" s="10" t="str">
        <f t="shared" ca="1" si="67"/>
        <v>rail_walk_time</v>
      </c>
      <c r="D1433" s="9" t="str" cm="1">
        <f t="array" aca="1" ref="D1433" ca="1">INDIRECT(ADDRESS(1,A1433,1,1,"all_city_parameter_inputs"))</f>
        <v>puerto_montt</v>
      </c>
      <c r="E1433" s="11" t="str" cm="1">
        <f t="array" aca="1" ref="E1433" ca="1">IF(AND(ISBLANK(INDIRECT(ADDRESS(B1433,2,1,1,"all_city_parameter_inputs"))), ISBLANK(INDIRECT(ADDRESS(B1433,1,1,1,"all_city_parameter_inputs")))), "", IF(ISBLANK(INDIRECT(ADDRESS(B1433,1,1,1,"all_city_parameter_inputs"))), All_city_list!E1432,INDIRECT(ADDRESS(B1433,1,1,1,"all_city_parameter_inputs"))))</f>
        <v>rail_walk_time</v>
      </c>
      <c r="F1433" s="9" t="str" cm="1">
        <f t="array" aca="1" ref="F1433" ca="1">IF(AND(ISBLANK(INDIRECT(ADDRESS(B1433,3,1,1,"all_city_parameter_inputs"))),ISBLANK(INDIRECT(ADDRESS(B1433,2,1,1,"all_city_parameter_inputs")))),"",IF(ISBLANK(INDIRECT(ADDRESS(B1433,2,1,1,"all_city_parameter_inputs"))),"",INDIRECT(ADDRESS(B1433,2,1,1,"all_city_parameter_inputs"))))</f>
        <v>constant</v>
      </c>
      <c r="G1433" s="25" cm="1">
        <f t="array" aca="1" ref="G1433" ca="1">IF(ISBLANK(INDIRECT(ADDRESS(B1433,A1433,1,1,"all_city_parameter_inputs"))), "--",INDIRECT(ADDRESS(B1433,A1433,1,1,"all_city_parameter_inputs")))</f>
        <v>15</v>
      </c>
      <c r="H1433" s="25">
        <f ca="1">IF(OR(F1433="alpha",F1433="beta",F1433="sd",F1433="mean"),"--",VLOOKUP(C1433,Default!$B$5:$H$82,7,FALSE))</f>
        <v>15</v>
      </c>
      <c r="I1433" s="9" t="str">
        <f ca="1">VLOOKUP(E1433,Lookup!$C$5:$D$42,2, FALSE)</f>
        <v>Travel values</v>
      </c>
      <c r="J1433" s="9" t="str">
        <f ca="1">VLOOKUP(C1433,Default!$B$4:$E$82,4, FALSE)</f>
        <v>time taken to walk to train station</v>
      </c>
      <c r="K1433" s="29"/>
      <c r="L1433" s="29"/>
      <c r="M1433" s="29"/>
    </row>
    <row r="1434" spans="1:13" x14ac:dyDescent="0.3">
      <c r="A1434" s="10">
        <f t="shared" si="65"/>
        <v>23</v>
      </c>
      <c r="B1434" s="10">
        <f t="shared" si="66"/>
        <v>32</v>
      </c>
      <c r="C1434" s="10" t="str">
        <f t="shared" ca="1" si="67"/>
        <v>rail_walk_time</v>
      </c>
      <c r="D1434" s="9" t="str" cm="1">
        <f t="array" aca="1" ref="D1434" ca="1">INDIRECT(ADDRESS(1,A1434,1,1,"all_city_parameter_inputs"))</f>
        <v>puerto_montt</v>
      </c>
      <c r="E1434" s="11" t="str" cm="1">
        <f t="array" aca="1" ref="E1434" ca="1">IF(AND(ISBLANK(INDIRECT(ADDRESS(B1434,2,1,1,"all_city_parameter_inputs"))), ISBLANK(INDIRECT(ADDRESS(B1434,1,1,1,"all_city_parameter_inputs")))), "", IF(ISBLANK(INDIRECT(ADDRESS(B1434,1,1,1,"all_city_parameter_inputs"))), All_city_list!E1433,INDIRECT(ADDRESS(B1434,1,1,1,"all_city_parameter_inputs"))))</f>
        <v>rail_walk_time</v>
      </c>
      <c r="F1434" s="9" t="str" cm="1">
        <f t="array" aca="1" ref="F1434" ca="1">IF(AND(ISBLANK(INDIRECT(ADDRESS(B1434,3,1,1,"all_city_parameter_inputs"))),ISBLANK(INDIRECT(ADDRESS(B1434,2,1,1,"all_city_parameter_inputs")))),"",IF(ISBLANK(INDIRECT(ADDRESS(B1434,2,1,1,"all_city_parameter_inputs"))),"",INDIRECT(ADDRESS(B1434,2,1,1,"all_city_parameter_inputs"))))</f>
        <v>mean</v>
      </c>
      <c r="G1434" s="25" t="str" cm="1">
        <f t="array" aca="1" ref="G1434" ca="1">IF(ISBLANK(INDIRECT(ADDRESS(B1434,A1434,1,1,"all_city_parameter_inputs"))), "--",INDIRECT(ADDRESS(B1434,A1434,1,1,"all_city_parameter_inputs")))</f>
        <v>--</v>
      </c>
      <c r="H1434" s="25" t="str">
        <f ca="1">IF(OR(F1434="alpha",F1434="beta",F1434="sd",F1434="mean"),"--",VLOOKUP(C1434,Default!$B$5:$H$82,7,FALSE))</f>
        <v>--</v>
      </c>
      <c r="I1434" s="9" t="str">
        <f ca="1">VLOOKUP(E1434,Lookup!$C$5:$D$42,2, FALSE)</f>
        <v>Travel values</v>
      </c>
      <c r="J1434" s="9" t="str">
        <f ca="1">VLOOKUP(C1434,Default!$B$4:$E$82,4, FALSE)</f>
        <v>time taken to walk to train station</v>
      </c>
      <c r="K1434" s="29"/>
      <c r="L1434" s="29"/>
      <c r="M1434" s="29"/>
    </row>
    <row r="1435" spans="1:13" x14ac:dyDescent="0.3">
      <c r="A1435" s="10">
        <f t="shared" si="65"/>
        <v>23</v>
      </c>
      <c r="B1435" s="10">
        <f t="shared" si="66"/>
        <v>33</v>
      </c>
      <c r="C1435" s="10" t="str">
        <f t="shared" ca="1" si="67"/>
        <v>rail_walk_time</v>
      </c>
      <c r="D1435" s="9" t="str" cm="1">
        <f t="array" aca="1" ref="D1435" ca="1">INDIRECT(ADDRESS(1,A1435,1,1,"all_city_parameter_inputs"))</f>
        <v>puerto_montt</v>
      </c>
      <c r="E1435" s="11" t="str" cm="1">
        <f t="array" aca="1" ref="E1435" ca="1">IF(AND(ISBLANK(INDIRECT(ADDRESS(B1435,2,1,1,"all_city_parameter_inputs"))), ISBLANK(INDIRECT(ADDRESS(B1435,1,1,1,"all_city_parameter_inputs")))), "", IF(ISBLANK(INDIRECT(ADDRESS(B1435,1,1,1,"all_city_parameter_inputs"))), All_city_list!E1434,INDIRECT(ADDRESS(B1435,1,1,1,"all_city_parameter_inputs"))))</f>
        <v>rail_walk_time</v>
      </c>
      <c r="F1435" s="9" t="str" cm="1">
        <f t="array" aca="1" ref="F1435" ca="1">IF(AND(ISBLANK(INDIRECT(ADDRESS(B1435,3,1,1,"all_city_parameter_inputs"))),ISBLANK(INDIRECT(ADDRESS(B1435,2,1,1,"all_city_parameter_inputs")))),"",IF(ISBLANK(INDIRECT(ADDRESS(B1435,2,1,1,"all_city_parameter_inputs"))),"",INDIRECT(ADDRESS(B1435,2,1,1,"all_city_parameter_inputs"))))</f>
        <v>sd</v>
      </c>
      <c r="G1435" s="25" t="str" cm="1">
        <f t="array" aca="1" ref="G1435" ca="1">IF(ISBLANK(INDIRECT(ADDRESS(B1435,A1435,1,1,"all_city_parameter_inputs"))), "--",INDIRECT(ADDRESS(B1435,A1435,1,1,"all_city_parameter_inputs")))</f>
        <v>--</v>
      </c>
      <c r="H1435" s="25" t="str">
        <f ca="1">IF(OR(F1435="alpha",F1435="beta",F1435="sd",F1435="mean"),"--",VLOOKUP(C1435,Default!$B$5:$H$82,7,FALSE))</f>
        <v>--</v>
      </c>
      <c r="I1435" s="9" t="str">
        <f ca="1">VLOOKUP(E1435,Lookup!$C$5:$D$42,2, FALSE)</f>
        <v>Travel values</v>
      </c>
      <c r="J1435" s="9" t="str">
        <f ca="1">VLOOKUP(C1435,Default!$B$4:$E$82,4, FALSE)</f>
        <v>time taken to walk to train station</v>
      </c>
      <c r="K1435" s="29"/>
      <c r="L1435" s="29"/>
      <c r="M1435" s="29"/>
    </row>
    <row r="1436" spans="1:13" x14ac:dyDescent="0.3">
      <c r="A1436" s="10">
        <f t="shared" si="65"/>
        <v>23</v>
      </c>
      <c r="B1436" s="10">
        <f t="shared" si="66"/>
        <v>34</v>
      </c>
      <c r="C1436" s="10" t="str">
        <f t="shared" ca="1" si="67"/>
        <v xml:space="preserve">add_motorcycle_fleet </v>
      </c>
      <c r="D1436" s="9" t="str" cm="1">
        <f t="array" aca="1" ref="D1436" ca="1">INDIRECT(ADDRESS(1,A1436,1,1,"all_city_parameter_inputs"))</f>
        <v>puerto_montt</v>
      </c>
      <c r="E1436" s="11" t="str" cm="1">
        <f t="array" aca="1" ref="E1436" ca="1">IF(AND(ISBLANK(INDIRECT(ADDRESS(B1436,2,1,1,"all_city_parameter_inputs"))), ISBLANK(INDIRECT(ADDRESS(B1436,1,1,1,"all_city_parameter_inputs")))), "", IF(ISBLANK(INDIRECT(ADDRESS(B1436,1,1,1,"all_city_parameter_inputs"))), All_city_list!E1435,INDIRECT(ADDRESS(B1436,1,1,1,"all_city_parameter_inputs"))))</f>
        <v>add_motorcycle_fleet</v>
      </c>
      <c r="F1436" s="9" t="str" cm="1">
        <f t="array" aca="1" ref="F1436" ca="1">IF(AND(ISBLANK(INDIRECT(ADDRESS(B1436,3,1,1,"all_city_parameter_inputs"))),ISBLANK(INDIRECT(ADDRESS(B1436,2,1,1,"all_city_parameter_inputs")))),"",IF(ISBLANK(INDIRECT(ADDRESS(B1436,2,1,1,"all_city_parameter_inputs"))),"",INDIRECT(ADDRESS(B1436,2,1,1,"all_city_parameter_inputs"))))</f>
        <v/>
      </c>
      <c r="G1436" s="25" t="str" cm="1">
        <f t="array" aca="1" ref="G1436" ca="1">IF(ISBLANK(INDIRECT(ADDRESS(B1436,A1436,1,1,"all_city_parameter_inputs"))), "--",INDIRECT(ADDRESS(B1436,A1436,1,1,"all_city_parameter_inputs")))</f>
        <v>F</v>
      </c>
      <c r="H1436" s="25" t="str">
        <f ca="1">IF(OR(F1436="alpha",F1436="beta",F1436="sd",F1436="mean"),"--",VLOOKUP(C1436,Default!$B$5:$H$82,7,FALSE))</f>
        <v>F</v>
      </c>
      <c r="I1436" s="9" t="str">
        <f ca="1">VLOOKUP(E1436,Lookup!$C$5:$D$42,2, FALSE)</f>
        <v>Travel values</v>
      </c>
      <c r="J1436" s="9">
        <f ca="1">VLOOKUP(C1436,Default!$B$4:$E$82,4, FALSE)</f>
        <v>0</v>
      </c>
      <c r="K1436" s="29"/>
      <c r="L1436" s="29"/>
      <c r="M1436" s="29"/>
    </row>
    <row r="1437" spans="1:13" x14ac:dyDescent="0.3">
      <c r="A1437" s="10">
        <f t="shared" si="65"/>
        <v>23</v>
      </c>
      <c r="B1437" s="10">
        <f t="shared" si="66"/>
        <v>35</v>
      </c>
      <c r="C1437" s="10" t="str">
        <f t="shared" ca="1" si="67"/>
        <v>fleet_to_motorcycle_ratio</v>
      </c>
      <c r="D1437" s="9" t="str" cm="1">
        <f t="array" aca="1" ref="D1437" ca="1">INDIRECT(ADDRESS(1,A1437,1,1,"all_city_parameter_inputs"))</f>
        <v>puerto_montt</v>
      </c>
      <c r="E1437" s="11" t="str" cm="1">
        <f t="array" aca="1" ref="E1437" ca="1">IF(AND(ISBLANK(INDIRECT(ADDRESS(B1437,2,1,1,"all_city_parameter_inputs"))), ISBLANK(INDIRECT(ADDRESS(B1437,1,1,1,"all_city_parameter_inputs")))), "", IF(ISBLANK(INDIRECT(ADDRESS(B1437,1,1,1,"all_city_parameter_inputs"))), All_city_list!E1436,INDIRECT(ADDRESS(B1437,1,1,1,"all_city_parameter_inputs"))))</f>
        <v>fleet_to_motorcycle_ratio</v>
      </c>
      <c r="F1437" s="9" t="str" cm="1">
        <f t="array" aca="1" ref="F1437" ca="1">IF(AND(ISBLANK(INDIRECT(ADDRESS(B1437,3,1,1,"all_city_parameter_inputs"))),ISBLANK(INDIRECT(ADDRESS(B1437,2,1,1,"all_city_parameter_inputs")))),"",IF(ISBLANK(INDIRECT(ADDRESS(B1437,2,1,1,"all_city_parameter_inputs"))),"",INDIRECT(ADDRESS(B1437,2,1,1,"all_city_parameter_inputs"))))</f>
        <v>constant</v>
      </c>
      <c r="G1437" s="25" cm="1">
        <f t="array" aca="1" ref="G1437" ca="1">IF(ISBLANK(INDIRECT(ADDRESS(B1437,A1437,1,1,"all_city_parameter_inputs"))), "--",INDIRECT(ADDRESS(B1437,A1437,1,1,"all_city_parameter_inputs")))</f>
        <v>0.53274903299999998</v>
      </c>
      <c r="H1437" s="25">
        <f ca="1">IF(OR(F1437="alpha",F1437="beta",F1437="sd",F1437="mean"),"--",VLOOKUP(C1437,Default!$B$5:$H$82,7,FALSE))</f>
        <v>0.01</v>
      </c>
      <c r="I1437" s="9" t="str">
        <f ca="1">VLOOKUP(E1437,Lookup!$C$5:$D$42,2, FALSE)</f>
        <v>Travel values</v>
      </c>
      <c r="J1437" s="9" t="str">
        <f ca="1">VLOOKUP(C1437,Default!$B$4:$E$82,4, FALSE)</f>
        <v>ratio of fleet vehicles to motorcycles</v>
      </c>
      <c r="K1437" s="29"/>
      <c r="L1437" s="29"/>
      <c r="M1437" s="29"/>
    </row>
    <row r="1438" spans="1:13" x14ac:dyDescent="0.3">
      <c r="A1438" s="10">
        <f t="shared" si="65"/>
        <v>23</v>
      </c>
      <c r="B1438" s="10">
        <f t="shared" si="66"/>
        <v>36</v>
      </c>
      <c r="C1438" s="10" t="str">
        <f t="shared" ca="1" si="67"/>
        <v>fleet_to_motorcycle_ratio</v>
      </c>
      <c r="D1438" s="9" t="str" cm="1">
        <f t="array" aca="1" ref="D1438" ca="1">INDIRECT(ADDRESS(1,A1438,1,1,"all_city_parameter_inputs"))</f>
        <v>puerto_montt</v>
      </c>
      <c r="E1438" s="11" t="str" cm="1">
        <f t="array" aca="1" ref="E1438" ca="1">IF(AND(ISBLANK(INDIRECT(ADDRESS(B1438,2,1,1,"all_city_parameter_inputs"))), ISBLANK(INDIRECT(ADDRESS(B1438,1,1,1,"all_city_parameter_inputs")))), "", IF(ISBLANK(INDIRECT(ADDRESS(B1438,1,1,1,"all_city_parameter_inputs"))), All_city_list!E1437,INDIRECT(ADDRESS(B1438,1,1,1,"all_city_parameter_inputs"))))</f>
        <v>fleet_to_motorcycle_ratio</v>
      </c>
      <c r="F1438" s="9" t="str" cm="1">
        <f t="array" aca="1" ref="F1438" ca="1">IF(AND(ISBLANK(INDIRECT(ADDRESS(B1438,3,1,1,"all_city_parameter_inputs"))),ISBLANK(INDIRECT(ADDRESS(B1438,2,1,1,"all_city_parameter_inputs")))),"",IF(ISBLANK(INDIRECT(ADDRESS(B1438,2,1,1,"all_city_parameter_inputs"))),"",INDIRECT(ADDRESS(B1438,2,1,1,"all_city_parameter_inputs"))))</f>
        <v>alpha</v>
      </c>
      <c r="G1438" s="25" cm="1">
        <f t="array" aca="1" ref="G1438" ca="1">IF(ISBLANK(INDIRECT(ADDRESS(B1438,A1438,1,1,"all_city_parameter_inputs"))), "--",INDIRECT(ADDRESS(B1438,A1438,1,1,"all_city_parameter_inputs")))</f>
        <v>245.8</v>
      </c>
      <c r="H1438" s="25" t="str">
        <f ca="1">IF(OR(F1438="alpha",F1438="beta",F1438="sd",F1438="mean"),"--",VLOOKUP(C1438,Default!$B$5:$H$82,7,FALSE))</f>
        <v>--</v>
      </c>
      <c r="I1438" s="9" t="str">
        <f ca="1">VLOOKUP(E1438,Lookup!$C$5:$D$42,2, FALSE)</f>
        <v>Travel values</v>
      </c>
      <c r="J1438" s="9" t="str">
        <f ca="1">VLOOKUP(C1438,Default!$B$4:$E$82,4, FALSE)</f>
        <v>ratio of fleet vehicles to motorcycles</v>
      </c>
      <c r="K1438" s="29"/>
      <c r="L1438" s="29"/>
      <c r="M1438" s="29"/>
    </row>
    <row r="1439" spans="1:13" x14ac:dyDescent="0.3">
      <c r="A1439" s="10">
        <f t="shared" si="65"/>
        <v>23</v>
      </c>
      <c r="B1439" s="10">
        <f t="shared" si="66"/>
        <v>37</v>
      </c>
      <c r="C1439" s="10" t="str">
        <f t="shared" ca="1" si="67"/>
        <v>fleet_to_motorcycle_ratio</v>
      </c>
      <c r="D1439" s="9" t="str" cm="1">
        <f t="array" aca="1" ref="D1439" ca="1">INDIRECT(ADDRESS(1,A1439,1,1,"all_city_parameter_inputs"))</f>
        <v>puerto_montt</v>
      </c>
      <c r="E1439" s="11" t="str" cm="1">
        <f t="array" aca="1" ref="E1439" ca="1">IF(AND(ISBLANK(INDIRECT(ADDRESS(B1439,2,1,1,"all_city_parameter_inputs"))), ISBLANK(INDIRECT(ADDRESS(B1439,1,1,1,"all_city_parameter_inputs")))), "", IF(ISBLANK(INDIRECT(ADDRESS(B1439,1,1,1,"all_city_parameter_inputs"))), All_city_list!E1438,INDIRECT(ADDRESS(B1439,1,1,1,"all_city_parameter_inputs"))))</f>
        <v>fleet_to_motorcycle_ratio</v>
      </c>
      <c r="F1439" s="9" t="str" cm="1">
        <f t="array" aca="1" ref="F1439" ca="1">IF(AND(ISBLANK(INDIRECT(ADDRESS(B1439,3,1,1,"all_city_parameter_inputs"))),ISBLANK(INDIRECT(ADDRESS(B1439,2,1,1,"all_city_parameter_inputs")))),"",IF(ISBLANK(INDIRECT(ADDRESS(B1439,2,1,1,"all_city_parameter_inputs"))),"",INDIRECT(ADDRESS(B1439,2,1,1,"all_city_parameter_inputs"))))</f>
        <v>beta</v>
      </c>
      <c r="G1439" s="25" cm="1">
        <f t="array" aca="1" ref="G1439" ca="1">IF(ISBLANK(INDIRECT(ADDRESS(B1439,A1439,1,1,"all_city_parameter_inputs"))), "--",INDIRECT(ADDRESS(B1439,A1439,1,1,"all_city_parameter_inputs")))</f>
        <v>311.08</v>
      </c>
      <c r="H1439" s="25" t="str">
        <f ca="1">IF(OR(F1439="alpha",F1439="beta",F1439="sd",F1439="mean"),"--",VLOOKUP(C1439,Default!$B$5:$H$82,7,FALSE))</f>
        <v>--</v>
      </c>
      <c r="I1439" s="9" t="str">
        <f ca="1">VLOOKUP(E1439,Lookup!$C$5:$D$42,2, FALSE)</f>
        <v>Travel values</v>
      </c>
      <c r="J1439" s="9" t="str">
        <f ca="1">VLOOKUP(C1439,Default!$B$4:$E$82,4, FALSE)</f>
        <v>ratio of fleet vehicles to motorcycles</v>
      </c>
      <c r="K1439" s="29"/>
      <c r="L1439" s="29"/>
      <c r="M1439" s="29"/>
    </row>
    <row r="1440" spans="1:13" x14ac:dyDescent="0.3">
      <c r="A1440" s="10">
        <f t="shared" si="65"/>
        <v>23</v>
      </c>
      <c r="B1440" s="10">
        <f t="shared" si="66"/>
        <v>38</v>
      </c>
      <c r="C1440" s="10" t="str">
        <f t="shared" ca="1" si="67"/>
        <v xml:space="preserve">background_pa_confidence </v>
      </c>
      <c r="D1440" s="9" t="str" cm="1">
        <f t="array" aca="1" ref="D1440" ca="1">INDIRECT(ADDRESS(1,A1440,1,1,"all_city_parameter_inputs"))</f>
        <v>puerto_montt</v>
      </c>
      <c r="E1440" s="11" t="str" cm="1">
        <f t="array" aca="1" ref="E1440" ca="1">IF(AND(ISBLANK(INDIRECT(ADDRESS(B1440,2,1,1,"all_city_parameter_inputs"))), ISBLANK(INDIRECT(ADDRESS(B1440,1,1,1,"all_city_parameter_inputs")))), "", IF(ISBLANK(INDIRECT(ADDRESS(B1440,1,1,1,"all_city_parameter_inputs"))), All_city_list!E1439,INDIRECT(ADDRESS(B1440,1,1,1,"all_city_parameter_inputs"))))</f>
        <v>background_pa_confidence</v>
      </c>
      <c r="F1440" s="9" t="str" cm="1">
        <f t="array" aca="1" ref="F1440" ca="1">IF(AND(ISBLANK(INDIRECT(ADDRESS(B1440,3,1,1,"all_city_parameter_inputs"))),ISBLANK(INDIRECT(ADDRESS(B1440,2,1,1,"all_city_parameter_inputs")))),"",IF(ISBLANK(INDIRECT(ADDRESS(B1440,2,1,1,"all_city_parameter_inputs"))),"",INDIRECT(ADDRESS(B1440,2,1,1,"all_city_parameter_inputs"))))</f>
        <v/>
      </c>
      <c r="G1440" s="25" cm="1">
        <f t="array" aca="1" ref="G1440" ca="1">IF(ISBLANK(INDIRECT(ADDRESS(B1440,A1440,1,1,"all_city_parameter_inputs"))), "--",INDIRECT(ADDRESS(B1440,A1440,1,1,"all_city_parameter_inputs")))</f>
        <v>0.3</v>
      </c>
      <c r="H1440" s="25" t="e">
        <f ca="1">IF(OR(F1440="alpha",F1440="beta",F1440="sd",F1440="mean"),"--",VLOOKUP(C1440,Default!$B$5:$H$82,7,FALSE))</f>
        <v>#N/A</v>
      </c>
      <c r="I1440" s="9" t="str">
        <f ca="1">VLOOKUP(E1440,Lookup!$C$5:$D$42,2, FALSE)</f>
        <v>PA values</v>
      </c>
      <c r="J1440" s="9" t="e">
        <f ca="1">VLOOKUP(C1440,Default!$B$4:$E$82,4, FALSE)</f>
        <v>#N/A</v>
      </c>
      <c r="K1440" s="29"/>
      <c r="L1440" s="29"/>
      <c r="M1440" s="29"/>
    </row>
    <row r="1441" spans="1:13" x14ac:dyDescent="0.3">
      <c r="A1441" s="10">
        <f t="shared" si="65"/>
        <v>23</v>
      </c>
      <c r="B1441" s="10">
        <f t="shared" si="66"/>
        <v>39</v>
      </c>
      <c r="C1441" s="10" t="str">
        <f t="shared" ca="1" si="67"/>
        <v xml:space="preserve">add_walk_to_bus_trips </v>
      </c>
      <c r="D1441" s="9" t="str" cm="1">
        <f t="array" aca="1" ref="D1441" ca="1">INDIRECT(ADDRESS(1,A1441,1,1,"all_city_parameter_inputs"))</f>
        <v>puerto_montt</v>
      </c>
      <c r="E1441" s="11" t="str" cm="1">
        <f t="array" aca="1" ref="E1441" ca="1">IF(AND(ISBLANK(INDIRECT(ADDRESS(B1441,2,1,1,"all_city_parameter_inputs"))), ISBLANK(INDIRECT(ADDRESS(B1441,1,1,1,"all_city_parameter_inputs")))), "", IF(ISBLANK(INDIRECT(ADDRESS(B1441,1,1,1,"all_city_parameter_inputs"))), All_city_list!E1440,INDIRECT(ADDRESS(B1441,1,1,1,"all_city_parameter_inputs"))))</f>
        <v>add_walk_to_bus_trips</v>
      </c>
      <c r="F1441" s="9" t="str" cm="1">
        <f t="array" aca="1" ref="F1441" ca="1">IF(AND(ISBLANK(INDIRECT(ADDRESS(B1441,3,1,1,"all_city_parameter_inputs"))),ISBLANK(INDIRECT(ADDRESS(B1441,2,1,1,"all_city_parameter_inputs")))),"",IF(ISBLANK(INDIRECT(ADDRESS(B1441,2,1,1,"all_city_parameter_inputs"))),"",INDIRECT(ADDRESS(B1441,2,1,1,"all_city_parameter_inputs"))))</f>
        <v/>
      </c>
      <c r="G1441" s="25" t="str" cm="1">
        <f t="array" aca="1" ref="G1441" ca="1">IF(ISBLANK(INDIRECT(ADDRESS(B1441,A1441,1,1,"all_city_parameter_inputs"))), "--",INDIRECT(ADDRESS(B1441,A1441,1,1,"all_city_parameter_inputs")))</f>
        <v>T</v>
      </c>
      <c r="H1441" s="25" t="str">
        <f ca="1">IF(OR(F1441="alpha",F1441="beta",F1441="sd",F1441="mean"),"--",VLOOKUP(C1441,Default!$B$5:$H$82,7,FALSE))</f>
        <v>T</v>
      </c>
      <c r="I1441" s="9" t="str">
        <f ca="1">VLOOKUP(E1441,Lookup!$C$5:$D$42,2, FALSE)</f>
        <v>Travel values</v>
      </c>
      <c r="J1441" s="9">
        <f ca="1">VLOOKUP(C1441,Default!$B$4:$E$82,4, FALSE)</f>
        <v>0</v>
      </c>
      <c r="K1441" s="29"/>
      <c r="L1441" s="29"/>
      <c r="M1441" s="29"/>
    </row>
    <row r="1442" spans="1:13" x14ac:dyDescent="0.3">
      <c r="A1442" s="10">
        <f t="shared" si="65"/>
        <v>23</v>
      </c>
      <c r="B1442" s="10">
        <f t="shared" si="66"/>
        <v>40</v>
      </c>
      <c r="C1442" s="10" t="str">
        <f t="shared" ca="1" si="67"/>
        <v>bus_to_passenger_ratio</v>
      </c>
      <c r="D1442" s="9" t="str" cm="1">
        <f t="array" aca="1" ref="D1442" ca="1">INDIRECT(ADDRESS(1,A1442,1,1,"all_city_parameter_inputs"))</f>
        <v>puerto_montt</v>
      </c>
      <c r="E1442" s="11" t="str" cm="1">
        <f t="array" aca="1" ref="E1442" ca="1">IF(AND(ISBLANK(INDIRECT(ADDRESS(B1442,2,1,1,"all_city_parameter_inputs"))), ISBLANK(INDIRECT(ADDRESS(B1442,1,1,1,"all_city_parameter_inputs")))), "", IF(ISBLANK(INDIRECT(ADDRESS(B1442,1,1,1,"all_city_parameter_inputs"))), All_city_list!E1441,INDIRECT(ADDRESS(B1442,1,1,1,"all_city_parameter_inputs"))))</f>
        <v>bus_to_passenger_ratio</v>
      </c>
      <c r="F1442" s="9" t="str" cm="1">
        <f t="array" aca="1" ref="F1442" ca="1">IF(AND(ISBLANK(INDIRECT(ADDRESS(B1442,3,1,1,"all_city_parameter_inputs"))),ISBLANK(INDIRECT(ADDRESS(B1442,2,1,1,"all_city_parameter_inputs")))),"",IF(ISBLANK(INDIRECT(ADDRESS(B1442,2,1,1,"all_city_parameter_inputs"))),"",INDIRECT(ADDRESS(B1442,2,1,1,"all_city_parameter_inputs"))))</f>
        <v>constant</v>
      </c>
      <c r="G1442" s="25" cm="1">
        <f t="array" aca="1" ref="G1442" ca="1">IF(ISBLANK(INDIRECT(ADDRESS(B1442,A1442,1,1,"all_city_parameter_inputs"))), "--",INDIRECT(ADDRESS(B1442,A1442,1,1,"all_city_parameter_inputs")))</f>
        <v>3.2258065000000002E-2</v>
      </c>
      <c r="H1442" s="25">
        <f ca="1">IF(OR(F1442="alpha",F1442="beta",F1442="sd",F1442="mean"),"--",VLOOKUP(C1442,Default!$B$5:$H$82,7,FALSE))</f>
        <v>2.1999999999999999E-2</v>
      </c>
      <c r="I1442" s="9" t="str">
        <f ca="1">VLOOKUP(E1442,Lookup!$C$5:$D$42,2, FALSE)</f>
        <v>Travel values</v>
      </c>
      <c r="J1442" s="9" t="str">
        <f ca="1">VLOOKUP(C1442,Default!$B$4:$E$82,4, FALSE)</f>
        <v>number of buses per passenger</v>
      </c>
      <c r="K1442" s="29"/>
      <c r="L1442" s="29"/>
      <c r="M1442" s="29"/>
    </row>
    <row r="1443" spans="1:13" x14ac:dyDescent="0.3">
      <c r="A1443" s="10">
        <f t="shared" si="65"/>
        <v>23</v>
      </c>
      <c r="B1443" s="10">
        <f t="shared" si="66"/>
        <v>41</v>
      </c>
      <c r="C1443" s="10" t="str">
        <f t="shared" ca="1" si="67"/>
        <v>bus_to_passenger_ratio</v>
      </c>
      <c r="D1443" s="9" t="str" cm="1">
        <f t="array" aca="1" ref="D1443" ca="1">INDIRECT(ADDRESS(1,A1443,1,1,"all_city_parameter_inputs"))</f>
        <v>puerto_montt</v>
      </c>
      <c r="E1443" s="11" t="str" cm="1">
        <f t="array" aca="1" ref="E1443" ca="1">IF(AND(ISBLANK(INDIRECT(ADDRESS(B1443,2,1,1,"all_city_parameter_inputs"))), ISBLANK(INDIRECT(ADDRESS(B1443,1,1,1,"all_city_parameter_inputs")))), "", IF(ISBLANK(INDIRECT(ADDRESS(B1443,1,1,1,"all_city_parameter_inputs"))), All_city_list!E1442,INDIRECT(ADDRESS(B1443,1,1,1,"all_city_parameter_inputs"))))</f>
        <v>bus_to_passenger_ratio</v>
      </c>
      <c r="F1443" s="9" t="str" cm="1">
        <f t="array" aca="1" ref="F1443" ca="1">IF(AND(ISBLANK(INDIRECT(ADDRESS(B1443,3,1,1,"all_city_parameter_inputs"))),ISBLANK(INDIRECT(ADDRESS(B1443,2,1,1,"all_city_parameter_inputs")))),"",IF(ISBLANK(INDIRECT(ADDRESS(B1443,2,1,1,"all_city_parameter_inputs"))),"",INDIRECT(ADDRESS(B1443,2,1,1,"all_city_parameter_inputs"))))</f>
        <v>alpha</v>
      </c>
      <c r="G1443" s="25" cm="1">
        <f t="array" aca="1" ref="G1443" ca="1">IF(ISBLANK(INDIRECT(ADDRESS(B1443,A1443,1,1,"all_city_parameter_inputs"))), "--",INDIRECT(ADDRESS(B1443,A1443,1,1,"all_city_parameter_inputs")))</f>
        <v>20</v>
      </c>
      <c r="H1443" s="25" t="str">
        <f ca="1">IF(OR(F1443="alpha",F1443="beta",F1443="sd",F1443="mean"),"--",VLOOKUP(C1443,Default!$B$5:$H$82,7,FALSE))</f>
        <v>--</v>
      </c>
      <c r="I1443" s="9" t="str">
        <f ca="1">VLOOKUP(E1443,Lookup!$C$5:$D$42,2, FALSE)</f>
        <v>Travel values</v>
      </c>
      <c r="J1443" s="9" t="str">
        <f ca="1">VLOOKUP(C1443,Default!$B$4:$E$82,4, FALSE)</f>
        <v>number of buses per passenger</v>
      </c>
      <c r="K1443" s="29"/>
      <c r="L1443" s="29"/>
      <c r="M1443" s="29"/>
    </row>
    <row r="1444" spans="1:13" x14ac:dyDescent="0.3">
      <c r="A1444" s="10">
        <f t="shared" si="65"/>
        <v>23</v>
      </c>
      <c r="B1444" s="10">
        <f t="shared" si="66"/>
        <v>42</v>
      </c>
      <c r="C1444" s="10" t="str">
        <f t="shared" ca="1" si="67"/>
        <v>bus_to_passenger_ratio</v>
      </c>
      <c r="D1444" s="9" t="str" cm="1">
        <f t="array" aca="1" ref="D1444" ca="1">INDIRECT(ADDRESS(1,A1444,1,1,"all_city_parameter_inputs"))</f>
        <v>puerto_montt</v>
      </c>
      <c r="E1444" s="11" t="str" cm="1">
        <f t="array" aca="1" ref="E1444" ca="1">IF(AND(ISBLANK(INDIRECT(ADDRESS(B1444,2,1,1,"all_city_parameter_inputs"))), ISBLANK(INDIRECT(ADDRESS(B1444,1,1,1,"all_city_parameter_inputs")))), "", IF(ISBLANK(INDIRECT(ADDRESS(B1444,1,1,1,"all_city_parameter_inputs"))), All_city_list!E1443,INDIRECT(ADDRESS(B1444,1,1,1,"all_city_parameter_inputs"))))</f>
        <v>bus_to_passenger_ratio</v>
      </c>
      <c r="F1444" s="9" t="str" cm="1">
        <f t="array" aca="1" ref="F1444" ca="1">IF(AND(ISBLANK(INDIRECT(ADDRESS(B1444,3,1,1,"all_city_parameter_inputs"))),ISBLANK(INDIRECT(ADDRESS(B1444,2,1,1,"all_city_parameter_inputs")))),"",IF(ISBLANK(INDIRECT(ADDRESS(B1444,2,1,1,"all_city_parameter_inputs"))),"",INDIRECT(ADDRESS(B1444,2,1,1,"all_city_parameter_inputs"))))</f>
        <v>beta</v>
      </c>
      <c r="G1444" s="25" cm="1">
        <f t="array" aca="1" ref="G1444" ca="1">IF(ISBLANK(INDIRECT(ADDRESS(B1444,A1444,1,1,"all_city_parameter_inputs"))), "--",INDIRECT(ADDRESS(B1444,A1444,1,1,"all_city_parameter_inputs")))</f>
        <v>600</v>
      </c>
      <c r="H1444" s="25" t="str">
        <f ca="1">IF(OR(F1444="alpha",F1444="beta",F1444="sd",F1444="mean"),"--",VLOOKUP(C1444,Default!$B$5:$H$82,7,FALSE))</f>
        <v>--</v>
      </c>
      <c r="I1444" s="9" t="str">
        <f ca="1">VLOOKUP(E1444,Lookup!$C$5:$D$42,2, FALSE)</f>
        <v>Travel values</v>
      </c>
      <c r="J1444" s="9" t="str">
        <f ca="1">VLOOKUP(C1444,Default!$B$4:$E$82,4, FALSE)</f>
        <v>number of buses per passenger</v>
      </c>
      <c r="K1444" s="29"/>
      <c r="L1444" s="29"/>
      <c r="M1444" s="29"/>
    </row>
    <row r="1445" spans="1:13" x14ac:dyDescent="0.3">
      <c r="A1445" s="10">
        <f t="shared" si="65"/>
        <v>23</v>
      </c>
      <c r="B1445" s="10">
        <f t="shared" si="66"/>
        <v>43</v>
      </c>
      <c r="C1445" s="10" t="str">
        <f t="shared" ca="1" si="67"/>
        <v>truck_to_car_ratio</v>
      </c>
      <c r="D1445" s="9" t="str" cm="1">
        <f t="array" aca="1" ref="D1445" ca="1">INDIRECT(ADDRESS(1,A1445,1,1,"all_city_parameter_inputs"))</f>
        <v>puerto_montt</v>
      </c>
      <c r="E1445" s="11" t="str" cm="1">
        <f t="array" aca="1" ref="E1445" ca="1">IF(AND(ISBLANK(INDIRECT(ADDRESS(B1445,2,1,1,"all_city_parameter_inputs"))), ISBLANK(INDIRECT(ADDRESS(B1445,1,1,1,"all_city_parameter_inputs")))), "", IF(ISBLANK(INDIRECT(ADDRESS(B1445,1,1,1,"all_city_parameter_inputs"))), All_city_list!E1444,INDIRECT(ADDRESS(B1445,1,1,1,"all_city_parameter_inputs"))))</f>
        <v>truck_to_car_ratio</v>
      </c>
      <c r="F1445" s="9" t="str" cm="1">
        <f t="array" aca="1" ref="F1445" ca="1">IF(AND(ISBLANK(INDIRECT(ADDRESS(B1445,3,1,1,"all_city_parameter_inputs"))),ISBLANK(INDIRECT(ADDRESS(B1445,2,1,1,"all_city_parameter_inputs")))),"",IF(ISBLANK(INDIRECT(ADDRESS(B1445,2,1,1,"all_city_parameter_inputs"))),"",INDIRECT(ADDRESS(B1445,2,1,1,"all_city_parameter_inputs"))))</f>
        <v>constant</v>
      </c>
      <c r="G1445" s="25" cm="1">
        <f t="array" aca="1" ref="G1445" ca="1">IF(ISBLANK(INDIRECT(ADDRESS(B1445,A1445,1,1,"all_city_parameter_inputs"))), "--",INDIRECT(ADDRESS(B1445,A1445,1,1,"all_city_parameter_inputs")))</f>
        <v>0.23076923099999999</v>
      </c>
      <c r="H1445" s="25">
        <f ca="1">IF(OR(F1445="alpha",F1445="beta",F1445="sd",F1445="mean"),"--",VLOOKUP(C1445,Default!$B$5:$H$82,7,FALSE))</f>
        <v>0.21</v>
      </c>
      <c r="I1445" s="9" t="str">
        <f ca="1">VLOOKUP(E1445,Lookup!$C$5:$D$42,2, FALSE)</f>
        <v>Travel values</v>
      </c>
      <c r="J1445" s="9" t="str">
        <f ca="1">VLOOKUP(C1445,Default!$B$4:$E$82,4, FALSE)</f>
        <v>number of trucks per car</v>
      </c>
      <c r="K1445" s="29"/>
      <c r="L1445" s="29"/>
      <c r="M1445" s="29"/>
    </row>
    <row r="1446" spans="1:13" x14ac:dyDescent="0.3">
      <c r="A1446" s="10">
        <f t="shared" si="65"/>
        <v>23</v>
      </c>
      <c r="B1446" s="10">
        <f t="shared" si="66"/>
        <v>44</v>
      </c>
      <c r="C1446" s="10" t="str">
        <f t="shared" ca="1" si="67"/>
        <v>truck_to_car_ratio</v>
      </c>
      <c r="D1446" s="9" t="str" cm="1">
        <f t="array" aca="1" ref="D1446" ca="1">INDIRECT(ADDRESS(1,A1446,1,1,"all_city_parameter_inputs"))</f>
        <v>puerto_montt</v>
      </c>
      <c r="E1446" s="11" t="str" cm="1">
        <f t="array" aca="1" ref="E1446" ca="1">IF(AND(ISBLANK(INDIRECT(ADDRESS(B1446,2,1,1,"all_city_parameter_inputs"))), ISBLANK(INDIRECT(ADDRESS(B1446,1,1,1,"all_city_parameter_inputs")))), "", IF(ISBLANK(INDIRECT(ADDRESS(B1446,1,1,1,"all_city_parameter_inputs"))), All_city_list!E1445,INDIRECT(ADDRESS(B1446,1,1,1,"all_city_parameter_inputs"))))</f>
        <v>truck_to_car_ratio</v>
      </c>
      <c r="F1446" s="9" t="str" cm="1">
        <f t="array" aca="1" ref="F1446" ca="1">IF(AND(ISBLANK(INDIRECT(ADDRESS(B1446,3,1,1,"all_city_parameter_inputs"))),ISBLANK(INDIRECT(ADDRESS(B1446,2,1,1,"all_city_parameter_inputs")))),"",IF(ISBLANK(INDIRECT(ADDRESS(B1446,2,1,1,"all_city_parameter_inputs"))),"",INDIRECT(ADDRESS(B1446,2,1,1,"all_city_parameter_inputs"))))</f>
        <v>alpha</v>
      </c>
      <c r="G1446" s="25" cm="1">
        <f t="array" aca="1" ref="G1446" ca="1">IF(ISBLANK(INDIRECT(ADDRESS(B1446,A1446,1,1,"all_city_parameter_inputs"))), "--",INDIRECT(ADDRESS(B1446,A1446,1,1,"all_city_parameter_inputs")))</f>
        <v>3</v>
      </c>
      <c r="H1446" s="25" t="str">
        <f ca="1">IF(OR(F1446="alpha",F1446="beta",F1446="sd",F1446="mean"),"--",VLOOKUP(C1446,Default!$B$5:$H$82,7,FALSE))</f>
        <v>--</v>
      </c>
      <c r="I1446" s="9" t="str">
        <f ca="1">VLOOKUP(E1446,Lookup!$C$5:$D$42,2, FALSE)</f>
        <v>Travel values</v>
      </c>
      <c r="J1446" s="9" t="str">
        <f ca="1">VLOOKUP(C1446,Default!$B$4:$E$82,4, FALSE)</f>
        <v>number of trucks per car</v>
      </c>
      <c r="K1446" s="29"/>
      <c r="L1446" s="29"/>
      <c r="M1446" s="29"/>
    </row>
    <row r="1447" spans="1:13" x14ac:dyDescent="0.3">
      <c r="A1447" s="10">
        <f t="shared" si="65"/>
        <v>23</v>
      </c>
      <c r="B1447" s="10">
        <f t="shared" si="66"/>
        <v>45</v>
      </c>
      <c r="C1447" s="10" t="str">
        <f t="shared" ca="1" si="67"/>
        <v>truck_to_car_ratio</v>
      </c>
      <c r="D1447" s="9" t="str" cm="1">
        <f t="array" aca="1" ref="D1447" ca="1">INDIRECT(ADDRESS(1,A1447,1,1,"all_city_parameter_inputs"))</f>
        <v>puerto_montt</v>
      </c>
      <c r="E1447" s="11" t="str" cm="1">
        <f t="array" aca="1" ref="E1447" ca="1">IF(AND(ISBLANK(INDIRECT(ADDRESS(B1447,2,1,1,"all_city_parameter_inputs"))), ISBLANK(INDIRECT(ADDRESS(B1447,1,1,1,"all_city_parameter_inputs")))), "", IF(ISBLANK(INDIRECT(ADDRESS(B1447,1,1,1,"all_city_parameter_inputs"))), All_city_list!E1446,INDIRECT(ADDRESS(B1447,1,1,1,"all_city_parameter_inputs"))))</f>
        <v>truck_to_car_ratio</v>
      </c>
      <c r="F1447" s="9" t="str" cm="1">
        <f t="array" aca="1" ref="F1447" ca="1">IF(AND(ISBLANK(INDIRECT(ADDRESS(B1447,3,1,1,"all_city_parameter_inputs"))),ISBLANK(INDIRECT(ADDRESS(B1447,2,1,1,"all_city_parameter_inputs")))),"",IF(ISBLANK(INDIRECT(ADDRESS(B1447,2,1,1,"all_city_parameter_inputs"))),"",INDIRECT(ADDRESS(B1447,2,1,1,"all_city_parameter_inputs"))))</f>
        <v>beta</v>
      </c>
      <c r="G1447" s="25" cm="1">
        <f t="array" aca="1" ref="G1447" ca="1">IF(ISBLANK(INDIRECT(ADDRESS(B1447,A1447,1,1,"all_city_parameter_inputs"))), "--",INDIRECT(ADDRESS(B1447,A1447,1,1,"all_city_parameter_inputs")))</f>
        <v>10</v>
      </c>
      <c r="H1447" s="25" t="str">
        <f ca="1">IF(OR(F1447="alpha",F1447="beta",F1447="sd",F1447="mean"),"--",VLOOKUP(C1447,Default!$B$5:$H$82,7,FALSE))</f>
        <v>--</v>
      </c>
      <c r="I1447" s="9" t="str">
        <f ca="1">VLOOKUP(E1447,Lookup!$C$5:$D$42,2, FALSE)</f>
        <v>Travel values</v>
      </c>
      <c r="J1447" s="9" t="str">
        <f ca="1">VLOOKUP(C1447,Default!$B$4:$E$82,4, FALSE)</f>
        <v>number of trucks per car</v>
      </c>
      <c r="K1447" s="29"/>
      <c r="L1447" s="29"/>
      <c r="M1447" s="29"/>
    </row>
    <row r="1448" spans="1:13" x14ac:dyDescent="0.3">
      <c r="A1448" s="10">
        <f t="shared" si="65"/>
        <v>23</v>
      </c>
      <c r="B1448" s="10">
        <f t="shared" si="66"/>
        <v>46</v>
      </c>
      <c r="C1448" s="10" t="str">
        <f t="shared" ca="1" si="67"/>
        <v xml:space="preserve">PM_emission_confidence </v>
      </c>
      <c r="D1448" s="9" t="str" cm="1">
        <f t="array" aca="1" ref="D1448" ca="1">INDIRECT(ADDRESS(1,A1448,1,1,"all_city_parameter_inputs"))</f>
        <v>puerto_montt</v>
      </c>
      <c r="E1448" s="11" t="str" cm="1">
        <f t="array" aca="1" ref="E1448" ca="1">IF(AND(ISBLANK(INDIRECT(ADDRESS(B1448,2,1,1,"all_city_parameter_inputs"))), ISBLANK(INDIRECT(ADDRESS(B1448,1,1,1,"all_city_parameter_inputs")))), "", IF(ISBLANK(INDIRECT(ADDRESS(B1448,1,1,1,"all_city_parameter_inputs"))), All_city_list!E1447,INDIRECT(ADDRESS(B1448,1,1,1,"all_city_parameter_inputs"))))</f>
        <v>PM_emission_confidence</v>
      </c>
      <c r="F1448" s="9" t="str" cm="1">
        <f t="array" aca="1" ref="F1448" ca="1">IF(AND(ISBLANK(INDIRECT(ADDRESS(B1448,3,1,1,"all_city_parameter_inputs"))),ISBLANK(INDIRECT(ADDRESS(B1448,2,1,1,"all_city_parameter_inputs")))),"",IF(ISBLANK(INDIRECT(ADDRESS(B1448,2,1,1,"all_city_parameter_inputs"))),"",INDIRECT(ADDRESS(B1448,2,1,1,"all_city_parameter_inputs"))))</f>
        <v/>
      </c>
      <c r="G1448" s="25" cm="1">
        <f t="array" aca="1" ref="G1448" ca="1">IF(ISBLANK(INDIRECT(ADDRESS(B1448,A1448,1,1,"all_city_parameter_inputs"))), "--",INDIRECT(ADDRESS(B1448,A1448,1,1,"all_city_parameter_inputs")))</f>
        <v>0.8</v>
      </c>
      <c r="H1448" s="25" t="e">
        <f ca="1">IF(OR(F1448="alpha",F1448="beta",F1448="sd",F1448="mean"),"--",VLOOKUP(C1448,Default!$B$5:$H$82,7,FALSE))</f>
        <v>#N/A</v>
      </c>
      <c r="I1448" s="9" t="str">
        <f ca="1">VLOOKUP(E1448,Lookup!$C$5:$D$42,2, FALSE)</f>
        <v>Pollution values</v>
      </c>
      <c r="J1448" s="9" t="e">
        <f ca="1">VLOOKUP(C1448,Default!$B$4:$E$82,4, FALSE)</f>
        <v>#N/A</v>
      </c>
      <c r="K1448" s="29"/>
      <c r="L1448" s="29"/>
      <c r="M1448" s="29"/>
    </row>
    <row r="1449" spans="1:13" x14ac:dyDescent="0.3">
      <c r="A1449" s="10">
        <f t="shared" si="65"/>
        <v>23</v>
      </c>
      <c r="B1449" s="10">
        <f t="shared" si="66"/>
        <v>47</v>
      </c>
      <c r="C1449" s="10" t="str">
        <f t="shared" ca="1" si="67"/>
        <v>distance_scalar_car_taxi</v>
      </c>
      <c r="D1449" s="9" t="str" cm="1">
        <f t="array" aca="1" ref="D1449" ca="1">INDIRECT(ADDRESS(1,A1449,1,1,"all_city_parameter_inputs"))</f>
        <v>puerto_montt</v>
      </c>
      <c r="E1449" s="11" t="str" cm="1">
        <f t="array" aca="1" ref="E1449" ca="1">IF(AND(ISBLANK(INDIRECT(ADDRESS(B1449,2,1,1,"all_city_parameter_inputs"))), ISBLANK(INDIRECT(ADDRESS(B1449,1,1,1,"all_city_parameter_inputs")))), "", IF(ISBLANK(INDIRECT(ADDRESS(B1449,1,1,1,"all_city_parameter_inputs"))), All_city_list!E1448,INDIRECT(ADDRESS(B1449,1,1,1,"all_city_parameter_inputs"))))</f>
        <v>distance_scalar_car_taxi</v>
      </c>
      <c r="F1449" s="9" t="str" cm="1">
        <f t="array" aca="1" ref="F1449" ca="1">IF(AND(ISBLANK(INDIRECT(ADDRESS(B1449,3,1,1,"all_city_parameter_inputs"))),ISBLANK(INDIRECT(ADDRESS(B1449,2,1,1,"all_city_parameter_inputs")))),"",IF(ISBLANK(INDIRECT(ADDRESS(B1449,2,1,1,"all_city_parameter_inputs"))),"",INDIRECT(ADDRESS(B1449,2,1,1,"all_city_parameter_inputs"))))</f>
        <v>constant</v>
      </c>
      <c r="G1449" s="25" cm="1">
        <f t="array" aca="1" ref="G1449" ca="1">IF(ISBLANK(INDIRECT(ADDRESS(B1449,A1449,1,1,"all_city_parameter_inputs"))), "--",INDIRECT(ADDRESS(B1449,A1449,1,1,"all_city_parameter_inputs")))</f>
        <v>1</v>
      </c>
      <c r="H1449" s="25">
        <f ca="1">IF(OR(F1449="alpha",F1449="beta",F1449="sd",F1449="mean"),"--",VLOOKUP(C1449,Default!$B$5:$H$82,7,FALSE))</f>
        <v>1</v>
      </c>
      <c r="I1449" s="9" t="str">
        <f ca="1">VLOOKUP(E1449,Lookup!$C$5:$D$42,2, FALSE)</f>
        <v>Travel values</v>
      </c>
      <c r="J1449" s="9" t="str">
        <f ca="1">VLOOKUP(C1449,Default!$B$4:$E$82,4, FALSE)</f>
        <v>scalar for car/taxi distance</v>
      </c>
      <c r="K1449" s="29"/>
      <c r="L1449" s="29"/>
      <c r="M1449" s="29"/>
    </row>
    <row r="1450" spans="1:13" x14ac:dyDescent="0.3">
      <c r="A1450" s="10">
        <f t="shared" si="65"/>
        <v>23</v>
      </c>
      <c r="B1450" s="10">
        <f t="shared" si="66"/>
        <v>48</v>
      </c>
      <c r="C1450" s="10" t="str">
        <f t="shared" ca="1" si="67"/>
        <v>distance_scalar_car_taxi</v>
      </c>
      <c r="D1450" s="9" t="str" cm="1">
        <f t="array" aca="1" ref="D1450" ca="1">INDIRECT(ADDRESS(1,A1450,1,1,"all_city_parameter_inputs"))</f>
        <v>puerto_montt</v>
      </c>
      <c r="E1450" s="11" t="str" cm="1">
        <f t="array" aca="1" ref="E1450" ca="1">IF(AND(ISBLANK(INDIRECT(ADDRESS(B1450,2,1,1,"all_city_parameter_inputs"))), ISBLANK(INDIRECT(ADDRESS(B1450,1,1,1,"all_city_parameter_inputs")))), "", IF(ISBLANK(INDIRECT(ADDRESS(B1450,1,1,1,"all_city_parameter_inputs"))), All_city_list!E1449,INDIRECT(ADDRESS(B1450,1,1,1,"all_city_parameter_inputs"))))</f>
        <v>distance_scalar_car_taxi</v>
      </c>
      <c r="F1450" s="9" t="str" cm="1">
        <f t="array" aca="1" ref="F1450" ca="1">IF(AND(ISBLANK(INDIRECT(ADDRESS(B1450,3,1,1,"all_city_parameter_inputs"))),ISBLANK(INDIRECT(ADDRESS(B1450,2,1,1,"all_city_parameter_inputs")))),"",IF(ISBLANK(INDIRECT(ADDRESS(B1450,2,1,1,"all_city_parameter_inputs"))),"",INDIRECT(ADDRESS(B1450,2,1,1,"all_city_parameter_inputs"))))</f>
        <v>mean</v>
      </c>
      <c r="G1450" s="25" cm="1">
        <f t="array" aca="1" ref="G1450" ca="1">IF(ISBLANK(INDIRECT(ADDRESS(B1450,A1450,1,1,"all_city_parameter_inputs"))), "--",INDIRECT(ADDRESS(B1450,A1450,1,1,"all_city_parameter_inputs")))</f>
        <v>1</v>
      </c>
      <c r="H1450" s="25" t="str">
        <f ca="1">IF(OR(F1450="alpha",F1450="beta",F1450="sd",F1450="mean"),"--",VLOOKUP(C1450,Default!$B$5:$H$82,7,FALSE))</f>
        <v>--</v>
      </c>
      <c r="I1450" s="9" t="str">
        <f ca="1">VLOOKUP(E1450,Lookup!$C$5:$D$42,2, FALSE)</f>
        <v>Travel values</v>
      </c>
      <c r="J1450" s="9" t="str">
        <f ca="1">VLOOKUP(C1450,Default!$B$4:$E$82,4, FALSE)</f>
        <v>scalar for car/taxi distance</v>
      </c>
      <c r="K1450" s="29"/>
      <c r="L1450" s="29"/>
      <c r="M1450" s="29"/>
    </row>
    <row r="1451" spans="1:13" x14ac:dyDescent="0.3">
      <c r="A1451" s="10">
        <f t="shared" si="65"/>
        <v>23</v>
      </c>
      <c r="B1451" s="10">
        <f t="shared" si="66"/>
        <v>49</v>
      </c>
      <c r="C1451" s="10" t="str">
        <f t="shared" ca="1" si="67"/>
        <v>distance_scalar_car_taxi</v>
      </c>
      <c r="D1451" s="9" t="str" cm="1">
        <f t="array" aca="1" ref="D1451" ca="1">INDIRECT(ADDRESS(1,A1451,1,1,"all_city_parameter_inputs"))</f>
        <v>puerto_montt</v>
      </c>
      <c r="E1451" s="11" t="str" cm="1">
        <f t="array" aca="1" ref="E1451" ca="1">IF(AND(ISBLANK(INDIRECT(ADDRESS(B1451,2,1,1,"all_city_parameter_inputs"))), ISBLANK(INDIRECT(ADDRESS(B1451,1,1,1,"all_city_parameter_inputs")))), "", IF(ISBLANK(INDIRECT(ADDRESS(B1451,1,1,1,"all_city_parameter_inputs"))), All_city_list!E1450,INDIRECT(ADDRESS(B1451,1,1,1,"all_city_parameter_inputs"))))</f>
        <v>distance_scalar_car_taxi</v>
      </c>
      <c r="F1451" s="9" t="str" cm="1">
        <f t="array" aca="1" ref="F1451" ca="1">IF(AND(ISBLANK(INDIRECT(ADDRESS(B1451,3,1,1,"all_city_parameter_inputs"))),ISBLANK(INDIRECT(ADDRESS(B1451,2,1,1,"all_city_parameter_inputs")))),"",IF(ISBLANK(INDIRECT(ADDRESS(B1451,2,1,1,"all_city_parameter_inputs"))),"",INDIRECT(ADDRESS(B1451,2,1,1,"all_city_parameter_inputs"))))</f>
        <v>sd</v>
      </c>
      <c r="G1451" s="25" cm="1">
        <f t="array" aca="1" ref="G1451" ca="1">IF(ISBLANK(INDIRECT(ADDRESS(B1451,A1451,1,1,"all_city_parameter_inputs"))), "--",INDIRECT(ADDRESS(B1451,A1451,1,1,"all_city_parameter_inputs")))</f>
        <v>1.2</v>
      </c>
      <c r="H1451" s="25" t="str">
        <f ca="1">IF(OR(F1451="alpha",F1451="beta",F1451="sd",F1451="mean"),"--",VLOOKUP(C1451,Default!$B$5:$H$82,7,FALSE))</f>
        <v>--</v>
      </c>
      <c r="I1451" s="9" t="str">
        <f ca="1">VLOOKUP(E1451,Lookup!$C$5:$D$42,2, FALSE)</f>
        <v>Travel values</v>
      </c>
      <c r="J1451" s="9" t="str">
        <f ca="1">VLOOKUP(C1451,Default!$B$4:$E$82,4, FALSE)</f>
        <v>scalar for car/taxi distance</v>
      </c>
      <c r="K1451" s="29"/>
      <c r="L1451" s="29"/>
      <c r="M1451" s="29"/>
    </row>
    <row r="1452" spans="1:13" x14ac:dyDescent="0.3">
      <c r="A1452" s="10">
        <f t="shared" si="65"/>
        <v>23</v>
      </c>
      <c r="B1452" s="10">
        <f t="shared" si="66"/>
        <v>50</v>
      </c>
      <c r="C1452" s="10" t="str">
        <f t="shared" ca="1" si="67"/>
        <v>distance_scalar_motorcycle</v>
      </c>
      <c r="D1452" s="9" t="str" cm="1">
        <f t="array" aca="1" ref="D1452" ca="1">INDIRECT(ADDRESS(1,A1452,1,1,"all_city_parameter_inputs"))</f>
        <v>puerto_montt</v>
      </c>
      <c r="E1452" s="11" t="str" cm="1">
        <f t="array" aca="1" ref="E1452" ca="1">IF(AND(ISBLANK(INDIRECT(ADDRESS(B1452,2,1,1,"all_city_parameter_inputs"))), ISBLANK(INDIRECT(ADDRESS(B1452,1,1,1,"all_city_parameter_inputs")))), "", IF(ISBLANK(INDIRECT(ADDRESS(B1452,1,1,1,"all_city_parameter_inputs"))), All_city_list!E1451,INDIRECT(ADDRESS(B1452,1,1,1,"all_city_parameter_inputs"))))</f>
        <v>distance_scalar_motorcycle</v>
      </c>
      <c r="F1452" s="9" t="str" cm="1">
        <f t="array" aca="1" ref="F1452" ca="1">IF(AND(ISBLANK(INDIRECT(ADDRESS(B1452,3,1,1,"all_city_parameter_inputs"))),ISBLANK(INDIRECT(ADDRESS(B1452,2,1,1,"all_city_parameter_inputs")))),"",IF(ISBLANK(INDIRECT(ADDRESS(B1452,2,1,1,"all_city_parameter_inputs"))),"",INDIRECT(ADDRESS(B1452,2,1,1,"all_city_parameter_inputs"))))</f>
        <v>constant</v>
      </c>
      <c r="G1452" s="25" cm="1">
        <f t="array" aca="1" ref="G1452" ca="1">IF(ISBLANK(INDIRECT(ADDRESS(B1452,A1452,1,1,"all_city_parameter_inputs"))), "--",INDIRECT(ADDRESS(B1452,A1452,1,1,"all_city_parameter_inputs")))</f>
        <v>1</v>
      </c>
      <c r="H1452" s="25">
        <f ca="1">IF(OR(F1452="alpha",F1452="beta",F1452="sd",F1452="mean"),"--",VLOOKUP(C1452,Default!$B$5:$H$82,7,FALSE))</f>
        <v>1</v>
      </c>
      <c r="I1452" s="9" t="str">
        <f ca="1">VLOOKUP(E1452,Lookup!$C$5:$D$42,2, FALSE)</f>
        <v>Travel values</v>
      </c>
      <c r="J1452" s="9" t="str">
        <f ca="1">VLOOKUP(C1452,Default!$B$4:$E$82,4, FALSE)</f>
        <v>scalar for motorcycle distance</v>
      </c>
      <c r="K1452" s="29"/>
      <c r="L1452" s="29"/>
      <c r="M1452" s="29"/>
    </row>
    <row r="1453" spans="1:13" x14ac:dyDescent="0.3">
      <c r="A1453" s="10">
        <f t="shared" si="65"/>
        <v>23</v>
      </c>
      <c r="B1453" s="10">
        <f t="shared" si="66"/>
        <v>51</v>
      </c>
      <c r="C1453" s="10" t="str">
        <f t="shared" ca="1" si="67"/>
        <v>distance_scalar_motorcycle</v>
      </c>
      <c r="D1453" s="9" t="str" cm="1">
        <f t="array" aca="1" ref="D1453" ca="1">INDIRECT(ADDRESS(1,A1453,1,1,"all_city_parameter_inputs"))</f>
        <v>puerto_montt</v>
      </c>
      <c r="E1453" s="11" t="str" cm="1">
        <f t="array" aca="1" ref="E1453" ca="1">IF(AND(ISBLANK(INDIRECT(ADDRESS(B1453,2,1,1,"all_city_parameter_inputs"))), ISBLANK(INDIRECT(ADDRESS(B1453,1,1,1,"all_city_parameter_inputs")))), "", IF(ISBLANK(INDIRECT(ADDRESS(B1453,1,1,1,"all_city_parameter_inputs"))), All_city_list!E1452,INDIRECT(ADDRESS(B1453,1,1,1,"all_city_parameter_inputs"))))</f>
        <v>distance_scalar_motorcycle</v>
      </c>
      <c r="F1453" s="9" t="str" cm="1">
        <f t="array" aca="1" ref="F1453" ca="1">IF(AND(ISBLANK(INDIRECT(ADDRESS(B1453,3,1,1,"all_city_parameter_inputs"))),ISBLANK(INDIRECT(ADDRESS(B1453,2,1,1,"all_city_parameter_inputs")))),"",IF(ISBLANK(INDIRECT(ADDRESS(B1453,2,1,1,"all_city_parameter_inputs"))),"",INDIRECT(ADDRESS(B1453,2,1,1,"all_city_parameter_inputs"))))</f>
        <v>mean</v>
      </c>
      <c r="G1453" s="25" cm="1">
        <f t="array" aca="1" ref="G1453" ca="1">IF(ISBLANK(INDIRECT(ADDRESS(B1453,A1453,1,1,"all_city_parameter_inputs"))), "--",INDIRECT(ADDRESS(B1453,A1453,1,1,"all_city_parameter_inputs")))</f>
        <v>1</v>
      </c>
      <c r="H1453" s="25" t="str">
        <f ca="1">IF(OR(F1453="alpha",F1453="beta",F1453="sd",F1453="mean"),"--",VLOOKUP(C1453,Default!$B$5:$H$82,7,FALSE))</f>
        <v>--</v>
      </c>
      <c r="I1453" s="9" t="str">
        <f ca="1">VLOOKUP(E1453,Lookup!$C$5:$D$42,2, FALSE)</f>
        <v>Travel values</v>
      </c>
      <c r="J1453" s="9" t="str">
        <f ca="1">VLOOKUP(C1453,Default!$B$4:$E$82,4, FALSE)</f>
        <v>scalar for motorcycle distance</v>
      </c>
      <c r="K1453" s="29"/>
      <c r="L1453" s="29"/>
      <c r="M1453" s="29"/>
    </row>
    <row r="1454" spans="1:13" x14ac:dyDescent="0.3">
      <c r="A1454" s="10">
        <f t="shared" si="65"/>
        <v>23</v>
      </c>
      <c r="B1454" s="10">
        <f t="shared" si="66"/>
        <v>52</v>
      </c>
      <c r="C1454" s="10" t="str">
        <f t="shared" ca="1" si="67"/>
        <v>distance_scalar_motorcycle</v>
      </c>
      <c r="D1454" s="9" t="str" cm="1">
        <f t="array" aca="1" ref="D1454" ca="1">INDIRECT(ADDRESS(1,A1454,1,1,"all_city_parameter_inputs"))</f>
        <v>puerto_montt</v>
      </c>
      <c r="E1454" s="11" t="str" cm="1">
        <f t="array" aca="1" ref="E1454" ca="1">IF(AND(ISBLANK(INDIRECT(ADDRESS(B1454,2,1,1,"all_city_parameter_inputs"))), ISBLANK(INDIRECT(ADDRESS(B1454,1,1,1,"all_city_parameter_inputs")))), "", IF(ISBLANK(INDIRECT(ADDRESS(B1454,1,1,1,"all_city_parameter_inputs"))), All_city_list!E1453,INDIRECT(ADDRESS(B1454,1,1,1,"all_city_parameter_inputs"))))</f>
        <v>distance_scalar_motorcycle</v>
      </c>
      <c r="F1454" s="9" t="str" cm="1">
        <f t="array" aca="1" ref="F1454" ca="1">IF(AND(ISBLANK(INDIRECT(ADDRESS(B1454,3,1,1,"all_city_parameter_inputs"))),ISBLANK(INDIRECT(ADDRESS(B1454,2,1,1,"all_city_parameter_inputs")))),"",IF(ISBLANK(INDIRECT(ADDRESS(B1454,2,1,1,"all_city_parameter_inputs"))),"",INDIRECT(ADDRESS(B1454,2,1,1,"all_city_parameter_inputs"))))</f>
        <v>sd</v>
      </c>
      <c r="G1454" s="25" cm="1">
        <f t="array" aca="1" ref="G1454" ca="1">IF(ISBLANK(INDIRECT(ADDRESS(B1454,A1454,1,1,"all_city_parameter_inputs"))), "--",INDIRECT(ADDRESS(B1454,A1454,1,1,"all_city_parameter_inputs")))</f>
        <v>1.2</v>
      </c>
      <c r="H1454" s="25" t="str">
        <f ca="1">IF(OR(F1454="alpha",F1454="beta",F1454="sd",F1454="mean"),"--",VLOOKUP(C1454,Default!$B$5:$H$82,7,FALSE))</f>
        <v>--</v>
      </c>
      <c r="I1454" s="9" t="str">
        <f ca="1">VLOOKUP(E1454,Lookup!$C$5:$D$42,2, FALSE)</f>
        <v>Travel values</v>
      </c>
      <c r="J1454" s="9" t="str">
        <f ca="1">VLOOKUP(C1454,Default!$B$4:$E$82,4, FALSE)</f>
        <v>scalar for motorcycle distance</v>
      </c>
      <c r="K1454" s="29"/>
      <c r="L1454" s="29"/>
      <c r="M1454" s="29"/>
    </row>
    <row r="1455" spans="1:13" x14ac:dyDescent="0.3">
      <c r="A1455" s="10">
        <f t="shared" si="65"/>
        <v>23</v>
      </c>
      <c r="B1455" s="10">
        <f t="shared" si="66"/>
        <v>53</v>
      </c>
      <c r="C1455" s="10" t="str">
        <f t="shared" ca="1" si="67"/>
        <v>distance_scalar_pt</v>
      </c>
      <c r="D1455" s="9" t="str" cm="1">
        <f t="array" aca="1" ref="D1455" ca="1">INDIRECT(ADDRESS(1,A1455,1,1,"all_city_parameter_inputs"))</f>
        <v>puerto_montt</v>
      </c>
      <c r="E1455" s="11" t="str" cm="1">
        <f t="array" aca="1" ref="E1455" ca="1">IF(AND(ISBLANK(INDIRECT(ADDRESS(B1455,2,1,1,"all_city_parameter_inputs"))), ISBLANK(INDIRECT(ADDRESS(B1455,1,1,1,"all_city_parameter_inputs")))), "", IF(ISBLANK(INDIRECT(ADDRESS(B1455,1,1,1,"all_city_parameter_inputs"))), All_city_list!E1454,INDIRECT(ADDRESS(B1455,1,1,1,"all_city_parameter_inputs"))))</f>
        <v>distance_scalar_pt</v>
      </c>
      <c r="F1455" s="9" t="str" cm="1">
        <f t="array" aca="1" ref="F1455" ca="1">IF(AND(ISBLANK(INDIRECT(ADDRESS(B1455,3,1,1,"all_city_parameter_inputs"))),ISBLANK(INDIRECT(ADDRESS(B1455,2,1,1,"all_city_parameter_inputs")))),"",IF(ISBLANK(INDIRECT(ADDRESS(B1455,2,1,1,"all_city_parameter_inputs"))),"",INDIRECT(ADDRESS(B1455,2,1,1,"all_city_parameter_inputs"))))</f>
        <v>constant</v>
      </c>
      <c r="G1455" s="25" cm="1">
        <f t="array" aca="1" ref="G1455" ca="1">IF(ISBLANK(INDIRECT(ADDRESS(B1455,A1455,1,1,"all_city_parameter_inputs"))), "--",INDIRECT(ADDRESS(B1455,A1455,1,1,"all_city_parameter_inputs")))</f>
        <v>1</v>
      </c>
      <c r="H1455" s="25">
        <f ca="1">IF(OR(F1455="alpha",F1455="beta",F1455="sd",F1455="mean"),"--",VLOOKUP(C1455,Default!$B$5:$H$82,7,FALSE))</f>
        <v>1</v>
      </c>
      <c r="I1455" s="9" t="str">
        <f ca="1">VLOOKUP(E1455,Lookup!$C$5:$D$42,2, FALSE)</f>
        <v>Travel values</v>
      </c>
      <c r="J1455" s="9" t="str">
        <f ca="1">VLOOKUP(C1455,Default!$B$4:$E$82,4, FALSE)</f>
        <v>scalar for PT distance</v>
      </c>
      <c r="K1455" s="29"/>
      <c r="L1455" s="29"/>
      <c r="M1455" s="29"/>
    </row>
    <row r="1456" spans="1:13" x14ac:dyDescent="0.3">
      <c r="A1456" s="10">
        <f t="shared" si="65"/>
        <v>23</v>
      </c>
      <c r="B1456" s="10">
        <f t="shared" si="66"/>
        <v>54</v>
      </c>
      <c r="C1456" s="10" t="str">
        <f t="shared" ca="1" si="67"/>
        <v>distance_scalar_pt</v>
      </c>
      <c r="D1456" s="9" t="str" cm="1">
        <f t="array" aca="1" ref="D1456" ca="1">INDIRECT(ADDRESS(1,A1456,1,1,"all_city_parameter_inputs"))</f>
        <v>puerto_montt</v>
      </c>
      <c r="E1456" s="11" t="str" cm="1">
        <f t="array" aca="1" ref="E1456" ca="1">IF(AND(ISBLANK(INDIRECT(ADDRESS(B1456,2,1,1,"all_city_parameter_inputs"))), ISBLANK(INDIRECT(ADDRESS(B1456,1,1,1,"all_city_parameter_inputs")))), "", IF(ISBLANK(INDIRECT(ADDRESS(B1456,1,1,1,"all_city_parameter_inputs"))), All_city_list!E1455,INDIRECT(ADDRESS(B1456,1,1,1,"all_city_parameter_inputs"))))</f>
        <v>distance_scalar_pt</v>
      </c>
      <c r="F1456" s="9" t="str" cm="1">
        <f t="array" aca="1" ref="F1456" ca="1">IF(AND(ISBLANK(INDIRECT(ADDRESS(B1456,3,1,1,"all_city_parameter_inputs"))),ISBLANK(INDIRECT(ADDRESS(B1456,2,1,1,"all_city_parameter_inputs")))),"",IF(ISBLANK(INDIRECT(ADDRESS(B1456,2,1,1,"all_city_parameter_inputs"))),"",INDIRECT(ADDRESS(B1456,2,1,1,"all_city_parameter_inputs"))))</f>
        <v>mean</v>
      </c>
      <c r="G1456" s="25" cm="1">
        <f t="array" aca="1" ref="G1456" ca="1">IF(ISBLANK(INDIRECT(ADDRESS(B1456,A1456,1,1,"all_city_parameter_inputs"))), "--",INDIRECT(ADDRESS(B1456,A1456,1,1,"all_city_parameter_inputs")))</f>
        <v>1</v>
      </c>
      <c r="H1456" s="25" t="str">
        <f ca="1">IF(OR(F1456="alpha",F1456="beta",F1456="sd",F1456="mean"),"--",VLOOKUP(C1456,Default!$B$5:$H$82,7,FALSE))</f>
        <v>--</v>
      </c>
      <c r="I1456" s="9" t="str">
        <f ca="1">VLOOKUP(E1456,Lookup!$C$5:$D$42,2, FALSE)</f>
        <v>Travel values</v>
      </c>
      <c r="J1456" s="9" t="str">
        <f ca="1">VLOOKUP(C1456,Default!$B$4:$E$82,4, FALSE)</f>
        <v>scalar for PT distance</v>
      </c>
      <c r="K1456" s="29"/>
      <c r="L1456" s="29"/>
      <c r="M1456" s="29"/>
    </row>
    <row r="1457" spans="1:13" x14ac:dyDescent="0.3">
      <c r="A1457" s="10">
        <f t="shared" si="65"/>
        <v>23</v>
      </c>
      <c r="B1457" s="10">
        <f t="shared" si="66"/>
        <v>55</v>
      </c>
      <c r="C1457" s="10" t="str">
        <f t="shared" ca="1" si="67"/>
        <v>distance_scalar_pt</v>
      </c>
      <c r="D1457" s="9" t="str" cm="1">
        <f t="array" aca="1" ref="D1457" ca="1">INDIRECT(ADDRESS(1,A1457,1,1,"all_city_parameter_inputs"))</f>
        <v>puerto_montt</v>
      </c>
      <c r="E1457" s="11" t="str" cm="1">
        <f t="array" aca="1" ref="E1457" ca="1">IF(AND(ISBLANK(INDIRECT(ADDRESS(B1457,2,1,1,"all_city_parameter_inputs"))), ISBLANK(INDIRECT(ADDRESS(B1457,1,1,1,"all_city_parameter_inputs")))), "", IF(ISBLANK(INDIRECT(ADDRESS(B1457,1,1,1,"all_city_parameter_inputs"))), All_city_list!E1456,INDIRECT(ADDRESS(B1457,1,1,1,"all_city_parameter_inputs"))))</f>
        <v>distance_scalar_pt</v>
      </c>
      <c r="F1457" s="9" t="str" cm="1">
        <f t="array" aca="1" ref="F1457" ca="1">IF(AND(ISBLANK(INDIRECT(ADDRESS(B1457,3,1,1,"all_city_parameter_inputs"))),ISBLANK(INDIRECT(ADDRESS(B1457,2,1,1,"all_city_parameter_inputs")))),"",IF(ISBLANK(INDIRECT(ADDRESS(B1457,2,1,1,"all_city_parameter_inputs"))),"",INDIRECT(ADDRESS(B1457,2,1,1,"all_city_parameter_inputs"))))</f>
        <v>sd</v>
      </c>
      <c r="G1457" s="25" cm="1">
        <f t="array" aca="1" ref="G1457" ca="1">IF(ISBLANK(INDIRECT(ADDRESS(B1457,A1457,1,1,"all_city_parameter_inputs"))), "--",INDIRECT(ADDRESS(B1457,A1457,1,1,"all_city_parameter_inputs")))</f>
        <v>1.2</v>
      </c>
      <c r="H1457" s="25" t="str">
        <f ca="1">IF(OR(F1457="alpha",F1457="beta",F1457="sd",F1457="mean"),"--",VLOOKUP(C1457,Default!$B$5:$H$82,7,FALSE))</f>
        <v>--</v>
      </c>
      <c r="I1457" s="9" t="str">
        <f ca="1">VLOOKUP(E1457,Lookup!$C$5:$D$42,2, FALSE)</f>
        <v>Travel values</v>
      </c>
      <c r="J1457" s="9" t="str">
        <f ca="1">VLOOKUP(C1457,Default!$B$4:$E$82,4, FALSE)</f>
        <v>scalar for PT distance</v>
      </c>
      <c r="K1457" s="29"/>
      <c r="L1457" s="29"/>
      <c r="M1457" s="29"/>
    </row>
    <row r="1458" spans="1:13" x14ac:dyDescent="0.3">
      <c r="A1458" s="10">
        <f t="shared" si="65"/>
        <v>23</v>
      </c>
      <c r="B1458" s="10">
        <f t="shared" si="66"/>
        <v>56</v>
      </c>
      <c r="C1458" s="10" t="str">
        <f t="shared" ca="1" si="67"/>
        <v>distance_scalar_walking</v>
      </c>
      <c r="D1458" s="9" t="str" cm="1">
        <f t="array" aca="1" ref="D1458" ca="1">INDIRECT(ADDRESS(1,A1458,1,1,"all_city_parameter_inputs"))</f>
        <v>puerto_montt</v>
      </c>
      <c r="E1458" s="11" t="str" cm="1">
        <f t="array" aca="1" ref="E1458" ca="1">IF(AND(ISBLANK(INDIRECT(ADDRESS(B1458,2,1,1,"all_city_parameter_inputs"))), ISBLANK(INDIRECT(ADDRESS(B1458,1,1,1,"all_city_parameter_inputs")))), "", IF(ISBLANK(INDIRECT(ADDRESS(B1458,1,1,1,"all_city_parameter_inputs"))), All_city_list!E1457,INDIRECT(ADDRESS(B1458,1,1,1,"all_city_parameter_inputs"))))</f>
        <v>distance_scalar_walking</v>
      </c>
      <c r="F1458" s="9" t="str" cm="1">
        <f t="array" aca="1" ref="F1458" ca="1">IF(AND(ISBLANK(INDIRECT(ADDRESS(B1458,3,1,1,"all_city_parameter_inputs"))),ISBLANK(INDIRECT(ADDRESS(B1458,2,1,1,"all_city_parameter_inputs")))),"",IF(ISBLANK(INDIRECT(ADDRESS(B1458,2,1,1,"all_city_parameter_inputs"))),"",INDIRECT(ADDRESS(B1458,2,1,1,"all_city_parameter_inputs"))))</f>
        <v>constant</v>
      </c>
      <c r="G1458" s="25" cm="1">
        <f t="array" aca="1" ref="G1458" ca="1">IF(ISBLANK(INDIRECT(ADDRESS(B1458,A1458,1,1,"all_city_parameter_inputs"))), "--",INDIRECT(ADDRESS(B1458,A1458,1,1,"all_city_parameter_inputs")))</f>
        <v>1</v>
      </c>
      <c r="H1458" s="25">
        <f ca="1">IF(OR(F1458="alpha",F1458="beta",F1458="sd",F1458="mean"),"--",VLOOKUP(C1458,Default!$B$5:$H$82,7,FALSE))</f>
        <v>1</v>
      </c>
      <c r="I1458" s="9" t="str">
        <f ca="1">VLOOKUP(E1458,Lookup!$C$5:$D$42,2, FALSE)</f>
        <v>Travel values</v>
      </c>
      <c r="J1458" s="9" t="str">
        <f ca="1">VLOOKUP(C1458,Default!$B$4:$E$82,4, FALSE)</f>
        <v>scalar for walking distance</v>
      </c>
      <c r="K1458" s="29"/>
      <c r="L1458" s="29"/>
      <c r="M1458" s="29"/>
    </row>
    <row r="1459" spans="1:13" x14ac:dyDescent="0.3">
      <c r="A1459" s="10">
        <f t="shared" si="65"/>
        <v>23</v>
      </c>
      <c r="B1459" s="10">
        <f t="shared" si="66"/>
        <v>57</v>
      </c>
      <c r="C1459" s="10" t="str">
        <f t="shared" ca="1" si="67"/>
        <v>distance_scalar_walking</v>
      </c>
      <c r="D1459" s="9" t="str" cm="1">
        <f t="array" aca="1" ref="D1459" ca="1">INDIRECT(ADDRESS(1,A1459,1,1,"all_city_parameter_inputs"))</f>
        <v>puerto_montt</v>
      </c>
      <c r="E1459" s="11" t="str" cm="1">
        <f t="array" aca="1" ref="E1459" ca="1">IF(AND(ISBLANK(INDIRECT(ADDRESS(B1459,2,1,1,"all_city_parameter_inputs"))), ISBLANK(INDIRECT(ADDRESS(B1459,1,1,1,"all_city_parameter_inputs")))), "", IF(ISBLANK(INDIRECT(ADDRESS(B1459,1,1,1,"all_city_parameter_inputs"))), All_city_list!E1458,INDIRECT(ADDRESS(B1459,1,1,1,"all_city_parameter_inputs"))))</f>
        <v>distance_scalar_walking</v>
      </c>
      <c r="F1459" s="9" t="str" cm="1">
        <f t="array" aca="1" ref="F1459" ca="1">IF(AND(ISBLANK(INDIRECT(ADDRESS(B1459,3,1,1,"all_city_parameter_inputs"))),ISBLANK(INDIRECT(ADDRESS(B1459,2,1,1,"all_city_parameter_inputs")))),"",IF(ISBLANK(INDIRECT(ADDRESS(B1459,2,1,1,"all_city_parameter_inputs"))),"",INDIRECT(ADDRESS(B1459,2,1,1,"all_city_parameter_inputs"))))</f>
        <v>mean</v>
      </c>
      <c r="G1459" s="25" cm="1">
        <f t="array" aca="1" ref="G1459" ca="1">IF(ISBLANK(INDIRECT(ADDRESS(B1459,A1459,1,1,"all_city_parameter_inputs"))), "--",INDIRECT(ADDRESS(B1459,A1459,1,1,"all_city_parameter_inputs")))</f>
        <v>1</v>
      </c>
      <c r="H1459" s="25" t="str">
        <f ca="1">IF(OR(F1459="alpha",F1459="beta",F1459="sd",F1459="mean"),"--",VLOOKUP(C1459,Default!$B$5:$H$82,7,FALSE))</f>
        <v>--</v>
      </c>
      <c r="I1459" s="9" t="str">
        <f ca="1">VLOOKUP(E1459,Lookup!$C$5:$D$42,2, FALSE)</f>
        <v>Travel values</v>
      </c>
      <c r="J1459" s="9" t="str">
        <f ca="1">VLOOKUP(C1459,Default!$B$4:$E$82,4, FALSE)</f>
        <v>scalar for walking distance</v>
      </c>
      <c r="K1459" s="29"/>
      <c r="L1459" s="29"/>
      <c r="M1459" s="29"/>
    </row>
    <row r="1460" spans="1:13" x14ac:dyDescent="0.3">
      <c r="A1460" s="10">
        <f t="shared" si="65"/>
        <v>23</v>
      </c>
      <c r="B1460" s="10">
        <f t="shared" si="66"/>
        <v>58</v>
      </c>
      <c r="C1460" s="10" t="str">
        <f t="shared" ca="1" si="67"/>
        <v>distance_scalar_walking</v>
      </c>
      <c r="D1460" s="9" t="str" cm="1">
        <f t="array" aca="1" ref="D1460" ca="1">INDIRECT(ADDRESS(1,A1460,1,1,"all_city_parameter_inputs"))</f>
        <v>puerto_montt</v>
      </c>
      <c r="E1460" s="11" t="str" cm="1">
        <f t="array" aca="1" ref="E1460" ca="1">IF(AND(ISBLANK(INDIRECT(ADDRESS(B1460,2,1,1,"all_city_parameter_inputs"))), ISBLANK(INDIRECT(ADDRESS(B1460,1,1,1,"all_city_parameter_inputs")))), "", IF(ISBLANK(INDIRECT(ADDRESS(B1460,1,1,1,"all_city_parameter_inputs"))), All_city_list!E1459,INDIRECT(ADDRESS(B1460,1,1,1,"all_city_parameter_inputs"))))</f>
        <v>distance_scalar_walking</v>
      </c>
      <c r="F1460" s="9" t="str" cm="1">
        <f t="array" aca="1" ref="F1460" ca="1">IF(AND(ISBLANK(INDIRECT(ADDRESS(B1460,3,1,1,"all_city_parameter_inputs"))),ISBLANK(INDIRECT(ADDRESS(B1460,2,1,1,"all_city_parameter_inputs")))),"",IF(ISBLANK(INDIRECT(ADDRESS(B1460,2,1,1,"all_city_parameter_inputs"))),"",INDIRECT(ADDRESS(B1460,2,1,1,"all_city_parameter_inputs"))))</f>
        <v>sd</v>
      </c>
      <c r="G1460" s="25" cm="1">
        <f t="array" aca="1" ref="G1460" ca="1">IF(ISBLANK(INDIRECT(ADDRESS(B1460,A1460,1,1,"all_city_parameter_inputs"))), "--",INDIRECT(ADDRESS(B1460,A1460,1,1,"all_city_parameter_inputs")))</f>
        <v>1.2</v>
      </c>
      <c r="H1460" s="25" t="str">
        <f ca="1">IF(OR(F1460="alpha",F1460="beta",F1460="sd",F1460="mean"),"--",VLOOKUP(C1460,Default!$B$5:$H$82,7,FALSE))</f>
        <v>--</v>
      </c>
      <c r="I1460" s="9" t="str">
        <f ca="1">VLOOKUP(E1460,Lookup!$C$5:$D$42,2, FALSE)</f>
        <v>Travel values</v>
      </c>
      <c r="J1460" s="9" t="str">
        <f ca="1">VLOOKUP(C1460,Default!$B$4:$E$82,4, FALSE)</f>
        <v>scalar for walking distance</v>
      </c>
      <c r="K1460" s="29"/>
      <c r="L1460" s="29"/>
      <c r="M1460" s="29"/>
    </row>
    <row r="1461" spans="1:13" x14ac:dyDescent="0.3">
      <c r="A1461" s="10">
        <f t="shared" si="65"/>
        <v>23</v>
      </c>
      <c r="B1461" s="10">
        <f t="shared" si="66"/>
        <v>59</v>
      </c>
      <c r="C1461" s="10" t="str">
        <f t="shared" ca="1" si="67"/>
        <v>distance_scalar_cycling</v>
      </c>
      <c r="D1461" s="9" t="str" cm="1">
        <f t="array" aca="1" ref="D1461" ca="1">INDIRECT(ADDRESS(1,A1461,1,1,"all_city_parameter_inputs"))</f>
        <v>puerto_montt</v>
      </c>
      <c r="E1461" s="11" t="str" cm="1">
        <f t="array" aca="1" ref="E1461" ca="1">IF(AND(ISBLANK(INDIRECT(ADDRESS(B1461,2,1,1,"all_city_parameter_inputs"))), ISBLANK(INDIRECT(ADDRESS(B1461,1,1,1,"all_city_parameter_inputs")))), "", IF(ISBLANK(INDIRECT(ADDRESS(B1461,1,1,1,"all_city_parameter_inputs"))), All_city_list!E1460,INDIRECT(ADDRESS(B1461,1,1,1,"all_city_parameter_inputs"))))</f>
        <v>distance_scalar_cycling</v>
      </c>
      <c r="F1461" s="9" t="str" cm="1">
        <f t="array" aca="1" ref="F1461" ca="1">IF(AND(ISBLANK(INDIRECT(ADDRESS(B1461,3,1,1,"all_city_parameter_inputs"))),ISBLANK(INDIRECT(ADDRESS(B1461,2,1,1,"all_city_parameter_inputs")))),"",IF(ISBLANK(INDIRECT(ADDRESS(B1461,2,1,1,"all_city_parameter_inputs"))),"",INDIRECT(ADDRESS(B1461,2,1,1,"all_city_parameter_inputs"))))</f>
        <v>constant</v>
      </c>
      <c r="G1461" s="25" cm="1">
        <f t="array" aca="1" ref="G1461" ca="1">IF(ISBLANK(INDIRECT(ADDRESS(B1461,A1461,1,1,"all_city_parameter_inputs"))), "--",INDIRECT(ADDRESS(B1461,A1461,1,1,"all_city_parameter_inputs")))</f>
        <v>1</v>
      </c>
      <c r="H1461" s="25">
        <f ca="1">IF(OR(F1461="alpha",F1461="beta",F1461="sd",F1461="mean"),"--",VLOOKUP(C1461,Default!$B$5:$H$82,7,FALSE))</f>
        <v>1</v>
      </c>
      <c r="I1461" s="9" t="str">
        <f ca="1">VLOOKUP(E1461,Lookup!$C$5:$D$42,2, FALSE)</f>
        <v>Travel values</v>
      </c>
      <c r="J1461" s="9" t="str">
        <f ca="1">VLOOKUP(C1461,Default!$B$4:$E$82,4, FALSE)</f>
        <v>scalar for cycling distance</v>
      </c>
      <c r="K1461" s="29"/>
      <c r="L1461" s="29"/>
      <c r="M1461" s="29"/>
    </row>
    <row r="1462" spans="1:13" x14ac:dyDescent="0.3">
      <c r="A1462" s="10">
        <f t="shared" si="65"/>
        <v>23</v>
      </c>
      <c r="B1462" s="10">
        <f t="shared" si="66"/>
        <v>60</v>
      </c>
      <c r="C1462" s="10" t="str">
        <f t="shared" ca="1" si="67"/>
        <v>distance_scalar_cycling</v>
      </c>
      <c r="D1462" s="9" t="str" cm="1">
        <f t="array" aca="1" ref="D1462" ca="1">INDIRECT(ADDRESS(1,A1462,1,1,"all_city_parameter_inputs"))</f>
        <v>puerto_montt</v>
      </c>
      <c r="E1462" s="11" t="str" cm="1">
        <f t="array" aca="1" ref="E1462" ca="1">IF(AND(ISBLANK(INDIRECT(ADDRESS(B1462,2,1,1,"all_city_parameter_inputs"))), ISBLANK(INDIRECT(ADDRESS(B1462,1,1,1,"all_city_parameter_inputs")))), "", IF(ISBLANK(INDIRECT(ADDRESS(B1462,1,1,1,"all_city_parameter_inputs"))), All_city_list!E1461,INDIRECT(ADDRESS(B1462,1,1,1,"all_city_parameter_inputs"))))</f>
        <v>distance_scalar_cycling</v>
      </c>
      <c r="F1462" s="9" t="str" cm="1">
        <f t="array" aca="1" ref="F1462" ca="1">IF(AND(ISBLANK(INDIRECT(ADDRESS(B1462,3,1,1,"all_city_parameter_inputs"))),ISBLANK(INDIRECT(ADDRESS(B1462,2,1,1,"all_city_parameter_inputs")))),"",IF(ISBLANK(INDIRECT(ADDRESS(B1462,2,1,1,"all_city_parameter_inputs"))),"",INDIRECT(ADDRESS(B1462,2,1,1,"all_city_parameter_inputs"))))</f>
        <v>mean</v>
      </c>
      <c r="G1462" s="25" cm="1">
        <f t="array" aca="1" ref="G1462" ca="1">IF(ISBLANK(INDIRECT(ADDRESS(B1462,A1462,1,1,"all_city_parameter_inputs"))), "--",INDIRECT(ADDRESS(B1462,A1462,1,1,"all_city_parameter_inputs")))</f>
        <v>1</v>
      </c>
      <c r="H1462" s="25" t="str">
        <f ca="1">IF(OR(F1462="alpha",F1462="beta",F1462="sd",F1462="mean"),"--",VLOOKUP(C1462,Default!$B$5:$H$82,7,FALSE))</f>
        <v>--</v>
      </c>
      <c r="I1462" s="9" t="str">
        <f ca="1">VLOOKUP(E1462,Lookup!$C$5:$D$42,2, FALSE)</f>
        <v>Travel values</v>
      </c>
      <c r="J1462" s="9" t="str">
        <f ca="1">VLOOKUP(C1462,Default!$B$4:$E$82,4, FALSE)</f>
        <v>scalar for cycling distance</v>
      </c>
      <c r="K1462" s="29"/>
      <c r="L1462" s="29"/>
      <c r="M1462" s="29"/>
    </row>
    <row r="1463" spans="1:13" x14ac:dyDescent="0.3">
      <c r="A1463" s="10">
        <f t="shared" si="65"/>
        <v>23</v>
      </c>
      <c r="B1463" s="10">
        <f t="shared" si="66"/>
        <v>61</v>
      </c>
      <c r="C1463" s="10" t="str">
        <f t="shared" ca="1" si="67"/>
        <v>distance_scalar_cycling</v>
      </c>
      <c r="D1463" s="9" t="str" cm="1">
        <f t="array" aca="1" ref="D1463" ca="1">INDIRECT(ADDRESS(1,A1463,1,1,"all_city_parameter_inputs"))</f>
        <v>puerto_montt</v>
      </c>
      <c r="E1463" s="11" t="str" cm="1">
        <f t="array" aca="1" ref="E1463" ca="1">IF(AND(ISBLANK(INDIRECT(ADDRESS(B1463,2,1,1,"all_city_parameter_inputs"))), ISBLANK(INDIRECT(ADDRESS(B1463,1,1,1,"all_city_parameter_inputs")))), "", IF(ISBLANK(INDIRECT(ADDRESS(B1463,1,1,1,"all_city_parameter_inputs"))), All_city_list!E1462,INDIRECT(ADDRESS(B1463,1,1,1,"all_city_parameter_inputs"))))</f>
        <v>distance_scalar_cycling</v>
      </c>
      <c r="F1463" s="9" t="str" cm="1">
        <f t="array" aca="1" ref="F1463" ca="1">IF(AND(ISBLANK(INDIRECT(ADDRESS(B1463,3,1,1,"all_city_parameter_inputs"))),ISBLANK(INDIRECT(ADDRESS(B1463,2,1,1,"all_city_parameter_inputs")))),"",IF(ISBLANK(INDIRECT(ADDRESS(B1463,2,1,1,"all_city_parameter_inputs"))),"",INDIRECT(ADDRESS(B1463,2,1,1,"all_city_parameter_inputs"))))</f>
        <v>sd</v>
      </c>
      <c r="G1463" s="25" cm="1">
        <f t="array" aca="1" ref="G1463" ca="1">IF(ISBLANK(INDIRECT(ADDRESS(B1463,A1463,1,1,"all_city_parameter_inputs"))), "--",INDIRECT(ADDRESS(B1463,A1463,1,1,"all_city_parameter_inputs")))</f>
        <v>1.2</v>
      </c>
      <c r="H1463" s="25" t="str">
        <f ca="1">IF(OR(F1463="alpha",F1463="beta",F1463="sd",F1463="mean"),"--",VLOOKUP(C1463,Default!$B$5:$H$82,7,FALSE))</f>
        <v>--</v>
      </c>
      <c r="I1463" s="9" t="str">
        <f ca="1">VLOOKUP(E1463,Lookup!$C$5:$D$42,2, FALSE)</f>
        <v>Travel values</v>
      </c>
      <c r="J1463" s="9" t="str">
        <f ca="1">VLOOKUP(C1463,Default!$B$4:$E$82,4, FALSE)</f>
        <v>scalar for cycling distance</v>
      </c>
      <c r="K1463" s="29"/>
      <c r="L1463" s="29"/>
      <c r="M1463" s="29"/>
    </row>
    <row r="1464" spans="1:13" x14ac:dyDescent="0.3">
      <c r="A1464" s="10">
        <f t="shared" si="65"/>
        <v>23</v>
      </c>
      <c r="B1464" s="10">
        <f t="shared" si="66"/>
        <v>62</v>
      </c>
      <c r="C1464" s="10" t="str">
        <f t="shared" ca="1" si="67"/>
        <v>CO2_emission_inventories motorcycle</v>
      </c>
      <c r="D1464" s="9" t="str" cm="1">
        <f t="array" aca="1" ref="D1464" ca="1">INDIRECT(ADDRESS(1,A1464,1,1,"all_city_parameter_inputs"))</f>
        <v>puerto_montt</v>
      </c>
      <c r="E1464" s="11" t="str" cm="1">
        <f t="array" aca="1" ref="E1464" ca="1">IF(AND(ISBLANK(INDIRECT(ADDRESS(B1464,2,1,1,"all_city_parameter_inputs"))), ISBLANK(INDIRECT(ADDRESS(B1464,1,1,1,"all_city_parameter_inputs")))), "", IF(ISBLANK(INDIRECT(ADDRESS(B1464,1,1,1,"all_city_parameter_inputs"))), All_city_list!E1463,INDIRECT(ADDRESS(B1464,1,1,1,"all_city_parameter_inputs"))))</f>
        <v>CO2_emission_inventories</v>
      </c>
      <c r="F1464" s="9" t="str" cm="1">
        <f t="array" aca="1" ref="F1464" ca="1">IF(AND(ISBLANK(INDIRECT(ADDRESS(B1464,3,1,1,"all_city_parameter_inputs"))),ISBLANK(INDIRECT(ADDRESS(B1464,2,1,1,"all_city_parameter_inputs")))),"",IF(ISBLANK(INDIRECT(ADDRESS(B1464,2,1,1,"all_city_parameter_inputs"))),"",INDIRECT(ADDRESS(B1464,2,1,1,"all_city_parameter_inputs"))))</f>
        <v>motorcycle</v>
      </c>
      <c r="G1464" s="25" cm="1">
        <f t="array" aca="1" ref="G1464" ca="1">IF(ISBLANK(INDIRECT(ADDRESS(B1464,A1464,1,1,"all_city_parameter_inputs"))), "--",INDIRECT(ADDRESS(B1464,A1464,1,1,"all_city_parameter_inputs")))</f>
        <v>3254.9520000000002</v>
      </c>
      <c r="H1464" s="25">
        <f ca="1">IF(OR(F1464="alpha",F1464="beta",F1464="sd",F1464="mean"),"--",VLOOKUP(C1464,Default!$B$5:$H$82,7,FALSE))</f>
        <v>15.95</v>
      </c>
      <c r="I1464" s="9" t="str">
        <f ca="1">VLOOKUP(E1464,Lookup!$C$5:$D$42,2, FALSE)</f>
        <v>Pollution values</v>
      </c>
      <c r="J1464" s="9" t="str">
        <f ca="1">VLOOKUP(C1464,Default!$B$4:$E$82,4, FALSE)</f>
        <v>- used to estimate the CO2 for scenarios (function "scenario_co2_calculations").
- used to create the VEHICLE_INVENTORY, with speeds, PM and CO2 emissions (function "set_vehicle_inventory").</v>
      </c>
      <c r="K1464" s="29"/>
      <c r="L1464" s="29"/>
      <c r="M1464" s="29"/>
    </row>
    <row r="1465" spans="1:13" x14ac:dyDescent="0.3">
      <c r="A1465" s="10">
        <f t="shared" si="65"/>
        <v>23</v>
      </c>
      <c r="B1465" s="10">
        <f t="shared" si="66"/>
        <v>63</v>
      </c>
      <c r="C1465" s="10" t="str">
        <f t="shared" ca="1" si="67"/>
        <v>CO2_emission_inventories car</v>
      </c>
      <c r="D1465" s="9" t="str" cm="1">
        <f t="array" aca="1" ref="D1465" ca="1">INDIRECT(ADDRESS(1,A1465,1,1,"all_city_parameter_inputs"))</f>
        <v>puerto_montt</v>
      </c>
      <c r="E1465" s="11" t="str" cm="1">
        <f t="array" aca="1" ref="E1465" ca="1">IF(AND(ISBLANK(INDIRECT(ADDRESS(B1465,2,1,1,"all_city_parameter_inputs"))), ISBLANK(INDIRECT(ADDRESS(B1465,1,1,1,"all_city_parameter_inputs")))), "", IF(ISBLANK(INDIRECT(ADDRESS(B1465,1,1,1,"all_city_parameter_inputs"))), All_city_list!E1464,INDIRECT(ADDRESS(B1465,1,1,1,"all_city_parameter_inputs"))))</f>
        <v>CO2_emission_inventories</v>
      </c>
      <c r="F1465" s="9" t="str" cm="1">
        <f t="array" aca="1" ref="F1465" ca="1">IF(AND(ISBLANK(INDIRECT(ADDRESS(B1465,3,1,1,"all_city_parameter_inputs"))),ISBLANK(INDIRECT(ADDRESS(B1465,2,1,1,"all_city_parameter_inputs")))),"",IF(ISBLANK(INDIRECT(ADDRESS(B1465,2,1,1,"all_city_parameter_inputs"))),"",INDIRECT(ADDRESS(B1465,2,1,1,"all_city_parameter_inputs"))))</f>
        <v>car</v>
      </c>
      <c r="G1465" s="25" cm="1">
        <f t="array" aca="1" ref="G1465" ca="1">IF(ISBLANK(INDIRECT(ADDRESS(B1465,A1465,1,1,"all_city_parameter_inputs"))), "--",INDIRECT(ADDRESS(B1465,A1465,1,1,"all_city_parameter_inputs")))</f>
        <v>40375.94</v>
      </c>
      <c r="H1465" s="25">
        <f ca="1">IF(OR(F1465="alpha",F1465="beta",F1465="sd",F1465="mean"),"--",VLOOKUP(C1465,Default!$B$5:$H$82,7,FALSE))</f>
        <v>33.130000000000003</v>
      </c>
      <c r="I1465" s="9" t="str">
        <f ca="1">VLOOKUP(E1465,Lookup!$C$5:$D$42,2, FALSE)</f>
        <v>Pollution values</v>
      </c>
      <c r="J1465" s="9">
        <f ca="1">VLOOKUP(C1465,Default!$B$4:$E$82,4, FALSE)</f>
        <v>0</v>
      </c>
      <c r="K1465" s="29"/>
      <c r="L1465" s="29"/>
      <c r="M1465" s="29"/>
    </row>
    <row r="1466" spans="1:13" x14ac:dyDescent="0.3">
      <c r="A1466" s="10">
        <f t="shared" si="65"/>
        <v>23</v>
      </c>
      <c r="B1466" s="10">
        <f t="shared" si="66"/>
        <v>64</v>
      </c>
      <c r="C1466" s="10" t="str">
        <f t="shared" ca="1" si="67"/>
        <v>CO2_emission_inventories bus_driver</v>
      </c>
      <c r="D1466" s="9" t="str" cm="1">
        <f t="array" aca="1" ref="D1466" ca="1">INDIRECT(ADDRESS(1,A1466,1,1,"all_city_parameter_inputs"))</f>
        <v>puerto_montt</v>
      </c>
      <c r="E1466" s="11" t="str" cm="1">
        <f t="array" aca="1" ref="E1466" ca="1">IF(AND(ISBLANK(INDIRECT(ADDRESS(B1466,2,1,1,"all_city_parameter_inputs"))), ISBLANK(INDIRECT(ADDRESS(B1466,1,1,1,"all_city_parameter_inputs")))), "", IF(ISBLANK(INDIRECT(ADDRESS(B1466,1,1,1,"all_city_parameter_inputs"))), All_city_list!E1465,INDIRECT(ADDRESS(B1466,1,1,1,"all_city_parameter_inputs"))))</f>
        <v>CO2_emission_inventories</v>
      </c>
      <c r="F1466" s="9" t="str" cm="1">
        <f t="array" aca="1" ref="F1466" ca="1">IF(AND(ISBLANK(INDIRECT(ADDRESS(B1466,3,1,1,"all_city_parameter_inputs"))),ISBLANK(INDIRECT(ADDRESS(B1466,2,1,1,"all_city_parameter_inputs")))),"",IF(ISBLANK(INDIRECT(ADDRESS(B1466,2,1,1,"all_city_parameter_inputs"))),"",INDIRECT(ADDRESS(B1466,2,1,1,"all_city_parameter_inputs"))))</f>
        <v>bus_driver</v>
      </c>
      <c r="G1466" s="25" cm="1">
        <f t="array" aca="1" ref="G1466" ca="1">IF(ISBLANK(INDIRECT(ADDRESS(B1466,A1466,1,1,"all_city_parameter_inputs"))), "--",INDIRECT(ADDRESS(B1466,A1466,1,1,"all_city_parameter_inputs")))</f>
        <v>1262.4639999999999</v>
      </c>
      <c r="H1466" s="25">
        <f ca="1">IF(OR(F1466="alpha",F1466="beta",F1466="sd",F1466="mean"),"--",VLOOKUP(C1466,Default!$B$5:$H$82,7,FALSE))</f>
        <v>9.76</v>
      </c>
      <c r="I1466" s="9" t="str">
        <f ca="1">VLOOKUP(E1466,Lookup!$C$5:$D$42,2, FALSE)</f>
        <v>Pollution values</v>
      </c>
      <c r="J1466" s="9">
        <f ca="1">VLOOKUP(C1466,Default!$B$4:$E$82,4, FALSE)</f>
        <v>0</v>
      </c>
      <c r="K1466" s="29"/>
      <c r="L1466" s="29"/>
      <c r="M1466" s="29"/>
    </row>
    <row r="1467" spans="1:13" x14ac:dyDescent="0.3">
      <c r="A1467" s="10">
        <f t="shared" si="65"/>
        <v>23</v>
      </c>
      <c r="B1467" s="10">
        <f t="shared" si="66"/>
        <v>65</v>
      </c>
      <c r="C1467" s="10" t="str">
        <f t="shared" ca="1" si="67"/>
        <v>CO2_emission_inventories big_truck</v>
      </c>
      <c r="D1467" s="9" t="str" cm="1">
        <f t="array" aca="1" ref="D1467" ca="1">INDIRECT(ADDRESS(1,A1467,1,1,"all_city_parameter_inputs"))</f>
        <v>puerto_montt</v>
      </c>
      <c r="E1467" s="11" t="str" cm="1">
        <f t="array" aca="1" ref="E1467" ca="1">IF(AND(ISBLANK(INDIRECT(ADDRESS(B1467,2,1,1,"all_city_parameter_inputs"))), ISBLANK(INDIRECT(ADDRESS(B1467,1,1,1,"all_city_parameter_inputs")))), "", IF(ISBLANK(INDIRECT(ADDRESS(B1467,1,1,1,"all_city_parameter_inputs"))), All_city_list!E1466,INDIRECT(ADDRESS(B1467,1,1,1,"all_city_parameter_inputs"))))</f>
        <v>CO2_emission_inventories</v>
      </c>
      <c r="F1467" s="9" t="str" cm="1">
        <f t="array" aca="1" ref="F1467" ca="1">IF(AND(ISBLANK(INDIRECT(ADDRESS(B1467,3,1,1,"all_city_parameter_inputs"))),ISBLANK(INDIRECT(ADDRESS(B1467,2,1,1,"all_city_parameter_inputs")))),"",IF(ISBLANK(INDIRECT(ADDRESS(B1467,2,1,1,"all_city_parameter_inputs"))),"",INDIRECT(ADDRESS(B1467,2,1,1,"all_city_parameter_inputs"))))</f>
        <v>big_truck</v>
      </c>
      <c r="G1467" s="25" cm="1">
        <f t="array" aca="1" ref="G1467" ca="1">IF(ISBLANK(INDIRECT(ADDRESS(B1467,A1467,1,1,"all_city_parameter_inputs"))), "--",INDIRECT(ADDRESS(B1467,A1467,1,1,"all_city_parameter_inputs")))</f>
        <v>10266.421</v>
      </c>
      <c r="H1467" s="25">
        <f ca="1">IF(OR(F1467="alpha",F1467="beta",F1467="sd",F1467="mean"),"--",VLOOKUP(C1467,Default!$B$5:$H$82,7,FALSE))</f>
        <v>3.68</v>
      </c>
      <c r="I1467" s="9" t="str">
        <f ca="1">VLOOKUP(E1467,Lookup!$C$5:$D$42,2, FALSE)</f>
        <v>Pollution values</v>
      </c>
      <c r="J1467" s="9">
        <f ca="1">VLOOKUP(C1467,Default!$B$4:$E$82,4, FALSE)</f>
        <v>0</v>
      </c>
      <c r="K1467" s="29"/>
      <c r="L1467" s="29"/>
      <c r="M1467" s="29"/>
    </row>
    <row r="1468" spans="1:13" x14ac:dyDescent="0.3">
      <c r="A1468" s="10">
        <f t="shared" si="65"/>
        <v>23</v>
      </c>
      <c r="B1468" s="10">
        <f t="shared" si="66"/>
        <v>66</v>
      </c>
      <c r="C1468" s="10" t="str">
        <f t="shared" ca="1" si="67"/>
        <v>CO2_emission_inventories truck</v>
      </c>
      <c r="D1468" s="9" t="str" cm="1">
        <f t="array" aca="1" ref="D1468" ca="1">INDIRECT(ADDRESS(1,A1468,1,1,"all_city_parameter_inputs"))</f>
        <v>puerto_montt</v>
      </c>
      <c r="E1468" s="11" t="str" cm="1">
        <f t="array" aca="1" ref="E1468" ca="1">IF(AND(ISBLANK(INDIRECT(ADDRESS(B1468,2,1,1,"all_city_parameter_inputs"))), ISBLANK(INDIRECT(ADDRESS(B1468,1,1,1,"all_city_parameter_inputs")))), "", IF(ISBLANK(INDIRECT(ADDRESS(B1468,1,1,1,"all_city_parameter_inputs"))), All_city_list!E1467,INDIRECT(ADDRESS(B1468,1,1,1,"all_city_parameter_inputs"))))</f>
        <v>CO2_emission_inventories</v>
      </c>
      <c r="F1468" s="9" t="str" cm="1">
        <f t="array" aca="1" ref="F1468" ca="1">IF(AND(ISBLANK(INDIRECT(ADDRESS(B1468,3,1,1,"all_city_parameter_inputs"))),ISBLANK(INDIRECT(ADDRESS(B1468,2,1,1,"all_city_parameter_inputs")))),"",IF(ISBLANK(INDIRECT(ADDRESS(B1468,2,1,1,"all_city_parameter_inputs"))),"",INDIRECT(ADDRESS(B1468,2,1,1,"all_city_parameter_inputs"))))</f>
        <v>truck</v>
      </c>
      <c r="G1468" s="25" cm="1">
        <f t="array" aca="1" ref="G1468" ca="1">IF(ISBLANK(INDIRECT(ADDRESS(B1468,A1468,1,1,"all_city_parameter_inputs"))), "--",INDIRECT(ADDRESS(B1468,A1468,1,1,"all_city_parameter_inputs")))</f>
        <v>26633.9</v>
      </c>
      <c r="H1468" s="25">
        <f ca="1">IF(OR(F1468="alpha",F1468="beta",F1468="sd",F1468="mean"),"--",VLOOKUP(C1468,Default!$B$5:$H$82,7,FALSE))</f>
        <v>6.19</v>
      </c>
      <c r="I1468" s="9" t="str">
        <f ca="1">VLOOKUP(E1468,Lookup!$C$5:$D$42,2, FALSE)</f>
        <v>Pollution values</v>
      </c>
      <c r="J1468" s="9">
        <f ca="1">VLOOKUP(C1468,Default!$B$4:$E$82,4, FALSE)</f>
        <v>0</v>
      </c>
      <c r="K1468" s="29"/>
      <c r="L1468" s="29"/>
      <c r="M1468" s="29"/>
    </row>
    <row r="1469" spans="1:13" x14ac:dyDescent="0.3">
      <c r="A1469" s="10">
        <f t="shared" si="65"/>
        <v>23</v>
      </c>
      <c r="B1469" s="10">
        <f t="shared" si="66"/>
        <v>67</v>
      </c>
      <c r="C1469" s="10" t="str">
        <f t="shared" ca="1" si="67"/>
        <v>CO2_emission_inventories van</v>
      </c>
      <c r="D1469" s="9" t="str" cm="1">
        <f t="array" aca="1" ref="D1469" ca="1">INDIRECT(ADDRESS(1,A1469,1,1,"all_city_parameter_inputs"))</f>
        <v>puerto_montt</v>
      </c>
      <c r="E1469" s="11" t="str" cm="1">
        <f t="array" aca="1" ref="E1469" ca="1">IF(AND(ISBLANK(INDIRECT(ADDRESS(B1469,2,1,1,"all_city_parameter_inputs"))), ISBLANK(INDIRECT(ADDRESS(B1469,1,1,1,"all_city_parameter_inputs")))), "", IF(ISBLANK(INDIRECT(ADDRESS(B1469,1,1,1,"all_city_parameter_inputs"))), All_city_list!E1468,INDIRECT(ADDRESS(B1469,1,1,1,"all_city_parameter_inputs"))))</f>
        <v>CO2_emission_inventories</v>
      </c>
      <c r="F1469" s="9" t="str" cm="1">
        <f t="array" aca="1" ref="F1469" ca="1">IF(AND(ISBLANK(INDIRECT(ADDRESS(B1469,3,1,1,"all_city_parameter_inputs"))),ISBLANK(INDIRECT(ADDRESS(B1469,2,1,1,"all_city_parameter_inputs")))),"",IF(ISBLANK(INDIRECT(ADDRESS(B1469,2,1,1,"all_city_parameter_inputs"))),"",INDIRECT(ADDRESS(B1469,2,1,1,"all_city_parameter_inputs"))))</f>
        <v>van</v>
      </c>
      <c r="G1469" s="25" t="str" cm="1">
        <f t="array" aca="1" ref="G1469" ca="1">IF(ISBLANK(INDIRECT(ADDRESS(B1469,A1469,1,1,"all_city_parameter_inputs"))), "--",INDIRECT(ADDRESS(B1469,A1469,1,1,"all_city_parameter_inputs")))</f>
        <v>--</v>
      </c>
      <c r="H1469" s="25" t="str">
        <f ca="1">IF(OR(F1469="alpha",F1469="beta",F1469="sd",F1469="mean"),"--",VLOOKUP(C1469,Default!$B$5:$H$82,7,FALSE))</f>
        <v>NOT defined</v>
      </c>
      <c r="I1469" s="9" t="str">
        <f ca="1">VLOOKUP(E1469,Lookup!$C$5:$D$42,2, FALSE)</f>
        <v>Pollution values</v>
      </c>
      <c r="J1469" s="9">
        <f ca="1">VLOOKUP(C1469,Default!$B$4:$E$82,4, FALSE)</f>
        <v>0</v>
      </c>
      <c r="K1469" s="29"/>
      <c r="L1469" s="29"/>
      <c r="M1469" s="29"/>
    </row>
    <row r="1470" spans="1:13" x14ac:dyDescent="0.3">
      <c r="A1470" s="10">
        <f t="shared" si="65"/>
        <v>23</v>
      </c>
      <c r="B1470" s="10">
        <f t="shared" si="66"/>
        <v>68</v>
      </c>
      <c r="C1470" s="10" t="str">
        <f t="shared" ca="1" si="67"/>
        <v>CO2_emission_inventories other</v>
      </c>
      <c r="D1470" s="9" t="str" cm="1">
        <f t="array" aca="1" ref="D1470" ca="1">INDIRECT(ADDRESS(1,A1470,1,1,"all_city_parameter_inputs"))</f>
        <v>puerto_montt</v>
      </c>
      <c r="E1470" s="11" t="str" cm="1">
        <f t="array" aca="1" ref="E1470" ca="1">IF(AND(ISBLANK(INDIRECT(ADDRESS(B1470,2,1,1,"all_city_parameter_inputs"))), ISBLANK(INDIRECT(ADDRESS(B1470,1,1,1,"all_city_parameter_inputs")))), "", IF(ISBLANK(INDIRECT(ADDRESS(B1470,1,1,1,"all_city_parameter_inputs"))), All_city_list!E1469,INDIRECT(ADDRESS(B1470,1,1,1,"all_city_parameter_inputs"))))</f>
        <v>CO2_emission_inventories</v>
      </c>
      <c r="F1470" s="9" t="str" cm="1">
        <f t="array" aca="1" ref="F1470" ca="1">IF(AND(ISBLANK(INDIRECT(ADDRESS(B1470,3,1,1,"all_city_parameter_inputs"))),ISBLANK(INDIRECT(ADDRESS(B1470,2,1,1,"all_city_parameter_inputs")))),"",IF(ISBLANK(INDIRECT(ADDRESS(B1470,2,1,1,"all_city_parameter_inputs"))),"",INDIRECT(ADDRESS(B1470,2,1,1,"all_city_parameter_inputs"))))</f>
        <v>other</v>
      </c>
      <c r="G1470" s="25" cm="1">
        <f t="array" aca="1" ref="G1470" ca="1">IF(ISBLANK(INDIRECT(ADDRESS(B1470,A1470,1,1,"all_city_parameter_inputs"))), "--",INDIRECT(ADDRESS(B1470,A1470,1,1,"all_city_parameter_inputs")))</f>
        <v>57.055700000000002</v>
      </c>
      <c r="H1470" s="25">
        <f ca="1">IF(OR(F1470="alpha",F1470="beta",F1470="sd",F1470="mean"),"--",VLOOKUP(C1470,Default!$B$5:$H$82,7,FALSE))</f>
        <v>31.28</v>
      </c>
      <c r="I1470" s="9" t="str">
        <f ca="1">VLOOKUP(E1470,Lookup!$C$5:$D$42,2, FALSE)</f>
        <v>Pollution values</v>
      </c>
      <c r="J1470" s="9">
        <f ca="1">VLOOKUP(C1470,Default!$B$4:$E$82,4, FALSE)</f>
        <v>0</v>
      </c>
      <c r="K1470" s="29"/>
      <c r="L1470" s="29"/>
      <c r="M1470" s="29"/>
    </row>
    <row r="1471" spans="1:13" x14ac:dyDescent="0.3">
      <c r="A1471" s="10">
        <f t="shared" si="65"/>
        <v>23</v>
      </c>
      <c r="B1471" s="10">
        <f t="shared" si="66"/>
        <v>69</v>
      </c>
      <c r="C1471" s="10" t="str">
        <f t="shared" ca="1" si="67"/>
        <v>CO2_emission_inventories taxi</v>
      </c>
      <c r="D1471" s="9" t="str" cm="1">
        <f t="array" aca="1" ref="D1471" ca="1">INDIRECT(ADDRESS(1,A1471,1,1,"all_city_parameter_inputs"))</f>
        <v>puerto_montt</v>
      </c>
      <c r="E1471" s="11" t="str" cm="1">
        <f t="array" aca="1" ref="E1471" ca="1">IF(AND(ISBLANK(INDIRECT(ADDRESS(B1471,2,1,1,"all_city_parameter_inputs"))), ISBLANK(INDIRECT(ADDRESS(B1471,1,1,1,"all_city_parameter_inputs")))), "", IF(ISBLANK(INDIRECT(ADDRESS(B1471,1,1,1,"all_city_parameter_inputs"))), All_city_list!E1470,INDIRECT(ADDRESS(B1471,1,1,1,"all_city_parameter_inputs"))))</f>
        <v>CO2_emission_inventories</v>
      </c>
      <c r="F1471" s="9" t="str" cm="1">
        <f t="array" aca="1" ref="F1471" ca="1">IF(AND(ISBLANK(INDIRECT(ADDRESS(B1471,3,1,1,"all_city_parameter_inputs"))),ISBLANK(INDIRECT(ADDRESS(B1471,2,1,1,"all_city_parameter_inputs")))),"",IF(ISBLANK(INDIRECT(ADDRESS(B1471,2,1,1,"all_city_parameter_inputs"))),"",INDIRECT(ADDRESS(B1471,2,1,1,"all_city_parameter_inputs"))))</f>
        <v>taxi</v>
      </c>
      <c r="G1471" s="25" t="str" cm="1">
        <f t="array" aca="1" ref="G1471" ca="1">IF(ISBLANK(INDIRECT(ADDRESS(B1471,A1471,1,1,"all_city_parameter_inputs"))), "--",INDIRECT(ADDRESS(B1471,A1471,1,1,"all_city_parameter_inputs")))</f>
        <v>--</v>
      </c>
      <c r="H1471" s="25" t="str">
        <f ca="1">IF(OR(F1471="alpha",F1471="beta",F1471="sd",F1471="mean"),"--",VLOOKUP(C1471,Default!$B$5:$H$82,7,FALSE))</f>
        <v>NOT defined</v>
      </c>
      <c r="I1471" s="9" t="str">
        <f ca="1">VLOOKUP(E1471,Lookup!$C$5:$D$42,2, FALSE)</f>
        <v>Pollution values</v>
      </c>
      <c r="J1471" s="9">
        <f ca="1">VLOOKUP(C1471,Default!$B$4:$E$82,4, FALSE)</f>
        <v>0</v>
      </c>
      <c r="K1471" s="29"/>
      <c r="L1471" s="29"/>
      <c r="M1471" s="29"/>
    </row>
    <row r="1472" spans="1:13" x14ac:dyDescent="0.3">
      <c r="A1472" s="10">
        <f t="shared" si="65"/>
        <v>23</v>
      </c>
      <c r="B1472" s="10">
        <f t="shared" si="66"/>
        <v>70</v>
      </c>
      <c r="C1472" s="10" t="str">
        <f t="shared" ca="1" si="67"/>
        <v>CO2_emission_inventories auto_rickshaw</v>
      </c>
      <c r="D1472" s="9" t="str" cm="1">
        <f t="array" aca="1" ref="D1472" ca="1">INDIRECT(ADDRESS(1,A1472,1,1,"all_city_parameter_inputs"))</f>
        <v>puerto_montt</v>
      </c>
      <c r="E1472" s="11" t="str" cm="1">
        <f t="array" aca="1" ref="E1472" ca="1">IF(AND(ISBLANK(INDIRECT(ADDRESS(B1472,2,1,1,"all_city_parameter_inputs"))), ISBLANK(INDIRECT(ADDRESS(B1472,1,1,1,"all_city_parameter_inputs")))), "", IF(ISBLANK(INDIRECT(ADDRESS(B1472,1,1,1,"all_city_parameter_inputs"))), All_city_list!E1471,INDIRECT(ADDRESS(B1472,1,1,1,"all_city_parameter_inputs"))))</f>
        <v>CO2_emission_inventories</v>
      </c>
      <c r="F1472" s="9" t="str" cm="1">
        <f t="array" aca="1" ref="F1472" ca="1">IF(AND(ISBLANK(INDIRECT(ADDRESS(B1472,3,1,1,"all_city_parameter_inputs"))),ISBLANK(INDIRECT(ADDRESS(B1472,2,1,1,"all_city_parameter_inputs")))),"",IF(ISBLANK(INDIRECT(ADDRESS(B1472,2,1,1,"all_city_parameter_inputs"))),"",INDIRECT(ADDRESS(B1472,2,1,1,"all_city_parameter_inputs"))))</f>
        <v>auto_rickshaw</v>
      </c>
      <c r="G1472" s="25" t="str" cm="1">
        <f t="array" aca="1" ref="G1472" ca="1">IF(ISBLANK(INDIRECT(ADDRESS(B1472,A1472,1,1,"all_city_parameter_inputs"))), "--",INDIRECT(ADDRESS(B1472,A1472,1,1,"all_city_parameter_inputs")))</f>
        <v>--</v>
      </c>
      <c r="H1472" s="25" t="str">
        <f ca="1">IF(OR(F1472="alpha",F1472="beta",F1472="sd",F1472="mean"),"--",VLOOKUP(C1472,Default!$B$5:$H$82,7,FALSE))</f>
        <v>NOT defined</v>
      </c>
      <c r="I1472" s="9" t="str">
        <f ca="1">VLOOKUP(E1472,Lookup!$C$5:$D$42,2, FALSE)</f>
        <v>Pollution values</v>
      </c>
      <c r="J1472" s="9">
        <f ca="1">VLOOKUP(C1472,Default!$B$4:$E$82,4, FALSE)</f>
        <v>0</v>
      </c>
      <c r="K1472" s="29"/>
      <c r="L1472" s="29"/>
      <c r="M1472" s="29"/>
    </row>
    <row r="1473" spans="1:13" x14ac:dyDescent="0.3">
      <c r="A1473" s="10">
        <f t="shared" si="65"/>
        <v>23</v>
      </c>
      <c r="B1473" s="10">
        <f t="shared" si="66"/>
        <v>71</v>
      </c>
      <c r="C1473" s="10" t="str">
        <f t="shared" ca="1" si="67"/>
        <v xml:space="preserve">CO2_emission_confidence </v>
      </c>
      <c r="D1473" s="9" t="str" cm="1">
        <f t="array" aca="1" ref="D1473" ca="1">INDIRECT(ADDRESS(1,A1473,1,1,"all_city_parameter_inputs"))</f>
        <v>puerto_montt</v>
      </c>
      <c r="E1473" s="11" t="str" cm="1">
        <f t="array" aca="1" ref="E1473" ca="1">IF(AND(ISBLANK(INDIRECT(ADDRESS(B1473,2,1,1,"all_city_parameter_inputs"))), ISBLANK(INDIRECT(ADDRESS(B1473,1,1,1,"all_city_parameter_inputs")))), "", IF(ISBLANK(INDIRECT(ADDRESS(B1473,1,1,1,"all_city_parameter_inputs"))), All_city_list!E1472,INDIRECT(ADDRESS(B1473,1,1,1,"all_city_parameter_inputs"))))</f>
        <v>CO2_emission_confidence</v>
      </c>
      <c r="F1473" s="9" t="str" cm="1">
        <f t="array" aca="1" ref="F1473" ca="1">IF(AND(ISBLANK(INDIRECT(ADDRESS(B1473,3,1,1,"all_city_parameter_inputs"))),ISBLANK(INDIRECT(ADDRESS(B1473,2,1,1,"all_city_parameter_inputs")))),"",IF(ISBLANK(INDIRECT(ADDRESS(B1473,2,1,1,"all_city_parameter_inputs"))),"",INDIRECT(ADDRESS(B1473,2,1,1,"all_city_parameter_inputs"))))</f>
        <v/>
      </c>
      <c r="G1473" s="25" cm="1">
        <f t="array" aca="1" ref="G1473" ca="1">IF(ISBLANK(INDIRECT(ADDRESS(B1473,A1473,1,1,"all_city_parameter_inputs"))), "--",INDIRECT(ADDRESS(B1473,A1473,1,1,"all_city_parameter_inputs")))</f>
        <v>0.8</v>
      </c>
      <c r="H1473" s="25" t="e">
        <f ca="1">IF(OR(F1473="alpha",F1473="beta",F1473="sd",F1473="mean"),"--",VLOOKUP(C1473,Default!$B$5:$H$82,7,FALSE))</f>
        <v>#N/A</v>
      </c>
      <c r="I1473" s="9" t="str">
        <f ca="1">VLOOKUP(E1473,Lookup!$C$5:$D$42,2, FALSE)</f>
        <v>Pollution values</v>
      </c>
      <c r="J1473" s="9" t="e">
        <f ca="1">VLOOKUP(C1473,Default!$B$4:$E$82,4, FALSE)</f>
        <v>#N/A</v>
      </c>
      <c r="K1473" s="29"/>
      <c r="L1473" s="29"/>
      <c r="M1473" s="29"/>
    </row>
    <row r="1474" spans="1:13" x14ac:dyDescent="0.3">
      <c r="A1474" s="10">
        <f t="shared" si="65"/>
        <v>24</v>
      </c>
      <c r="B1474" s="10">
        <f t="shared" si="66"/>
        <v>2</v>
      </c>
      <c r="C1474" s="10" t="str">
        <f t="shared" ca="1" si="67"/>
        <v>speeds subway</v>
      </c>
      <c r="D1474" s="9" t="str" cm="1">
        <f t="array" aca="1" ref="D1474" ca="1">INDIRECT(ADDRESS(1,A1474,1,1,"all_city_parameter_inputs"))</f>
        <v>san_antonio</v>
      </c>
      <c r="E1474" s="11" t="str" cm="1">
        <f t="array" aca="1" ref="E1474" ca="1">IF(AND(ISBLANK(INDIRECT(ADDRESS(B1474,2,1,1,"all_city_parameter_inputs"))), ISBLANK(INDIRECT(ADDRESS(B1474,1,1,1,"all_city_parameter_inputs")))), "", IF(ISBLANK(INDIRECT(ADDRESS(B1474,1,1,1,"all_city_parameter_inputs"))), All_city_list!E1473,INDIRECT(ADDRESS(B1474,1,1,1,"all_city_parameter_inputs"))))</f>
        <v>speeds</v>
      </c>
      <c r="F1474" s="9" t="str" cm="1">
        <f t="array" aca="1" ref="F1474" ca="1">IF(AND(ISBLANK(INDIRECT(ADDRESS(B1474,3,1,1,"all_city_parameter_inputs"))),ISBLANK(INDIRECT(ADDRESS(B1474,2,1,1,"all_city_parameter_inputs")))),"",IF(ISBLANK(INDIRECT(ADDRESS(B1474,2,1,1,"all_city_parameter_inputs"))),"",INDIRECT(ADDRESS(B1474,2,1,1,"all_city_parameter_inputs"))))</f>
        <v>subway</v>
      </c>
      <c r="G1474" s="25" t="str" cm="1">
        <f t="array" aca="1" ref="G1474" ca="1">IF(ISBLANK(INDIRECT(ADDRESS(B1474,A1474,1,1,"all_city_parameter_inputs"))), "--",INDIRECT(ADDRESS(B1474,A1474,1,1,"all_city_parameter_inputs")))</f>
        <v>--</v>
      </c>
      <c r="H1474" s="25">
        <f ca="1">IF(OR(F1474="alpha",F1474="beta",F1474="sd",F1474="mean"),"--",VLOOKUP(C1474,Default!$B$5:$H$82,7,FALSE))</f>
        <v>16</v>
      </c>
      <c r="I1474" s="9" t="str">
        <f ca="1">VLOOKUP(E1474,Lookup!$C$5:$D$42,2, FALSE)</f>
        <v>Travel values</v>
      </c>
      <c r="J1474" s="9">
        <f ca="1">VLOOKUP(C1474,Default!$B$4:$E$82,4, FALSE)</f>
        <v>0</v>
      </c>
      <c r="K1474" s="29"/>
      <c r="L1474" s="29"/>
      <c r="M1474" s="29"/>
    </row>
    <row r="1475" spans="1:13" x14ac:dyDescent="0.3">
      <c r="A1475" s="10">
        <f t="shared" si="65"/>
        <v>24</v>
      </c>
      <c r="B1475" s="10">
        <f t="shared" si="66"/>
        <v>3</v>
      </c>
      <c r="C1475" s="10" t="str">
        <f t="shared" ca="1" si="67"/>
        <v>speeds cycle</v>
      </c>
      <c r="D1475" s="9" t="str" cm="1">
        <f t="array" aca="1" ref="D1475" ca="1">INDIRECT(ADDRESS(1,A1475,1,1,"all_city_parameter_inputs"))</f>
        <v>san_antonio</v>
      </c>
      <c r="E1475" s="11" t="str" cm="1">
        <f t="array" aca="1" ref="E1475" ca="1">IF(AND(ISBLANK(INDIRECT(ADDRESS(B1475,2,1,1,"all_city_parameter_inputs"))), ISBLANK(INDIRECT(ADDRESS(B1475,1,1,1,"all_city_parameter_inputs")))), "", IF(ISBLANK(INDIRECT(ADDRESS(B1475,1,1,1,"all_city_parameter_inputs"))), All_city_list!E1474,INDIRECT(ADDRESS(B1475,1,1,1,"all_city_parameter_inputs"))))</f>
        <v>speeds</v>
      </c>
      <c r="F1475" s="9" t="str" cm="1">
        <f t="array" aca="1" ref="F1475" ca="1">IF(AND(ISBLANK(INDIRECT(ADDRESS(B1475,3,1,1,"all_city_parameter_inputs"))),ISBLANK(INDIRECT(ADDRESS(B1475,2,1,1,"all_city_parameter_inputs")))),"",IF(ISBLANK(INDIRECT(ADDRESS(B1475,2,1,1,"all_city_parameter_inputs"))),"",INDIRECT(ADDRESS(B1475,2,1,1,"all_city_parameter_inputs"))))</f>
        <v>cycle</v>
      </c>
      <c r="G1475" s="25" t="str" cm="1">
        <f t="array" aca="1" ref="G1475" ca="1">IF(ISBLANK(INDIRECT(ADDRESS(B1475,A1475,1,1,"all_city_parameter_inputs"))), "--",INDIRECT(ADDRESS(B1475,A1475,1,1,"all_city_parameter_inputs")))</f>
        <v>--</v>
      </c>
      <c r="H1475" s="25">
        <f ca="1">IF(OR(F1475="alpha",F1475="beta",F1475="sd",F1475="mean"),"--",VLOOKUP(C1475,Default!$B$5:$H$82,7,FALSE))</f>
        <v>7</v>
      </c>
      <c r="I1475" s="9" t="str">
        <f ca="1">VLOOKUP(E1475,Lookup!$C$5:$D$42,2, FALSE)</f>
        <v>Travel values</v>
      </c>
      <c r="J1475" s="9">
        <f ca="1">VLOOKUP(C1475,Default!$B$4:$E$82,4, FALSE)</f>
        <v>0</v>
      </c>
      <c r="K1475" s="29"/>
      <c r="L1475" s="29"/>
      <c r="M1475" s="29"/>
    </row>
    <row r="1476" spans="1:13" x14ac:dyDescent="0.3">
      <c r="A1476" s="10">
        <f t="shared" si="65"/>
        <v>24</v>
      </c>
      <c r="B1476" s="10">
        <f t="shared" si="66"/>
        <v>4</v>
      </c>
      <c r="C1476" s="10" t="str">
        <f t="shared" ca="1" si="67"/>
        <v>PM_emission_inventories motorcycle</v>
      </c>
      <c r="D1476" s="9" t="str" cm="1">
        <f t="array" aca="1" ref="D1476" ca="1">INDIRECT(ADDRESS(1,A1476,1,1,"all_city_parameter_inputs"))</f>
        <v>san_antonio</v>
      </c>
      <c r="E1476" s="11" t="str" cm="1">
        <f t="array" aca="1" ref="E1476" ca="1">IF(AND(ISBLANK(INDIRECT(ADDRESS(B1476,2,1,1,"all_city_parameter_inputs"))), ISBLANK(INDIRECT(ADDRESS(B1476,1,1,1,"all_city_parameter_inputs")))), "", IF(ISBLANK(INDIRECT(ADDRESS(B1476,1,1,1,"all_city_parameter_inputs"))), All_city_list!E1475,INDIRECT(ADDRESS(B1476,1,1,1,"all_city_parameter_inputs"))))</f>
        <v>PM_emission_inventories</v>
      </c>
      <c r="F1476" s="9" t="str" cm="1">
        <f t="array" aca="1" ref="F1476" ca="1">IF(AND(ISBLANK(INDIRECT(ADDRESS(B1476,3,1,1,"all_city_parameter_inputs"))),ISBLANK(INDIRECT(ADDRESS(B1476,2,1,1,"all_city_parameter_inputs")))),"",IF(ISBLANK(INDIRECT(ADDRESS(B1476,2,1,1,"all_city_parameter_inputs"))),"",INDIRECT(ADDRESS(B1476,2,1,1,"all_city_parameter_inputs"))))</f>
        <v>motorcycle</v>
      </c>
      <c r="G1476" s="25" cm="1">
        <f t="array" aca="1" ref="G1476" ca="1">IF(ISBLANK(INDIRECT(ADDRESS(B1476,A1476,1,1,"all_city_parameter_inputs"))), "--",INDIRECT(ADDRESS(B1476,A1476,1,1,"all_city_parameter_inputs")))</f>
        <v>2.0256382E-2</v>
      </c>
      <c r="H1476" s="25">
        <f ca="1">IF(OR(F1476="alpha",F1476="beta",F1476="sd",F1476="mean"),"--",VLOOKUP(C1476,Default!$B$5:$H$82,7,FALSE))</f>
        <v>1.0999999999999999E-2</v>
      </c>
      <c r="I1476" s="9" t="str">
        <f ca="1">VLOOKUP(E1476,Lookup!$C$5:$D$42,2, FALSE)</f>
        <v>Pollution values</v>
      </c>
      <c r="J1476" s="9" t="str">
        <f ca="1">VLOOKUP(C1476,Default!$B$4:$E$82,4, FALSE)</f>
        <v>- Used to estimate the PM for scenarios (function "scenario_pm_calculations").
- Iused as reference to compute confidence around it (function "ithim_setup_parameters").
- used to create VEHICLE_INVENTORY, with speeds, PM and CO2 emissions (function "set_vehicle_inventory").</v>
      </c>
      <c r="K1476" s="29"/>
      <c r="L1476" s="29"/>
      <c r="M1476" s="29"/>
    </row>
    <row r="1477" spans="1:13" x14ac:dyDescent="0.3">
      <c r="A1477" s="10">
        <f t="shared" si="65"/>
        <v>24</v>
      </c>
      <c r="B1477" s="10">
        <f t="shared" si="66"/>
        <v>5</v>
      </c>
      <c r="C1477" s="10" t="str">
        <f t="shared" ca="1" si="67"/>
        <v>PM_emission_inventories car</v>
      </c>
      <c r="D1477" s="9" t="str" cm="1">
        <f t="array" aca="1" ref="D1477" ca="1">INDIRECT(ADDRESS(1,A1477,1,1,"all_city_parameter_inputs"))</f>
        <v>san_antonio</v>
      </c>
      <c r="E1477" s="11" t="str" cm="1">
        <f t="array" aca="1" ref="E1477" ca="1">IF(AND(ISBLANK(INDIRECT(ADDRESS(B1477,2,1,1,"all_city_parameter_inputs"))), ISBLANK(INDIRECT(ADDRESS(B1477,1,1,1,"all_city_parameter_inputs")))), "", IF(ISBLANK(INDIRECT(ADDRESS(B1477,1,1,1,"all_city_parameter_inputs"))), All_city_list!E1476,INDIRECT(ADDRESS(B1477,1,1,1,"all_city_parameter_inputs"))))</f>
        <v>PM_emission_inventories</v>
      </c>
      <c r="F1477" s="9" t="str" cm="1">
        <f t="array" aca="1" ref="F1477" ca="1">IF(AND(ISBLANK(INDIRECT(ADDRESS(B1477,3,1,1,"all_city_parameter_inputs"))),ISBLANK(INDIRECT(ADDRESS(B1477,2,1,1,"all_city_parameter_inputs")))),"",IF(ISBLANK(INDIRECT(ADDRESS(B1477,2,1,1,"all_city_parameter_inputs"))),"",INDIRECT(ADDRESS(B1477,2,1,1,"all_city_parameter_inputs"))))</f>
        <v>car</v>
      </c>
      <c r="G1477" s="25" cm="1">
        <f t="array" aca="1" ref="G1477" ca="1">IF(ISBLANK(INDIRECT(ADDRESS(B1477,A1477,1,1,"all_city_parameter_inputs"))), "--",INDIRECT(ADDRESS(B1477,A1477,1,1,"all_city_parameter_inputs")))</f>
        <v>2.6830687999999998E-2</v>
      </c>
      <c r="H1477" s="25">
        <f ca="1">IF(OR(F1477="alpha",F1477="beta",F1477="sd",F1477="mean"),"--",VLOOKUP(C1477,Default!$B$5:$H$82,7,FALSE))</f>
        <v>0.22800000000000001</v>
      </c>
      <c r="I1477" s="9" t="str">
        <f ca="1">VLOOKUP(E1477,Lookup!$C$5:$D$42,2, FALSE)</f>
        <v>Pollution values</v>
      </c>
      <c r="J1477" s="9">
        <f ca="1">VLOOKUP(C1477,Default!$B$4:$E$82,4, FALSE)</f>
        <v>0</v>
      </c>
      <c r="K1477" s="29"/>
      <c r="L1477" s="29"/>
      <c r="M1477" s="29"/>
    </row>
    <row r="1478" spans="1:13" x14ac:dyDescent="0.3">
      <c r="A1478" s="10">
        <f t="shared" si="65"/>
        <v>24</v>
      </c>
      <c r="B1478" s="10">
        <f t="shared" si="66"/>
        <v>6</v>
      </c>
      <c r="C1478" s="10" t="str">
        <f t="shared" ca="1" si="67"/>
        <v>PM_emission_inventories bus_driver</v>
      </c>
      <c r="D1478" s="9" t="str" cm="1">
        <f t="array" aca="1" ref="D1478" ca="1">INDIRECT(ADDRESS(1,A1478,1,1,"all_city_parameter_inputs"))</f>
        <v>san_antonio</v>
      </c>
      <c r="E1478" s="11" t="str" cm="1">
        <f t="array" aca="1" ref="E1478" ca="1">IF(AND(ISBLANK(INDIRECT(ADDRESS(B1478,2,1,1,"all_city_parameter_inputs"))), ISBLANK(INDIRECT(ADDRESS(B1478,1,1,1,"all_city_parameter_inputs")))), "", IF(ISBLANK(INDIRECT(ADDRESS(B1478,1,1,1,"all_city_parameter_inputs"))), All_city_list!E1477,INDIRECT(ADDRESS(B1478,1,1,1,"all_city_parameter_inputs"))))</f>
        <v>PM_emission_inventories</v>
      </c>
      <c r="F1478" s="9" t="str" cm="1">
        <f t="array" aca="1" ref="F1478" ca="1">IF(AND(ISBLANK(INDIRECT(ADDRESS(B1478,3,1,1,"all_city_parameter_inputs"))),ISBLANK(INDIRECT(ADDRESS(B1478,2,1,1,"all_city_parameter_inputs")))),"",IF(ISBLANK(INDIRECT(ADDRESS(B1478,2,1,1,"all_city_parameter_inputs"))),"",INDIRECT(ADDRESS(B1478,2,1,1,"all_city_parameter_inputs"))))</f>
        <v>bus_driver</v>
      </c>
      <c r="G1478" s="25" cm="1">
        <f t="array" aca="1" ref="G1478" ca="1">IF(ISBLANK(INDIRECT(ADDRESS(B1478,A1478,1,1,"all_city_parameter_inputs"))), "--",INDIRECT(ADDRESS(B1478,A1478,1,1,"all_city_parameter_inputs")))</f>
        <v>3.3645397E-2</v>
      </c>
      <c r="H1478" s="25">
        <f ca="1">IF(OR(F1478="alpha",F1478="beta",F1478="sd",F1478="mean"),"--",VLOOKUP(C1478,Default!$B$5:$H$82,7,FALSE))</f>
        <v>0.82</v>
      </c>
      <c r="I1478" s="9" t="str">
        <f ca="1">VLOOKUP(E1478,Lookup!$C$5:$D$42,2, FALSE)</f>
        <v>Pollution values</v>
      </c>
      <c r="J1478" s="9">
        <f ca="1">VLOOKUP(C1478,Default!$B$4:$E$82,4, FALSE)</f>
        <v>0</v>
      </c>
      <c r="K1478" s="29"/>
      <c r="L1478" s="29"/>
      <c r="M1478" s="29"/>
    </row>
    <row r="1479" spans="1:13" x14ac:dyDescent="0.3">
      <c r="A1479" s="10">
        <f t="shared" si="65"/>
        <v>24</v>
      </c>
      <c r="B1479" s="10">
        <f t="shared" si="66"/>
        <v>7</v>
      </c>
      <c r="C1479" s="10" t="str">
        <f t="shared" ca="1" si="67"/>
        <v>PM_emission_inventories big_truck</v>
      </c>
      <c r="D1479" s="9" t="str" cm="1">
        <f t="array" aca="1" ref="D1479" ca="1">INDIRECT(ADDRESS(1,A1479,1,1,"all_city_parameter_inputs"))</f>
        <v>san_antonio</v>
      </c>
      <c r="E1479" s="11" t="str" cm="1">
        <f t="array" aca="1" ref="E1479" ca="1">IF(AND(ISBLANK(INDIRECT(ADDRESS(B1479,2,1,1,"all_city_parameter_inputs"))), ISBLANK(INDIRECT(ADDRESS(B1479,1,1,1,"all_city_parameter_inputs")))), "", IF(ISBLANK(INDIRECT(ADDRESS(B1479,1,1,1,"all_city_parameter_inputs"))), All_city_list!E1478,INDIRECT(ADDRESS(B1479,1,1,1,"all_city_parameter_inputs"))))</f>
        <v>PM_emission_inventories</v>
      </c>
      <c r="F1479" s="9" t="str" cm="1">
        <f t="array" aca="1" ref="F1479" ca="1">IF(AND(ISBLANK(INDIRECT(ADDRESS(B1479,3,1,1,"all_city_parameter_inputs"))),ISBLANK(INDIRECT(ADDRESS(B1479,2,1,1,"all_city_parameter_inputs")))),"",IF(ISBLANK(INDIRECT(ADDRESS(B1479,2,1,1,"all_city_parameter_inputs"))),"",INDIRECT(ADDRESS(B1479,2,1,1,"all_city_parameter_inputs"))))</f>
        <v>big_truck</v>
      </c>
      <c r="G1479" s="25" cm="1">
        <f t="array" aca="1" ref="G1479" ca="1">IF(ISBLANK(INDIRECT(ADDRESS(B1479,A1479,1,1,"all_city_parameter_inputs"))), "--",INDIRECT(ADDRESS(B1479,A1479,1,1,"all_city_parameter_inputs")))</f>
        <v>0.135115139</v>
      </c>
      <c r="H1479" s="25">
        <f ca="1">IF(OR(F1479="alpha",F1479="beta",F1479="sd",F1479="mean"),"--",VLOOKUP(C1479,Default!$B$5:$H$82,7,FALSE))</f>
        <v>0.71099999999999997</v>
      </c>
      <c r="I1479" s="9" t="str">
        <f ca="1">VLOOKUP(E1479,Lookup!$C$5:$D$42,2, FALSE)</f>
        <v>Pollution values</v>
      </c>
      <c r="J1479" s="9">
        <f ca="1">VLOOKUP(C1479,Default!$B$4:$E$82,4, FALSE)</f>
        <v>0</v>
      </c>
      <c r="K1479" s="29"/>
      <c r="L1479" s="29"/>
      <c r="M1479" s="29"/>
    </row>
    <row r="1480" spans="1:13" x14ac:dyDescent="0.3">
      <c r="A1480" s="10">
        <f t="shared" si="65"/>
        <v>24</v>
      </c>
      <c r="B1480" s="10">
        <f t="shared" si="66"/>
        <v>8</v>
      </c>
      <c r="C1480" s="10" t="str">
        <f t="shared" ca="1" si="67"/>
        <v>PM_emission_inventories truck</v>
      </c>
      <c r="D1480" s="9" t="str" cm="1">
        <f t="array" aca="1" ref="D1480" ca="1">INDIRECT(ADDRESS(1,A1480,1,1,"all_city_parameter_inputs"))</f>
        <v>san_antonio</v>
      </c>
      <c r="E1480" s="11" t="str" cm="1">
        <f t="array" aca="1" ref="E1480" ca="1">IF(AND(ISBLANK(INDIRECT(ADDRESS(B1480,2,1,1,"all_city_parameter_inputs"))), ISBLANK(INDIRECT(ADDRESS(B1480,1,1,1,"all_city_parameter_inputs")))), "", IF(ISBLANK(INDIRECT(ADDRESS(B1480,1,1,1,"all_city_parameter_inputs"))), All_city_list!E1479,INDIRECT(ADDRESS(B1480,1,1,1,"all_city_parameter_inputs"))))</f>
        <v>PM_emission_inventories</v>
      </c>
      <c r="F1480" s="9" t="str" cm="1">
        <f t="array" aca="1" ref="F1480" ca="1">IF(AND(ISBLANK(INDIRECT(ADDRESS(B1480,3,1,1,"all_city_parameter_inputs"))),ISBLANK(INDIRECT(ADDRESS(B1480,2,1,1,"all_city_parameter_inputs")))),"",IF(ISBLANK(INDIRECT(ADDRESS(B1480,2,1,1,"all_city_parameter_inputs"))),"",INDIRECT(ADDRESS(B1480,2,1,1,"all_city_parameter_inputs"))))</f>
        <v>truck</v>
      </c>
      <c r="G1480" s="25" cm="1">
        <f t="array" aca="1" ref="G1480" ca="1">IF(ISBLANK(INDIRECT(ADDRESS(B1480,A1480,1,1,"all_city_parameter_inputs"))), "--",INDIRECT(ADDRESS(B1480,A1480,1,1,"all_city_parameter_inputs")))</f>
        <v>0.78415239400000003</v>
      </c>
      <c r="H1480" s="25">
        <f ca="1">IF(OR(F1480="alpha",F1480="beta",F1480="sd",F1480="mean"),"--",VLOOKUP(C1480,Default!$B$5:$H$82,7,FALSE))</f>
        <v>0.85899999999999999</v>
      </c>
      <c r="I1480" s="9" t="str">
        <f ca="1">VLOOKUP(E1480,Lookup!$C$5:$D$42,2, FALSE)</f>
        <v>Pollution values</v>
      </c>
      <c r="J1480" s="9">
        <f ca="1">VLOOKUP(C1480,Default!$B$4:$E$82,4, FALSE)</f>
        <v>0</v>
      </c>
      <c r="K1480" s="29"/>
      <c r="L1480" s="29"/>
      <c r="M1480" s="29"/>
    </row>
    <row r="1481" spans="1:13" x14ac:dyDescent="0.3">
      <c r="A1481" s="10">
        <f t="shared" si="65"/>
        <v>24</v>
      </c>
      <c r="B1481" s="10">
        <f t="shared" si="66"/>
        <v>9</v>
      </c>
      <c r="C1481" s="10" t="str">
        <f t="shared" ca="1" si="67"/>
        <v>PM_emission_inventories van</v>
      </c>
      <c r="D1481" s="9" t="str" cm="1">
        <f t="array" aca="1" ref="D1481" ca="1">INDIRECT(ADDRESS(1,A1481,1,1,"all_city_parameter_inputs"))</f>
        <v>san_antonio</v>
      </c>
      <c r="E1481" s="11" t="str" cm="1">
        <f t="array" aca="1" ref="E1481" ca="1">IF(AND(ISBLANK(INDIRECT(ADDRESS(B1481,2,1,1,"all_city_parameter_inputs"))), ISBLANK(INDIRECT(ADDRESS(B1481,1,1,1,"all_city_parameter_inputs")))), "", IF(ISBLANK(INDIRECT(ADDRESS(B1481,1,1,1,"all_city_parameter_inputs"))), All_city_list!E1480,INDIRECT(ADDRESS(B1481,1,1,1,"all_city_parameter_inputs"))))</f>
        <v>PM_emission_inventories</v>
      </c>
      <c r="F1481" s="9" t="str" cm="1">
        <f t="array" aca="1" ref="F1481" ca="1">IF(AND(ISBLANK(INDIRECT(ADDRESS(B1481,3,1,1,"all_city_parameter_inputs"))),ISBLANK(INDIRECT(ADDRESS(B1481,2,1,1,"all_city_parameter_inputs")))),"",IF(ISBLANK(INDIRECT(ADDRESS(B1481,2,1,1,"all_city_parameter_inputs"))),"",INDIRECT(ADDRESS(B1481,2,1,1,"all_city_parameter_inputs"))))</f>
        <v>van</v>
      </c>
      <c r="G1481" s="25" cm="1">
        <f t="array" aca="1" ref="G1481" ca="1">IF(ISBLANK(INDIRECT(ADDRESS(B1481,A1481,1,1,"all_city_parameter_inputs"))), "--",INDIRECT(ADDRESS(B1481,A1481,1,1,"all_city_parameter_inputs")))</f>
        <v>0</v>
      </c>
      <c r="H1481" s="25" t="str">
        <f ca="1">IF(OR(F1481="alpha",F1481="beta",F1481="sd",F1481="mean"),"--",VLOOKUP(C1481,Default!$B$5:$H$82,7,FALSE))</f>
        <v>NOT defined</v>
      </c>
      <c r="I1481" s="9" t="str">
        <f ca="1">VLOOKUP(E1481,Lookup!$C$5:$D$42,2, FALSE)</f>
        <v>Pollution values</v>
      </c>
      <c r="J1481" s="9">
        <f ca="1">VLOOKUP(C1481,Default!$B$4:$E$82,4, FALSE)</f>
        <v>0</v>
      </c>
      <c r="K1481" s="29"/>
      <c r="L1481" s="29"/>
      <c r="M1481" s="29"/>
    </row>
    <row r="1482" spans="1:13" x14ac:dyDescent="0.3">
      <c r="A1482" s="10">
        <f t="shared" si="65"/>
        <v>24</v>
      </c>
      <c r="B1482" s="10">
        <f t="shared" si="66"/>
        <v>10</v>
      </c>
      <c r="C1482" s="10" t="str">
        <f t="shared" ca="1" si="67"/>
        <v>PM_emission_inventories other</v>
      </c>
      <c r="D1482" s="9" t="str" cm="1">
        <f t="array" aca="1" ref="D1482" ca="1">INDIRECT(ADDRESS(1,A1482,1,1,"all_city_parameter_inputs"))</f>
        <v>san_antonio</v>
      </c>
      <c r="E1482" s="11" t="str" cm="1">
        <f t="array" aca="1" ref="E1482" ca="1">IF(AND(ISBLANK(INDIRECT(ADDRESS(B1482,2,1,1,"all_city_parameter_inputs"))), ISBLANK(INDIRECT(ADDRESS(B1482,1,1,1,"all_city_parameter_inputs")))), "", IF(ISBLANK(INDIRECT(ADDRESS(B1482,1,1,1,"all_city_parameter_inputs"))), All_city_list!E1481,INDIRECT(ADDRESS(B1482,1,1,1,"all_city_parameter_inputs"))))</f>
        <v>PM_emission_inventories</v>
      </c>
      <c r="F1482" s="9" t="str" cm="1">
        <f t="array" aca="1" ref="F1482" ca="1">IF(AND(ISBLANK(INDIRECT(ADDRESS(B1482,3,1,1,"all_city_parameter_inputs"))),ISBLANK(INDIRECT(ADDRESS(B1482,2,1,1,"all_city_parameter_inputs")))),"",IF(ISBLANK(INDIRECT(ADDRESS(B1482,2,1,1,"all_city_parameter_inputs"))),"",INDIRECT(ADDRESS(B1482,2,1,1,"all_city_parameter_inputs"))))</f>
        <v>other</v>
      </c>
      <c r="G1482" s="25" cm="1">
        <f t="array" aca="1" ref="G1482" ca="1">IF(ISBLANK(INDIRECT(ADDRESS(B1482,A1482,1,1,"all_city_parameter_inputs"))), "--",INDIRECT(ADDRESS(B1482,A1482,1,1,"all_city_parameter_inputs")))</f>
        <v>0</v>
      </c>
      <c r="H1482" s="25">
        <f ca="1">IF(OR(F1482="alpha",F1482="beta",F1482="sd",F1482="mean"),"--",VLOOKUP(C1482,Default!$B$5:$H$82,7,FALSE))</f>
        <v>8.2000000000000003E-2</v>
      </c>
      <c r="I1482" s="9" t="str">
        <f ca="1">VLOOKUP(E1482,Lookup!$C$5:$D$42,2, FALSE)</f>
        <v>Pollution values</v>
      </c>
      <c r="J1482" s="9">
        <f ca="1">VLOOKUP(C1482,Default!$B$4:$E$82,4, FALSE)</f>
        <v>0</v>
      </c>
      <c r="K1482" s="29"/>
      <c r="L1482" s="29"/>
      <c r="M1482" s="29"/>
    </row>
    <row r="1483" spans="1:13" x14ac:dyDescent="0.3">
      <c r="A1483" s="10">
        <f t="shared" si="65"/>
        <v>24</v>
      </c>
      <c r="B1483" s="10">
        <f t="shared" si="66"/>
        <v>11</v>
      </c>
      <c r="C1483" s="10" t="str">
        <f t="shared" ca="1" si="67"/>
        <v>PM_emission_inventories taxi</v>
      </c>
      <c r="D1483" s="9" t="str" cm="1">
        <f t="array" aca="1" ref="D1483" ca="1">INDIRECT(ADDRESS(1,A1483,1,1,"all_city_parameter_inputs"))</f>
        <v>san_antonio</v>
      </c>
      <c r="E1483" s="11" t="str" cm="1">
        <f t="array" aca="1" ref="E1483" ca="1">IF(AND(ISBLANK(INDIRECT(ADDRESS(B1483,2,1,1,"all_city_parameter_inputs"))), ISBLANK(INDIRECT(ADDRESS(B1483,1,1,1,"all_city_parameter_inputs")))), "", IF(ISBLANK(INDIRECT(ADDRESS(B1483,1,1,1,"all_city_parameter_inputs"))), All_city_list!E1482,INDIRECT(ADDRESS(B1483,1,1,1,"all_city_parameter_inputs"))))</f>
        <v>PM_emission_inventories</v>
      </c>
      <c r="F1483" s="9" t="str" cm="1">
        <f t="array" aca="1" ref="F1483" ca="1">IF(AND(ISBLANK(INDIRECT(ADDRESS(B1483,3,1,1,"all_city_parameter_inputs"))),ISBLANK(INDIRECT(ADDRESS(B1483,2,1,1,"all_city_parameter_inputs")))),"",IF(ISBLANK(INDIRECT(ADDRESS(B1483,2,1,1,"all_city_parameter_inputs"))),"",INDIRECT(ADDRESS(B1483,2,1,1,"all_city_parameter_inputs"))))</f>
        <v>taxi</v>
      </c>
      <c r="G1483" s="25" cm="1">
        <f t="array" aca="1" ref="G1483" ca="1">IF(ISBLANK(INDIRECT(ADDRESS(B1483,A1483,1,1,"all_city_parameter_inputs"))), "--",INDIRECT(ADDRESS(B1483,A1483,1,1,"all_city_parameter_inputs")))</f>
        <v>0</v>
      </c>
      <c r="H1483" s="25">
        <f ca="1">IF(OR(F1483="alpha",F1483="beta",F1483="sd",F1483="mean"),"--",VLOOKUP(C1483,Default!$B$5:$H$82,7,FALSE))</f>
        <v>1.0999999999999999E-2</v>
      </c>
      <c r="I1483" s="9" t="str">
        <f ca="1">VLOOKUP(E1483,Lookup!$C$5:$D$42,2, FALSE)</f>
        <v>Pollution values</v>
      </c>
      <c r="J1483" s="9">
        <f ca="1">VLOOKUP(C1483,Default!$B$4:$E$82,4, FALSE)</f>
        <v>0</v>
      </c>
      <c r="K1483" s="29"/>
      <c r="L1483" s="29"/>
      <c r="M1483" s="29"/>
    </row>
    <row r="1484" spans="1:13" x14ac:dyDescent="0.3">
      <c r="A1484" s="10">
        <f t="shared" si="65"/>
        <v>24</v>
      </c>
      <c r="B1484" s="10">
        <f t="shared" si="66"/>
        <v>12</v>
      </c>
      <c r="C1484" s="10" t="str">
        <f t="shared" ca="1" si="67"/>
        <v>PM_emission_inventories auto_rickshaw</v>
      </c>
      <c r="D1484" s="9" t="str" cm="1">
        <f t="array" aca="1" ref="D1484" ca="1">INDIRECT(ADDRESS(1,A1484,1,1,"all_city_parameter_inputs"))</f>
        <v>san_antonio</v>
      </c>
      <c r="E1484" s="11" t="str" cm="1">
        <f t="array" aca="1" ref="E1484" ca="1">IF(AND(ISBLANK(INDIRECT(ADDRESS(B1484,2,1,1,"all_city_parameter_inputs"))), ISBLANK(INDIRECT(ADDRESS(B1484,1,1,1,"all_city_parameter_inputs")))), "", IF(ISBLANK(INDIRECT(ADDRESS(B1484,1,1,1,"all_city_parameter_inputs"))), All_city_list!E1483,INDIRECT(ADDRESS(B1484,1,1,1,"all_city_parameter_inputs"))))</f>
        <v>PM_emission_inventories</v>
      </c>
      <c r="F1484" s="9" t="str" cm="1">
        <f t="array" aca="1" ref="F1484" ca="1">IF(AND(ISBLANK(INDIRECT(ADDRESS(B1484,3,1,1,"all_city_parameter_inputs"))),ISBLANK(INDIRECT(ADDRESS(B1484,2,1,1,"all_city_parameter_inputs")))),"",IF(ISBLANK(INDIRECT(ADDRESS(B1484,2,1,1,"all_city_parameter_inputs"))),"",INDIRECT(ADDRESS(B1484,2,1,1,"all_city_parameter_inputs"))))</f>
        <v>auto_rickshaw</v>
      </c>
      <c r="G1484" s="25" cm="1">
        <f t="array" aca="1" ref="G1484" ca="1">IF(ISBLANK(INDIRECT(ADDRESS(B1484,A1484,1,1,"all_city_parameter_inputs"))), "--",INDIRECT(ADDRESS(B1484,A1484,1,1,"all_city_parameter_inputs")))</f>
        <v>0</v>
      </c>
      <c r="H1484" s="25" t="str">
        <f ca="1">IF(OR(F1484="alpha",F1484="beta",F1484="sd",F1484="mean"),"--",VLOOKUP(C1484,Default!$B$5:$H$82,7,FALSE))</f>
        <v>NOT defined</v>
      </c>
      <c r="I1484" s="9" t="str">
        <f ca="1">VLOOKUP(E1484,Lookup!$C$5:$D$42,2, FALSE)</f>
        <v>Pollution values</v>
      </c>
      <c r="J1484" s="9">
        <f ca="1">VLOOKUP(C1484,Default!$B$4:$E$82,4, FALSE)</f>
        <v>0</v>
      </c>
      <c r="K1484" s="29"/>
      <c r="L1484" s="29"/>
      <c r="M1484" s="29"/>
    </row>
    <row r="1485" spans="1:13" x14ac:dyDescent="0.3">
      <c r="A1485" s="10">
        <f t="shared" ref="A1485:A1548" si="68">A1415+1</f>
        <v>24</v>
      </c>
      <c r="B1485" s="10">
        <f t="shared" ref="B1485:B1548" si="69">B1415</f>
        <v>13</v>
      </c>
      <c r="C1485" s="10" t="str">
        <f t="shared" ref="C1485:C1548" ca="1" si="70">IF(OR(F1485="alpha",F1485="beta",F1485="constant",F1485="sd",F1485="mean"),E1485,E1485&amp;" "&amp;F1485)</f>
        <v>injury_reporting_rate</v>
      </c>
      <c r="D1485" s="9" t="str" cm="1">
        <f t="array" aca="1" ref="D1485" ca="1">INDIRECT(ADDRESS(1,A1485,1,1,"all_city_parameter_inputs"))</f>
        <v>san_antonio</v>
      </c>
      <c r="E1485" s="11" t="str" cm="1">
        <f t="array" aca="1" ref="E1485" ca="1">IF(AND(ISBLANK(INDIRECT(ADDRESS(B1485,2,1,1,"all_city_parameter_inputs"))), ISBLANK(INDIRECT(ADDRESS(B1485,1,1,1,"all_city_parameter_inputs")))), "", IF(ISBLANK(INDIRECT(ADDRESS(B1485,1,1,1,"all_city_parameter_inputs"))), All_city_list!E1484,INDIRECT(ADDRESS(B1485,1,1,1,"all_city_parameter_inputs"))))</f>
        <v>injury_reporting_rate</v>
      </c>
      <c r="F1485" s="9" t="str" cm="1">
        <f t="array" aca="1" ref="F1485" ca="1">IF(AND(ISBLANK(INDIRECT(ADDRESS(B1485,3,1,1,"all_city_parameter_inputs"))),ISBLANK(INDIRECT(ADDRESS(B1485,2,1,1,"all_city_parameter_inputs")))),"",IF(ISBLANK(INDIRECT(ADDRESS(B1485,2,1,1,"all_city_parameter_inputs"))),"",INDIRECT(ADDRESS(B1485,2,1,1,"all_city_parameter_inputs"))))</f>
        <v>constant</v>
      </c>
      <c r="G1485" s="25" cm="1">
        <f t="array" aca="1" ref="G1485" ca="1">IF(ISBLANK(INDIRECT(ADDRESS(B1485,A1485,1,1,"all_city_parameter_inputs"))), "--",INDIRECT(ADDRESS(B1485,A1485,1,1,"all_city_parameter_inputs")))</f>
        <v>1</v>
      </c>
      <c r="H1485" s="25">
        <f ca="1">IF(OR(F1485="alpha",F1485="beta",F1485="sd",F1485="mean"),"--",VLOOKUP(C1485,Default!$B$5:$H$82,7,FALSE))</f>
        <v>1</v>
      </c>
      <c r="I1485" s="9" t="str">
        <f ca="1">VLOOKUP(E1485,Lookup!$C$5:$D$42,2, FALSE)</f>
        <v>Injury values</v>
      </c>
      <c r="J1485" s="9" t="str">
        <f ca="1">VLOOKUP(C1485,Default!$B$4:$E$82,4, FALSE)</f>
        <v>rate at which injuries are reported</v>
      </c>
      <c r="K1485" s="29"/>
      <c r="L1485" s="29"/>
      <c r="M1485" s="29"/>
    </row>
    <row r="1486" spans="1:13" x14ac:dyDescent="0.3">
      <c r="A1486" s="10">
        <f t="shared" si="68"/>
        <v>24</v>
      </c>
      <c r="B1486" s="10">
        <f t="shared" si="69"/>
        <v>14</v>
      </c>
      <c r="C1486" s="10" t="str">
        <f t="shared" ca="1" si="70"/>
        <v>injury_reporting_rate</v>
      </c>
      <c r="D1486" s="9" t="str" cm="1">
        <f t="array" aca="1" ref="D1486" ca="1">INDIRECT(ADDRESS(1,A1486,1,1,"all_city_parameter_inputs"))</f>
        <v>san_antonio</v>
      </c>
      <c r="E1486" s="11" t="str" cm="1">
        <f t="array" aca="1" ref="E1486" ca="1">IF(AND(ISBLANK(INDIRECT(ADDRESS(B1486,2,1,1,"all_city_parameter_inputs"))), ISBLANK(INDIRECT(ADDRESS(B1486,1,1,1,"all_city_parameter_inputs")))), "", IF(ISBLANK(INDIRECT(ADDRESS(B1486,1,1,1,"all_city_parameter_inputs"))), All_city_list!E1485,INDIRECT(ADDRESS(B1486,1,1,1,"all_city_parameter_inputs"))))</f>
        <v>injury_reporting_rate</v>
      </c>
      <c r="F1486" s="9" t="str" cm="1">
        <f t="array" aca="1" ref="F1486" ca="1">IF(AND(ISBLANK(INDIRECT(ADDRESS(B1486,3,1,1,"all_city_parameter_inputs"))),ISBLANK(INDIRECT(ADDRESS(B1486,2,1,1,"all_city_parameter_inputs")))),"",IF(ISBLANK(INDIRECT(ADDRESS(B1486,2,1,1,"all_city_parameter_inputs"))),"",INDIRECT(ADDRESS(B1486,2,1,1,"all_city_parameter_inputs"))))</f>
        <v>alpha</v>
      </c>
      <c r="G1486" s="25" cm="1">
        <f t="array" aca="1" ref="G1486" ca="1">IF(ISBLANK(INDIRECT(ADDRESS(B1486,A1486,1,1,"all_city_parameter_inputs"))), "--",INDIRECT(ADDRESS(B1486,A1486,1,1,"all_city_parameter_inputs")))</f>
        <v>40</v>
      </c>
      <c r="H1486" s="25" t="str">
        <f ca="1">IF(OR(F1486="alpha",F1486="beta",F1486="sd",F1486="mean"),"--",VLOOKUP(C1486,Default!$B$5:$H$82,7,FALSE))</f>
        <v>--</v>
      </c>
      <c r="I1486" s="9" t="str">
        <f ca="1">VLOOKUP(E1486,Lookup!$C$5:$D$42,2, FALSE)</f>
        <v>Injury values</v>
      </c>
      <c r="J1486" s="9" t="str">
        <f ca="1">VLOOKUP(C1486,Default!$B$4:$E$82,4, FALSE)</f>
        <v>rate at which injuries are reported</v>
      </c>
      <c r="K1486" s="29"/>
      <c r="L1486" s="29"/>
      <c r="M1486" s="29"/>
    </row>
    <row r="1487" spans="1:13" x14ac:dyDescent="0.3">
      <c r="A1487" s="10">
        <f t="shared" si="68"/>
        <v>24</v>
      </c>
      <c r="B1487" s="10">
        <f t="shared" si="69"/>
        <v>15</v>
      </c>
      <c r="C1487" s="10" t="str">
        <f t="shared" ca="1" si="70"/>
        <v>injury_reporting_rate</v>
      </c>
      <c r="D1487" s="9" t="str" cm="1">
        <f t="array" aca="1" ref="D1487" ca="1">INDIRECT(ADDRESS(1,A1487,1,1,"all_city_parameter_inputs"))</f>
        <v>san_antonio</v>
      </c>
      <c r="E1487" s="11" t="str" cm="1">
        <f t="array" aca="1" ref="E1487" ca="1">IF(AND(ISBLANK(INDIRECT(ADDRESS(B1487,2,1,1,"all_city_parameter_inputs"))), ISBLANK(INDIRECT(ADDRESS(B1487,1,1,1,"all_city_parameter_inputs")))), "", IF(ISBLANK(INDIRECT(ADDRESS(B1487,1,1,1,"all_city_parameter_inputs"))), All_city_list!E1486,INDIRECT(ADDRESS(B1487,1,1,1,"all_city_parameter_inputs"))))</f>
        <v>injury_reporting_rate</v>
      </c>
      <c r="F1487" s="9" t="str" cm="1">
        <f t="array" aca="1" ref="F1487" ca="1">IF(AND(ISBLANK(INDIRECT(ADDRESS(B1487,3,1,1,"all_city_parameter_inputs"))),ISBLANK(INDIRECT(ADDRESS(B1487,2,1,1,"all_city_parameter_inputs")))),"",IF(ISBLANK(INDIRECT(ADDRESS(B1487,2,1,1,"all_city_parameter_inputs"))),"",INDIRECT(ADDRESS(B1487,2,1,1,"all_city_parameter_inputs"))))</f>
        <v>beta</v>
      </c>
      <c r="G1487" s="25" cm="1">
        <f t="array" aca="1" ref="G1487" ca="1">IF(ISBLANK(INDIRECT(ADDRESS(B1487,A1487,1,1,"all_city_parameter_inputs"))), "--",INDIRECT(ADDRESS(B1487,A1487,1,1,"all_city_parameter_inputs")))</f>
        <v>3</v>
      </c>
      <c r="H1487" s="25" t="str">
        <f ca="1">IF(OR(F1487="alpha",F1487="beta",F1487="sd",F1487="mean"),"--",VLOOKUP(C1487,Default!$B$5:$H$82,7,FALSE))</f>
        <v>--</v>
      </c>
      <c r="I1487" s="9" t="str">
        <f ca="1">VLOOKUP(E1487,Lookup!$C$5:$D$42,2, FALSE)</f>
        <v>Injury values</v>
      </c>
      <c r="J1487" s="9" t="str">
        <f ca="1">VLOOKUP(C1487,Default!$B$4:$E$82,4, FALSE)</f>
        <v>rate at which injuries are reported</v>
      </c>
      <c r="K1487" s="29"/>
      <c r="L1487" s="29"/>
      <c r="M1487" s="29"/>
    </row>
    <row r="1488" spans="1:13" x14ac:dyDescent="0.3">
      <c r="A1488" s="10">
        <f t="shared" si="68"/>
        <v>24</v>
      </c>
      <c r="B1488" s="10">
        <f t="shared" si="69"/>
        <v>16</v>
      </c>
      <c r="C1488" s="10" t="str">
        <f t="shared" ca="1" si="70"/>
        <v>chronic_disease_scalar</v>
      </c>
      <c r="D1488" s="9" t="str" cm="1">
        <f t="array" aca="1" ref="D1488" ca="1">INDIRECT(ADDRESS(1,A1488,1,1,"all_city_parameter_inputs"))</f>
        <v>san_antonio</v>
      </c>
      <c r="E1488" s="11" t="str" cm="1">
        <f t="array" aca="1" ref="E1488" ca="1">IF(AND(ISBLANK(INDIRECT(ADDRESS(B1488,2,1,1,"all_city_parameter_inputs"))), ISBLANK(INDIRECT(ADDRESS(B1488,1,1,1,"all_city_parameter_inputs")))), "", IF(ISBLANK(INDIRECT(ADDRESS(B1488,1,1,1,"all_city_parameter_inputs"))), All_city_list!E1487,INDIRECT(ADDRESS(B1488,1,1,1,"all_city_parameter_inputs"))))</f>
        <v>chronic_disease_scalar</v>
      </c>
      <c r="F1488" s="9" t="str" cm="1">
        <f t="array" aca="1" ref="F1488" ca="1">IF(AND(ISBLANK(INDIRECT(ADDRESS(B1488,3,1,1,"all_city_parameter_inputs"))),ISBLANK(INDIRECT(ADDRESS(B1488,2,1,1,"all_city_parameter_inputs")))),"",IF(ISBLANK(INDIRECT(ADDRESS(B1488,2,1,1,"all_city_parameter_inputs"))),"",INDIRECT(ADDRESS(B1488,2,1,1,"all_city_parameter_inputs"))))</f>
        <v>constant</v>
      </c>
      <c r="G1488" s="25" cm="1">
        <f t="array" aca="1" ref="G1488" ca="1">IF(ISBLANK(INDIRECT(ADDRESS(B1488,A1488,1,1,"all_city_parameter_inputs"))), "--",INDIRECT(ADDRESS(B1488,A1488,1,1,"all_city_parameter_inputs")))</f>
        <v>1</v>
      </c>
      <c r="H1488" s="25">
        <f ca="1">IF(OR(F1488="alpha",F1488="beta",F1488="sd",F1488="mean"),"--",VLOOKUP(C1488,Default!$B$5:$H$82,7,FALSE))</f>
        <v>1</v>
      </c>
      <c r="I1488" s="9" t="str">
        <f ca="1">VLOOKUP(E1488,Lookup!$C$5:$D$42,2, FALSE)</f>
        <v>Health values</v>
      </c>
      <c r="J1488" s="9" t="str">
        <f ca="1">VLOOKUP(C1488,Default!$B$4:$E$82,4, FALSE)</f>
        <v>scalar for GBD data</v>
      </c>
      <c r="K1488" s="29"/>
      <c r="L1488" s="29"/>
      <c r="M1488" s="29"/>
    </row>
    <row r="1489" spans="1:13" x14ac:dyDescent="0.3">
      <c r="A1489" s="10">
        <f t="shared" si="68"/>
        <v>24</v>
      </c>
      <c r="B1489" s="10">
        <f t="shared" si="69"/>
        <v>17</v>
      </c>
      <c r="C1489" s="10" t="str">
        <f t="shared" ca="1" si="70"/>
        <v>chronic_disease_scalar</v>
      </c>
      <c r="D1489" s="9" t="str" cm="1">
        <f t="array" aca="1" ref="D1489" ca="1">INDIRECT(ADDRESS(1,A1489,1,1,"all_city_parameter_inputs"))</f>
        <v>san_antonio</v>
      </c>
      <c r="E1489" s="11" t="str" cm="1">
        <f t="array" aca="1" ref="E1489" ca="1">IF(AND(ISBLANK(INDIRECT(ADDRESS(B1489,2,1,1,"all_city_parameter_inputs"))), ISBLANK(INDIRECT(ADDRESS(B1489,1,1,1,"all_city_parameter_inputs")))), "", IF(ISBLANK(INDIRECT(ADDRESS(B1489,1,1,1,"all_city_parameter_inputs"))), All_city_list!E1488,INDIRECT(ADDRESS(B1489,1,1,1,"all_city_parameter_inputs"))))</f>
        <v>chronic_disease_scalar</v>
      </c>
      <c r="F1489" s="9" t="str" cm="1">
        <f t="array" aca="1" ref="F1489" ca="1">IF(AND(ISBLANK(INDIRECT(ADDRESS(B1489,3,1,1,"all_city_parameter_inputs"))),ISBLANK(INDIRECT(ADDRESS(B1489,2,1,1,"all_city_parameter_inputs")))),"",IF(ISBLANK(INDIRECT(ADDRESS(B1489,2,1,1,"all_city_parameter_inputs"))),"",INDIRECT(ADDRESS(B1489,2,1,1,"all_city_parameter_inputs"))))</f>
        <v>mean</v>
      </c>
      <c r="G1489" s="25" cm="1">
        <f t="array" aca="1" ref="G1489" ca="1">IF(ISBLANK(INDIRECT(ADDRESS(B1489,A1489,1,1,"all_city_parameter_inputs"))), "--",INDIRECT(ADDRESS(B1489,A1489,1,1,"all_city_parameter_inputs")))</f>
        <v>1</v>
      </c>
      <c r="H1489" s="25" t="str">
        <f ca="1">IF(OR(F1489="alpha",F1489="beta",F1489="sd",F1489="mean"),"--",VLOOKUP(C1489,Default!$B$5:$H$82,7,FALSE))</f>
        <v>--</v>
      </c>
      <c r="I1489" s="9" t="str">
        <f ca="1">VLOOKUP(E1489,Lookup!$C$5:$D$42,2, FALSE)</f>
        <v>Health values</v>
      </c>
      <c r="J1489" s="9" t="str">
        <f ca="1">VLOOKUP(C1489,Default!$B$4:$E$82,4, FALSE)</f>
        <v>scalar for GBD data</v>
      </c>
      <c r="K1489" s="29"/>
      <c r="L1489" s="29"/>
      <c r="M1489" s="29"/>
    </row>
    <row r="1490" spans="1:13" x14ac:dyDescent="0.3">
      <c r="A1490" s="10">
        <f t="shared" si="68"/>
        <v>24</v>
      </c>
      <c r="B1490" s="10">
        <f t="shared" si="69"/>
        <v>18</v>
      </c>
      <c r="C1490" s="10" t="str">
        <f t="shared" ca="1" si="70"/>
        <v>chronic_disease_scalar</v>
      </c>
      <c r="D1490" s="9" t="str" cm="1">
        <f t="array" aca="1" ref="D1490" ca="1">INDIRECT(ADDRESS(1,A1490,1,1,"all_city_parameter_inputs"))</f>
        <v>san_antonio</v>
      </c>
      <c r="E1490" s="11" t="str" cm="1">
        <f t="array" aca="1" ref="E1490" ca="1">IF(AND(ISBLANK(INDIRECT(ADDRESS(B1490,2,1,1,"all_city_parameter_inputs"))), ISBLANK(INDIRECT(ADDRESS(B1490,1,1,1,"all_city_parameter_inputs")))), "", IF(ISBLANK(INDIRECT(ADDRESS(B1490,1,1,1,"all_city_parameter_inputs"))), All_city_list!E1489,INDIRECT(ADDRESS(B1490,1,1,1,"all_city_parameter_inputs"))))</f>
        <v>chronic_disease_scalar</v>
      </c>
      <c r="F1490" s="9" t="str" cm="1">
        <f t="array" aca="1" ref="F1490" ca="1">IF(AND(ISBLANK(INDIRECT(ADDRESS(B1490,3,1,1,"all_city_parameter_inputs"))),ISBLANK(INDIRECT(ADDRESS(B1490,2,1,1,"all_city_parameter_inputs")))),"",IF(ISBLANK(INDIRECT(ADDRESS(B1490,2,1,1,"all_city_parameter_inputs"))),"",INDIRECT(ADDRESS(B1490,2,1,1,"all_city_parameter_inputs"))))</f>
        <v>sd</v>
      </c>
      <c r="G1490" s="25" cm="1">
        <f t="array" aca="1" ref="G1490" ca="1">IF(ISBLANK(INDIRECT(ADDRESS(B1490,A1490,1,1,"all_city_parameter_inputs"))), "--",INDIRECT(ADDRESS(B1490,A1490,1,1,"all_city_parameter_inputs")))</f>
        <v>1.2</v>
      </c>
      <c r="H1490" s="25" t="str">
        <f ca="1">IF(OR(F1490="alpha",F1490="beta",F1490="sd",F1490="mean"),"--",VLOOKUP(C1490,Default!$B$5:$H$82,7,FALSE))</f>
        <v>--</v>
      </c>
      <c r="I1490" s="9" t="str">
        <f ca="1">VLOOKUP(E1490,Lookup!$C$5:$D$42,2, FALSE)</f>
        <v>Health values</v>
      </c>
      <c r="J1490" s="9" t="str">
        <f ca="1">VLOOKUP(C1490,Default!$B$4:$E$82,4, FALSE)</f>
        <v>scalar for GBD data</v>
      </c>
      <c r="K1490" s="29"/>
      <c r="L1490" s="29"/>
      <c r="M1490" s="29"/>
    </row>
    <row r="1491" spans="1:13" x14ac:dyDescent="0.3">
      <c r="A1491" s="10">
        <f t="shared" si="68"/>
        <v>24</v>
      </c>
      <c r="B1491" s="10">
        <f t="shared" si="69"/>
        <v>19</v>
      </c>
      <c r="C1491" s="10" t="str">
        <f t="shared" ca="1" si="70"/>
        <v>pm_conc_base</v>
      </c>
      <c r="D1491" s="9" t="str" cm="1">
        <f t="array" aca="1" ref="D1491" ca="1">INDIRECT(ADDRESS(1,A1491,1,1,"all_city_parameter_inputs"))</f>
        <v>san_antonio</v>
      </c>
      <c r="E1491" s="11" t="str" cm="1">
        <f t="array" aca="1" ref="E1491" ca="1">IF(AND(ISBLANK(INDIRECT(ADDRESS(B1491,2,1,1,"all_city_parameter_inputs"))), ISBLANK(INDIRECT(ADDRESS(B1491,1,1,1,"all_city_parameter_inputs")))), "", IF(ISBLANK(INDIRECT(ADDRESS(B1491,1,1,1,"all_city_parameter_inputs"))), All_city_list!E1490,INDIRECT(ADDRESS(B1491,1,1,1,"all_city_parameter_inputs"))))</f>
        <v>pm_conc_base</v>
      </c>
      <c r="F1491" s="9" t="str" cm="1">
        <f t="array" aca="1" ref="F1491" ca="1">IF(AND(ISBLANK(INDIRECT(ADDRESS(B1491,3,1,1,"all_city_parameter_inputs"))),ISBLANK(INDIRECT(ADDRESS(B1491,2,1,1,"all_city_parameter_inputs")))),"",IF(ISBLANK(INDIRECT(ADDRESS(B1491,2,1,1,"all_city_parameter_inputs"))),"",INDIRECT(ADDRESS(B1491,2,1,1,"all_city_parameter_inputs"))))</f>
        <v>constant</v>
      </c>
      <c r="G1491" s="25" cm="1">
        <f t="array" aca="1" ref="G1491" ca="1">IF(ISBLANK(INDIRECT(ADDRESS(B1491,A1491,1,1,"all_city_parameter_inputs"))), "--",INDIRECT(ADDRESS(B1491,A1491,1,1,"all_city_parameter_inputs")))</f>
        <v>21.861799999999999</v>
      </c>
      <c r="H1491" s="25">
        <f ca="1">IF(OR(F1491="alpha",F1491="beta",F1491="sd",F1491="mean"),"--",VLOOKUP(C1491,Default!$B$5:$H$82,7,FALSE))</f>
        <v>50</v>
      </c>
      <c r="I1491" s="9" t="str">
        <f ca="1">VLOOKUP(E1491,Lookup!$C$5:$D$42,2, FALSE)</f>
        <v>Pollution values</v>
      </c>
      <c r="J1491" s="9" t="str">
        <f ca="1">VLOOKUP(C1491,Default!$B$4:$E$82,4, FALSE)</f>
        <v>background PM2.5 concentration</v>
      </c>
      <c r="K1491" s="29"/>
      <c r="L1491" s="29"/>
      <c r="M1491" s="29"/>
    </row>
    <row r="1492" spans="1:13" x14ac:dyDescent="0.3">
      <c r="A1492" s="10">
        <f t="shared" si="68"/>
        <v>24</v>
      </c>
      <c r="B1492" s="10">
        <f t="shared" si="69"/>
        <v>20</v>
      </c>
      <c r="C1492" s="10" t="str">
        <f t="shared" ca="1" si="70"/>
        <v>pm_conc_base</v>
      </c>
      <c r="D1492" s="9" t="str" cm="1">
        <f t="array" aca="1" ref="D1492" ca="1">INDIRECT(ADDRESS(1,A1492,1,1,"all_city_parameter_inputs"))</f>
        <v>san_antonio</v>
      </c>
      <c r="E1492" s="11" t="str" cm="1">
        <f t="array" aca="1" ref="E1492" ca="1">IF(AND(ISBLANK(INDIRECT(ADDRESS(B1492,2,1,1,"all_city_parameter_inputs"))), ISBLANK(INDIRECT(ADDRESS(B1492,1,1,1,"all_city_parameter_inputs")))), "", IF(ISBLANK(INDIRECT(ADDRESS(B1492,1,1,1,"all_city_parameter_inputs"))), All_city_list!E1491,INDIRECT(ADDRESS(B1492,1,1,1,"all_city_parameter_inputs"))))</f>
        <v>pm_conc_base</v>
      </c>
      <c r="F1492" s="9" t="str" cm="1">
        <f t="array" aca="1" ref="F1492" ca="1">IF(AND(ISBLANK(INDIRECT(ADDRESS(B1492,3,1,1,"all_city_parameter_inputs"))),ISBLANK(INDIRECT(ADDRESS(B1492,2,1,1,"all_city_parameter_inputs")))),"",IF(ISBLANK(INDIRECT(ADDRESS(B1492,2,1,1,"all_city_parameter_inputs"))),"",INDIRECT(ADDRESS(B1492,2,1,1,"all_city_parameter_inputs"))))</f>
        <v>mean</v>
      </c>
      <c r="G1492" s="25" cm="1">
        <f t="array" aca="1" ref="G1492" ca="1">IF(ISBLANK(INDIRECT(ADDRESS(B1492,A1492,1,1,"all_city_parameter_inputs"))), "--",INDIRECT(ADDRESS(B1492,A1492,1,1,"all_city_parameter_inputs")))</f>
        <v>24</v>
      </c>
      <c r="H1492" s="25" t="str">
        <f ca="1">IF(OR(F1492="alpha",F1492="beta",F1492="sd",F1492="mean"),"--",VLOOKUP(C1492,Default!$B$5:$H$82,7,FALSE))</f>
        <v>--</v>
      </c>
      <c r="I1492" s="9" t="str">
        <f ca="1">VLOOKUP(E1492,Lookup!$C$5:$D$42,2, FALSE)</f>
        <v>Pollution values</v>
      </c>
      <c r="J1492" s="9" t="str">
        <f ca="1">VLOOKUP(C1492,Default!$B$4:$E$82,4, FALSE)</f>
        <v>background PM2.5 concentration</v>
      </c>
      <c r="K1492" s="29"/>
      <c r="L1492" s="29"/>
      <c r="M1492" s="29"/>
    </row>
    <row r="1493" spans="1:13" x14ac:dyDescent="0.3">
      <c r="A1493" s="10">
        <f t="shared" si="68"/>
        <v>24</v>
      </c>
      <c r="B1493" s="10">
        <f t="shared" si="69"/>
        <v>21</v>
      </c>
      <c r="C1493" s="10" t="str">
        <f t="shared" ca="1" si="70"/>
        <v>pm_conc_base</v>
      </c>
      <c r="D1493" s="9" t="str" cm="1">
        <f t="array" aca="1" ref="D1493" ca="1">INDIRECT(ADDRESS(1,A1493,1,1,"all_city_parameter_inputs"))</f>
        <v>san_antonio</v>
      </c>
      <c r="E1493" s="11" t="str" cm="1">
        <f t="array" aca="1" ref="E1493" ca="1">IF(AND(ISBLANK(INDIRECT(ADDRESS(B1493,2,1,1,"all_city_parameter_inputs"))), ISBLANK(INDIRECT(ADDRESS(B1493,1,1,1,"all_city_parameter_inputs")))), "", IF(ISBLANK(INDIRECT(ADDRESS(B1493,1,1,1,"all_city_parameter_inputs"))), All_city_list!E1492,INDIRECT(ADDRESS(B1493,1,1,1,"all_city_parameter_inputs"))))</f>
        <v>pm_conc_base</v>
      </c>
      <c r="F1493" s="9" t="str" cm="1">
        <f t="array" aca="1" ref="F1493" ca="1">IF(AND(ISBLANK(INDIRECT(ADDRESS(B1493,3,1,1,"all_city_parameter_inputs"))),ISBLANK(INDIRECT(ADDRESS(B1493,2,1,1,"all_city_parameter_inputs")))),"",IF(ISBLANK(INDIRECT(ADDRESS(B1493,2,1,1,"all_city_parameter_inputs"))),"",INDIRECT(ADDRESS(B1493,2,1,1,"all_city_parameter_inputs"))))</f>
        <v>sd</v>
      </c>
      <c r="G1493" s="25" cm="1">
        <f t="array" aca="1" ref="G1493" ca="1">IF(ISBLANK(INDIRECT(ADDRESS(B1493,A1493,1,1,"all_city_parameter_inputs"))), "--",INDIRECT(ADDRESS(B1493,A1493,1,1,"all_city_parameter_inputs")))</f>
        <v>1.0449999999999999</v>
      </c>
      <c r="H1493" s="25" t="str">
        <f ca="1">IF(OR(F1493="alpha",F1493="beta",F1493="sd",F1493="mean"),"--",VLOOKUP(C1493,Default!$B$5:$H$82,7,FALSE))</f>
        <v>--</v>
      </c>
      <c r="I1493" s="9" t="str">
        <f ca="1">VLOOKUP(E1493,Lookup!$C$5:$D$42,2, FALSE)</f>
        <v>Pollution values</v>
      </c>
      <c r="J1493" s="9" t="str">
        <f ca="1">VLOOKUP(C1493,Default!$B$4:$E$82,4, FALSE)</f>
        <v>background PM2.5 concentration</v>
      </c>
      <c r="K1493" s="29"/>
      <c r="L1493" s="29"/>
      <c r="M1493" s="29"/>
    </row>
    <row r="1494" spans="1:13" x14ac:dyDescent="0.3">
      <c r="A1494" s="10">
        <f t="shared" si="68"/>
        <v>24</v>
      </c>
      <c r="B1494" s="10">
        <f t="shared" si="69"/>
        <v>22</v>
      </c>
      <c r="C1494" s="10" t="str">
        <f t="shared" ca="1" si="70"/>
        <v>pm_trans_share</v>
      </c>
      <c r="D1494" s="9" t="str" cm="1">
        <f t="array" aca="1" ref="D1494" ca="1">INDIRECT(ADDRESS(1,A1494,1,1,"all_city_parameter_inputs"))</f>
        <v>san_antonio</v>
      </c>
      <c r="E1494" s="11" t="str" cm="1">
        <f t="array" aca="1" ref="E1494" ca="1">IF(AND(ISBLANK(INDIRECT(ADDRESS(B1494,2,1,1,"all_city_parameter_inputs"))), ISBLANK(INDIRECT(ADDRESS(B1494,1,1,1,"all_city_parameter_inputs")))), "", IF(ISBLANK(INDIRECT(ADDRESS(B1494,1,1,1,"all_city_parameter_inputs"))), All_city_list!E1493,INDIRECT(ADDRESS(B1494,1,1,1,"all_city_parameter_inputs"))))</f>
        <v>pm_trans_share</v>
      </c>
      <c r="F1494" s="9" t="str" cm="1">
        <f t="array" aca="1" ref="F1494" ca="1">IF(AND(ISBLANK(INDIRECT(ADDRESS(B1494,3,1,1,"all_city_parameter_inputs"))),ISBLANK(INDIRECT(ADDRESS(B1494,2,1,1,"all_city_parameter_inputs")))),"",IF(ISBLANK(INDIRECT(ADDRESS(B1494,2,1,1,"all_city_parameter_inputs"))),"",INDIRECT(ADDRESS(B1494,2,1,1,"all_city_parameter_inputs"))))</f>
        <v>constant</v>
      </c>
      <c r="G1494" s="25" cm="1">
        <f t="array" aca="1" ref="G1494" ca="1">IF(ISBLANK(INDIRECT(ADDRESS(B1494,A1494,1,1,"all_city_parameter_inputs"))), "--",INDIRECT(ADDRESS(B1494,A1494,1,1,"all_city_parameter_inputs")))</f>
        <v>0.31</v>
      </c>
      <c r="H1494" s="25">
        <f ca="1">IF(OR(F1494="alpha",F1494="beta",F1494="sd",F1494="mean"),"--",VLOOKUP(C1494,Default!$B$5:$H$82,7,FALSE))</f>
        <v>0.22500000000000001</v>
      </c>
      <c r="I1494" s="9" t="str">
        <f ca="1">VLOOKUP(E1494,Lookup!$C$5:$D$42,2, FALSE)</f>
        <v>Pollution values</v>
      </c>
      <c r="J1494" s="9" t="str">
        <f ca="1">VLOOKUP(C1494,Default!$B$4:$E$82,4, FALSE)</f>
        <v>proportion of background PM2.5 attributable to transport</v>
      </c>
      <c r="K1494" s="29"/>
      <c r="L1494" s="29"/>
      <c r="M1494" s="29"/>
    </row>
    <row r="1495" spans="1:13" x14ac:dyDescent="0.3">
      <c r="A1495" s="10">
        <f t="shared" si="68"/>
        <v>24</v>
      </c>
      <c r="B1495" s="10">
        <f t="shared" si="69"/>
        <v>23</v>
      </c>
      <c r="C1495" s="10" t="str">
        <f t="shared" ca="1" si="70"/>
        <v>pm_trans_share</v>
      </c>
      <c r="D1495" s="9" t="str" cm="1">
        <f t="array" aca="1" ref="D1495" ca="1">INDIRECT(ADDRESS(1,A1495,1,1,"all_city_parameter_inputs"))</f>
        <v>san_antonio</v>
      </c>
      <c r="E1495" s="11" t="str" cm="1">
        <f t="array" aca="1" ref="E1495" ca="1">IF(AND(ISBLANK(INDIRECT(ADDRESS(B1495,2,1,1,"all_city_parameter_inputs"))), ISBLANK(INDIRECT(ADDRESS(B1495,1,1,1,"all_city_parameter_inputs")))), "", IF(ISBLANK(INDIRECT(ADDRESS(B1495,1,1,1,"all_city_parameter_inputs"))), All_city_list!E1494,INDIRECT(ADDRESS(B1495,1,1,1,"all_city_parameter_inputs"))))</f>
        <v>pm_trans_share</v>
      </c>
      <c r="F1495" s="9" t="str" cm="1">
        <f t="array" aca="1" ref="F1495" ca="1">IF(AND(ISBLANK(INDIRECT(ADDRESS(B1495,3,1,1,"all_city_parameter_inputs"))),ISBLANK(INDIRECT(ADDRESS(B1495,2,1,1,"all_city_parameter_inputs")))),"",IF(ISBLANK(INDIRECT(ADDRESS(B1495,2,1,1,"all_city_parameter_inputs"))),"",INDIRECT(ADDRESS(B1495,2,1,1,"all_city_parameter_inputs"))))</f>
        <v>alpha</v>
      </c>
      <c r="G1495" s="25" cm="1">
        <f t="array" aca="1" ref="G1495" ca="1">IF(ISBLANK(INDIRECT(ADDRESS(B1495,A1495,1,1,"all_city_parameter_inputs"))), "--",INDIRECT(ADDRESS(B1495,A1495,1,1,"all_city_parameter_inputs")))</f>
        <v>11.5</v>
      </c>
      <c r="H1495" s="25" t="str">
        <f ca="1">IF(OR(F1495="alpha",F1495="beta",F1495="sd",F1495="mean"),"--",VLOOKUP(C1495,Default!$B$5:$H$82,7,FALSE))</f>
        <v>--</v>
      </c>
      <c r="I1495" s="9" t="str">
        <f ca="1">VLOOKUP(E1495,Lookup!$C$5:$D$42,2, FALSE)</f>
        <v>Pollution values</v>
      </c>
      <c r="J1495" s="9" t="str">
        <f ca="1">VLOOKUP(C1495,Default!$B$4:$E$82,4, FALSE)</f>
        <v>proportion of background PM2.5 attributable to transport</v>
      </c>
      <c r="K1495" s="29"/>
      <c r="L1495" s="29"/>
      <c r="M1495" s="29"/>
    </row>
    <row r="1496" spans="1:13" x14ac:dyDescent="0.3">
      <c r="A1496" s="10">
        <f t="shared" si="68"/>
        <v>24</v>
      </c>
      <c r="B1496" s="10">
        <f t="shared" si="69"/>
        <v>24</v>
      </c>
      <c r="C1496" s="10" t="str">
        <f t="shared" ca="1" si="70"/>
        <v>pm_trans_share</v>
      </c>
      <c r="D1496" s="9" t="str" cm="1">
        <f t="array" aca="1" ref="D1496" ca="1">INDIRECT(ADDRESS(1,A1496,1,1,"all_city_parameter_inputs"))</f>
        <v>san_antonio</v>
      </c>
      <c r="E1496" s="11" t="str" cm="1">
        <f t="array" aca="1" ref="E1496" ca="1">IF(AND(ISBLANK(INDIRECT(ADDRESS(B1496,2,1,1,"all_city_parameter_inputs"))), ISBLANK(INDIRECT(ADDRESS(B1496,1,1,1,"all_city_parameter_inputs")))), "", IF(ISBLANK(INDIRECT(ADDRESS(B1496,1,1,1,"all_city_parameter_inputs"))), All_city_list!E1495,INDIRECT(ADDRESS(B1496,1,1,1,"all_city_parameter_inputs"))))</f>
        <v>pm_trans_share</v>
      </c>
      <c r="F1496" s="9" t="str" cm="1">
        <f t="array" aca="1" ref="F1496" ca="1">IF(AND(ISBLANK(INDIRECT(ADDRESS(B1496,3,1,1,"all_city_parameter_inputs"))),ISBLANK(INDIRECT(ADDRESS(B1496,2,1,1,"all_city_parameter_inputs")))),"",IF(ISBLANK(INDIRECT(ADDRESS(B1496,2,1,1,"all_city_parameter_inputs"))),"",INDIRECT(ADDRESS(B1496,2,1,1,"all_city_parameter_inputs"))))</f>
        <v>beta</v>
      </c>
      <c r="G1496" s="25" cm="1">
        <f t="array" aca="1" ref="G1496" ca="1">IF(ISBLANK(INDIRECT(ADDRESS(B1496,A1496,1,1,"all_city_parameter_inputs"))), "--",INDIRECT(ADDRESS(B1496,A1496,1,1,"all_city_parameter_inputs")))</f>
        <v>15.75</v>
      </c>
      <c r="H1496" s="25" t="str">
        <f ca="1">IF(OR(F1496="alpha",F1496="beta",F1496="sd",F1496="mean"),"--",VLOOKUP(C1496,Default!$B$5:$H$82,7,FALSE))</f>
        <v>--</v>
      </c>
      <c r="I1496" s="9" t="str">
        <f ca="1">VLOOKUP(E1496,Lookup!$C$5:$D$42,2, FALSE)</f>
        <v>Pollution values</v>
      </c>
      <c r="J1496" s="9" t="str">
        <f ca="1">VLOOKUP(C1496,Default!$B$4:$E$82,4, FALSE)</f>
        <v>proportion of background PM2.5 attributable to transport</v>
      </c>
      <c r="K1496" s="29"/>
      <c r="L1496" s="29"/>
      <c r="M1496" s="29"/>
    </row>
    <row r="1497" spans="1:13" x14ac:dyDescent="0.3">
      <c r="A1497" s="10">
        <f t="shared" si="68"/>
        <v>24</v>
      </c>
      <c r="B1497" s="10">
        <f t="shared" si="69"/>
        <v>25</v>
      </c>
      <c r="C1497" s="10" t="str">
        <f t="shared" ca="1" si="70"/>
        <v>background_pa_scalar</v>
      </c>
      <c r="D1497" s="9" t="str" cm="1">
        <f t="array" aca="1" ref="D1497" ca="1">INDIRECT(ADDRESS(1,A1497,1,1,"all_city_parameter_inputs"))</f>
        <v>san_antonio</v>
      </c>
      <c r="E1497" s="11" t="str" cm="1">
        <f t="array" aca="1" ref="E1497" ca="1">IF(AND(ISBLANK(INDIRECT(ADDRESS(B1497,2,1,1,"all_city_parameter_inputs"))), ISBLANK(INDIRECT(ADDRESS(B1497,1,1,1,"all_city_parameter_inputs")))), "", IF(ISBLANK(INDIRECT(ADDRESS(B1497,1,1,1,"all_city_parameter_inputs"))), All_city_list!E1496,INDIRECT(ADDRESS(B1497,1,1,1,"all_city_parameter_inputs"))))</f>
        <v>background_pa_scalar</v>
      </c>
      <c r="F1497" s="9" t="str" cm="1">
        <f t="array" aca="1" ref="F1497" ca="1">IF(AND(ISBLANK(INDIRECT(ADDRESS(B1497,3,1,1,"all_city_parameter_inputs"))),ISBLANK(INDIRECT(ADDRESS(B1497,2,1,1,"all_city_parameter_inputs")))),"",IF(ISBLANK(INDIRECT(ADDRESS(B1497,2,1,1,"all_city_parameter_inputs"))),"",INDIRECT(ADDRESS(B1497,2,1,1,"all_city_parameter_inputs"))))</f>
        <v>constant</v>
      </c>
      <c r="G1497" s="25" cm="1">
        <f t="array" aca="1" ref="G1497" ca="1">IF(ISBLANK(INDIRECT(ADDRESS(B1497,A1497,1,1,"all_city_parameter_inputs"))), "--",INDIRECT(ADDRESS(B1497,A1497,1,1,"all_city_parameter_inputs")))</f>
        <v>1</v>
      </c>
      <c r="H1497" s="25">
        <f ca="1">IF(OR(F1497="alpha",F1497="beta",F1497="sd",F1497="mean"),"--",VLOOKUP(C1497,Default!$B$5:$H$82,7,FALSE))</f>
        <v>1</v>
      </c>
      <c r="I1497" s="9" t="str">
        <f ca="1">VLOOKUP(E1497,Lookup!$C$5:$D$42,2, FALSE)</f>
        <v>PA values</v>
      </c>
      <c r="J1497" s="9" t="str">
        <f ca="1">VLOOKUP(C1497,Default!$B$4:$E$82,4, FALSE)</f>
        <v>scalar for physical activity</v>
      </c>
      <c r="K1497" s="29"/>
      <c r="L1497" s="29"/>
      <c r="M1497" s="29"/>
    </row>
    <row r="1498" spans="1:13" x14ac:dyDescent="0.3">
      <c r="A1498" s="10">
        <f t="shared" si="68"/>
        <v>24</v>
      </c>
      <c r="B1498" s="10">
        <f t="shared" si="69"/>
        <v>26</v>
      </c>
      <c r="C1498" s="10" t="str">
        <f t="shared" ca="1" si="70"/>
        <v>background_pa_scalar</v>
      </c>
      <c r="D1498" s="9" t="str" cm="1">
        <f t="array" aca="1" ref="D1498" ca="1">INDIRECT(ADDRESS(1,A1498,1,1,"all_city_parameter_inputs"))</f>
        <v>san_antonio</v>
      </c>
      <c r="E1498" s="11" t="str" cm="1">
        <f t="array" aca="1" ref="E1498" ca="1">IF(AND(ISBLANK(INDIRECT(ADDRESS(B1498,2,1,1,"all_city_parameter_inputs"))), ISBLANK(INDIRECT(ADDRESS(B1498,1,1,1,"all_city_parameter_inputs")))), "", IF(ISBLANK(INDIRECT(ADDRESS(B1498,1,1,1,"all_city_parameter_inputs"))), All_city_list!E1497,INDIRECT(ADDRESS(B1498,1,1,1,"all_city_parameter_inputs"))))</f>
        <v>background_pa_scalar</v>
      </c>
      <c r="F1498" s="9" t="str" cm="1">
        <f t="array" aca="1" ref="F1498" ca="1">IF(AND(ISBLANK(INDIRECT(ADDRESS(B1498,3,1,1,"all_city_parameter_inputs"))),ISBLANK(INDIRECT(ADDRESS(B1498,2,1,1,"all_city_parameter_inputs")))),"",IF(ISBLANK(INDIRECT(ADDRESS(B1498,2,1,1,"all_city_parameter_inputs"))),"",INDIRECT(ADDRESS(B1498,2,1,1,"all_city_parameter_inputs"))))</f>
        <v>mean</v>
      </c>
      <c r="G1498" s="25" cm="1">
        <f t="array" aca="1" ref="G1498" ca="1">IF(ISBLANK(INDIRECT(ADDRESS(B1498,A1498,1,1,"all_city_parameter_inputs"))), "--",INDIRECT(ADDRESS(B1498,A1498,1,1,"all_city_parameter_inputs")))</f>
        <v>1</v>
      </c>
      <c r="H1498" s="25" t="str">
        <f ca="1">IF(OR(F1498="alpha",F1498="beta",F1498="sd",F1498="mean"),"--",VLOOKUP(C1498,Default!$B$5:$H$82,7,FALSE))</f>
        <v>--</v>
      </c>
      <c r="I1498" s="9" t="str">
        <f ca="1">VLOOKUP(E1498,Lookup!$C$5:$D$42,2, FALSE)</f>
        <v>PA values</v>
      </c>
      <c r="J1498" s="9" t="str">
        <f ca="1">VLOOKUP(C1498,Default!$B$4:$E$82,4, FALSE)</f>
        <v>scalar for physical activity</v>
      </c>
      <c r="K1498" s="29"/>
      <c r="L1498" s="29"/>
      <c r="M1498" s="29"/>
    </row>
    <row r="1499" spans="1:13" x14ac:dyDescent="0.3">
      <c r="A1499" s="10">
        <f t="shared" si="68"/>
        <v>24</v>
      </c>
      <c r="B1499" s="10">
        <f t="shared" si="69"/>
        <v>27</v>
      </c>
      <c r="C1499" s="10" t="str">
        <f t="shared" ca="1" si="70"/>
        <v>background_pa_scalar</v>
      </c>
      <c r="D1499" s="9" t="str" cm="1">
        <f t="array" aca="1" ref="D1499" ca="1">INDIRECT(ADDRESS(1,A1499,1,1,"all_city_parameter_inputs"))</f>
        <v>san_antonio</v>
      </c>
      <c r="E1499" s="11" t="str" cm="1">
        <f t="array" aca="1" ref="E1499" ca="1">IF(AND(ISBLANK(INDIRECT(ADDRESS(B1499,2,1,1,"all_city_parameter_inputs"))), ISBLANK(INDIRECT(ADDRESS(B1499,1,1,1,"all_city_parameter_inputs")))), "", IF(ISBLANK(INDIRECT(ADDRESS(B1499,1,1,1,"all_city_parameter_inputs"))), All_city_list!E1498,INDIRECT(ADDRESS(B1499,1,1,1,"all_city_parameter_inputs"))))</f>
        <v>background_pa_scalar</v>
      </c>
      <c r="F1499" s="9" t="str" cm="1">
        <f t="array" aca="1" ref="F1499" ca="1">IF(AND(ISBLANK(INDIRECT(ADDRESS(B1499,3,1,1,"all_city_parameter_inputs"))),ISBLANK(INDIRECT(ADDRESS(B1499,2,1,1,"all_city_parameter_inputs")))),"",IF(ISBLANK(INDIRECT(ADDRESS(B1499,2,1,1,"all_city_parameter_inputs"))),"",INDIRECT(ADDRESS(B1499,2,1,1,"all_city_parameter_inputs"))))</f>
        <v>sd</v>
      </c>
      <c r="G1499" s="25" cm="1">
        <f t="array" aca="1" ref="G1499" ca="1">IF(ISBLANK(INDIRECT(ADDRESS(B1499,A1499,1,1,"all_city_parameter_inputs"))), "--",INDIRECT(ADDRESS(B1499,A1499,1,1,"all_city_parameter_inputs")))</f>
        <v>1.2</v>
      </c>
      <c r="H1499" s="25" t="str">
        <f ca="1">IF(OR(F1499="alpha",F1499="beta",F1499="sd",F1499="mean"),"--",VLOOKUP(C1499,Default!$B$5:$H$82,7,FALSE))</f>
        <v>--</v>
      </c>
      <c r="I1499" s="9" t="str">
        <f ca="1">VLOOKUP(E1499,Lookup!$C$5:$D$42,2, FALSE)</f>
        <v>PA values</v>
      </c>
      <c r="J1499" s="9" t="str">
        <f ca="1">VLOOKUP(C1499,Default!$B$4:$E$82,4, FALSE)</f>
        <v>scalar for physical activity</v>
      </c>
      <c r="K1499" s="29"/>
      <c r="L1499" s="29"/>
      <c r="M1499" s="29"/>
    </row>
    <row r="1500" spans="1:13" x14ac:dyDescent="0.3">
      <c r="A1500" s="10">
        <f t="shared" si="68"/>
        <v>24</v>
      </c>
      <c r="B1500" s="10">
        <f t="shared" si="69"/>
        <v>28</v>
      </c>
      <c r="C1500" s="10" t="str">
        <f t="shared" ca="1" si="70"/>
        <v>bus_walk_time</v>
      </c>
      <c r="D1500" s="9" t="str" cm="1">
        <f t="array" aca="1" ref="D1500" ca="1">INDIRECT(ADDRESS(1,A1500,1,1,"all_city_parameter_inputs"))</f>
        <v>san_antonio</v>
      </c>
      <c r="E1500" s="11" t="str" cm="1">
        <f t="array" aca="1" ref="E1500" ca="1">IF(AND(ISBLANK(INDIRECT(ADDRESS(B1500,2,1,1,"all_city_parameter_inputs"))), ISBLANK(INDIRECT(ADDRESS(B1500,1,1,1,"all_city_parameter_inputs")))), "", IF(ISBLANK(INDIRECT(ADDRESS(B1500,1,1,1,"all_city_parameter_inputs"))), All_city_list!E1499,INDIRECT(ADDRESS(B1500,1,1,1,"all_city_parameter_inputs"))))</f>
        <v>bus_walk_time</v>
      </c>
      <c r="F1500" s="9" t="str" cm="1">
        <f t="array" aca="1" ref="F1500" ca="1">IF(AND(ISBLANK(INDIRECT(ADDRESS(B1500,3,1,1,"all_city_parameter_inputs"))),ISBLANK(INDIRECT(ADDRESS(B1500,2,1,1,"all_city_parameter_inputs")))),"",IF(ISBLANK(INDIRECT(ADDRESS(B1500,2,1,1,"all_city_parameter_inputs"))),"",INDIRECT(ADDRESS(B1500,2,1,1,"all_city_parameter_inputs"))))</f>
        <v>constant</v>
      </c>
      <c r="G1500" s="25" cm="1">
        <f t="array" aca="1" ref="G1500" ca="1">IF(ISBLANK(INDIRECT(ADDRESS(B1500,A1500,1,1,"all_city_parameter_inputs"))), "--",INDIRECT(ADDRESS(B1500,A1500,1,1,"all_city_parameter_inputs")))</f>
        <v>10.55</v>
      </c>
      <c r="H1500" s="25">
        <f ca="1">IF(OR(F1500="alpha",F1500="beta",F1500="sd",F1500="mean"),"--",VLOOKUP(C1500,Default!$B$5:$H$82,7,FALSE))</f>
        <v>5</v>
      </c>
      <c r="I1500" s="9" t="str">
        <f ca="1">VLOOKUP(E1500,Lookup!$C$5:$D$42,2, FALSE)</f>
        <v>Travel values</v>
      </c>
      <c r="J1500" s="9" t="str">
        <f ca="1">VLOOKUP(C1500,Default!$B$4:$E$82,4, FALSE)</f>
        <v>time taken to walk to bus stop</v>
      </c>
      <c r="K1500" s="29"/>
      <c r="L1500" s="29"/>
      <c r="M1500" s="29"/>
    </row>
    <row r="1501" spans="1:13" x14ac:dyDescent="0.3">
      <c r="A1501" s="10">
        <f t="shared" si="68"/>
        <v>24</v>
      </c>
      <c r="B1501" s="10">
        <f t="shared" si="69"/>
        <v>29</v>
      </c>
      <c r="C1501" s="10" t="str">
        <f t="shared" ca="1" si="70"/>
        <v>bus_walk_time</v>
      </c>
      <c r="D1501" s="9" t="str" cm="1">
        <f t="array" aca="1" ref="D1501" ca="1">INDIRECT(ADDRESS(1,A1501,1,1,"all_city_parameter_inputs"))</f>
        <v>san_antonio</v>
      </c>
      <c r="E1501" s="11" t="str" cm="1">
        <f t="array" aca="1" ref="E1501" ca="1">IF(AND(ISBLANK(INDIRECT(ADDRESS(B1501,2,1,1,"all_city_parameter_inputs"))), ISBLANK(INDIRECT(ADDRESS(B1501,1,1,1,"all_city_parameter_inputs")))), "", IF(ISBLANK(INDIRECT(ADDRESS(B1501,1,1,1,"all_city_parameter_inputs"))), All_city_list!E1500,INDIRECT(ADDRESS(B1501,1,1,1,"all_city_parameter_inputs"))))</f>
        <v>bus_walk_time</v>
      </c>
      <c r="F1501" s="9" t="str" cm="1">
        <f t="array" aca="1" ref="F1501" ca="1">IF(AND(ISBLANK(INDIRECT(ADDRESS(B1501,3,1,1,"all_city_parameter_inputs"))),ISBLANK(INDIRECT(ADDRESS(B1501,2,1,1,"all_city_parameter_inputs")))),"",IF(ISBLANK(INDIRECT(ADDRESS(B1501,2,1,1,"all_city_parameter_inputs"))),"",INDIRECT(ADDRESS(B1501,2,1,1,"all_city_parameter_inputs"))))</f>
        <v>mean</v>
      </c>
      <c r="G1501" s="25" t="str" cm="1">
        <f t="array" aca="1" ref="G1501" ca="1">IF(ISBLANK(INDIRECT(ADDRESS(B1501,A1501,1,1,"all_city_parameter_inputs"))), "--",INDIRECT(ADDRESS(B1501,A1501,1,1,"all_city_parameter_inputs")))</f>
        <v>--</v>
      </c>
      <c r="H1501" s="25" t="str">
        <f ca="1">IF(OR(F1501="alpha",F1501="beta",F1501="sd",F1501="mean"),"--",VLOOKUP(C1501,Default!$B$5:$H$82,7,FALSE))</f>
        <v>--</v>
      </c>
      <c r="I1501" s="9" t="str">
        <f ca="1">VLOOKUP(E1501,Lookup!$C$5:$D$42,2, FALSE)</f>
        <v>Travel values</v>
      </c>
      <c r="J1501" s="9" t="str">
        <f ca="1">VLOOKUP(C1501,Default!$B$4:$E$82,4, FALSE)</f>
        <v>time taken to walk to bus stop</v>
      </c>
      <c r="K1501" s="29"/>
      <c r="L1501" s="29"/>
      <c r="M1501" s="29"/>
    </row>
    <row r="1502" spans="1:13" x14ac:dyDescent="0.3">
      <c r="A1502" s="10">
        <f t="shared" si="68"/>
        <v>24</v>
      </c>
      <c r="B1502" s="10">
        <f t="shared" si="69"/>
        <v>30</v>
      </c>
      <c r="C1502" s="10" t="str">
        <f t="shared" ca="1" si="70"/>
        <v>bus_walk_time</v>
      </c>
      <c r="D1502" s="9" t="str" cm="1">
        <f t="array" aca="1" ref="D1502" ca="1">INDIRECT(ADDRESS(1,A1502,1,1,"all_city_parameter_inputs"))</f>
        <v>san_antonio</v>
      </c>
      <c r="E1502" s="11" t="str" cm="1">
        <f t="array" aca="1" ref="E1502" ca="1">IF(AND(ISBLANK(INDIRECT(ADDRESS(B1502,2,1,1,"all_city_parameter_inputs"))), ISBLANK(INDIRECT(ADDRESS(B1502,1,1,1,"all_city_parameter_inputs")))), "", IF(ISBLANK(INDIRECT(ADDRESS(B1502,1,1,1,"all_city_parameter_inputs"))), All_city_list!E1501,INDIRECT(ADDRESS(B1502,1,1,1,"all_city_parameter_inputs"))))</f>
        <v>bus_walk_time</v>
      </c>
      <c r="F1502" s="9" t="str" cm="1">
        <f t="array" aca="1" ref="F1502" ca="1">IF(AND(ISBLANK(INDIRECT(ADDRESS(B1502,3,1,1,"all_city_parameter_inputs"))),ISBLANK(INDIRECT(ADDRESS(B1502,2,1,1,"all_city_parameter_inputs")))),"",IF(ISBLANK(INDIRECT(ADDRESS(B1502,2,1,1,"all_city_parameter_inputs"))),"",INDIRECT(ADDRESS(B1502,2,1,1,"all_city_parameter_inputs"))))</f>
        <v>sd</v>
      </c>
      <c r="G1502" s="25" t="str" cm="1">
        <f t="array" aca="1" ref="G1502" ca="1">IF(ISBLANK(INDIRECT(ADDRESS(B1502,A1502,1,1,"all_city_parameter_inputs"))), "--",INDIRECT(ADDRESS(B1502,A1502,1,1,"all_city_parameter_inputs")))</f>
        <v>--</v>
      </c>
      <c r="H1502" s="25" t="str">
        <f ca="1">IF(OR(F1502="alpha",F1502="beta",F1502="sd",F1502="mean"),"--",VLOOKUP(C1502,Default!$B$5:$H$82,7,FALSE))</f>
        <v>--</v>
      </c>
      <c r="I1502" s="9" t="str">
        <f ca="1">VLOOKUP(E1502,Lookup!$C$5:$D$42,2, FALSE)</f>
        <v>Travel values</v>
      </c>
      <c r="J1502" s="9" t="str">
        <f ca="1">VLOOKUP(C1502,Default!$B$4:$E$82,4, FALSE)</f>
        <v>time taken to walk to bus stop</v>
      </c>
      <c r="K1502" s="29"/>
      <c r="L1502" s="29"/>
      <c r="M1502" s="29"/>
    </row>
    <row r="1503" spans="1:13" x14ac:dyDescent="0.3">
      <c r="A1503" s="10">
        <f t="shared" si="68"/>
        <v>24</v>
      </c>
      <c r="B1503" s="10">
        <f t="shared" si="69"/>
        <v>31</v>
      </c>
      <c r="C1503" s="10" t="str">
        <f t="shared" ca="1" si="70"/>
        <v>rail_walk_time</v>
      </c>
      <c r="D1503" s="9" t="str" cm="1">
        <f t="array" aca="1" ref="D1503" ca="1">INDIRECT(ADDRESS(1,A1503,1,1,"all_city_parameter_inputs"))</f>
        <v>san_antonio</v>
      </c>
      <c r="E1503" s="11" t="str" cm="1">
        <f t="array" aca="1" ref="E1503" ca="1">IF(AND(ISBLANK(INDIRECT(ADDRESS(B1503,2,1,1,"all_city_parameter_inputs"))), ISBLANK(INDIRECT(ADDRESS(B1503,1,1,1,"all_city_parameter_inputs")))), "", IF(ISBLANK(INDIRECT(ADDRESS(B1503,1,1,1,"all_city_parameter_inputs"))), All_city_list!E1502,INDIRECT(ADDRESS(B1503,1,1,1,"all_city_parameter_inputs"))))</f>
        <v>rail_walk_time</v>
      </c>
      <c r="F1503" s="9" t="str" cm="1">
        <f t="array" aca="1" ref="F1503" ca="1">IF(AND(ISBLANK(INDIRECT(ADDRESS(B1503,3,1,1,"all_city_parameter_inputs"))),ISBLANK(INDIRECT(ADDRESS(B1503,2,1,1,"all_city_parameter_inputs")))),"",IF(ISBLANK(INDIRECT(ADDRESS(B1503,2,1,1,"all_city_parameter_inputs"))),"",INDIRECT(ADDRESS(B1503,2,1,1,"all_city_parameter_inputs"))))</f>
        <v>constant</v>
      </c>
      <c r="G1503" s="25" cm="1">
        <f t="array" aca="1" ref="G1503" ca="1">IF(ISBLANK(INDIRECT(ADDRESS(B1503,A1503,1,1,"all_city_parameter_inputs"))), "--",INDIRECT(ADDRESS(B1503,A1503,1,1,"all_city_parameter_inputs")))</f>
        <v>15</v>
      </c>
      <c r="H1503" s="25">
        <f ca="1">IF(OR(F1503="alpha",F1503="beta",F1503="sd",F1503="mean"),"--",VLOOKUP(C1503,Default!$B$5:$H$82,7,FALSE))</f>
        <v>15</v>
      </c>
      <c r="I1503" s="9" t="str">
        <f ca="1">VLOOKUP(E1503,Lookup!$C$5:$D$42,2, FALSE)</f>
        <v>Travel values</v>
      </c>
      <c r="J1503" s="9" t="str">
        <f ca="1">VLOOKUP(C1503,Default!$B$4:$E$82,4, FALSE)</f>
        <v>time taken to walk to train station</v>
      </c>
      <c r="K1503" s="29"/>
      <c r="L1503" s="29"/>
      <c r="M1503" s="29"/>
    </row>
    <row r="1504" spans="1:13" x14ac:dyDescent="0.3">
      <c r="A1504" s="10">
        <f t="shared" si="68"/>
        <v>24</v>
      </c>
      <c r="B1504" s="10">
        <f t="shared" si="69"/>
        <v>32</v>
      </c>
      <c r="C1504" s="10" t="str">
        <f t="shared" ca="1" si="70"/>
        <v>rail_walk_time</v>
      </c>
      <c r="D1504" s="9" t="str" cm="1">
        <f t="array" aca="1" ref="D1504" ca="1">INDIRECT(ADDRESS(1,A1504,1,1,"all_city_parameter_inputs"))</f>
        <v>san_antonio</v>
      </c>
      <c r="E1504" s="11" t="str" cm="1">
        <f t="array" aca="1" ref="E1504" ca="1">IF(AND(ISBLANK(INDIRECT(ADDRESS(B1504,2,1,1,"all_city_parameter_inputs"))), ISBLANK(INDIRECT(ADDRESS(B1504,1,1,1,"all_city_parameter_inputs")))), "", IF(ISBLANK(INDIRECT(ADDRESS(B1504,1,1,1,"all_city_parameter_inputs"))), All_city_list!E1503,INDIRECT(ADDRESS(B1504,1,1,1,"all_city_parameter_inputs"))))</f>
        <v>rail_walk_time</v>
      </c>
      <c r="F1504" s="9" t="str" cm="1">
        <f t="array" aca="1" ref="F1504" ca="1">IF(AND(ISBLANK(INDIRECT(ADDRESS(B1504,3,1,1,"all_city_parameter_inputs"))),ISBLANK(INDIRECT(ADDRESS(B1504,2,1,1,"all_city_parameter_inputs")))),"",IF(ISBLANK(INDIRECT(ADDRESS(B1504,2,1,1,"all_city_parameter_inputs"))),"",INDIRECT(ADDRESS(B1504,2,1,1,"all_city_parameter_inputs"))))</f>
        <v>mean</v>
      </c>
      <c r="G1504" s="25" t="str" cm="1">
        <f t="array" aca="1" ref="G1504" ca="1">IF(ISBLANK(INDIRECT(ADDRESS(B1504,A1504,1,1,"all_city_parameter_inputs"))), "--",INDIRECT(ADDRESS(B1504,A1504,1,1,"all_city_parameter_inputs")))</f>
        <v>--</v>
      </c>
      <c r="H1504" s="25" t="str">
        <f ca="1">IF(OR(F1504="alpha",F1504="beta",F1504="sd",F1504="mean"),"--",VLOOKUP(C1504,Default!$B$5:$H$82,7,FALSE))</f>
        <v>--</v>
      </c>
      <c r="I1504" s="9" t="str">
        <f ca="1">VLOOKUP(E1504,Lookup!$C$5:$D$42,2, FALSE)</f>
        <v>Travel values</v>
      </c>
      <c r="J1504" s="9" t="str">
        <f ca="1">VLOOKUP(C1504,Default!$B$4:$E$82,4, FALSE)</f>
        <v>time taken to walk to train station</v>
      </c>
      <c r="K1504" s="29"/>
      <c r="L1504" s="29"/>
      <c r="M1504" s="29"/>
    </row>
    <row r="1505" spans="1:13" x14ac:dyDescent="0.3">
      <c r="A1505" s="10">
        <f t="shared" si="68"/>
        <v>24</v>
      </c>
      <c r="B1505" s="10">
        <f t="shared" si="69"/>
        <v>33</v>
      </c>
      <c r="C1505" s="10" t="str">
        <f t="shared" ca="1" si="70"/>
        <v>rail_walk_time</v>
      </c>
      <c r="D1505" s="9" t="str" cm="1">
        <f t="array" aca="1" ref="D1505" ca="1">INDIRECT(ADDRESS(1,A1505,1,1,"all_city_parameter_inputs"))</f>
        <v>san_antonio</v>
      </c>
      <c r="E1505" s="11" t="str" cm="1">
        <f t="array" aca="1" ref="E1505" ca="1">IF(AND(ISBLANK(INDIRECT(ADDRESS(B1505,2,1,1,"all_city_parameter_inputs"))), ISBLANK(INDIRECT(ADDRESS(B1505,1,1,1,"all_city_parameter_inputs")))), "", IF(ISBLANK(INDIRECT(ADDRESS(B1505,1,1,1,"all_city_parameter_inputs"))), All_city_list!E1504,INDIRECT(ADDRESS(B1505,1,1,1,"all_city_parameter_inputs"))))</f>
        <v>rail_walk_time</v>
      </c>
      <c r="F1505" s="9" t="str" cm="1">
        <f t="array" aca="1" ref="F1505" ca="1">IF(AND(ISBLANK(INDIRECT(ADDRESS(B1505,3,1,1,"all_city_parameter_inputs"))),ISBLANK(INDIRECT(ADDRESS(B1505,2,1,1,"all_city_parameter_inputs")))),"",IF(ISBLANK(INDIRECT(ADDRESS(B1505,2,1,1,"all_city_parameter_inputs"))),"",INDIRECT(ADDRESS(B1505,2,1,1,"all_city_parameter_inputs"))))</f>
        <v>sd</v>
      </c>
      <c r="G1505" s="25" t="str" cm="1">
        <f t="array" aca="1" ref="G1505" ca="1">IF(ISBLANK(INDIRECT(ADDRESS(B1505,A1505,1,1,"all_city_parameter_inputs"))), "--",INDIRECT(ADDRESS(B1505,A1505,1,1,"all_city_parameter_inputs")))</f>
        <v>--</v>
      </c>
      <c r="H1505" s="25" t="str">
        <f ca="1">IF(OR(F1505="alpha",F1505="beta",F1505="sd",F1505="mean"),"--",VLOOKUP(C1505,Default!$B$5:$H$82,7,FALSE))</f>
        <v>--</v>
      </c>
      <c r="I1505" s="9" t="str">
        <f ca="1">VLOOKUP(E1505,Lookup!$C$5:$D$42,2, FALSE)</f>
        <v>Travel values</v>
      </c>
      <c r="J1505" s="9" t="str">
        <f ca="1">VLOOKUP(C1505,Default!$B$4:$E$82,4, FALSE)</f>
        <v>time taken to walk to train station</v>
      </c>
      <c r="K1505" s="29"/>
      <c r="L1505" s="29"/>
      <c r="M1505" s="29"/>
    </row>
    <row r="1506" spans="1:13" x14ac:dyDescent="0.3">
      <c r="A1506" s="10">
        <f t="shared" si="68"/>
        <v>24</v>
      </c>
      <c r="B1506" s="10">
        <f t="shared" si="69"/>
        <v>34</v>
      </c>
      <c r="C1506" s="10" t="str">
        <f t="shared" ca="1" si="70"/>
        <v xml:space="preserve">add_motorcycle_fleet </v>
      </c>
      <c r="D1506" s="9" t="str" cm="1">
        <f t="array" aca="1" ref="D1506" ca="1">INDIRECT(ADDRESS(1,A1506,1,1,"all_city_parameter_inputs"))</f>
        <v>san_antonio</v>
      </c>
      <c r="E1506" s="11" t="str" cm="1">
        <f t="array" aca="1" ref="E1506" ca="1">IF(AND(ISBLANK(INDIRECT(ADDRESS(B1506,2,1,1,"all_city_parameter_inputs"))), ISBLANK(INDIRECT(ADDRESS(B1506,1,1,1,"all_city_parameter_inputs")))), "", IF(ISBLANK(INDIRECT(ADDRESS(B1506,1,1,1,"all_city_parameter_inputs"))), All_city_list!E1505,INDIRECT(ADDRESS(B1506,1,1,1,"all_city_parameter_inputs"))))</f>
        <v>add_motorcycle_fleet</v>
      </c>
      <c r="F1506" s="9" t="str" cm="1">
        <f t="array" aca="1" ref="F1506" ca="1">IF(AND(ISBLANK(INDIRECT(ADDRESS(B1506,3,1,1,"all_city_parameter_inputs"))),ISBLANK(INDIRECT(ADDRESS(B1506,2,1,1,"all_city_parameter_inputs")))),"",IF(ISBLANK(INDIRECT(ADDRESS(B1506,2,1,1,"all_city_parameter_inputs"))),"",INDIRECT(ADDRESS(B1506,2,1,1,"all_city_parameter_inputs"))))</f>
        <v/>
      </c>
      <c r="G1506" s="25" t="str" cm="1">
        <f t="array" aca="1" ref="G1506" ca="1">IF(ISBLANK(INDIRECT(ADDRESS(B1506,A1506,1,1,"all_city_parameter_inputs"))), "--",INDIRECT(ADDRESS(B1506,A1506,1,1,"all_city_parameter_inputs")))</f>
        <v>F</v>
      </c>
      <c r="H1506" s="25" t="str">
        <f ca="1">IF(OR(F1506="alpha",F1506="beta",F1506="sd",F1506="mean"),"--",VLOOKUP(C1506,Default!$B$5:$H$82,7,FALSE))</f>
        <v>F</v>
      </c>
      <c r="I1506" s="9" t="str">
        <f ca="1">VLOOKUP(E1506,Lookup!$C$5:$D$42,2, FALSE)</f>
        <v>Travel values</v>
      </c>
      <c r="J1506" s="9">
        <f ca="1">VLOOKUP(C1506,Default!$B$4:$E$82,4, FALSE)</f>
        <v>0</v>
      </c>
      <c r="K1506" s="29"/>
      <c r="L1506" s="29"/>
      <c r="M1506" s="29"/>
    </row>
    <row r="1507" spans="1:13" x14ac:dyDescent="0.3">
      <c r="A1507" s="10">
        <f t="shared" si="68"/>
        <v>24</v>
      </c>
      <c r="B1507" s="10">
        <f t="shared" si="69"/>
        <v>35</v>
      </c>
      <c r="C1507" s="10" t="str">
        <f t="shared" ca="1" si="70"/>
        <v>fleet_to_motorcycle_ratio</v>
      </c>
      <c r="D1507" s="9" t="str" cm="1">
        <f t="array" aca="1" ref="D1507" ca="1">INDIRECT(ADDRESS(1,A1507,1,1,"all_city_parameter_inputs"))</f>
        <v>san_antonio</v>
      </c>
      <c r="E1507" s="11" t="str" cm="1">
        <f t="array" aca="1" ref="E1507" ca="1">IF(AND(ISBLANK(INDIRECT(ADDRESS(B1507,2,1,1,"all_city_parameter_inputs"))), ISBLANK(INDIRECT(ADDRESS(B1507,1,1,1,"all_city_parameter_inputs")))), "", IF(ISBLANK(INDIRECT(ADDRESS(B1507,1,1,1,"all_city_parameter_inputs"))), All_city_list!E1506,INDIRECT(ADDRESS(B1507,1,1,1,"all_city_parameter_inputs"))))</f>
        <v>fleet_to_motorcycle_ratio</v>
      </c>
      <c r="F1507" s="9" t="str" cm="1">
        <f t="array" aca="1" ref="F1507" ca="1">IF(AND(ISBLANK(INDIRECT(ADDRESS(B1507,3,1,1,"all_city_parameter_inputs"))),ISBLANK(INDIRECT(ADDRESS(B1507,2,1,1,"all_city_parameter_inputs")))),"",IF(ISBLANK(INDIRECT(ADDRESS(B1507,2,1,1,"all_city_parameter_inputs"))),"",INDIRECT(ADDRESS(B1507,2,1,1,"all_city_parameter_inputs"))))</f>
        <v>constant</v>
      </c>
      <c r="G1507" s="25" cm="1">
        <f t="array" aca="1" ref="G1507" ca="1">IF(ISBLANK(INDIRECT(ADDRESS(B1507,A1507,1,1,"all_city_parameter_inputs"))), "--",INDIRECT(ADDRESS(B1507,A1507,1,1,"all_city_parameter_inputs")))</f>
        <v>0.53274903299999998</v>
      </c>
      <c r="H1507" s="25">
        <f ca="1">IF(OR(F1507="alpha",F1507="beta",F1507="sd",F1507="mean"),"--",VLOOKUP(C1507,Default!$B$5:$H$82,7,FALSE))</f>
        <v>0.01</v>
      </c>
      <c r="I1507" s="9" t="str">
        <f ca="1">VLOOKUP(E1507,Lookup!$C$5:$D$42,2, FALSE)</f>
        <v>Travel values</v>
      </c>
      <c r="J1507" s="9" t="str">
        <f ca="1">VLOOKUP(C1507,Default!$B$4:$E$82,4, FALSE)</f>
        <v>ratio of fleet vehicles to motorcycles</v>
      </c>
      <c r="K1507" s="29"/>
      <c r="L1507" s="29"/>
      <c r="M1507" s="29"/>
    </row>
    <row r="1508" spans="1:13" x14ac:dyDescent="0.3">
      <c r="A1508" s="10">
        <f t="shared" si="68"/>
        <v>24</v>
      </c>
      <c r="B1508" s="10">
        <f t="shared" si="69"/>
        <v>36</v>
      </c>
      <c r="C1508" s="10" t="str">
        <f t="shared" ca="1" si="70"/>
        <v>fleet_to_motorcycle_ratio</v>
      </c>
      <c r="D1508" s="9" t="str" cm="1">
        <f t="array" aca="1" ref="D1508" ca="1">INDIRECT(ADDRESS(1,A1508,1,1,"all_city_parameter_inputs"))</f>
        <v>san_antonio</v>
      </c>
      <c r="E1508" s="11" t="str" cm="1">
        <f t="array" aca="1" ref="E1508" ca="1">IF(AND(ISBLANK(INDIRECT(ADDRESS(B1508,2,1,1,"all_city_parameter_inputs"))), ISBLANK(INDIRECT(ADDRESS(B1508,1,1,1,"all_city_parameter_inputs")))), "", IF(ISBLANK(INDIRECT(ADDRESS(B1508,1,1,1,"all_city_parameter_inputs"))), All_city_list!E1507,INDIRECT(ADDRESS(B1508,1,1,1,"all_city_parameter_inputs"))))</f>
        <v>fleet_to_motorcycle_ratio</v>
      </c>
      <c r="F1508" s="9" t="str" cm="1">
        <f t="array" aca="1" ref="F1508" ca="1">IF(AND(ISBLANK(INDIRECT(ADDRESS(B1508,3,1,1,"all_city_parameter_inputs"))),ISBLANK(INDIRECT(ADDRESS(B1508,2,1,1,"all_city_parameter_inputs")))),"",IF(ISBLANK(INDIRECT(ADDRESS(B1508,2,1,1,"all_city_parameter_inputs"))),"",INDIRECT(ADDRESS(B1508,2,1,1,"all_city_parameter_inputs"))))</f>
        <v>alpha</v>
      </c>
      <c r="G1508" s="25" cm="1">
        <f t="array" aca="1" ref="G1508" ca="1">IF(ISBLANK(INDIRECT(ADDRESS(B1508,A1508,1,1,"all_city_parameter_inputs"))), "--",INDIRECT(ADDRESS(B1508,A1508,1,1,"all_city_parameter_inputs")))</f>
        <v>245.8</v>
      </c>
      <c r="H1508" s="25" t="str">
        <f ca="1">IF(OR(F1508="alpha",F1508="beta",F1508="sd",F1508="mean"),"--",VLOOKUP(C1508,Default!$B$5:$H$82,7,FALSE))</f>
        <v>--</v>
      </c>
      <c r="I1508" s="9" t="str">
        <f ca="1">VLOOKUP(E1508,Lookup!$C$5:$D$42,2, FALSE)</f>
        <v>Travel values</v>
      </c>
      <c r="J1508" s="9" t="str">
        <f ca="1">VLOOKUP(C1508,Default!$B$4:$E$82,4, FALSE)</f>
        <v>ratio of fleet vehicles to motorcycles</v>
      </c>
      <c r="K1508" s="29"/>
      <c r="L1508" s="29"/>
      <c r="M1508" s="29"/>
    </row>
    <row r="1509" spans="1:13" x14ac:dyDescent="0.3">
      <c r="A1509" s="10">
        <f t="shared" si="68"/>
        <v>24</v>
      </c>
      <c r="B1509" s="10">
        <f t="shared" si="69"/>
        <v>37</v>
      </c>
      <c r="C1509" s="10" t="str">
        <f t="shared" ca="1" si="70"/>
        <v>fleet_to_motorcycle_ratio</v>
      </c>
      <c r="D1509" s="9" t="str" cm="1">
        <f t="array" aca="1" ref="D1509" ca="1">INDIRECT(ADDRESS(1,A1509,1,1,"all_city_parameter_inputs"))</f>
        <v>san_antonio</v>
      </c>
      <c r="E1509" s="11" t="str" cm="1">
        <f t="array" aca="1" ref="E1509" ca="1">IF(AND(ISBLANK(INDIRECT(ADDRESS(B1509,2,1,1,"all_city_parameter_inputs"))), ISBLANK(INDIRECT(ADDRESS(B1509,1,1,1,"all_city_parameter_inputs")))), "", IF(ISBLANK(INDIRECT(ADDRESS(B1509,1,1,1,"all_city_parameter_inputs"))), All_city_list!E1508,INDIRECT(ADDRESS(B1509,1,1,1,"all_city_parameter_inputs"))))</f>
        <v>fleet_to_motorcycle_ratio</v>
      </c>
      <c r="F1509" s="9" t="str" cm="1">
        <f t="array" aca="1" ref="F1509" ca="1">IF(AND(ISBLANK(INDIRECT(ADDRESS(B1509,3,1,1,"all_city_parameter_inputs"))),ISBLANK(INDIRECT(ADDRESS(B1509,2,1,1,"all_city_parameter_inputs")))),"",IF(ISBLANK(INDIRECT(ADDRESS(B1509,2,1,1,"all_city_parameter_inputs"))),"",INDIRECT(ADDRESS(B1509,2,1,1,"all_city_parameter_inputs"))))</f>
        <v>beta</v>
      </c>
      <c r="G1509" s="25" cm="1">
        <f t="array" aca="1" ref="G1509" ca="1">IF(ISBLANK(INDIRECT(ADDRESS(B1509,A1509,1,1,"all_city_parameter_inputs"))), "--",INDIRECT(ADDRESS(B1509,A1509,1,1,"all_city_parameter_inputs")))</f>
        <v>311.08</v>
      </c>
      <c r="H1509" s="25" t="str">
        <f ca="1">IF(OR(F1509="alpha",F1509="beta",F1509="sd",F1509="mean"),"--",VLOOKUP(C1509,Default!$B$5:$H$82,7,FALSE))</f>
        <v>--</v>
      </c>
      <c r="I1509" s="9" t="str">
        <f ca="1">VLOOKUP(E1509,Lookup!$C$5:$D$42,2, FALSE)</f>
        <v>Travel values</v>
      </c>
      <c r="J1509" s="9" t="str">
        <f ca="1">VLOOKUP(C1509,Default!$B$4:$E$82,4, FALSE)</f>
        <v>ratio of fleet vehicles to motorcycles</v>
      </c>
      <c r="K1509" s="29"/>
      <c r="L1509" s="29"/>
      <c r="M1509" s="29"/>
    </row>
    <row r="1510" spans="1:13" x14ac:dyDescent="0.3">
      <c r="A1510" s="10">
        <f t="shared" si="68"/>
        <v>24</v>
      </c>
      <c r="B1510" s="10">
        <f t="shared" si="69"/>
        <v>38</v>
      </c>
      <c r="C1510" s="10" t="str">
        <f t="shared" ca="1" si="70"/>
        <v xml:space="preserve">background_pa_confidence </v>
      </c>
      <c r="D1510" s="9" t="str" cm="1">
        <f t="array" aca="1" ref="D1510" ca="1">INDIRECT(ADDRESS(1,A1510,1,1,"all_city_parameter_inputs"))</f>
        <v>san_antonio</v>
      </c>
      <c r="E1510" s="11" t="str" cm="1">
        <f t="array" aca="1" ref="E1510" ca="1">IF(AND(ISBLANK(INDIRECT(ADDRESS(B1510,2,1,1,"all_city_parameter_inputs"))), ISBLANK(INDIRECT(ADDRESS(B1510,1,1,1,"all_city_parameter_inputs")))), "", IF(ISBLANK(INDIRECT(ADDRESS(B1510,1,1,1,"all_city_parameter_inputs"))), All_city_list!E1509,INDIRECT(ADDRESS(B1510,1,1,1,"all_city_parameter_inputs"))))</f>
        <v>background_pa_confidence</v>
      </c>
      <c r="F1510" s="9" t="str" cm="1">
        <f t="array" aca="1" ref="F1510" ca="1">IF(AND(ISBLANK(INDIRECT(ADDRESS(B1510,3,1,1,"all_city_parameter_inputs"))),ISBLANK(INDIRECT(ADDRESS(B1510,2,1,1,"all_city_parameter_inputs")))),"",IF(ISBLANK(INDIRECT(ADDRESS(B1510,2,1,1,"all_city_parameter_inputs"))),"",INDIRECT(ADDRESS(B1510,2,1,1,"all_city_parameter_inputs"))))</f>
        <v/>
      </c>
      <c r="G1510" s="25" cm="1">
        <f t="array" aca="1" ref="G1510" ca="1">IF(ISBLANK(INDIRECT(ADDRESS(B1510,A1510,1,1,"all_city_parameter_inputs"))), "--",INDIRECT(ADDRESS(B1510,A1510,1,1,"all_city_parameter_inputs")))</f>
        <v>0.3</v>
      </c>
      <c r="H1510" s="25" t="e">
        <f ca="1">IF(OR(F1510="alpha",F1510="beta",F1510="sd",F1510="mean"),"--",VLOOKUP(C1510,Default!$B$5:$H$82,7,FALSE))</f>
        <v>#N/A</v>
      </c>
      <c r="I1510" s="9" t="str">
        <f ca="1">VLOOKUP(E1510,Lookup!$C$5:$D$42,2, FALSE)</f>
        <v>PA values</v>
      </c>
      <c r="J1510" s="9" t="e">
        <f ca="1">VLOOKUP(C1510,Default!$B$4:$E$82,4, FALSE)</f>
        <v>#N/A</v>
      </c>
      <c r="K1510" s="29"/>
      <c r="L1510" s="29"/>
      <c r="M1510" s="29"/>
    </row>
    <row r="1511" spans="1:13" x14ac:dyDescent="0.3">
      <c r="A1511" s="10">
        <f t="shared" si="68"/>
        <v>24</v>
      </c>
      <c r="B1511" s="10">
        <f t="shared" si="69"/>
        <v>39</v>
      </c>
      <c r="C1511" s="10" t="str">
        <f t="shared" ca="1" si="70"/>
        <v xml:space="preserve">add_walk_to_bus_trips </v>
      </c>
      <c r="D1511" s="9" t="str" cm="1">
        <f t="array" aca="1" ref="D1511" ca="1">INDIRECT(ADDRESS(1,A1511,1,1,"all_city_parameter_inputs"))</f>
        <v>san_antonio</v>
      </c>
      <c r="E1511" s="11" t="str" cm="1">
        <f t="array" aca="1" ref="E1511" ca="1">IF(AND(ISBLANK(INDIRECT(ADDRESS(B1511,2,1,1,"all_city_parameter_inputs"))), ISBLANK(INDIRECT(ADDRESS(B1511,1,1,1,"all_city_parameter_inputs")))), "", IF(ISBLANK(INDIRECT(ADDRESS(B1511,1,1,1,"all_city_parameter_inputs"))), All_city_list!E1510,INDIRECT(ADDRESS(B1511,1,1,1,"all_city_parameter_inputs"))))</f>
        <v>add_walk_to_bus_trips</v>
      </c>
      <c r="F1511" s="9" t="str" cm="1">
        <f t="array" aca="1" ref="F1511" ca="1">IF(AND(ISBLANK(INDIRECT(ADDRESS(B1511,3,1,1,"all_city_parameter_inputs"))),ISBLANK(INDIRECT(ADDRESS(B1511,2,1,1,"all_city_parameter_inputs")))),"",IF(ISBLANK(INDIRECT(ADDRESS(B1511,2,1,1,"all_city_parameter_inputs"))),"",INDIRECT(ADDRESS(B1511,2,1,1,"all_city_parameter_inputs"))))</f>
        <v/>
      </c>
      <c r="G1511" s="25" t="str" cm="1">
        <f t="array" aca="1" ref="G1511" ca="1">IF(ISBLANK(INDIRECT(ADDRESS(B1511,A1511,1,1,"all_city_parameter_inputs"))), "--",INDIRECT(ADDRESS(B1511,A1511,1,1,"all_city_parameter_inputs")))</f>
        <v>T</v>
      </c>
      <c r="H1511" s="25" t="str">
        <f ca="1">IF(OR(F1511="alpha",F1511="beta",F1511="sd",F1511="mean"),"--",VLOOKUP(C1511,Default!$B$5:$H$82,7,FALSE))</f>
        <v>T</v>
      </c>
      <c r="I1511" s="9" t="str">
        <f ca="1">VLOOKUP(E1511,Lookup!$C$5:$D$42,2, FALSE)</f>
        <v>Travel values</v>
      </c>
      <c r="J1511" s="9">
        <f ca="1">VLOOKUP(C1511,Default!$B$4:$E$82,4, FALSE)</f>
        <v>0</v>
      </c>
      <c r="K1511" s="29"/>
      <c r="L1511" s="29"/>
      <c r="M1511" s="29"/>
    </row>
    <row r="1512" spans="1:13" x14ac:dyDescent="0.3">
      <c r="A1512" s="10">
        <f t="shared" si="68"/>
        <v>24</v>
      </c>
      <c r="B1512" s="10">
        <f t="shared" si="69"/>
        <v>40</v>
      </c>
      <c r="C1512" s="10" t="str">
        <f t="shared" ca="1" si="70"/>
        <v>bus_to_passenger_ratio</v>
      </c>
      <c r="D1512" s="9" t="str" cm="1">
        <f t="array" aca="1" ref="D1512" ca="1">INDIRECT(ADDRESS(1,A1512,1,1,"all_city_parameter_inputs"))</f>
        <v>san_antonio</v>
      </c>
      <c r="E1512" s="11" t="str" cm="1">
        <f t="array" aca="1" ref="E1512" ca="1">IF(AND(ISBLANK(INDIRECT(ADDRESS(B1512,2,1,1,"all_city_parameter_inputs"))), ISBLANK(INDIRECT(ADDRESS(B1512,1,1,1,"all_city_parameter_inputs")))), "", IF(ISBLANK(INDIRECT(ADDRESS(B1512,1,1,1,"all_city_parameter_inputs"))), All_city_list!E1511,INDIRECT(ADDRESS(B1512,1,1,1,"all_city_parameter_inputs"))))</f>
        <v>bus_to_passenger_ratio</v>
      </c>
      <c r="F1512" s="9" t="str" cm="1">
        <f t="array" aca="1" ref="F1512" ca="1">IF(AND(ISBLANK(INDIRECT(ADDRESS(B1512,3,1,1,"all_city_parameter_inputs"))),ISBLANK(INDIRECT(ADDRESS(B1512,2,1,1,"all_city_parameter_inputs")))),"",IF(ISBLANK(INDIRECT(ADDRESS(B1512,2,1,1,"all_city_parameter_inputs"))),"",INDIRECT(ADDRESS(B1512,2,1,1,"all_city_parameter_inputs"))))</f>
        <v>constant</v>
      </c>
      <c r="G1512" s="25" cm="1">
        <f t="array" aca="1" ref="G1512" ca="1">IF(ISBLANK(INDIRECT(ADDRESS(B1512,A1512,1,1,"all_city_parameter_inputs"))), "--",INDIRECT(ADDRESS(B1512,A1512,1,1,"all_city_parameter_inputs")))</f>
        <v>3.2258065000000002E-2</v>
      </c>
      <c r="H1512" s="25">
        <f ca="1">IF(OR(F1512="alpha",F1512="beta",F1512="sd",F1512="mean"),"--",VLOOKUP(C1512,Default!$B$5:$H$82,7,FALSE))</f>
        <v>2.1999999999999999E-2</v>
      </c>
      <c r="I1512" s="9" t="str">
        <f ca="1">VLOOKUP(E1512,Lookup!$C$5:$D$42,2, FALSE)</f>
        <v>Travel values</v>
      </c>
      <c r="J1512" s="9" t="str">
        <f ca="1">VLOOKUP(C1512,Default!$B$4:$E$82,4, FALSE)</f>
        <v>number of buses per passenger</v>
      </c>
      <c r="K1512" s="29"/>
      <c r="L1512" s="29"/>
      <c r="M1512" s="29"/>
    </row>
    <row r="1513" spans="1:13" x14ac:dyDescent="0.3">
      <c r="A1513" s="10">
        <f t="shared" si="68"/>
        <v>24</v>
      </c>
      <c r="B1513" s="10">
        <f t="shared" si="69"/>
        <v>41</v>
      </c>
      <c r="C1513" s="10" t="str">
        <f t="shared" ca="1" si="70"/>
        <v>bus_to_passenger_ratio</v>
      </c>
      <c r="D1513" s="9" t="str" cm="1">
        <f t="array" aca="1" ref="D1513" ca="1">INDIRECT(ADDRESS(1,A1513,1,1,"all_city_parameter_inputs"))</f>
        <v>san_antonio</v>
      </c>
      <c r="E1513" s="11" t="str" cm="1">
        <f t="array" aca="1" ref="E1513" ca="1">IF(AND(ISBLANK(INDIRECT(ADDRESS(B1513,2,1,1,"all_city_parameter_inputs"))), ISBLANK(INDIRECT(ADDRESS(B1513,1,1,1,"all_city_parameter_inputs")))), "", IF(ISBLANK(INDIRECT(ADDRESS(B1513,1,1,1,"all_city_parameter_inputs"))), All_city_list!E1512,INDIRECT(ADDRESS(B1513,1,1,1,"all_city_parameter_inputs"))))</f>
        <v>bus_to_passenger_ratio</v>
      </c>
      <c r="F1513" s="9" t="str" cm="1">
        <f t="array" aca="1" ref="F1513" ca="1">IF(AND(ISBLANK(INDIRECT(ADDRESS(B1513,3,1,1,"all_city_parameter_inputs"))),ISBLANK(INDIRECT(ADDRESS(B1513,2,1,1,"all_city_parameter_inputs")))),"",IF(ISBLANK(INDIRECT(ADDRESS(B1513,2,1,1,"all_city_parameter_inputs"))),"",INDIRECT(ADDRESS(B1513,2,1,1,"all_city_parameter_inputs"))))</f>
        <v>alpha</v>
      </c>
      <c r="G1513" s="25" cm="1">
        <f t="array" aca="1" ref="G1513" ca="1">IF(ISBLANK(INDIRECT(ADDRESS(B1513,A1513,1,1,"all_city_parameter_inputs"))), "--",INDIRECT(ADDRESS(B1513,A1513,1,1,"all_city_parameter_inputs")))</f>
        <v>20</v>
      </c>
      <c r="H1513" s="25" t="str">
        <f ca="1">IF(OR(F1513="alpha",F1513="beta",F1513="sd",F1513="mean"),"--",VLOOKUP(C1513,Default!$B$5:$H$82,7,FALSE))</f>
        <v>--</v>
      </c>
      <c r="I1513" s="9" t="str">
        <f ca="1">VLOOKUP(E1513,Lookup!$C$5:$D$42,2, FALSE)</f>
        <v>Travel values</v>
      </c>
      <c r="J1513" s="9" t="str">
        <f ca="1">VLOOKUP(C1513,Default!$B$4:$E$82,4, FALSE)</f>
        <v>number of buses per passenger</v>
      </c>
      <c r="K1513" s="29"/>
      <c r="L1513" s="29"/>
      <c r="M1513" s="29"/>
    </row>
    <row r="1514" spans="1:13" x14ac:dyDescent="0.3">
      <c r="A1514" s="10">
        <f t="shared" si="68"/>
        <v>24</v>
      </c>
      <c r="B1514" s="10">
        <f t="shared" si="69"/>
        <v>42</v>
      </c>
      <c r="C1514" s="10" t="str">
        <f t="shared" ca="1" si="70"/>
        <v>bus_to_passenger_ratio</v>
      </c>
      <c r="D1514" s="9" t="str" cm="1">
        <f t="array" aca="1" ref="D1514" ca="1">INDIRECT(ADDRESS(1,A1514,1,1,"all_city_parameter_inputs"))</f>
        <v>san_antonio</v>
      </c>
      <c r="E1514" s="11" t="str" cm="1">
        <f t="array" aca="1" ref="E1514" ca="1">IF(AND(ISBLANK(INDIRECT(ADDRESS(B1514,2,1,1,"all_city_parameter_inputs"))), ISBLANK(INDIRECT(ADDRESS(B1514,1,1,1,"all_city_parameter_inputs")))), "", IF(ISBLANK(INDIRECT(ADDRESS(B1514,1,1,1,"all_city_parameter_inputs"))), All_city_list!E1513,INDIRECT(ADDRESS(B1514,1,1,1,"all_city_parameter_inputs"))))</f>
        <v>bus_to_passenger_ratio</v>
      </c>
      <c r="F1514" s="9" t="str" cm="1">
        <f t="array" aca="1" ref="F1514" ca="1">IF(AND(ISBLANK(INDIRECT(ADDRESS(B1514,3,1,1,"all_city_parameter_inputs"))),ISBLANK(INDIRECT(ADDRESS(B1514,2,1,1,"all_city_parameter_inputs")))),"",IF(ISBLANK(INDIRECT(ADDRESS(B1514,2,1,1,"all_city_parameter_inputs"))),"",INDIRECT(ADDRESS(B1514,2,1,1,"all_city_parameter_inputs"))))</f>
        <v>beta</v>
      </c>
      <c r="G1514" s="25" cm="1">
        <f t="array" aca="1" ref="G1514" ca="1">IF(ISBLANK(INDIRECT(ADDRESS(B1514,A1514,1,1,"all_city_parameter_inputs"))), "--",INDIRECT(ADDRESS(B1514,A1514,1,1,"all_city_parameter_inputs")))</f>
        <v>600</v>
      </c>
      <c r="H1514" s="25" t="str">
        <f ca="1">IF(OR(F1514="alpha",F1514="beta",F1514="sd",F1514="mean"),"--",VLOOKUP(C1514,Default!$B$5:$H$82,7,FALSE))</f>
        <v>--</v>
      </c>
      <c r="I1514" s="9" t="str">
        <f ca="1">VLOOKUP(E1514,Lookup!$C$5:$D$42,2, FALSE)</f>
        <v>Travel values</v>
      </c>
      <c r="J1514" s="9" t="str">
        <f ca="1">VLOOKUP(C1514,Default!$B$4:$E$82,4, FALSE)</f>
        <v>number of buses per passenger</v>
      </c>
      <c r="K1514" s="29"/>
      <c r="L1514" s="29"/>
      <c r="M1514" s="29"/>
    </row>
    <row r="1515" spans="1:13" x14ac:dyDescent="0.3">
      <c r="A1515" s="10">
        <f t="shared" si="68"/>
        <v>24</v>
      </c>
      <c r="B1515" s="10">
        <f t="shared" si="69"/>
        <v>43</v>
      </c>
      <c r="C1515" s="10" t="str">
        <f t="shared" ca="1" si="70"/>
        <v>truck_to_car_ratio</v>
      </c>
      <c r="D1515" s="9" t="str" cm="1">
        <f t="array" aca="1" ref="D1515" ca="1">INDIRECT(ADDRESS(1,A1515,1,1,"all_city_parameter_inputs"))</f>
        <v>san_antonio</v>
      </c>
      <c r="E1515" s="11" t="str" cm="1">
        <f t="array" aca="1" ref="E1515" ca="1">IF(AND(ISBLANK(INDIRECT(ADDRESS(B1515,2,1,1,"all_city_parameter_inputs"))), ISBLANK(INDIRECT(ADDRESS(B1515,1,1,1,"all_city_parameter_inputs")))), "", IF(ISBLANK(INDIRECT(ADDRESS(B1515,1,1,1,"all_city_parameter_inputs"))), All_city_list!E1514,INDIRECT(ADDRESS(B1515,1,1,1,"all_city_parameter_inputs"))))</f>
        <v>truck_to_car_ratio</v>
      </c>
      <c r="F1515" s="9" t="str" cm="1">
        <f t="array" aca="1" ref="F1515" ca="1">IF(AND(ISBLANK(INDIRECT(ADDRESS(B1515,3,1,1,"all_city_parameter_inputs"))),ISBLANK(INDIRECT(ADDRESS(B1515,2,1,1,"all_city_parameter_inputs")))),"",IF(ISBLANK(INDIRECT(ADDRESS(B1515,2,1,1,"all_city_parameter_inputs"))),"",INDIRECT(ADDRESS(B1515,2,1,1,"all_city_parameter_inputs"))))</f>
        <v>constant</v>
      </c>
      <c r="G1515" s="25" cm="1">
        <f t="array" aca="1" ref="G1515" ca="1">IF(ISBLANK(INDIRECT(ADDRESS(B1515,A1515,1,1,"all_city_parameter_inputs"))), "--",INDIRECT(ADDRESS(B1515,A1515,1,1,"all_city_parameter_inputs")))</f>
        <v>0.23076923099999999</v>
      </c>
      <c r="H1515" s="25">
        <f ca="1">IF(OR(F1515="alpha",F1515="beta",F1515="sd",F1515="mean"),"--",VLOOKUP(C1515,Default!$B$5:$H$82,7,FALSE))</f>
        <v>0.21</v>
      </c>
      <c r="I1515" s="9" t="str">
        <f ca="1">VLOOKUP(E1515,Lookup!$C$5:$D$42,2, FALSE)</f>
        <v>Travel values</v>
      </c>
      <c r="J1515" s="9" t="str">
        <f ca="1">VLOOKUP(C1515,Default!$B$4:$E$82,4, FALSE)</f>
        <v>number of trucks per car</v>
      </c>
      <c r="K1515" s="29"/>
      <c r="L1515" s="29"/>
      <c r="M1515" s="29"/>
    </row>
    <row r="1516" spans="1:13" x14ac:dyDescent="0.3">
      <c r="A1516" s="10">
        <f t="shared" si="68"/>
        <v>24</v>
      </c>
      <c r="B1516" s="10">
        <f t="shared" si="69"/>
        <v>44</v>
      </c>
      <c r="C1516" s="10" t="str">
        <f t="shared" ca="1" si="70"/>
        <v>truck_to_car_ratio</v>
      </c>
      <c r="D1516" s="9" t="str" cm="1">
        <f t="array" aca="1" ref="D1516" ca="1">INDIRECT(ADDRESS(1,A1516,1,1,"all_city_parameter_inputs"))</f>
        <v>san_antonio</v>
      </c>
      <c r="E1516" s="11" t="str" cm="1">
        <f t="array" aca="1" ref="E1516" ca="1">IF(AND(ISBLANK(INDIRECT(ADDRESS(B1516,2,1,1,"all_city_parameter_inputs"))), ISBLANK(INDIRECT(ADDRESS(B1516,1,1,1,"all_city_parameter_inputs")))), "", IF(ISBLANK(INDIRECT(ADDRESS(B1516,1,1,1,"all_city_parameter_inputs"))), All_city_list!E1515,INDIRECT(ADDRESS(B1516,1,1,1,"all_city_parameter_inputs"))))</f>
        <v>truck_to_car_ratio</v>
      </c>
      <c r="F1516" s="9" t="str" cm="1">
        <f t="array" aca="1" ref="F1516" ca="1">IF(AND(ISBLANK(INDIRECT(ADDRESS(B1516,3,1,1,"all_city_parameter_inputs"))),ISBLANK(INDIRECT(ADDRESS(B1516,2,1,1,"all_city_parameter_inputs")))),"",IF(ISBLANK(INDIRECT(ADDRESS(B1516,2,1,1,"all_city_parameter_inputs"))),"",INDIRECT(ADDRESS(B1516,2,1,1,"all_city_parameter_inputs"))))</f>
        <v>alpha</v>
      </c>
      <c r="G1516" s="25" cm="1">
        <f t="array" aca="1" ref="G1516" ca="1">IF(ISBLANK(INDIRECT(ADDRESS(B1516,A1516,1,1,"all_city_parameter_inputs"))), "--",INDIRECT(ADDRESS(B1516,A1516,1,1,"all_city_parameter_inputs")))</f>
        <v>3</v>
      </c>
      <c r="H1516" s="25" t="str">
        <f ca="1">IF(OR(F1516="alpha",F1516="beta",F1516="sd",F1516="mean"),"--",VLOOKUP(C1516,Default!$B$5:$H$82,7,FALSE))</f>
        <v>--</v>
      </c>
      <c r="I1516" s="9" t="str">
        <f ca="1">VLOOKUP(E1516,Lookup!$C$5:$D$42,2, FALSE)</f>
        <v>Travel values</v>
      </c>
      <c r="J1516" s="9" t="str">
        <f ca="1">VLOOKUP(C1516,Default!$B$4:$E$82,4, FALSE)</f>
        <v>number of trucks per car</v>
      </c>
      <c r="K1516" s="29"/>
      <c r="L1516" s="29"/>
      <c r="M1516" s="29"/>
    </row>
    <row r="1517" spans="1:13" x14ac:dyDescent="0.3">
      <c r="A1517" s="10">
        <f t="shared" si="68"/>
        <v>24</v>
      </c>
      <c r="B1517" s="10">
        <f t="shared" si="69"/>
        <v>45</v>
      </c>
      <c r="C1517" s="10" t="str">
        <f t="shared" ca="1" si="70"/>
        <v>truck_to_car_ratio</v>
      </c>
      <c r="D1517" s="9" t="str" cm="1">
        <f t="array" aca="1" ref="D1517" ca="1">INDIRECT(ADDRESS(1,A1517,1,1,"all_city_parameter_inputs"))</f>
        <v>san_antonio</v>
      </c>
      <c r="E1517" s="11" t="str" cm="1">
        <f t="array" aca="1" ref="E1517" ca="1">IF(AND(ISBLANK(INDIRECT(ADDRESS(B1517,2,1,1,"all_city_parameter_inputs"))), ISBLANK(INDIRECT(ADDRESS(B1517,1,1,1,"all_city_parameter_inputs")))), "", IF(ISBLANK(INDIRECT(ADDRESS(B1517,1,1,1,"all_city_parameter_inputs"))), All_city_list!E1516,INDIRECT(ADDRESS(B1517,1,1,1,"all_city_parameter_inputs"))))</f>
        <v>truck_to_car_ratio</v>
      </c>
      <c r="F1517" s="9" t="str" cm="1">
        <f t="array" aca="1" ref="F1517" ca="1">IF(AND(ISBLANK(INDIRECT(ADDRESS(B1517,3,1,1,"all_city_parameter_inputs"))),ISBLANK(INDIRECT(ADDRESS(B1517,2,1,1,"all_city_parameter_inputs")))),"",IF(ISBLANK(INDIRECT(ADDRESS(B1517,2,1,1,"all_city_parameter_inputs"))),"",INDIRECT(ADDRESS(B1517,2,1,1,"all_city_parameter_inputs"))))</f>
        <v>beta</v>
      </c>
      <c r="G1517" s="25" cm="1">
        <f t="array" aca="1" ref="G1517" ca="1">IF(ISBLANK(INDIRECT(ADDRESS(B1517,A1517,1,1,"all_city_parameter_inputs"))), "--",INDIRECT(ADDRESS(B1517,A1517,1,1,"all_city_parameter_inputs")))</f>
        <v>10</v>
      </c>
      <c r="H1517" s="25" t="str">
        <f ca="1">IF(OR(F1517="alpha",F1517="beta",F1517="sd",F1517="mean"),"--",VLOOKUP(C1517,Default!$B$5:$H$82,7,FALSE))</f>
        <v>--</v>
      </c>
      <c r="I1517" s="9" t="str">
        <f ca="1">VLOOKUP(E1517,Lookup!$C$5:$D$42,2, FALSE)</f>
        <v>Travel values</v>
      </c>
      <c r="J1517" s="9" t="str">
        <f ca="1">VLOOKUP(C1517,Default!$B$4:$E$82,4, FALSE)</f>
        <v>number of trucks per car</v>
      </c>
      <c r="K1517" s="29"/>
      <c r="L1517" s="29"/>
      <c r="M1517" s="29"/>
    </row>
    <row r="1518" spans="1:13" x14ac:dyDescent="0.3">
      <c r="A1518" s="10">
        <f t="shared" si="68"/>
        <v>24</v>
      </c>
      <c r="B1518" s="10">
        <f t="shared" si="69"/>
        <v>46</v>
      </c>
      <c r="C1518" s="10" t="str">
        <f t="shared" ca="1" si="70"/>
        <v xml:space="preserve">PM_emission_confidence </v>
      </c>
      <c r="D1518" s="9" t="str" cm="1">
        <f t="array" aca="1" ref="D1518" ca="1">INDIRECT(ADDRESS(1,A1518,1,1,"all_city_parameter_inputs"))</f>
        <v>san_antonio</v>
      </c>
      <c r="E1518" s="11" t="str" cm="1">
        <f t="array" aca="1" ref="E1518" ca="1">IF(AND(ISBLANK(INDIRECT(ADDRESS(B1518,2,1,1,"all_city_parameter_inputs"))), ISBLANK(INDIRECT(ADDRESS(B1518,1,1,1,"all_city_parameter_inputs")))), "", IF(ISBLANK(INDIRECT(ADDRESS(B1518,1,1,1,"all_city_parameter_inputs"))), All_city_list!E1517,INDIRECT(ADDRESS(B1518,1,1,1,"all_city_parameter_inputs"))))</f>
        <v>PM_emission_confidence</v>
      </c>
      <c r="F1518" s="9" t="str" cm="1">
        <f t="array" aca="1" ref="F1518" ca="1">IF(AND(ISBLANK(INDIRECT(ADDRESS(B1518,3,1,1,"all_city_parameter_inputs"))),ISBLANK(INDIRECT(ADDRESS(B1518,2,1,1,"all_city_parameter_inputs")))),"",IF(ISBLANK(INDIRECT(ADDRESS(B1518,2,1,1,"all_city_parameter_inputs"))),"",INDIRECT(ADDRESS(B1518,2,1,1,"all_city_parameter_inputs"))))</f>
        <v/>
      </c>
      <c r="G1518" s="25" cm="1">
        <f t="array" aca="1" ref="G1518" ca="1">IF(ISBLANK(INDIRECT(ADDRESS(B1518,A1518,1,1,"all_city_parameter_inputs"))), "--",INDIRECT(ADDRESS(B1518,A1518,1,1,"all_city_parameter_inputs")))</f>
        <v>0.8</v>
      </c>
      <c r="H1518" s="25" t="e">
        <f ca="1">IF(OR(F1518="alpha",F1518="beta",F1518="sd",F1518="mean"),"--",VLOOKUP(C1518,Default!$B$5:$H$82,7,FALSE))</f>
        <v>#N/A</v>
      </c>
      <c r="I1518" s="9" t="str">
        <f ca="1">VLOOKUP(E1518,Lookup!$C$5:$D$42,2, FALSE)</f>
        <v>Pollution values</v>
      </c>
      <c r="J1518" s="9" t="e">
        <f ca="1">VLOOKUP(C1518,Default!$B$4:$E$82,4, FALSE)</f>
        <v>#N/A</v>
      </c>
      <c r="K1518" s="29"/>
      <c r="L1518" s="29"/>
      <c r="M1518" s="29"/>
    </row>
    <row r="1519" spans="1:13" x14ac:dyDescent="0.3">
      <c r="A1519" s="10">
        <f t="shared" si="68"/>
        <v>24</v>
      </c>
      <c r="B1519" s="10">
        <f t="shared" si="69"/>
        <v>47</v>
      </c>
      <c r="C1519" s="10" t="str">
        <f t="shared" ca="1" si="70"/>
        <v>distance_scalar_car_taxi</v>
      </c>
      <c r="D1519" s="9" t="str" cm="1">
        <f t="array" aca="1" ref="D1519" ca="1">INDIRECT(ADDRESS(1,A1519,1,1,"all_city_parameter_inputs"))</f>
        <v>san_antonio</v>
      </c>
      <c r="E1519" s="11" t="str" cm="1">
        <f t="array" aca="1" ref="E1519" ca="1">IF(AND(ISBLANK(INDIRECT(ADDRESS(B1519,2,1,1,"all_city_parameter_inputs"))), ISBLANK(INDIRECT(ADDRESS(B1519,1,1,1,"all_city_parameter_inputs")))), "", IF(ISBLANK(INDIRECT(ADDRESS(B1519,1,1,1,"all_city_parameter_inputs"))), All_city_list!E1518,INDIRECT(ADDRESS(B1519,1,1,1,"all_city_parameter_inputs"))))</f>
        <v>distance_scalar_car_taxi</v>
      </c>
      <c r="F1519" s="9" t="str" cm="1">
        <f t="array" aca="1" ref="F1519" ca="1">IF(AND(ISBLANK(INDIRECT(ADDRESS(B1519,3,1,1,"all_city_parameter_inputs"))),ISBLANK(INDIRECT(ADDRESS(B1519,2,1,1,"all_city_parameter_inputs")))),"",IF(ISBLANK(INDIRECT(ADDRESS(B1519,2,1,1,"all_city_parameter_inputs"))),"",INDIRECT(ADDRESS(B1519,2,1,1,"all_city_parameter_inputs"))))</f>
        <v>constant</v>
      </c>
      <c r="G1519" s="25" cm="1">
        <f t="array" aca="1" ref="G1519" ca="1">IF(ISBLANK(INDIRECT(ADDRESS(B1519,A1519,1,1,"all_city_parameter_inputs"))), "--",INDIRECT(ADDRESS(B1519,A1519,1,1,"all_city_parameter_inputs")))</f>
        <v>1</v>
      </c>
      <c r="H1519" s="25">
        <f ca="1">IF(OR(F1519="alpha",F1519="beta",F1519="sd",F1519="mean"),"--",VLOOKUP(C1519,Default!$B$5:$H$82,7,FALSE))</f>
        <v>1</v>
      </c>
      <c r="I1519" s="9" t="str">
        <f ca="1">VLOOKUP(E1519,Lookup!$C$5:$D$42,2, FALSE)</f>
        <v>Travel values</v>
      </c>
      <c r="J1519" s="9" t="str">
        <f ca="1">VLOOKUP(C1519,Default!$B$4:$E$82,4, FALSE)</f>
        <v>scalar for car/taxi distance</v>
      </c>
      <c r="K1519" s="29"/>
      <c r="L1519" s="29"/>
      <c r="M1519" s="29"/>
    </row>
    <row r="1520" spans="1:13" x14ac:dyDescent="0.3">
      <c r="A1520" s="10">
        <f t="shared" si="68"/>
        <v>24</v>
      </c>
      <c r="B1520" s="10">
        <f t="shared" si="69"/>
        <v>48</v>
      </c>
      <c r="C1520" s="10" t="str">
        <f t="shared" ca="1" si="70"/>
        <v>distance_scalar_car_taxi</v>
      </c>
      <c r="D1520" s="9" t="str" cm="1">
        <f t="array" aca="1" ref="D1520" ca="1">INDIRECT(ADDRESS(1,A1520,1,1,"all_city_parameter_inputs"))</f>
        <v>san_antonio</v>
      </c>
      <c r="E1520" s="11" t="str" cm="1">
        <f t="array" aca="1" ref="E1520" ca="1">IF(AND(ISBLANK(INDIRECT(ADDRESS(B1520,2,1,1,"all_city_parameter_inputs"))), ISBLANK(INDIRECT(ADDRESS(B1520,1,1,1,"all_city_parameter_inputs")))), "", IF(ISBLANK(INDIRECT(ADDRESS(B1520,1,1,1,"all_city_parameter_inputs"))), All_city_list!E1519,INDIRECT(ADDRESS(B1520,1,1,1,"all_city_parameter_inputs"))))</f>
        <v>distance_scalar_car_taxi</v>
      </c>
      <c r="F1520" s="9" t="str" cm="1">
        <f t="array" aca="1" ref="F1520" ca="1">IF(AND(ISBLANK(INDIRECT(ADDRESS(B1520,3,1,1,"all_city_parameter_inputs"))),ISBLANK(INDIRECT(ADDRESS(B1520,2,1,1,"all_city_parameter_inputs")))),"",IF(ISBLANK(INDIRECT(ADDRESS(B1520,2,1,1,"all_city_parameter_inputs"))),"",INDIRECT(ADDRESS(B1520,2,1,1,"all_city_parameter_inputs"))))</f>
        <v>mean</v>
      </c>
      <c r="G1520" s="25" cm="1">
        <f t="array" aca="1" ref="G1520" ca="1">IF(ISBLANK(INDIRECT(ADDRESS(B1520,A1520,1,1,"all_city_parameter_inputs"))), "--",INDIRECT(ADDRESS(B1520,A1520,1,1,"all_city_parameter_inputs")))</f>
        <v>1</v>
      </c>
      <c r="H1520" s="25" t="str">
        <f ca="1">IF(OR(F1520="alpha",F1520="beta",F1520="sd",F1520="mean"),"--",VLOOKUP(C1520,Default!$B$5:$H$82,7,FALSE))</f>
        <v>--</v>
      </c>
      <c r="I1520" s="9" t="str">
        <f ca="1">VLOOKUP(E1520,Lookup!$C$5:$D$42,2, FALSE)</f>
        <v>Travel values</v>
      </c>
      <c r="J1520" s="9" t="str">
        <f ca="1">VLOOKUP(C1520,Default!$B$4:$E$82,4, FALSE)</f>
        <v>scalar for car/taxi distance</v>
      </c>
      <c r="K1520" s="29"/>
      <c r="L1520" s="29"/>
      <c r="M1520" s="29"/>
    </row>
    <row r="1521" spans="1:13" x14ac:dyDescent="0.3">
      <c r="A1521" s="10">
        <f t="shared" si="68"/>
        <v>24</v>
      </c>
      <c r="B1521" s="10">
        <f t="shared" si="69"/>
        <v>49</v>
      </c>
      <c r="C1521" s="10" t="str">
        <f t="shared" ca="1" si="70"/>
        <v>distance_scalar_car_taxi</v>
      </c>
      <c r="D1521" s="9" t="str" cm="1">
        <f t="array" aca="1" ref="D1521" ca="1">INDIRECT(ADDRESS(1,A1521,1,1,"all_city_parameter_inputs"))</f>
        <v>san_antonio</v>
      </c>
      <c r="E1521" s="11" t="str" cm="1">
        <f t="array" aca="1" ref="E1521" ca="1">IF(AND(ISBLANK(INDIRECT(ADDRESS(B1521,2,1,1,"all_city_parameter_inputs"))), ISBLANK(INDIRECT(ADDRESS(B1521,1,1,1,"all_city_parameter_inputs")))), "", IF(ISBLANK(INDIRECT(ADDRESS(B1521,1,1,1,"all_city_parameter_inputs"))), All_city_list!E1520,INDIRECT(ADDRESS(B1521,1,1,1,"all_city_parameter_inputs"))))</f>
        <v>distance_scalar_car_taxi</v>
      </c>
      <c r="F1521" s="9" t="str" cm="1">
        <f t="array" aca="1" ref="F1521" ca="1">IF(AND(ISBLANK(INDIRECT(ADDRESS(B1521,3,1,1,"all_city_parameter_inputs"))),ISBLANK(INDIRECT(ADDRESS(B1521,2,1,1,"all_city_parameter_inputs")))),"",IF(ISBLANK(INDIRECT(ADDRESS(B1521,2,1,1,"all_city_parameter_inputs"))),"",INDIRECT(ADDRESS(B1521,2,1,1,"all_city_parameter_inputs"))))</f>
        <v>sd</v>
      </c>
      <c r="G1521" s="25" cm="1">
        <f t="array" aca="1" ref="G1521" ca="1">IF(ISBLANK(INDIRECT(ADDRESS(B1521,A1521,1,1,"all_city_parameter_inputs"))), "--",INDIRECT(ADDRESS(B1521,A1521,1,1,"all_city_parameter_inputs")))</f>
        <v>1.2</v>
      </c>
      <c r="H1521" s="25" t="str">
        <f ca="1">IF(OR(F1521="alpha",F1521="beta",F1521="sd",F1521="mean"),"--",VLOOKUP(C1521,Default!$B$5:$H$82,7,FALSE))</f>
        <v>--</v>
      </c>
      <c r="I1521" s="9" t="str">
        <f ca="1">VLOOKUP(E1521,Lookup!$C$5:$D$42,2, FALSE)</f>
        <v>Travel values</v>
      </c>
      <c r="J1521" s="9" t="str">
        <f ca="1">VLOOKUP(C1521,Default!$B$4:$E$82,4, FALSE)</f>
        <v>scalar for car/taxi distance</v>
      </c>
      <c r="K1521" s="29"/>
      <c r="L1521" s="29"/>
      <c r="M1521" s="29"/>
    </row>
    <row r="1522" spans="1:13" x14ac:dyDescent="0.3">
      <c r="A1522" s="10">
        <f t="shared" si="68"/>
        <v>24</v>
      </c>
      <c r="B1522" s="10">
        <f t="shared" si="69"/>
        <v>50</v>
      </c>
      <c r="C1522" s="10" t="str">
        <f t="shared" ca="1" si="70"/>
        <v>distance_scalar_motorcycle</v>
      </c>
      <c r="D1522" s="9" t="str" cm="1">
        <f t="array" aca="1" ref="D1522" ca="1">INDIRECT(ADDRESS(1,A1522,1,1,"all_city_parameter_inputs"))</f>
        <v>san_antonio</v>
      </c>
      <c r="E1522" s="11" t="str" cm="1">
        <f t="array" aca="1" ref="E1522" ca="1">IF(AND(ISBLANK(INDIRECT(ADDRESS(B1522,2,1,1,"all_city_parameter_inputs"))), ISBLANK(INDIRECT(ADDRESS(B1522,1,1,1,"all_city_parameter_inputs")))), "", IF(ISBLANK(INDIRECT(ADDRESS(B1522,1,1,1,"all_city_parameter_inputs"))), All_city_list!E1521,INDIRECT(ADDRESS(B1522,1,1,1,"all_city_parameter_inputs"))))</f>
        <v>distance_scalar_motorcycle</v>
      </c>
      <c r="F1522" s="9" t="str" cm="1">
        <f t="array" aca="1" ref="F1522" ca="1">IF(AND(ISBLANK(INDIRECT(ADDRESS(B1522,3,1,1,"all_city_parameter_inputs"))),ISBLANK(INDIRECT(ADDRESS(B1522,2,1,1,"all_city_parameter_inputs")))),"",IF(ISBLANK(INDIRECT(ADDRESS(B1522,2,1,1,"all_city_parameter_inputs"))),"",INDIRECT(ADDRESS(B1522,2,1,1,"all_city_parameter_inputs"))))</f>
        <v>constant</v>
      </c>
      <c r="G1522" s="25" cm="1">
        <f t="array" aca="1" ref="G1522" ca="1">IF(ISBLANK(INDIRECT(ADDRESS(B1522,A1522,1,1,"all_city_parameter_inputs"))), "--",INDIRECT(ADDRESS(B1522,A1522,1,1,"all_city_parameter_inputs")))</f>
        <v>1</v>
      </c>
      <c r="H1522" s="25">
        <f ca="1">IF(OR(F1522="alpha",F1522="beta",F1522="sd",F1522="mean"),"--",VLOOKUP(C1522,Default!$B$5:$H$82,7,FALSE))</f>
        <v>1</v>
      </c>
      <c r="I1522" s="9" t="str">
        <f ca="1">VLOOKUP(E1522,Lookup!$C$5:$D$42,2, FALSE)</f>
        <v>Travel values</v>
      </c>
      <c r="J1522" s="9" t="str">
        <f ca="1">VLOOKUP(C1522,Default!$B$4:$E$82,4, FALSE)</f>
        <v>scalar for motorcycle distance</v>
      </c>
      <c r="K1522" s="29"/>
      <c r="L1522" s="29"/>
      <c r="M1522" s="29"/>
    </row>
    <row r="1523" spans="1:13" x14ac:dyDescent="0.3">
      <c r="A1523" s="10">
        <f t="shared" si="68"/>
        <v>24</v>
      </c>
      <c r="B1523" s="10">
        <f t="shared" si="69"/>
        <v>51</v>
      </c>
      <c r="C1523" s="10" t="str">
        <f t="shared" ca="1" si="70"/>
        <v>distance_scalar_motorcycle</v>
      </c>
      <c r="D1523" s="9" t="str" cm="1">
        <f t="array" aca="1" ref="D1523" ca="1">INDIRECT(ADDRESS(1,A1523,1,1,"all_city_parameter_inputs"))</f>
        <v>san_antonio</v>
      </c>
      <c r="E1523" s="11" t="str" cm="1">
        <f t="array" aca="1" ref="E1523" ca="1">IF(AND(ISBLANK(INDIRECT(ADDRESS(B1523,2,1,1,"all_city_parameter_inputs"))), ISBLANK(INDIRECT(ADDRESS(B1523,1,1,1,"all_city_parameter_inputs")))), "", IF(ISBLANK(INDIRECT(ADDRESS(B1523,1,1,1,"all_city_parameter_inputs"))), All_city_list!E1522,INDIRECT(ADDRESS(B1523,1,1,1,"all_city_parameter_inputs"))))</f>
        <v>distance_scalar_motorcycle</v>
      </c>
      <c r="F1523" s="9" t="str" cm="1">
        <f t="array" aca="1" ref="F1523" ca="1">IF(AND(ISBLANK(INDIRECT(ADDRESS(B1523,3,1,1,"all_city_parameter_inputs"))),ISBLANK(INDIRECT(ADDRESS(B1523,2,1,1,"all_city_parameter_inputs")))),"",IF(ISBLANK(INDIRECT(ADDRESS(B1523,2,1,1,"all_city_parameter_inputs"))),"",INDIRECT(ADDRESS(B1523,2,1,1,"all_city_parameter_inputs"))))</f>
        <v>mean</v>
      </c>
      <c r="G1523" s="25" cm="1">
        <f t="array" aca="1" ref="G1523" ca="1">IF(ISBLANK(INDIRECT(ADDRESS(B1523,A1523,1,1,"all_city_parameter_inputs"))), "--",INDIRECT(ADDRESS(B1523,A1523,1,1,"all_city_parameter_inputs")))</f>
        <v>1</v>
      </c>
      <c r="H1523" s="25" t="str">
        <f ca="1">IF(OR(F1523="alpha",F1523="beta",F1523="sd",F1523="mean"),"--",VLOOKUP(C1523,Default!$B$5:$H$82,7,FALSE))</f>
        <v>--</v>
      </c>
      <c r="I1523" s="9" t="str">
        <f ca="1">VLOOKUP(E1523,Lookup!$C$5:$D$42,2, FALSE)</f>
        <v>Travel values</v>
      </c>
      <c r="J1523" s="9" t="str">
        <f ca="1">VLOOKUP(C1523,Default!$B$4:$E$82,4, FALSE)</f>
        <v>scalar for motorcycle distance</v>
      </c>
      <c r="K1523" s="29"/>
      <c r="L1523" s="29"/>
      <c r="M1523" s="29"/>
    </row>
    <row r="1524" spans="1:13" x14ac:dyDescent="0.3">
      <c r="A1524" s="10">
        <f t="shared" si="68"/>
        <v>24</v>
      </c>
      <c r="B1524" s="10">
        <f t="shared" si="69"/>
        <v>52</v>
      </c>
      <c r="C1524" s="10" t="str">
        <f t="shared" ca="1" si="70"/>
        <v>distance_scalar_motorcycle</v>
      </c>
      <c r="D1524" s="9" t="str" cm="1">
        <f t="array" aca="1" ref="D1524" ca="1">INDIRECT(ADDRESS(1,A1524,1,1,"all_city_parameter_inputs"))</f>
        <v>san_antonio</v>
      </c>
      <c r="E1524" s="11" t="str" cm="1">
        <f t="array" aca="1" ref="E1524" ca="1">IF(AND(ISBLANK(INDIRECT(ADDRESS(B1524,2,1,1,"all_city_parameter_inputs"))), ISBLANK(INDIRECT(ADDRESS(B1524,1,1,1,"all_city_parameter_inputs")))), "", IF(ISBLANK(INDIRECT(ADDRESS(B1524,1,1,1,"all_city_parameter_inputs"))), All_city_list!E1523,INDIRECT(ADDRESS(B1524,1,1,1,"all_city_parameter_inputs"))))</f>
        <v>distance_scalar_motorcycle</v>
      </c>
      <c r="F1524" s="9" t="str" cm="1">
        <f t="array" aca="1" ref="F1524" ca="1">IF(AND(ISBLANK(INDIRECT(ADDRESS(B1524,3,1,1,"all_city_parameter_inputs"))),ISBLANK(INDIRECT(ADDRESS(B1524,2,1,1,"all_city_parameter_inputs")))),"",IF(ISBLANK(INDIRECT(ADDRESS(B1524,2,1,1,"all_city_parameter_inputs"))),"",INDIRECT(ADDRESS(B1524,2,1,1,"all_city_parameter_inputs"))))</f>
        <v>sd</v>
      </c>
      <c r="G1524" s="25" cm="1">
        <f t="array" aca="1" ref="G1524" ca="1">IF(ISBLANK(INDIRECT(ADDRESS(B1524,A1524,1,1,"all_city_parameter_inputs"))), "--",INDIRECT(ADDRESS(B1524,A1524,1,1,"all_city_parameter_inputs")))</f>
        <v>1.2</v>
      </c>
      <c r="H1524" s="25" t="str">
        <f ca="1">IF(OR(F1524="alpha",F1524="beta",F1524="sd",F1524="mean"),"--",VLOOKUP(C1524,Default!$B$5:$H$82,7,FALSE))</f>
        <v>--</v>
      </c>
      <c r="I1524" s="9" t="str">
        <f ca="1">VLOOKUP(E1524,Lookup!$C$5:$D$42,2, FALSE)</f>
        <v>Travel values</v>
      </c>
      <c r="J1524" s="9" t="str">
        <f ca="1">VLOOKUP(C1524,Default!$B$4:$E$82,4, FALSE)</f>
        <v>scalar for motorcycle distance</v>
      </c>
      <c r="K1524" s="29"/>
      <c r="L1524" s="29"/>
      <c r="M1524" s="29"/>
    </row>
    <row r="1525" spans="1:13" x14ac:dyDescent="0.3">
      <c r="A1525" s="10">
        <f t="shared" si="68"/>
        <v>24</v>
      </c>
      <c r="B1525" s="10">
        <f t="shared" si="69"/>
        <v>53</v>
      </c>
      <c r="C1525" s="10" t="str">
        <f t="shared" ca="1" si="70"/>
        <v>distance_scalar_pt</v>
      </c>
      <c r="D1525" s="9" t="str" cm="1">
        <f t="array" aca="1" ref="D1525" ca="1">INDIRECT(ADDRESS(1,A1525,1,1,"all_city_parameter_inputs"))</f>
        <v>san_antonio</v>
      </c>
      <c r="E1525" s="11" t="str" cm="1">
        <f t="array" aca="1" ref="E1525" ca="1">IF(AND(ISBLANK(INDIRECT(ADDRESS(B1525,2,1,1,"all_city_parameter_inputs"))), ISBLANK(INDIRECT(ADDRESS(B1525,1,1,1,"all_city_parameter_inputs")))), "", IF(ISBLANK(INDIRECT(ADDRESS(B1525,1,1,1,"all_city_parameter_inputs"))), All_city_list!E1524,INDIRECT(ADDRESS(B1525,1,1,1,"all_city_parameter_inputs"))))</f>
        <v>distance_scalar_pt</v>
      </c>
      <c r="F1525" s="9" t="str" cm="1">
        <f t="array" aca="1" ref="F1525" ca="1">IF(AND(ISBLANK(INDIRECT(ADDRESS(B1525,3,1,1,"all_city_parameter_inputs"))),ISBLANK(INDIRECT(ADDRESS(B1525,2,1,1,"all_city_parameter_inputs")))),"",IF(ISBLANK(INDIRECT(ADDRESS(B1525,2,1,1,"all_city_parameter_inputs"))),"",INDIRECT(ADDRESS(B1525,2,1,1,"all_city_parameter_inputs"))))</f>
        <v>constant</v>
      </c>
      <c r="G1525" s="25" cm="1">
        <f t="array" aca="1" ref="G1525" ca="1">IF(ISBLANK(INDIRECT(ADDRESS(B1525,A1525,1,1,"all_city_parameter_inputs"))), "--",INDIRECT(ADDRESS(B1525,A1525,1,1,"all_city_parameter_inputs")))</f>
        <v>1</v>
      </c>
      <c r="H1525" s="25">
        <f ca="1">IF(OR(F1525="alpha",F1525="beta",F1525="sd",F1525="mean"),"--",VLOOKUP(C1525,Default!$B$5:$H$82,7,FALSE))</f>
        <v>1</v>
      </c>
      <c r="I1525" s="9" t="str">
        <f ca="1">VLOOKUP(E1525,Lookup!$C$5:$D$42,2, FALSE)</f>
        <v>Travel values</v>
      </c>
      <c r="J1525" s="9" t="str">
        <f ca="1">VLOOKUP(C1525,Default!$B$4:$E$82,4, FALSE)</f>
        <v>scalar for PT distance</v>
      </c>
      <c r="K1525" s="29"/>
      <c r="L1525" s="29"/>
      <c r="M1525" s="29"/>
    </row>
    <row r="1526" spans="1:13" x14ac:dyDescent="0.3">
      <c r="A1526" s="10">
        <f t="shared" si="68"/>
        <v>24</v>
      </c>
      <c r="B1526" s="10">
        <f t="shared" si="69"/>
        <v>54</v>
      </c>
      <c r="C1526" s="10" t="str">
        <f t="shared" ca="1" si="70"/>
        <v>distance_scalar_pt</v>
      </c>
      <c r="D1526" s="9" t="str" cm="1">
        <f t="array" aca="1" ref="D1526" ca="1">INDIRECT(ADDRESS(1,A1526,1,1,"all_city_parameter_inputs"))</f>
        <v>san_antonio</v>
      </c>
      <c r="E1526" s="11" t="str" cm="1">
        <f t="array" aca="1" ref="E1526" ca="1">IF(AND(ISBLANK(INDIRECT(ADDRESS(B1526,2,1,1,"all_city_parameter_inputs"))), ISBLANK(INDIRECT(ADDRESS(B1526,1,1,1,"all_city_parameter_inputs")))), "", IF(ISBLANK(INDIRECT(ADDRESS(B1526,1,1,1,"all_city_parameter_inputs"))), All_city_list!E1525,INDIRECT(ADDRESS(B1526,1,1,1,"all_city_parameter_inputs"))))</f>
        <v>distance_scalar_pt</v>
      </c>
      <c r="F1526" s="9" t="str" cm="1">
        <f t="array" aca="1" ref="F1526" ca="1">IF(AND(ISBLANK(INDIRECT(ADDRESS(B1526,3,1,1,"all_city_parameter_inputs"))),ISBLANK(INDIRECT(ADDRESS(B1526,2,1,1,"all_city_parameter_inputs")))),"",IF(ISBLANK(INDIRECT(ADDRESS(B1526,2,1,1,"all_city_parameter_inputs"))),"",INDIRECT(ADDRESS(B1526,2,1,1,"all_city_parameter_inputs"))))</f>
        <v>mean</v>
      </c>
      <c r="G1526" s="25" cm="1">
        <f t="array" aca="1" ref="G1526" ca="1">IF(ISBLANK(INDIRECT(ADDRESS(B1526,A1526,1,1,"all_city_parameter_inputs"))), "--",INDIRECT(ADDRESS(B1526,A1526,1,1,"all_city_parameter_inputs")))</f>
        <v>1</v>
      </c>
      <c r="H1526" s="25" t="str">
        <f ca="1">IF(OR(F1526="alpha",F1526="beta",F1526="sd",F1526="mean"),"--",VLOOKUP(C1526,Default!$B$5:$H$82,7,FALSE))</f>
        <v>--</v>
      </c>
      <c r="I1526" s="9" t="str">
        <f ca="1">VLOOKUP(E1526,Lookup!$C$5:$D$42,2, FALSE)</f>
        <v>Travel values</v>
      </c>
      <c r="J1526" s="9" t="str">
        <f ca="1">VLOOKUP(C1526,Default!$B$4:$E$82,4, FALSE)</f>
        <v>scalar for PT distance</v>
      </c>
      <c r="K1526" s="29"/>
      <c r="L1526" s="29"/>
      <c r="M1526" s="29"/>
    </row>
    <row r="1527" spans="1:13" x14ac:dyDescent="0.3">
      <c r="A1527" s="10">
        <f t="shared" si="68"/>
        <v>24</v>
      </c>
      <c r="B1527" s="10">
        <f t="shared" si="69"/>
        <v>55</v>
      </c>
      <c r="C1527" s="10" t="str">
        <f t="shared" ca="1" si="70"/>
        <v>distance_scalar_pt</v>
      </c>
      <c r="D1527" s="9" t="str" cm="1">
        <f t="array" aca="1" ref="D1527" ca="1">INDIRECT(ADDRESS(1,A1527,1,1,"all_city_parameter_inputs"))</f>
        <v>san_antonio</v>
      </c>
      <c r="E1527" s="11" t="str" cm="1">
        <f t="array" aca="1" ref="E1527" ca="1">IF(AND(ISBLANK(INDIRECT(ADDRESS(B1527,2,1,1,"all_city_parameter_inputs"))), ISBLANK(INDIRECT(ADDRESS(B1527,1,1,1,"all_city_parameter_inputs")))), "", IF(ISBLANK(INDIRECT(ADDRESS(B1527,1,1,1,"all_city_parameter_inputs"))), All_city_list!E1526,INDIRECT(ADDRESS(B1527,1,1,1,"all_city_parameter_inputs"))))</f>
        <v>distance_scalar_pt</v>
      </c>
      <c r="F1527" s="9" t="str" cm="1">
        <f t="array" aca="1" ref="F1527" ca="1">IF(AND(ISBLANK(INDIRECT(ADDRESS(B1527,3,1,1,"all_city_parameter_inputs"))),ISBLANK(INDIRECT(ADDRESS(B1527,2,1,1,"all_city_parameter_inputs")))),"",IF(ISBLANK(INDIRECT(ADDRESS(B1527,2,1,1,"all_city_parameter_inputs"))),"",INDIRECT(ADDRESS(B1527,2,1,1,"all_city_parameter_inputs"))))</f>
        <v>sd</v>
      </c>
      <c r="G1527" s="25" cm="1">
        <f t="array" aca="1" ref="G1527" ca="1">IF(ISBLANK(INDIRECT(ADDRESS(B1527,A1527,1,1,"all_city_parameter_inputs"))), "--",INDIRECT(ADDRESS(B1527,A1527,1,1,"all_city_parameter_inputs")))</f>
        <v>1.2</v>
      </c>
      <c r="H1527" s="25" t="str">
        <f ca="1">IF(OR(F1527="alpha",F1527="beta",F1527="sd",F1527="mean"),"--",VLOOKUP(C1527,Default!$B$5:$H$82,7,FALSE))</f>
        <v>--</v>
      </c>
      <c r="I1527" s="9" t="str">
        <f ca="1">VLOOKUP(E1527,Lookup!$C$5:$D$42,2, FALSE)</f>
        <v>Travel values</v>
      </c>
      <c r="J1527" s="9" t="str">
        <f ca="1">VLOOKUP(C1527,Default!$B$4:$E$82,4, FALSE)</f>
        <v>scalar for PT distance</v>
      </c>
      <c r="K1527" s="29"/>
      <c r="L1527" s="29"/>
      <c r="M1527" s="29"/>
    </row>
    <row r="1528" spans="1:13" x14ac:dyDescent="0.3">
      <c r="A1528" s="10">
        <f t="shared" si="68"/>
        <v>24</v>
      </c>
      <c r="B1528" s="10">
        <f t="shared" si="69"/>
        <v>56</v>
      </c>
      <c r="C1528" s="10" t="str">
        <f t="shared" ca="1" si="70"/>
        <v>distance_scalar_walking</v>
      </c>
      <c r="D1528" s="9" t="str" cm="1">
        <f t="array" aca="1" ref="D1528" ca="1">INDIRECT(ADDRESS(1,A1528,1,1,"all_city_parameter_inputs"))</f>
        <v>san_antonio</v>
      </c>
      <c r="E1528" s="11" t="str" cm="1">
        <f t="array" aca="1" ref="E1528" ca="1">IF(AND(ISBLANK(INDIRECT(ADDRESS(B1528,2,1,1,"all_city_parameter_inputs"))), ISBLANK(INDIRECT(ADDRESS(B1528,1,1,1,"all_city_parameter_inputs")))), "", IF(ISBLANK(INDIRECT(ADDRESS(B1528,1,1,1,"all_city_parameter_inputs"))), All_city_list!E1527,INDIRECT(ADDRESS(B1528,1,1,1,"all_city_parameter_inputs"))))</f>
        <v>distance_scalar_walking</v>
      </c>
      <c r="F1528" s="9" t="str" cm="1">
        <f t="array" aca="1" ref="F1528" ca="1">IF(AND(ISBLANK(INDIRECT(ADDRESS(B1528,3,1,1,"all_city_parameter_inputs"))),ISBLANK(INDIRECT(ADDRESS(B1528,2,1,1,"all_city_parameter_inputs")))),"",IF(ISBLANK(INDIRECT(ADDRESS(B1528,2,1,1,"all_city_parameter_inputs"))),"",INDIRECT(ADDRESS(B1528,2,1,1,"all_city_parameter_inputs"))))</f>
        <v>constant</v>
      </c>
      <c r="G1528" s="25" cm="1">
        <f t="array" aca="1" ref="G1528" ca="1">IF(ISBLANK(INDIRECT(ADDRESS(B1528,A1528,1,1,"all_city_parameter_inputs"))), "--",INDIRECT(ADDRESS(B1528,A1528,1,1,"all_city_parameter_inputs")))</f>
        <v>1</v>
      </c>
      <c r="H1528" s="25">
        <f ca="1">IF(OR(F1528="alpha",F1528="beta",F1528="sd",F1528="mean"),"--",VLOOKUP(C1528,Default!$B$5:$H$82,7,FALSE))</f>
        <v>1</v>
      </c>
      <c r="I1528" s="9" t="str">
        <f ca="1">VLOOKUP(E1528,Lookup!$C$5:$D$42,2, FALSE)</f>
        <v>Travel values</v>
      </c>
      <c r="J1528" s="9" t="str">
        <f ca="1">VLOOKUP(C1528,Default!$B$4:$E$82,4, FALSE)</f>
        <v>scalar for walking distance</v>
      </c>
      <c r="K1528" s="29"/>
      <c r="L1528" s="29"/>
      <c r="M1528" s="29"/>
    </row>
    <row r="1529" spans="1:13" x14ac:dyDescent="0.3">
      <c r="A1529" s="10">
        <f t="shared" si="68"/>
        <v>24</v>
      </c>
      <c r="B1529" s="10">
        <f t="shared" si="69"/>
        <v>57</v>
      </c>
      <c r="C1529" s="10" t="str">
        <f t="shared" ca="1" si="70"/>
        <v>distance_scalar_walking</v>
      </c>
      <c r="D1529" s="9" t="str" cm="1">
        <f t="array" aca="1" ref="D1529" ca="1">INDIRECT(ADDRESS(1,A1529,1,1,"all_city_parameter_inputs"))</f>
        <v>san_antonio</v>
      </c>
      <c r="E1529" s="11" t="str" cm="1">
        <f t="array" aca="1" ref="E1529" ca="1">IF(AND(ISBLANK(INDIRECT(ADDRESS(B1529,2,1,1,"all_city_parameter_inputs"))), ISBLANK(INDIRECT(ADDRESS(B1529,1,1,1,"all_city_parameter_inputs")))), "", IF(ISBLANK(INDIRECT(ADDRESS(B1529,1,1,1,"all_city_parameter_inputs"))), All_city_list!E1528,INDIRECT(ADDRESS(B1529,1,1,1,"all_city_parameter_inputs"))))</f>
        <v>distance_scalar_walking</v>
      </c>
      <c r="F1529" s="9" t="str" cm="1">
        <f t="array" aca="1" ref="F1529" ca="1">IF(AND(ISBLANK(INDIRECT(ADDRESS(B1529,3,1,1,"all_city_parameter_inputs"))),ISBLANK(INDIRECT(ADDRESS(B1529,2,1,1,"all_city_parameter_inputs")))),"",IF(ISBLANK(INDIRECT(ADDRESS(B1529,2,1,1,"all_city_parameter_inputs"))),"",INDIRECT(ADDRESS(B1529,2,1,1,"all_city_parameter_inputs"))))</f>
        <v>mean</v>
      </c>
      <c r="G1529" s="25" cm="1">
        <f t="array" aca="1" ref="G1529" ca="1">IF(ISBLANK(INDIRECT(ADDRESS(B1529,A1529,1,1,"all_city_parameter_inputs"))), "--",INDIRECT(ADDRESS(B1529,A1529,1,1,"all_city_parameter_inputs")))</f>
        <v>1</v>
      </c>
      <c r="H1529" s="25" t="str">
        <f ca="1">IF(OR(F1529="alpha",F1529="beta",F1529="sd",F1529="mean"),"--",VLOOKUP(C1529,Default!$B$5:$H$82,7,FALSE))</f>
        <v>--</v>
      </c>
      <c r="I1529" s="9" t="str">
        <f ca="1">VLOOKUP(E1529,Lookup!$C$5:$D$42,2, FALSE)</f>
        <v>Travel values</v>
      </c>
      <c r="J1529" s="9" t="str">
        <f ca="1">VLOOKUP(C1529,Default!$B$4:$E$82,4, FALSE)</f>
        <v>scalar for walking distance</v>
      </c>
      <c r="K1529" s="29"/>
      <c r="L1529" s="29"/>
      <c r="M1529" s="29"/>
    </row>
    <row r="1530" spans="1:13" x14ac:dyDescent="0.3">
      <c r="A1530" s="10">
        <f t="shared" si="68"/>
        <v>24</v>
      </c>
      <c r="B1530" s="10">
        <f t="shared" si="69"/>
        <v>58</v>
      </c>
      <c r="C1530" s="10" t="str">
        <f t="shared" ca="1" si="70"/>
        <v>distance_scalar_walking</v>
      </c>
      <c r="D1530" s="9" t="str" cm="1">
        <f t="array" aca="1" ref="D1530" ca="1">INDIRECT(ADDRESS(1,A1530,1,1,"all_city_parameter_inputs"))</f>
        <v>san_antonio</v>
      </c>
      <c r="E1530" s="11" t="str" cm="1">
        <f t="array" aca="1" ref="E1530" ca="1">IF(AND(ISBLANK(INDIRECT(ADDRESS(B1530,2,1,1,"all_city_parameter_inputs"))), ISBLANK(INDIRECT(ADDRESS(B1530,1,1,1,"all_city_parameter_inputs")))), "", IF(ISBLANK(INDIRECT(ADDRESS(B1530,1,1,1,"all_city_parameter_inputs"))), All_city_list!E1529,INDIRECT(ADDRESS(B1530,1,1,1,"all_city_parameter_inputs"))))</f>
        <v>distance_scalar_walking</v>
      </c>
      <c r="F1530" s="9" t="str" cm="1">
        <f t="array" aca="1" ref="F1530" ca="1">IF(AND(ISBLANK(INDIRECT(ADDRESS(B1530,3,1,1,"all_city_parameter_inputs"))),ISBLANK(INDIRECT(ADDRESS(B1530,2,1,1,"all_city_parameter_inputs")))),"",IF(ISBLANK(INDIRECT(ADDRESS(B1530,2,1,1,"all_city_parameter_inputs"))),"",INDIRECT(ADDRESS(B1530,2,1,1,"all_city_parameter_inputs"))))</f>
        <v>sd</v>
      </c>
      <c r="G1530" s="25" cm="1">
        <f t="array" aca="1" ref="G1530" ca="1">IF(ISBLANK(INDIRECT(ADDRESS(B1530,A1530,1,1,"all_city_parameter_inputs"))), "--",INDIRECT(ADDRESS(B1530,A1530,1,1,"all_city_parameter_inputs")))</f>
        <v>1.2</v>
      </c>
      <c r="H1530" s="25" t="str">
        <f ca="1">IF(OR(F1530="alpha",F1530="beta",F1530="sd",F1530="mean"),"--",VLOOKUP(C1530,Default!$B$5:$H$82,7,FALSE))</f>
        <v>--</v>
      </c>
      <c r="I1530" s="9" t="str">
        <f ca="1">VLOOKUP(E1530,Lookup!$C$5:$D$42,2, FALSE)</f>
        <v>Travel values</v>
      </c>
      <c r="J1530" s="9" t="str">
        <f ca="1">VLOOKUP(C1530,Default!$B$4:$E$82,4, FALSE)</f>
        <v>scalar for walking distance</v>
      </c>
      <c r="K1530" s="29"/>
      <c r="L1530" s="29"/>
      <c r="M1530" s="29"/>
    </row>
    <row r="1531" spans="1:13" x14ac:dyDescent="0.3">
      <c r="A1531" s="10">
        <f t="shared" si="68"/>
        <v>24</v>
      </c>
      <c r="B1531" s="10">
        <f t="shared" si="69"/>
        <v>59</v>
      </c>
      <c r="C1531" s="10" t="str">
        <f t="shared" ca="1" si="70"/>
        <v>distance_scalar_cycling</v>
      </c>
      <c r="D1531" s="9" t="str" cm="1">
        <f t="array" aca="1" ref="D1531" ca="1">INDIRECT(ADDRESS(1,A1531,1,1,"all_city_parameter_inputs"))</f>
        <v>san_antonio</v>
      </c>
      <c r="E1531" s="11" t="str" cm="1">
        <f t="array" aca="1" ref="E1531" ca="1">IF(AND(ISBLANK(INDIRECT(ADDRESS(B1531,2,1,1,"all_city_parameter_inputs"))), ISBLANK(INDIRECT(ADDRESS(B1531,1,1,1,"all_city_parameter_inputs")))), "", IF(ISBLANK(INDIRECT(ADDRESS(B1531,1,1,1,"all_city_parameter_inputs"))), All_city_list!E1530,INDIRECT(ADDRESS(B1531,1,1,1,"all_city_parameter_inputs"))))</f>
        <v>distance_scalar_cycling</v>
      </c>
      <c r="F1531" s="9" t="str" cm="1">
        <f t="array" aca="1" ref="F1531" ca="1">IF(AND(ISBLANK(INDIRECT(ADDRESS(B1531,3,1,1,"all_city_parameter_inputs"))),ISBLANK(INDIRECT(ADDRESS(B1531,2,1,1,"all_city_parameter_inputs")))),"",IF(ISBLANK(INDIRECT(ADDRESS(B1531,2,1,1,"all_city_parameter_inputs"))),"",INDIRECT(ADDRESS(B1531,2,1,1,"all_city_parameter_inputs"))))</f>
        <v>constant</v>
      </c>
      <c r="G1531" s="25" cm="1">
        <f t="array" aca="1" ref="G1531" ca="1">IF(ISBLANK(INDIRECT(ADDRESS(B1531,A1531,1,1,"all_city_parameter_inputs"))), "--",INDIRECT(ADDRESS(B1531,A1531,1,1,"all_city_parameter_inputs")))</f>
        <v>1</v>
      </c>
      <c r="H1531" s="25">
        <f ca="1">IF(OR(F1531="alpha",F1531="beta",F1531="sd",F1531="mean"),"--",VLOOKUP(C1531,Default!$B$5:$H$82,7,FALSE))</f>
        <v>1</v>
      </c>
      <c r="I1531" s="9" t="str">
        <f ca="1">VLOOKUP(E1531,Lookup!$C$5:$D$42,2, FALSE)</f>
        <v>Travel values</v>
      </c>
      <c r="J1531" s="9" t="str">
        <f ca="1">VLOOKUP(C1531,Default!$B$4:$E$82,4, FALSE)</f>
        <v>scalar for cycling distance</v>
      </c>
      <c r="K1531" s="29"/>
      <c r="L1531" s="29"/>
      <c r="M1531" s="29"/>
    </row>
    <row r="1532" spans="1:13" x14ac:dyDescent="0.3">
      <c r="A1532" s="10">
        <f t="shared" si="68"/>
        <v>24</v>
      </c>
      <c r="B1532" s="10">
        <f t="shared" si="69"/>
        <v>60</v>
      </c>
      <c r="C1532" s="10" t="str">
        <f t="shared" ca="1" si="70"/>
        <v>distance_scalar_cycling</v>
      </c>
      <c r="D1532" s="9" t="str" cm="1">
        <f t="array" aca="1" ref="D1532" ca="1">INDIRECT(ADDRESS(1,A1532,1,1,"all_city_parameter_inputs"))</f>
        <v>san_antonio</v>
      </c>
      <c r="E1532" s="11" t="str" cm="1">
        <f t="array" aca="1" ref="E1532" ca="1">IF(AND(ISBLANK(INDIRECT(ADDRESS(B1532,2,1,1,"all_city_parameter_inputs"))), ISBLANK(INDIRECT(ADDRESS(B1532,1,1,1,"all_city_parameter_inputs")))), "", IF(ISBLANK(INDIRECT(ADDRESS(B1532,1,1,1,"all_city_parameter_inputs"))), All_city_list!E1531,INDIRECT(ADDRESS(B1532,1,1,1,"all_city_parameter_inputs"))))</f>
        <v>distance_scalar_cycling</v>
      </c>
      <c r="F1532" s="9" t="str" cm="1">
        <f t="array" aca="1" ref="F1532" ca="1">IF(AND(ISBLANK(INDIRECT(ADDRESS(B1532,3,1,1,"all_city_parameter_inputs"))),ISBLANK(INDIRECT(ADDRESS(B1532,2,1,1,"all_city_parameter_inputs")))),"",IF(ISBLANK(INDIRECT(ADDRESS(B1532,2,1,1,"all_city_parameter_inputs"))),"",INDIRECT(ADDRESS(B1532,2,1,1,"all_city_parameter_inputs"))))</f>
        <v>mean</v>
      </c>
      <c r="G1532" s="25" cm="1">
        <f t="array" aca="1" ref="G1532" ca="1">IF(ISBLANK(INDIRECT(ADDRESS(B1532,A1532,1,1,"all_city_parameter_inputs"))), "--",INDIRECT(ADDRESS(B1532,A1532,1,1,"all_city_parameter_inputs")))</f>
        <v>1</v>
      </c>
      <c r="H1532" s="25" t="str">
        <f ca="1">IF(OR(F1532="alpha",F1532="beta",F1532="sd",F1532="mean"),"--",VLOOKUP(C1532,Default!$B$5:$H$82,7,FALSE))</f>
        <v>--</v>
      </c>
      <c r="I1532" s="9" t="str">
        <f ca="1">VLOOKUP(E1532,Lookup!$C$5:$D$42,2, FALSE)</f>
        <v>Travel values</v>
      </c>
      <c r="J1532" s="9" t="str">
        <f ca="1">VLOOKUP(C1532,Default!$B$4:$E$82,4, FALSE)</f>
        <v>scalar for cycling distance</v>
      </c>
      <c r="K1532" s="29"/>
      <c r="L1532" s="29"/>
      <c r="M1532" s="29"/>
    </row>
    <row r="1533" spans="1:13" x14ac:dyDescent="0.3">
      <c r="A1533" s="10">
        <f t="shared" si="68"/>
        <v>24</v>
      </c>
      <c r="B1533" s="10">
        <f t="shared" si="69"/>
        <v>61</v>
      </c>
      <c r="C1533" s="10" t="str">
        <f t="shared" ca="1" si="70"/>
        <v>distance_scalar_cycling</v>
      </c>
      <c r="D1533" s="9" t="str" cm="1">
        <f t="array" aca="1" ref="D1533" ca="1">INDIRECT(ADDRESS(1,A1533,1,1,"all_city_parameter_inputs"))</f>
        <v>san_antonio</v>
      </c>
      <c r="E1533" s="11" t="str" cm="1">
        <f t="array" aca="1" ref="E1533" ca="1">IF(AND(ISBLANK(INDIRECT(ADDRESS(B1533,2,1,1,"all_city_parameter_inputs"))), ISBLANK(INDIRECT(ADDRESS(B1533,1,1,1,"all_city_parameter_inputs")))), "", IF(ISBLANK(INDIRECT(ADDRESS(B1533,1,1,1,"all_city_parameter_inputs"))), All_city_list!E1532,INDIRECT(ADDRESS(B1533,1,1,1,"all_city_parameter_inputs"))))</f>
        <v>distance_scalar_cycling</v>
      </c>
      <c r="F1533" s="9" t="str" cm="1">
        <f t="array" aca="1" ref="F1533" ca="1">IF(AND(ISBLANK(INDIRECT(ADDRESS(B1533,3,1,1,"all_city_parameter_inputs"))),ISBLANK(INDIRECT(ADDRESS(B1533,2,1,1,"all_city_parameter_inputs")))),"",IF(ISBLANK(INDIRECT(ADDRESS(B1533,2,1,1,"all_city_parameter_inputs"))),"",INDIRECT(ADDRESS(B1533,2,1,1,"all_city_parameter_inputs"))))</f>
        <v>sd</v>
      </c>
      <c r="G1533" s="25" cm="1">
        <f t="array" aca="1" ref="G1533" ca="1">IF(ISBLANK(INDIRECT(ADDRESS(B1533,A1533,1,1,"all_city_parameter_inputs"))), "--",INDIRECT(ADDRESS(B1533,A1533,1,1,"all_city_parameter_inputs")))</f>
        <v>1.2</v>
      </c>
      <c r="H1533" s="25" t="str">
        <f ca="1">IF(OR(F1533="alpha",F1533="beta",F1533="sd",F1533="mean"),"--",VLOOKUP(C1533,Default!$B$5:$H$82,7,FALSE))</f>
        <v>--</v>
      </c>
      <c r="I1533" s="9" t="str">
        <f ca="1">VLOOKUP(E1533,Lookup!$C$5:$D$42,2, FALSE)</f>
        <v>Travel values</v>
      </c>
      <c r="J1533" s="9" t="str">
        <f ca="1">VLOOKUP(C1533,Default!$B$4:$E$82,4, FALSE)</f>
        <v>scalar for cycling distance</v>
      </c>
      <c r="K1533" s="29"/>
      <c r="L1533" s="29"/>
      <c r="M1533" s="29"/>
    </row>
    <row r="1534" spans="1:13" x14ac:dyDescent="0.3">
      <c r="A1534" s="10">
        <f t="shared" si="68"/>
        <v>24</v>
      </c>
      <c r="B1534" s="10">
        <f t="shared" si="69"/>
        <v>62</v>
      </c>
      <c r="C1534" s="10" t="str">
        <f t="shared" ca="1" si="70"/>
        <v>CO2_emission_inventories motorcycle</v>
      </c>
      <c r="D1534" s="9" t="str" cm="1">
        <f t="array" aca="1" ref="D1534" ca="1">INDIRECT(ADDRESS(1,A1534,1,1,"all_city_parameter_inputs"))</f>
        <v>san_antonio</v>
      </c>
      <c r="E1534" s="11" t="str" cm="1">
        <f t="array" aca="1" ref="E1534" ca="1">IF(AND(ISBLANK(INDIRECT(ADDRESS(B1534,2,1,1,"all_city_parameter_inputs"))), ISBLANK(INDIRECT(ADDRESS(B1534,1,1,1,"all_city_parameter_inputs")))), "", IF(ISBLANK(INDIRECT(ADDRESS(B1534,1,1,1,"all_city_parameter_inputs"))), All_city_list!E1533,INDIRECT(ADDRESS(B1534,1,1,1,"all_city_parameter_inputs"))))</f>
        <v>CO2_emission_inventories</v>
      </c>
      <c r="F1534" s="9" t="str" cm="1">
        <f t="array" aca="1" ref="F1534" ca="1">IF(AND(ISBLANK(INDIRECT(ADDRESS(B1534,3,1,1,"all_city_parameter_inputs"))),ISBLANK(INDIRECT(ADDRESS(B1534,2,1,1,"all_city_parameter_inputs")))),"",IF(ISBLANK(INDIRECT(ADDRESS(B1534,2,1,1,"all_city_parameter_inputs"))),"",INDIRECT(ADDRESS(B1534,2,1,1,"all_city_parameter_inputs"))))</f>
        <v>motorcycle</v>
      </c>
      <c r="G1534" s="25" cm="1">
        <f t="array" aca="1" ref="G1534" ca="1">IF(ISBLANK(INDIRECT(ADDRESS(B1534,A1534,1,1,"all_city_parameter_inputs"))), "--",INDIRECT(ADDRESS(B1534,A1534,1,1,"all_city_parameter_inputs")))</f>
        <v>1703.42</v>
      </c>
      <c r="H1534" s="25">
        <f ca="1">IF(OR(F1534="alpha",F1534="beta",F1534="sd",F1534="mean"),"--",VLOOKUP(C1534,Default!$B$5:$H$82,7,FALSE))</f>
        <v>15.95</v>
      </c>
      <c r="I1534" s="9" t="str">
        <f ca="1">VLOOKUP(E1534,Lookup!$C$5:$D$42,2, FALSE)</f>
        <v>Pollution values</v>
      </c>
      <c r="J1534" s="9" t="str">
        <f ca="1">VLOOKUP(C1534,Default!$B$4:$E$82,4, FALSE)</f>
        <v>- used to estimate the CO2 for scenarios (function "scenario_co2_calculations").
- used to create the VEHICLE_INVENTORY, with speeds, PM and CO2 emissions (function "set_vehicle_inventory").</v>
      </c>
      <c r="K1534" s="29"/>
      <c r="L1534" s="29"/>
      <c r="M1534" s="29"/>
    </row>
    <row r="1535" spans="1:13" x14ac:dyDescent="0.3">
      <c r="A1535" s="10">
        <f t="shared" si="68"/>
        <v>24</v>
      </c>
      <c r="B1535" s="10">
        <f t="shared" si="69"/>
        <v>63</v>
      </c>
      <c r="C1535" s="10" t="str">
        <f t="shared" ca="1" si="70"/>
        <v>CO2_emission_inventories car</v>
      </c>
      <c r="D1535" s="9" t="str" cm="1">
        <f t="array" aca="1" ref="D1535" ca="1">INDIRECT(ADDRESS(1,A1535,1,1,"all_city_parameter_inputs"))</f>
        <v>san_antonio</v>
      </c>
      <c r="E1535" s="11" t="str" cm="1">
        <f t="array" aca="1" ref="E1535" ca="1">IF(AND(ISBLANK(INDIRECT(ADDRESS(B1535,2,1,1,"all_city_parameter_inputs"))), ISBLANK(INDIRECT(ADDRESS(B1535,1,1,1,"all_city_parameter_inputs")))), "", IF(ISBLANK(INDIRECT(ADDRESS(B1535,1,1,1,"all_city_parameter_inputs"))), All_city_list!E1534,INDIRECT(ADDRESS(B1535,1,1,1,"all_city_parameter_inputs"))))</f>
        <v>CO2_emission_inventories</v>
      </c>
      <c r="F1535" s="9" t="str" cm="1">
        <f t="array" aca="1" ref="F1535" ca="1">IF(AND(ISBLANK(INDIRECT(ADDRESS(B1535,3,1,1,"all_city_parameter_inputs"))),ISBLANK(INDIRECT(ADDRESS(B1535,2,1,1,"all_city_parameter_inputs")))),"",IF(ISBLANK(INDIRECT(ADDRESS(B1535,2,1,1,"all_city_parameter_inputs"))),"",INDIRECT(ADDRESS(B1535,2,1,1,"all_city_parameter_inputs"))))</f>
        <v>car</v>
      </c>
      <c r="G1535" s="25" cm="1">
        <f t="array" aca="1" ref="G1535" ca="1">IF(ISBLANK(INDIRECT(ADDRESS(B1535,A1535,1,1,"all_city_parameter_inputs"))), "--",INDIRECT(ADDRESS(B1535,A1535,1,1,"all_city_parameter_inputs")))</f>
        <v>21130</v>
      </c>
      <c r="H1535" s="25">
        <f ca="1">IF(OR(F1535="alpha",F1535="beta",F1535="sd",F1535="mean"),"--",VLOOKUP(C1535,Default!$B$5:$H$82,7,FALSE))</f>
        <v>33.130000000000003</v>
      </c>
      <c r="I1535" s="9" t="str">
        <f ca="1">VLOOKUP(E1535,Lookup!$C$5:$D$42,2, FALSE)</f>
        <v>Pollution values</v>
      </c>
      <c r="J1535" s="9">
        <f ca="1">VLOOKUP(C1535,Default!$B$4:$E$82,4, FALSE)</f>
        <v>0</v>
      </c>
      <c r="K1535" s="29"/>
      <c r="L1535" s="29"/>
      <c r="M1535" s="29"/>
    </row>
    <row r="1536" spans="1:13" x14ac:dyDescent="0.3">
      <c r="A1536" s="10">
        <f t="shared" si="68"/>
        <v>24</v>
      </c>
      <c r="B1536" s="10">
        <f t="shared" si="69"/>
        <v>64</v>
      </c>
      <c r="C1536" s="10" t="str">
        <f t="shared" ca="1" si="70"/>
        <v>CO2_emission_inventories bus_driver</v>
      </c>
      <c r="D1536" s="9" t="str" cm="1">
        <f t="array" aca="1" ref="D1536" ca="1">INDIRECT(ADDRESS(1,A1536,1,1,"all_city_parameter_inputs"))</f>
        <v>san_antonio</v>
      </c>
      <c r="E1536" s="11" t="str" cm="1">
        <f t="array" aca="1" ref="E1536" ca="1">IF(AND(ISBLANK(INDIRECT(ADDRESS(B1536,2,1,1,"all_city_parameter_inputs"))), ISBLANK(INDIRECT(ADDRESS(B1536,1,1,1,"all_city_parameter_inputs")))), "", IF(ISBLANK(INDIRECT(ADDRESS(B1536,1,1,1,"all_city_parameter_inputs"))), All_city_list!E1535,INDIRECT(ADDRESS(B1536,1,1,1,"all_city_parameter_inputs"))))</f>
        <v>CO2_emission_inventories</v>
      </c>
      <c r="F1536" s="9" t="str" cm="1">
        <f t="array" aca="1" ref="F1536" ca="1">IF(AND(ISBLANK(INDIRECT(ADDRESS(B1536,3,1,1,"all_city_parameter_inputs"))),ISBLANK(INDIRECT(ADDRESS(B1536,2,1,1,"all_city_parameter_inputs")))),"",IF(ISBLANK(INDIRECT(ADDRESS(B1536,2,1,1,"all_city_parameter_inputs"))),"",INDIRECT(ADDRESS(B1536,2,1,1,"all_city_parameter_inputs"))))</f>
        <v>bus_driver</v>
      </c>
      <c r="G1536" s="25" cm="1">
        <f t="array" aca="1" ref="G1536" ca="1">IF(ISBLANK(INDIRECT(ADDRESS(B1536,A1536,1,1,"all_city_parameter_inputs"))), "--",INDIRECT(ADDRESS(B1536,A1536,1,1,"all_city_parameter_inputs")))</f>
        <v>1122.18</v>
      </c>
      <c r="H1536" s="25">
        <f ca="1">IF(OR(F1536="alpha",F1536="beta",F1536="sd",F1536="mean"),"--",VLOOKUP(C1536,Default!$B$5:$H$82,7,FALSE))</f>
        <v>9.76</v>
      </c>
      <c r="I1536" s="9" t="str">
        <f ca="1">VLOOKUP(E1536,Lookup!$C$5:$D$42,2, FALSE)</f>
        <v>Pollution values</v>
      </c>
      <c r="J1536" s="9">
        <f ca="1">VLOOKUP(C1536,Default!$B$4:$E$82,4, FALSE)</f>
        <v>0</v>
      </c>
      <c r="K1536" s="29"/>
      <c r="L1536" s="29"/>
      <c r="M1536" s="29"/>
    </row>
    <row r="1537" spans="1:13" x14ac:dyDescent="0.3">
      <c r="A1537" s="10">
        <f t="shared" si="68"/>
        <v>24</v>
      </c>
      <c r="B1537" s="10">
        <f t="shared" si="69"/>
        <v>65</v>
      </c>
      <c r="C1537" s="10" t="str">
        <f t="shared" ca="1" si="70"/>
        <v>CO2_emission_inventories big_truck</v>
      </c>
      <c r="D1537" s="9" t="str" cm="1">
        <f t="array" aca="1" ref="D1537" ca="1">INDIRECT(ADDRESS(1,A1537,1,1,"all_city_parameter_inputs"))</f>
        <v>san_antonio</v>
      </c>
      <c r="E1537" s="11" t="str" cm="1">
        <f t="array" aca="1" ref="E1537" ca="1">IF(AND(ISBLANK(INDIRECT(ADDRESS(B1537,2,1,1,"all_city_parameter_inputs"))), ISBLANK(INDIRECT(ADDRESS(B1537,1,1,1,"all_city_parameter_inputs")))), "", IF(ISBLANK(INDIRECT(ADDRESS(B1537,1,1,1,"all_city_parameter_inputs"))), All_city_list!E1536,INDIRECT(ADDRESS(B1537,1,1,1,"all_city_parameter_inputs"))))</f>
        <v>CO2_emission_inventories</v>
      </c>
      <c r="F1537" s="9" t="str" cm="1">
        <f t="array" aca="1" ref="F1537" ca="1">IF(AND(ISBLANK(INDIRECT(ADDRESS(B1537,3,1,1,"all_city_parameter_inputs"))),ISBLANK(INDIRECT(ADDRESS(B1537,2,1,1,"all_city_parameter_inputs")))),"",IF(ISBLANK(INDIRECT(ADDRESS(B1537,2,1,1,"all_city_parameter_inputs"))),"",INDIRECT(ADDRESS(B1537,2,1,1,"all_city_parameter_inputs"))))</f>
        <v>big_truck</v>
      </c>
      <c r="G1537" s="25" cm="1">
        <f t="array" aca="1" ref="G1537" ca="1">IF(ISBLANK(INDIRECT(ADDRESS(B1537,A1537,1,1,"all_city_parameter_inputs"))), "--",INDIRECT(ADDRESS(B1537,A1537,1,1,"all_city_parameter_inputs")))</f>
        <v>13016.1</v>
      </c>
      <c r="H1537" s="25">
        <f ca="1">IF(OR(F1537="alpha",F1537="beta",F1537="sd",F1537="mean"),"--",VLOOKUP(C1537,Default!$B$5:$H$82,7,FALSE))</f>
        <v>3.68</v>
      </c>
      <c r="I1537" s="9" t="str">
        <f ca="1">VLOOKUP(E1537,Lookup!$C$5:$D$42,2, FALSE)</f>
        <v>Pollution values</v>
      </c>
      <c r="J1537" s="9">
        <f ca="1">VLOOKUP(C1537,Default!$B$4:$E$82,4, FALSE)</f>
        <v>0</v>
      </c>
      <c r="K1537" s="29"/>
      <c r="L1537" s="29"/>
      <c r="M1537" s="29"/>
    </row>
    <row r="1538" spans="1:13" x14ac:dyDescent="0.3">
      <c r="A1538" s="10">
        <f t="shared" si="68"/>
        <v>24</v>
      </c>
      <c r="B1538" s="10">
        <f t="shared" si="69"/>
        <v>66</v>
      </c>
      <c r="C1538" s="10" t="str">
        <f t="shared" ca="1" si="70"/>
        <v>CO2_emission_inventories truck</v>
      </c>
      <c r="D1538" s="9" t="str" cm="1">
        <f t="array" aca="1" ref="D1538" ca="1">INDIRECT(ADDRESS(1,A1538,1,1,"all_city_parameter_inputs"))</f>
        <v>san_antonio</v>
      </c>
      <c r="E1538" s="11" t="str" cm="1">
        <f t="array" aca="1" ref="E1538" ca="1">IF(AND(ISBLANK(INDIRECT(ADDRESS(B1538,2,1,1,"all_city_parameter_inputs"))), ISBLANK(INDIRECT(ADDRESS(B1538,1,1,1,"all_city_parameter_inputs")))), "", IF(ISBLANK(INDIRECT(ADDRESS(B1538,1,1,1,"all_city_parameter_inputs"))), All_city_list!E1537,INDIRECT(ADDRESS(B1538,1,1,1,"all_city_parameter_inputs"))))</f>
        <v>CO2_emission_inventories</v>
      </c>
      <c r="F1538" s="9" t="str" cm="1">
        <f t="array" aca="1" ref="F1538" ca="1">IF(AND(ISBLANK(INDIRECT(ADDRESS(B1538,3,1,1,"all_city_parameter_inputs"))),ISBLANK(INDIRECT(ADDRESS(B1538,2,1,1,"all_city_parameter_inputs")))),"",IF(ISBLANK(INDIRECT(ADDRESS(B1538,2,1,1,"all_city_parameter_inputs"))),"",INDIRECT(ADDRESS(B1538,2,1,1,"all_city_parameter_inputs"))))</f>
        <v>truck</v>
      </c>
      <c r="G1538" s="25" cm="1">
        <f t="array" aca="1" ref="G1538" ca="1">IF(ISBLANK(INDIRECT(ADDRESS(B1538,A1538,1,1,"all_city_parameter_inputs"))), "--",INDIRECT(ADDRESS(B1538,A1538,1,1,"all_city_parameter_inputs")))</f>
        <v>23674.2</v>
      </c>
      <c r="H1538" s="25">
        <f ca="1">IF(OR(F1538="alpha",F1538="beta",F1538="sd",F1538="mean"),"--",VLOOKUP(C1538,Default!$B$5:$H$82,7,FALSE))</f>
        <v>6.19</v>
      </c>
      <c r="I1538" s="9" t="str">
        <f ca="1">VLOOKUP(E1538,Lookup!$C$5:$D$42,2, FALSE)</f>
        <v>Pollution values</v>
      </c>
      <c r="J1538" s="9">
        <f ca="1">VLOOKUP(C1538,Default!$B$4:$E$82,4, FALSE)</f>
        <v>0</v>
      </c>
      <c r="K1538" s="29"/>
      <c r="L1538" s="29"/>
      <c r="M1538" s="29"/>
    </row>
    <row r="1539" spans="1:13" x14ac:dyDescent="0.3">
      <c r="A1539" s="10">
        <f t="shared" si="68"/>
        <v>24</v>
      </c>
      <c r="B1539" s="10">
        <f t="shared" si="69"/>
        <v>67</v>
      </c>
      <c r="C1539" s="10" t="str">
        <f t="shared" ca="1" si="70"/>
        <v>CO2_emission_inventories van</v>
      </c>
      <c r="D1539" s="9" t="str" cm="1">
        <f t="array" aca="1" ref="D1539" ca="1">INDIRECT(ADDRESS(1,A1539,1,1,"all_city_parameter_inputs"))</f>
        <v>san_antonio</v>
      </c>
      <c r="E1539" s="11" t="str" cm="1">
        <f t="array" aca="1" ref="E1539" ca="1">IF(AND(ISBLANK(INDIRECT(ADDRESS(B1539,2,1,1,"all_city_parameter_inputs"))), ISBLANK(INDIRECT(ADDRESS(B1539,1,1,1,"all_city_parameter_inputs")))), "", IF(ISBLANK(INDIRECT(ADDRESS(B1539,1,1,1,"all_city_parameter_inputs"))), All_city_list!E1538,INDIRECT(ADDRESS(B1539,1,1,1,"all_city_parameter_inputs"))))</f>
        <v>CO2_emission_inventories</v>
      </c>
      <c r="F1539" s="9" t="str" cm="1">
        <f t="array" aca="1" ref="F1539" ca="1">IF(AND(ISBLANK(INDIRECT(ADDRESS(B1539,3,1,1,"all_city_parameter_inputs"))),ISBLANK(INDIRECT(ADDRESS(B1539,2,1,1,"all_city_parameter_inputs")))),"",IF(ISBLANK(INDIRECT(ADDRESS(B1539,2,1,1,"all_city_parameter_inputs"))),"",INDIRECT(ADDRESS(B1539,2,1,1,"all_city_parameter_inputs"))))</f>
        <v>van</v>
      </c>
      <c r="G1539" s="25" t="str" cm="1">
        <f t="array" aca="1" ref="G1539" ca="1">IF(ISBLANK(INDIRECT(ADDRESS(B1539,A1539,1,1,"all_city_parameter_inputs"))), "--",INDIRECT(ADDRESS(B1539,A1539,1,1,"all_city_parameter_inputs")))</f>
        <v>--</v>
      </c>
      <c r="H1539" s="25" t="str">
        <f ca="1">IF(OR(F1539="alpha",F1539="beta",F1539="sd",F1539="mean"),"--",VLOOKUP(C1539,Default!$B$5:$H$82,7,FALSE))</f>
        <v>NOT defined</v>
      </c>
      <c r="I1539" s="9" t="str">
        <f ca="1">VLOOKUP(E1539,Lookup!$C$5:$D$42,2, FALSE)</f>
        <v>Pollution values</v>
      </c>
      <c r="J1539" s="9">
        <f ca="1">VLOOKUP(C1539,Default!$B$4:$E$82,4, FALSE)</f>
        <v>0</v>
      </c>
      <c r="K1539" s="29"/>
      <c r="L1539" s="29"/>
      <c r="M1539" s="29"/>
    </row>
    <row r="1540" spans="1:13" x14ac:dyDescent="0.3">
      <c r="A1540" s="10">
        <f t="shared" si="68"/>
        <v>24</v>
      </c>
      <c r="B1540" s="10">
        <f t="shared" si="69"/>
        <v>68</v>
      </c>
      <c r="C1540" s="10" t="str">
        <f t="shared" ca="1" si="70"/>
        <v>CO2_emission_inventories other</v>
      </c>
      <c r="D1540" s="9" t="str" cm="1">
        <f t="array" aca="1" ref="D1540" ca="1">INDIRECT(ADDRESS(1,A1540,1,1,"all_city_parameter_inputs"))</f>
        <v>san_antonio</v>
      </c>
      <c r="E1540" s="11" t="str" cm="1">
        <f t="array" aca="1" ref="E1540" ca="1">IF(AND(ISBLANK(INDIRECT(ADDRESS(B1540,2,1,1,"all_city_parameter_inputs"))), ISBLANK(INDIRECT(ADDRESS(B1540,1,1,1,"all_city_parameter_inputs")))), "", IF(ISBLANK(INDIRECT(ADDRESS(B1540,1,1,1,"all_city_parameter_inputs"))), All_city_list!E1539,INDIRECT(ADDRESS(B1540,1,1,1,"all_city_parameter_inputs"))))</f>
        <v>CO2_emission_inventories</v>
      </c>
      <c r="F1540" s="9" t="str" cm="1">
        <f t="array" aca="1" ref="F1540" ca="1">IF(AND(ISBLANK(INDIRECT(ADDRESS(B1540,3,1,1,"all_city_parameter_inputs"))),ISBLANK(INDIRECT(ADDRESS(B1540,2,1,1,"all_city_parameter_inputs")))),"",IF(ISBLANK(INDIRECT(ADDRESS(B1540,2,1,1,"all_city_parameter_inputs"))),"",INDIRECT(ADDRESS(B1540,2,1,1,"all_city_parameter_inputs"))))</f>
        <v>other</v>
      </c>
      <c r="G1540" s="25" cm="1">
        <f t="array" aca="1" ref="G1540" ca="1">IF(ISBLANK(INDIRECT(ADDRESS(B1540,A1540,1,1,"all_city_parameter_inputs"))), "--",INDIRECT(ADDRESS(B1540,A1540,1,1,"all_city_parameter_inputs")))</f>
        <v>0</v>
      </c>
      <c r="H1540" s="25">
        <f ca="1">IF(OR(F1540="alpha",F1540="beta",F1540="sd",F1540="mean"),"--",VLOOKUP(C1540,Default!$B$5:$H$82,7,FALSE))</f>
        <v>31.28</v>
      </c>
      <c r="I1540" s="9" t="str">
        <f ca="1">VLOOKUP(E1540,Lookup!$C$5:$D$42,2, FALSE)</f>
        <v>Pollution values</v>
      </c>
      <c r="J1540" s="9">
        <f ca="1">VLOOKUP(C1540,Default!$B$4:$E$82,4, FALSE)</f>
        <v>0</v>
      </c>
      <c r="K1540" s="29"/>
      <c r="L1540" s="29"/>
      <c r="M1540" s="29"/>
    </row>
    <row r="1541" spans="1:13" x14ac:dyDescent="0.3">
      <c r="A1541" s="10">
        <f t="shared" si="68"/>
        <v>24</v>
      </c>
      <c r="B1541" s="10">
        <f t="shared" si="69"/>
        <v>69</v>
      </c>
      <c r="C1541" s="10" t="str">
        <f t="shared" ca="1" si="70"/>
        <v>CO2_emission_inventories taxi</v>
      </c>
      <c r="D1541" s="9" t="str" cm="1">
        <f t="array" aca="1" ref="D1541" ca="1">INDIRECT(ADDRESS(1,A1541,1,1,"all_city_parameter_inputs"))</f>
        <v>san_antonio</v>
      </c>
      <c r="E1541" s="11" t="str" cm="1">
        <f t="array" aca="1" ref="E1541" ca="1">IF(AND(ISBLANK(INDIRECT(ADDRESS(B1541,2,1,1,"all_city_parameter_inputs"))), ISBLANK(INDIRECT(ADDRESS(B1541,1,1,1,"all_city_parameter_inputs")))), "", IF(ISBLANK(INDIRECT(ADDRESS(B1541,1,1,1,"all_city_parameter_inputs"))), All_city_list!E1540,INDIRECT(ADDRESS(B1541,1,1,1,"all_city_parameter_inputs"))))</f>
        <v>CO2_emission_inventories</v>
      </c>
      <c r="F1541" s="9" t="str" cm="1">
        <f t="array" aca="1" ref="F1541" ca="1">IF(AND(ISBLANK(INDIRECT(ADDRESS(B1541,3,1,1,"all_city_parameter_inputs"))),ISBLANK(INDIRECT(ADDRESS(B1541,2,1,1,"all_city_parameter_inputs")))),"",IF(ISBLANK(INDIRECT(ADDRESS(B1541,2,1,1,"all_city_parameter_inputs"))),"",INDIRECT(ADDRESS(B1541,2,1,1,"all_city_parameter_inputs"))))</f>
        <v>taxi</v>
      </c>
      <c r="G1541" s="25" t="str" cm="1">
        <f t="array" aca="1" ref="G1541" ca="1">IF(ISBLANK(INDIRECT(ADDRESS(B1541,A1541,1,1,"all_city_parameter_inputs"))), "--",INDIRECT(ADDRESS(B1541,A1541,1,1,"all_city_parameter_inputs")))</f>
        <v>--</v>
      </c>
      <c r="H1541" s="25" t="str">
        <f ca="1">IF(OR(F1541="alpha",F1541="beta",F1541="sd",F1541="mean"),"--",VLOOKUP(C1541,Default!$B$5:$H$82,7,FALSE))</f>
        <v>NOT defined</v>
      </c>
      <c r="I1541" s="9" t="str">
        <f ca="1">VLOOKUP(E1541,Lookup!$C$5:$D$42,2, FALSE)</f>
        <v>Pollution values</v>
      </c>
      <c r="J1541" s="9">
        <f ca="1">VLOOKUP(C1541,Default!$B$4:$E$82,4, FALSE)</f>
        <v>0</v>
      </c>
      <c r="K1541" s="29"/>
      <c r="L1541" s="29"/>
      <c r="M1541" s="29"/>
    </row>
    <row r="1542" spans="1:13" x14ac:dyDescent="0.3">
      <c r="A1542" s="10">
        <f t="shared" si="68"/>
        <v>24</v>
      </c>
      <c r="B1542" s="10">
        <f t="shared" si="69"/>
        <v>70</v>
      </c>
      <c r="C1542" s="10" t="str">
        <f t="shared" ca="1" si="70"/>
        <v>CO2_emission_inventories auto_rickshaw</v>
      </c>
      <c r="D1542" s="9" t="str" cm="1">
        <f t="array" aca="1" ref="D1542" ca="1">INDIRECT(ADDRESS(1,A1542,1,1,"all_city_parameter_inputs"))</f>
        <v>san_antonio</v>
      </c>
      <c r="E1542" s="11" t="str" cm="1">
        <f t="array" aca="1" ref="E1542" ca="1">IF(AND(ISBLANK(INDIRECT(ADDRESS(B1542,2,1,1,"all_city_parameter_inputs"))), ISBLANK(INDIRECT(ADDRESS(B1542,1,1,1,"all_city_parameter_inputs")))), "", IF(ISBLANK(INDIRECT(ADDRESS(B1542,1,1,1,"all_city_parameter_inputs"))), All_city_list!E1541,INDIRECT(ADDRESS(B1542,1,1,1,"all_city_parameter_inputs"))))</f>
        <v>CO2_emission_inventories</v>
      </c>
      <c r="F1542" s="9" t="str" cm="1">
        <f t="array" aca="1" ref="F1542" ca="1">IF(AND(ISBLANK(INDIRECT(ADDRESS(B1542,3,1,1,"all_city_parameter_inputs"))),ISBLANK(INDIRECT(ADDRESS(B1542,2,1,1,"all_city_parameter_inputs")))),"",IF(ISBLANK(INDIRECT(ADDRESS(B1542,2,1,1,"all_city_parameter_inputs"))),"",INDIRECT(ADDRESS(B1542,2,1,1,"all_city_parameter_inputs"))))</f>
        <v>auto_rickshaw</v>
      </c>
      <c r="G1542" s="25" t="str" cm="1">
        <f t="array" aca="1" ref="G1542" ca="1">IF(ISBLANK(INDIRECT(ADDRESS(B1542,A1542,1,1,"all_city_parameter_inputs"))), "--",INDIRECT(ADDRESS(B1542,A1542,1,1,"all_city_parameter_inputs")))</f>
        <v>--</v>
      </c>
      <c r="H1542" s="25" t="str">
        <f ca="1">IF(OR(F1542="alpha",F1542="beta",F1542="sd",F1542="mean"),"--",VLOOKUP(C1542,Default!$B$5:$H$82,7,FALSE))</f>
        <v>NOT defined</v>
      </c>
      <c r="I1542" s="9" t="str">
        <f ca="1">VLOOKUP(E1542,Lookup!$C$5:$D$42,2, FALSE)</f>
        <v>Pollution values</v>
      </c>
      <c r="J1542" s="9">
        <f ca="1">VLOOKUP(C1542,Default!$B$4:$E$82,4, FALSE)</f>
        <v>0</v>
      </c>
      <c r="K1542" s="29"/>
      <c r="L1542" s="29"/>
      <c r="M1542" s="29"/>
    </row>
    <row r="1543" spans="1:13" x14ac:dyDescent="0.3">
      <c r="A1543" s="10">
        <f t="shared" si="68"/>
        <v>24</v>
      </c>
      <c r="B1543" s="10">
        <f t="shared" si="69"/>
        <v>71</v>
      </c>
      <c r="C1543" s="10" t="str">
        <f t="shared" ca="1" si="70"/>
        <v xml:space="preserve">CO2_emission_confidence </v>
      </c>
      <c r="D1543" s="9" t="str" cm="1">
        <f t="array" aca="1" ref="D1543" ca="1">INDIRECT(ADDRESS(1,A1543,1,1,"all_city_parameter_inputs"))</f>
        <v>san_antonio</v>
      </c>
      <c r="E1543" s="11" t="str" cm="1">
        <f t="array" aca="1" ref="E1543" ca="1">IF(AND(ISBLANK(INDIRECT(ADDRESS(B1543,2,1,1,"all_city_parameter_inputs"))), ISBLANK(INDIRECT(ADDRESS(B1543,1,1,1,"all_city_parameter_inputs")))), "", IF(ISBLANK(INDIRECT(ADDRESS(B1543,1,1,1,"all_city_parameter_inputs"))), All_city_list!E1542,INDIRECT(ADDRESS(B1543,1,1,1,"all_city_parameter_inputs"))))</f>
        <v>CO2_emission_confidence</v>
      </c>
      <c r="F1543" s="9" t="str" cm="1">
        <f t="array" aca="1" ref="F1543" ca="1">IF(AND(ISBLANK(INDIRECT(ADDRESS(B1543,3,1,1,"all_city_parameter_inputs"))),ISBLANK(INDIRECT(ADDRESS(B1543,2,1,1,"all_city_parameter_inputs")))),"",IF(ISBLANK(INDIRECT(ADDRESS(B1543,2,1,1,"all_city_parameter_inputs"))),"",INDIRECT(ADDRESS(B1543,2,1,1,"all_city_parameter_inputs"))))</f>
        <v/>
      </c>
      <c r="G1543" s="25" cm="1">
        <f t="array" aca="1" ref="G1543" ca="1">IF(ISBLANK(INDIRECT(ADDRESS(B1543,A1543,1,1,"all_city_parameter_inputs"))), "--",INDIRECT(ADDRESS(B1543,A1543,1,1,"all_city_parameter_inputs")))</f>
        <v>0.8</v>
      </c>
      <c r="H1543" s="25" t="e">
        <f ca="1">IF(OR(F1543="alpha",F1543="beta",F1543="sd",F1543="mean"),"--",VLOOKUP(C1543,Default!$B$5:$H$82,7,FALSE))</f>
        <v>#N/A</v>
      </c>
      <c r="I1543" s="9" t="str">
        <f ca="1">VLOOKUP(E1543,Lookup!$C$5:$D$42,2, FALSE)</f>
        <v>Pollution values</v>
      </c>
      <c r="J1543" s="9" t="e">
        <f ca="1">VLOOKUP(C1543,Default!$B$4:$E$82,4, FALSE)</f>
        <v>#N/A</v>
      </c>
      <c r="K1543" s="29"/>
      <c r="L1543" s="29"/>
      <c r="M1543" s="29"/>
    </row>
    <row r="1544" spans="1:13" x14ac:dyDescent="0.3">
      <c r="A1544" s="10">
        <f t="shared" si="68"/>
        <v>25</v>
      </c>
      <c r="B1544" s="10">
        <f t="shared" si="69"/>
        <v>2</v>
      </c>
      <c r="C1544" s="10" t="str">
        <f t="shared" ca="1" si="70"/>
        <v>speeds subway</v>
      </c>
      <c r="D1544" s="9" t="str" cm="1">
        <f t="array" aca="1" ref="D1544" ca="1">INDIRECT(ADDRESS(1,A1544,1,1,"all_city_parameter_inputs"))</f>
        <v>temuco_padrelascasas</v>
      </c>
      <c r="E1544" s="11" t="str" cm="1">
        <f t="array" aca="1" ref="E1544" ca="1">IF(AND(ISBLANK(INDIRECT(ADDRESS(B1544,2,1,1,"all_city_parameter_inputs"))), ISBLANK(INDIRECT(ADDRESS(B1544,1,1,1,"all_city_parameter_inputs")))), "", IF(ISBLANK(INDIRECT(ADDRESS(B1544,1,1,1,"all_city_parameter_inputs"))), All_city_list!E1543,INDIRECT(ADDRESS(B1544,1,1,1,"all_city_parameter_inputs"))))</f>
        <v>speeds</v>
      </c>
      <c r="F1544" s="9" t="str" cm="1">
        <f t="array" aca="1" ref="F1544" ca="1">IF(AND(ISBLANK(INDIRECT(ADDRESS(B1544,3,1,1,"all_city_parameter_inputs"))),ISBLANK(INDIRECT(ADDRESS(B1544,2,1,1,"all_city_parameter_inputs")))),"",IF(ISBLANK(INDIRECT(ADDRESS(B1544,2,1,1,"all_city_parameter_inputs"))),"",INDIRECT(ADDRESS(B1544,2,1,1,"all_city_parameter_inputs"))))</f>
        <v>subway</v>
      </c>
      <c r="G1544" s="25" t="str" cm="1">
        <f t="array" aca="1" ref="G1544" ca="1">IF(ISBLANK(INDIRECT(ADDRESS(B1544,A1544,1,1,"all_city_parameter_inputs"))), "--",INDIRECT(ADDRESS(B1544,A1544,1,1,"all_city_parameter_inputs")))</f>
        <v>--</v>
      </c>
      <c r="H1544" s="25">
        <f ca="1">IF(OR(F1544="alpha",F1544="beta",F1544="sd",F1544="mean"),"--",VLOOKUP(C1544,Default!$B$5:$H$82,7,FALSE))</f>
        <v>16</v>
      </c>
      <c r="I1544" s="9" t="str">
        <f ca="1">VLOOKUP(E1544,Lookup!$C$5:$D$42,2, FALSE)</f>
        <v>Travel values</v>
      </c>
      <c r="J1544" s="9">
        <f ca="1">VLOOKUP(C1544,Default!$B$4:$E$82,4, FALSE)</f>
        <v>0</v>
      </c>
      <c r="K1544" s="29"/>
      <c r="L1544" s="29"/>
      <c r="M1544" s="29"/>
    </row>
    <row r="1545" spans="1:13" x14ac:dyDescent="0.3">
      <c r="A1545" s="10">
        <f t="shared" si="68"/>
        <v>25</v>
      </c>
      <c r="B1545" s="10">
        <f t="shared" si="69"/>
        <v>3</v>
      </c>
      <c r="C1545" s="10" t="str">
        <f t="shared" ca="1" si="70"/>
        <v>speeds cycle</v>
      </c>
      <c r="D1545" s="9" t="str" cm="1">
        <f t="array" aca="1" ref="D1545" ca="1">INDIRECT(ADDRESS(1,A1545,1,1,"all_city_parameter_inputs"))</f>
        <v>temuco_padrelascasas</v>
      </c>
      <c r="E1545" s="11" t="str" cm="1">
        <f t="array" aca="1" ref="E1545" ca="1">IF(AND(ISBLANK(INDIRECT(ADDRESS(B1545,2,1,1,"all_city_parameter_inputs"))), ISBLANK(INDIRECT(ADDRESS(B1545,1,1,1,"all_city_parameter_inputs")))), "", IF(ISBLANK(INDIRECT(ADDRESS(B1545,1,1,1,"all_city_parameter_inputs"))), All_city_list!E1544,INDIRECT(ADDRESS(B1545,1,1,1,"all_city_parameter_inputs"))))</f>
        <v>speeds</v>
      </c>
      <c r="F1545" s="9" t="str" cm="1">
        <f t="array" aca="1" ref="F1545" ca="1">IF(AND(ISBLANK(INDIRECT(ADDRESS(B1545,3,1,1,"all_city_parameter_inputs"))),ISBLANK(INDIRECT(ADDRESS(B1545,2,1,1,"all_city_parameter_inputs")))),"",IF(ISBLANK(INDIRECT(ADDRESS(B1545,2,1,1,"all_city_parameter_inputs"))),"",INDIRECT(ADDRESS(B1545,2,1,1,"all_city_parameter_inputs"))))</f>
        <v>cycle</v>
      </c>
      <c r="G1545" s="25" t="str" cm="1">
        <f t="array" aca="1" ref="G1545" ca="1">IF(ISBLANK(INDIRECT(ADDRESS(B1545,A1545,1,1,"all_city_parameter_inputs"))), "--",INDIRECT(ADDRESS(B1545,A1545,1,1,"all_city_parameter_inputs")))</f>
        <v>--</v>
      </c>
      <c r="H1545" s="25">
        <f ca="1">IF(OR(F1545="alpha",F1545="beta",F1545="sd",F1545="mean"),"--",VLOOKUP(C1545,Default!$B$5:$H$82,7,FALSE))</f>
        <v>7</v>
      </c>
      <c r="I1545" s="9" t="str">
        <f ca="1">VLOOKUP(E1545,Lookup!$C$5:$D$42,2, FALSE)</f>
        <v>Travel values</v>
      </c>
      <c r="J1545" s="9">
        <f ca="1">VLOOKUP(C1545,Default!$B$4:$E$82,4, FALSE)</f>
        <v>0</v>
      </c>
      <c r="K1545" s="29"/>
      <c r="L1545" s="29"/>
      <c r="M1545" s="29"/>
    </row>
    <row r="1546" spans="1:13" x14ac:dyDescent="0.3">
      <c r="A1546" s="10">
        <f t="shared" si="68"/>
        <v>25</v>
      </c>
      <c r="B1546" s="10">
        <f t="shared" si="69"/>
        <v>4</v>
      </c>
      <c r="C1546" s="10" t="str">
        <f t="shared" ca="1" si="70"/>
        <v>PM_emission_inventories motorcycle</v>
      </c>
      <c r="D1546" s="9" t="str" cm="1">
        <f t="array" aca="1" ref="D1546" ca="1">INDIRECT(ADDRESS(1,A1546,1,1,"all_city_parameter_inputs"))</f>
        <v>temuco_padrelascasas</v>
      </c>
      <c r="E1546" s="11" t="str" cm="1">
        <f t="array" aca="1" ref="E1546" ca="1">IF(AND(ISBLANK(INDIRECT(ADDRESS(B1546,2,1,1,"all_city_parameter_inputs"))), ISBLANK(INDIRECT(ADDRESS(B1546,1,1,1,"all_city_parameter_inputs")))), "", IF(ISBLANK(INDIRECT(ADDRESS(B1546,1,1,1,"all_city_parameter_inputs"))), All_city_list!E1545,INDIRECT(ADDRESS(B1546,1,1,1,"all_city_parameter_inputs"))))</f>
        <v>PM_emission_inventories</v>
      </c>
      <c r="F1546" s="9" t="str" cm="1">
        <f t="array" aca="1" ref="F1546" ca="1">IF(AND(ISBLANK(INDIRECT(ADDRESS(B1546,3,1,1,"all_city_parameter_inputs"))),ISBLANK(INDIRECT(ADDRESS(B1546,2,1,1,"all_city_parameter_inputs")))),"",IF(ISBLANK(INDIRECT(ADDRESS(B1546,2,1,1,"all_city_parameter_inputs"))),"",INDIRECT(ADDRESS(B1546,2,1,1,"all_city_parameter_inputs"))))</f>
        <v>motorcycle</v>
      </c>
      <c r="G1546" s="25" cm="1">
        <f t="array" aca="1" ref="G1546" ca="1">IF(ISBLANK(INDIRECT(ADDRESS(B1546,A1546,1,1,"all_city_parameter_inputs"))), "--",INDIRECT(ADDRESS(B1546,A1546,1,1,"all_city_parameter_inputs")))</f>
        <v>8.0693689999999998E-3</v>
      </c>
      <c r="H1546" s="25">
        <f ca="1">IF(OR(F1546="alpha",F1546="beta",F1546="sd",F1546="mean"),"--",VLOOKUP(C1546,Default!$B$5:$H$82,7,FALSE))</f>
        <v>1.0999999999999999E-2</v>
      </c>
      <c r="I1546" s="9" t="str">
        <f ca="1">VLOOKUP(E1546,Lookup!$C$5:$D$42,2, FALSE)</f>
        <v>Pollution values</v>
      </c>
      <c r="J1546" s="9" t="str">
        <f ca="1">VLOOKUP(C1546,Default!$B$4:$E$82,4, FALSE)</f>
        <v>- Used to estimate the PM for scenarios (function "scenario_pm_calculations").
- Iused as reference to compute confidence around it (function "ithim_setup_parameters").
- used to create VEHICLE_INVENTORY, with speeds, PM and CO2 emissions (function "set_vehicle_inventory").</v>
      </c>
      <c r="K1546" s="29"/>
      <c r="L1546" s="29"/>
      <c r="M1546" s="29"/>
    </row>
    <row r="1547" spans="1:13" x14ac:dyDescent="0.3">
      <c r="A1547" s="10">
        <f t="shared" si="68"/>
        <v>25</v>
      </c>
      <c r="B1547" s="10">
        <f t="shared" si="69"/>
        <v>5</v>
      </c>
      <c r="C1547" s="10" t="str">
        <f t="shared" ca="1" si="70"/>
        <v>PM_emission_inventories car</v>
      </c>
      <c r="D1547" s="9" t="str" cm="1">
        <f t="array" aca="1" ref="D1547" ca="1">INDIRECT(ADDRESS(1,A1547,1,1,"all_city_parameter_inputs"))</f>
        <v>temuco_padrelascasas</v>
      </c>
      <c r="E1547" s="11" t="str" cm="1">
        <f t="array" aca="1" ref="E1547" ca="1">IF(AND(ISBLANK(INDIRECT(ADDRESS(B1547,2,1,1,"all_city_parameter_inputs"))), ISBLANK(INDIRECT(ADDRESS(B1547,1,1,1,"all_city_parameter_inputs")))), "", IF(ISBLANK(INDIRECT(ADDRESS(B1547,1,1,1,"all_city_parameter_inputs"))), All_city_list!E1546,INDIRECT(ADDRESS(B1547,1,1,1,"all_city_parameter_inputs"))))</f>
        <v>PM_emission_inventories</v>
      </c>
      <c r="F1547" s="9" t="str" cm="1">
        <f t="array" aca="1" ref="F1547" ca="1">IF(AND(ISBLANK(INDIRECT(ADDRESS(B1547,3,1,1,"all_city_parameter_inputs"))),ISBLANK(INDIRECT(ADDRESS(B1547,2,1,1,"all_city_parameter_inputs")))),"",IF(ISBLANK(INDIRECT(ADDRESS(B1547,2,1,1,"all_city_parameter_inputs"))),"",INDIRECT(ADDRESS(B1547,2,1,1,"all_city_parameter_inputs"))))</f>
        <v>car</v>
      </c>
      <c r="G1547" s="25" cm="1">
        <f t="array" aca="1" ref="G1547" ca="1">IF(ISBLANK(INDIRECT(ADDRESS(B1547,A1547,1,1,"all_city_parameter_inputs"))), "--",INDIRECT(ADDRESS(B1547,A1547,1,1,"all_city_parameter_inputs")))</f>
        <v>1.0688335E-2</v>
      </c>
      <c r="H1547" s="25">
        <f ca="1">IF(OR(F1547="alpha",F1547="beta",F1547="sd",F1547="mean"),"--",VLOOKUP(C1547,Default!$B$5:$H$82,7,FALSE))</f>
        <v>0.22800000000000001</v>
      </c>
      <c r="I1547" s="9" t="str">
        <f ca="1">VLOOKUP(E1547,Lookup!$C$5:$D$42,2, FALSE)</f>
        <v>Pollution values</v>
      </c>
      <c r="J1547" s="9">
        <f ca="1">VLOOKUP(C1547,Default!$B$4:$E$82,4, FALSE)</f>
        <v>0</v>
      </c>
      <c r="K1547" s="29"/>
      <c r="L1547" s="29"/>
      <c r="M1547" s="29"/>
    </row>
    <row r="1548" spans="1:13" x14ac:dyDescent="0.3">
      <c r="A1548" s="10">
        <f t="shared" si="68"/>
        <v>25</v>
      </c>
      <c r="B1548" s="10">
        <f t="shared" si="69"/>
        <v>6</v>
      </c>
      <c r="C1548" s="10" t="str">
        <f t="shared" ca="1" si="70"/>
        <v>PM_emission_inventories bus_driver</v>
      </c>
      <c r="D1548" s="9" t="str" cm="1">
        <f t="array" aca="1" ref="D1548" ca="1">INDIRECT(ADDRESS(1,A1548,1,1,"all_city_parameter_inputs"))</f>
        <v>temuco_padrelascasas</v>
      </c>
      <c r="E1548" s="11" t="str" cm="1">
        <f t="array" aca="1" ref="E1548" ca="1">IF(AND(ISBLANK(INDIRECT(ADDRESS(B1548,2,1,1,"all_city_parameter_inputs"))), ISBLANK(INDIRECT(ADDRESS(B1548,1,1,1,"all_city_parameter_inputs")))), "", IF(ISBLANK(INDIRECT(ADDRESS(B1548,1,1,1,"all_city_parameter_inputs"))), All_city_list!E1547,INDIRECT(ADDRESS(B1548,1,1,1,"all_city_parameter_inputs"))))</f>
        <v>PM_emission_inventories</v>
      </c>
      <c r="F1548" s="9" t="str" cm="1">
        <f t="array" aca="1" ref="F1548" ca="1">IF(AND(ISBLANK(INDIRECT(ADDRESS(B1548,3,1,1,"all_city_parameter_inputs"))),ISBLANK(INDIRECT(ADDRESS(B1548,2,1,1,"all_city_parameter_inputs")))),"",IF(ISBLANK(INDIRECT(ADDRESS(B1548,2,1,1,"all_city_parameter_inputs"))),"",INDIRECT(ADDRESS(B1548,2,1,1,"all_city_parameter_inputs"))))</f>
        <v>bus_driver</v>
      </c>
      <c r="G1548" s="25" cm="1">
        <f t="array" aca="1" ref="G1548" ca="1">IF(ISBLANK(INDIRECT(ADDRESS(B1548,A1548,1,1,"all_city_parameter_inputs"))), "--",INDIRECT(ADDRESS(B1548,A1548,1,1,"all_city_parameter_inputs")))</f>
        <v>3.7458430000000001E-2</v>
      </c>
      <c r="H1548" s="25">
        <f ca="1">IF(OR(F1548="alpha",F1548="beta",F1548="sd",F1548="mean"),"--",VLOOKUP(C1548,Default!$B$5:$H$82,7,FALSE))</f>
        <v>0.82</v>
      </c>
      <c r="I1548" s="9" t="str">
        <f ca="1">VLOOKUP(E1548,Lookup!$C$5:$D$42,2, FALSE)</f>
        <v>Pollution values</v>
      </c>
      <c r="J1548" s="9">
        <f ca="1">VLOOKUP(C1548,Default!$B$4:$E$82,4, FALSE)</f>
        <v>0</v>
      </c>
      <c r="K1548" s="29"/>
      <c r="L1548" s="29"/>
      <c r="M1548" s="29"/>
    </row>
    <row r="1549" spans="1:13" x14ac:dyDescent="0.3">
      <c r="A1549" s="10">
        <f t="shared" ref="A1549:A1612" si="71">A1479+1</f>
        <v>25</v>
      </c>
      <c r="B1549" s="10">
        <f t="shared" ref="B1549:B1612" si="72">B1479</f>
        <v>7</v>
      </c>
      <c r="C1549" s="10" t="str">
        <f t="shared" ref="C1549:C1612" ca="1" si="73">IF(OR(F1549="alpha",F1549="beta",F1549="constant",F1549="sd",F1549="mean"),E1549,E1549&amp;" "&amp;F1549)</f>
        <v>PM_emission_inventories big_truck</v>
      </c>
      <c r="D1549" s="9" t="str" cm="1">
        <f t="array" aca="1" ref="D1549" ca="1">INDIRECT(ADDRESS(1,A1549,1,1,"all_city_parameter_inputs"))</f>
        <v>temuco_padrelascasas</v>
      </c>
      <c r="E1549" s="11" t="str" cm="1">
        <f t="array" aca="1" ref="E1549" ca="1">IF(AND(ISBLANK(INDIRECT(ADDRESS(B1549,2,1,1,"all_city_parameter_inputs"))), ISBLANK(INDIRECT(ADDRESS(B1549,1,1,1,"all_city_parameter_inputs")))), "", IF(ISBLANK(INDIRECT(ADDRESS(B1549,1,1,1,"all_city_parameter_inputs"))), All_city_list!E1548,INDIRECT(ADDRESS(B1549,1,1,1,"all_city_parameter_inputs"))))</f>
        <v>PM_emission_inventories</v>
      </c>
      <c r="F1549" s="9" t="str" cm="1">
        <f t="array" aca="1" ref="F1549" ca="1">IF(AND(ISBLANK(INDIRECT(ADDRESS(B1549,3,1,1,"all_city_parameter_inputs"))),ISBLANK(INDIRECT(ADDRESS(B1549,2,1,1,"all_city_parameter_inputs")))),"",IF(ISBLANK(INDIRECT(ADDRESS(B1549,2,1,1,"all_city_parameter_inputs"))),"",INDIRECT(ADDRESS(B1549,2,1,1,"all_city_parameter_inputs"))))</f>
        <v>big_truck</v>
      </c>
      <c r="G1549" s="25" cm="1">
        <f t="array" aca="1" ref="G1549" ca="1">IF(ISBLANK(INDIRECT(ADDRESS(B1549,A1549,1,1,"all_city_parameter_inputs"))), "--",INDIRECT(ADDRESS(B1549,A1549,1,1,"all_city_parameter_inputs")))</f>
        <v>7.0767066000000003E-2</v>
      </c>
      <c r="H1549" s="25">
        <f ca="1">IF(OR(F1549="alpha",F1549="beta",F1549="sd",F1549="mean"),"--",VLOOKUP(C1549,Default!$B$5:$H$82,7,FALSE))</f>
        <v>0.71099999999999997</v>
      </c>
      <c r="I1549" s="9" t="str">
        <f ca="1">VLOOKUP(E1549,Lookup!$C$5:$D$42,2, FALSE)</f>
        <v>Pollution values</v>
      </c>
      <c r="J1549" s="9">
        <f ca="1">VLOOKUP(C1549,Default!$B$4:$E$82,4, FALSE)</f>
        <v>0</v>
      </c>
      <c r="K1549" s="29"/>
      <c r="L1549" s="29"/>
      <c r="M1549" s="29"/>
    </row>
    <row r="1550" spans="1:13" x14ac:dyDescent="0.3">
      <c r="A1550" s="10">
        <f t="shared" si="71"/>
        <v>25</v>
      </c>
      <c r="B1550" s="10">
        <f t="shared" si="72"/>
        <v>8</v>
      </c>
      <c r="C1550" s="10" t="str">
        <f t="shared" ca="1" si="73"/>
        <v>PM_emission_inventories truck</v>
      </c>
      <c r="D1550" s="9" t="str" cm="1">
        <f t="array" aca="1" ref="D1550" ca="1">INDIRECT(ADDRESS(1,A1550,1,1,"all_city_parameter_inputs"))</f>
        <v>temuco_padrelascasas</v>
      </c>
      <c r="E1550" s="11" t="str" cm="1">
        <f t="array" aca="1" ref="E1550" ca="1">IF(AND(ISBLANK(INDIRECT(ADDRESS(B1550,2,1,1,"all_city_parameter_inputs"))), ISBLANK(INDIRECT(ADDRESS(B1550,1,1,1,"all_city_parameter_inputs")))), "", IF(ISBLANK(INDIRECT(ADDRESS(B1550,1,1,1,"all_city_parameter_inputs"))), All_city_list!E1549,INDIRECT(ADDRESS(B1550,1,1,1,"all_city_parameter_inputs"))))</f>
        <v>PM_emission_inventories</v>
      </c>
      <c r="F1550" s="9" t="str" cm="1">
        <f t="array" aca="1" ref="F1550" ca="1">IF(AND(ISBLANK(INDIRECT(ADDRESS(B1550,3,1,1,"all_city_parameter_inputs"))),ISBLANK(INDIRECT(ADDRESS(B1550,2,1,1,"all_city_parameter_inputs")))),"",IF(ISBLANK(INDIRECT(ADDRESS(B1550,2,1,1,"all_city_parameter_inputs"))),"",INDIRECT(ADDRESS(B1550,2,1,1,"all_city_parameter_inputs"))))</f>
        <v>truck</v>
      </c>
      <c r="G1550" s="25" cm="1">
        <f t="array" aca="1" ref="G1550" ca="1">IF(ISBLANK(INDIRECT(ADDRESS(B1550,A1550,1,1,"all_city_parameter_inputs"))), "--",INDIRECT(ADDRESS(B1550,A1550,1,1,"all_city_parameter_inputs")))</f>
        <v>0.87301679899999995</v>
      </c>
      <c r="H1550" s="25">
        <f ca="1">IF(OR(F1550="alpha",F1550="beta",F1550="sd",F1550="mean"),"--",VLOOKUP(C1550,Default!$B$5:$H$82,7,FALSE))</f>
        <v>0.85899999999999999</v>
      </c>
      <c r="I1550" s="9" t="str">
        <f ca="1">VLOOKUP(E1550,Lookup!$C$5:$D$42,2, FALSE)</f>
        <v>Pollution values</v>
      </c>
      <c r="J1550" s="9">
        <f ca="1">VLOOKUP(C1550,Default!$B$4:$E$82,4, FALSE)</f>
        <v>0</v>
      </c>
      <c r="K1550" s="29"/>
      <c r="L1550" s="29"/>
      <c r="M1550" s="29"/>
    </row>
    <row r="1551" spans="1:13" x14ac:dyDescent="0.3">
      <c r="A1551" s="10">
        <f t="shared" si="71"/>
        <v>25</v>
      </c>
      <c r="B1551" s="10">
        <f t="shared" si="72"/>
        <v>9</v>
      </c>
      <c r="C1551" s="10" t="str">
        <f t="shared" ca="1" si="73"/>
        <v>PM_emission_inventories van</v>
      </c>
      <c r="D1551" s="9" t="str" cm="1">
        <f t="array" aca="1" ref="D1551" ca="1">INDIRECT(ADDRESS(1,A1551,1,1,"all_city_parameter_inputs"))</f>
        <v>temuco_padrelascasas</v>
      </c>
      <c r="E1551" s="11" t="str" cm="1">
        <f t="array" aca="1" ref="E1551" ca="1">IF(AND(ISBLANK(INDIRECT(ADDRESS(B1551,2,1,1,"all_city_parameter_inputs"))), ISBLANK(INDIRECT(ADDRESS(B1551,1,1,1,"all_city_parameter_inputs")))), "", IF(ISBLANK(INDIRECT(ADDRESS(B1551,1,1,1,"all_city_parameter_inputs"))), All_city_list!E1550,INDIRECT(ADDRESS(B1551,1,1,1,"all_city_parameter_inputs"))))</f>
        <v>PM_emission_inventories</v>
      </c>
      <c r="F1551" s="9" t="str" cm="1">
        <f t="array" aca="1" ref="F1551" ca="1">IF(AND(ISBLANK(INDIRECT(ADDRESS(B1551,3,1,1,"all_city_parameter_inputs"))),ISBLANK(INDIRECT(ADDRESS(B1551,2,1,1,"all_city_parameter_inputs")))),"",IF(ISBLANK(INDIRECT(ADDRESS(B1551,2,1,1,"all_city_parameter_inputs"))),"",INDIRECT(ADDRESS(B1551,2,1,1,"all_city_parameter_inputs"))))</f>
        <v>van</v>
      </c>
      <c r="G1551" s="25" cm="1">
        <f t="array" aca="1" ref="G1551" ca="1">IF(ISBLANK(INDIRECT(ADDRESS(B1551,A1551,1,1,"all_city_parameter_inputs"))), "--",INDIRECT(ADDRESS(B1551,A1551,1,1,"all_city_parameter_inputs")))</f>
        <v>0</v>
      </c>
      <c r="H1551" s="25" t="str">
        <f ca="1">IF(OR(F1551="alpha",F1551="beta",F1551="sd",F1551="mean"),"--",VLOOKUP(C1551,Default!$B$5:$H$82,7,FALSE))</f>
        <v>NOT defined</v>
      </c>
      <c r="I1551" s="9" t="str">
        <f ca="1">VLOOKUP(E1551,Lookup!$C$5:$D$42,2, FALSE)</f>
        <v>Pollution values</v>
      </c>
      <c r="J1551" s="9">
        <f ca="1">VLOOKUP(C1551,Default!$B$4:$E$82,4, FALSE)</f>
        <v>0</v>
      </c>
      <c r="K1551" s="29"/>
      <c r="L1551" s="29"/>
      <c r="M1551" s="29"/>
    </row>
    <row r="1552" spans="1:13" x14ac:dyDescent="0.3">
      <c r="A1552" s="10">
        <f t="shared" si="71"/>
        <v>25</v>
      </c>
      <c r="B1552" s="10">
        <f t="shared" si="72"/>
        <v>10</v>
      </c>
      <c r="C1552" s="10" t="str">
        <f t="shared" ca="1" si="73"/>
        <v>PM_emission_inventories other</v>
      </c>
      <c r="D1552" s="9" t="str" cm="1">
        <f t="array" aca="1" ref="D1552" ca="1">INDIRECT(ADDRESS(1,A1552,1,1,"all_city_parameter_inputs"))</f>
        <v>temuco_padrelascasas</v>
      </c>
      <c r="E1552" s="11" t="str" cm="1">
        <f t="array" aca="1" ref="E1552" ca="1">IF(AND(ISBLANK(INDIRECT(ADDRESS(B1552,2,1,1,"all_city_parameter_inputs"))), ISBLANK(INDIRECT(ADDRESS(B1552,1,1,1,"all_city_parameter_inputs")))), "", IF(ISBLANK(INDIRECT(ADDRESS(B1552,1,1,1,"all_city_parameter_inputs"))), All_city_list!E1551,INDIRECT(ADDRESS(B1552,1,1,1,"all_city_parameter_inputs"))))</f>
        <v>PM_emission_inventories</v>
      </c>
      <c r="F1552" s="9" t="str" cm="1">
        <f t="array" aca="1" ref="F1552" ca="1">IF(AND(ISBLANK(INDIRECT(ADDRESS(B1552,3,1,1,"all_city_parameter_inputs"))),ISBLANK(INDIRECT(ADDRESS(B1552,2,1,1,"all_city_parameter_inputs")))),"",IF(ISBLANK(INDIRECT(ADDRESS(B1552,2,1,1,"all_city_parameter_inputs"))),"",INDIRECT(ADDRESS(B1552,2,1,1,"all_city_parameter_inputs"))))</f>
        <v>other</v>
      </c>
      <c r="G1552" s="25" cm="1">
        <f t="array" aca="1" ref="G1552" ca="1">IF(ISBLANK(INDIRECT(ADDRESS(B1552,A1552,1,1,"all_city_parameter_inputs"))), "--",INDIRECT(ADDRESS(B1552,A1552,1,1,"all_city_parameter_inputs")))</f>
        <v>0</v>
      </c>
      <c r="H1552" s="25">
        <f ca="1">IF(OR(F1552="alpha",F1552="beta",F1552="sd",F1552="mean"),"--",VLOOKUP(C1552,Default!$B$5:$H$82,7,FALSE))</f>
        <v>8.2000000000000003E-2</v>
      </c>
      <c r="I1552" s="9" t="str">
        <f ca="1">VLOOKUP(E1552,Lookup!$C$5:$D$42,2, FALSE)</f>
        <v>Pollution values</v>
      </c>
      <c r="J1552" s="9">
        <f ca="1">VLOOKUP(C1552,Default!$B$4:$E$82,4, FALSE)</f>
        <v>0</v>
      </c>
      <c r="K1552" s="29"/>
      <c r="L1552" s="29"/>
      <c r="M1552" s="29"/>
    </row>
    <row r="1553" spans="1:13" x14ac:dyDescent="0.3">
      <c r="A1553" s="10">
        <f t="shared" si="71"/>
        <v>25</v>
      </c>
      <c r="B1553" s="10">
        <f t="shared" si="72"/>
        <v>11</v>
      </c>
      <c r="C1553" s="10" t="str">
        <f t="shared" ca="1" si="73"/>
        <v>PM_emission_inventories taxi</v>
      </c>
      <c r="D1553" s="9" t="str" cm="1">
        <f t="array" aca="1" ref="D1553" ca="1">INDIRECT(ADDRESS(1,A1553,1,1,"all_city_parameter_inputs"))</f>
        <v>temuco_padrelascasas</v>
      </c>
      <c r="E1553" s="11" t="str" cm="1">
        <f t="array" aca="1" ref="E1553" ca="1">IF(AND(ISBLANK(INDIRECT(ADDRESS(B1553,2,1,1,"all_city_parameter_inputs"))), ISBLANK(INDIRECT(ADDRESS(B1553,1,1,1,"all_city_parameter_inputs")))), "", IF(ISBLANK(INDIRECT(ADDRESS(B1553,1,1,1,"all_city_parameter_inputs"))), All_city_list!E1552,INDIRECT(ADDRESS(B1553,1,1,1,"all_city_parameter_inputs"))))</f>
        <v>PM_emission_inventories</v>
      </c>
      <c r="F1553" s="9" t="str" cm="1">
        <f t="array" aca="1" ref="F1553" ca="1">IF(AND(ISBLANK(INDIRECT(ADDRESS(B1553,3,1,1,"all_city_parameter_inputs"))),ISBLANK(INDIRECT(ADDRESS(B1553,2,1,1,"all_city_parameter_inputs")))),"",IF(ISBLANK(INDIRECT(ADDRESS(B1553,2,1,1,"all_city_parameter_inputs"))),"",INDIRECT(ADDRESS(B1553,2,1,1,"all_city_parameter_inputs"))))</f>
        <v>taxi</v>
      </c>
      <c r="G1553" s="25" cm="1">
        <f t="array" aca="1" ref="G1553" ca="1">IF(ISBLANK(INDIRECT(ADDRESS(B1553,A1553,1,1,"all_city_parameter_inputs"))), "--",INDIRECT(ADDRESS(B1553,A1553,1,1,"all_city_parameter_inputs")))</f>
        <v>0</v>
      </c>
      <c r="H1553" s="25">
        <f ca="1">IF(OR(F1553="alpha",F1553="beta",F1553="sd",F1553="mean"),"--",VLOOKUP(C1553,Default!$B$5:$H$82,7,FALSE))</f>
        <v>1.0999999999999999E-2</v>
      </c>
      <c r="I1553" s="9" t="str">
        <f ca="1">VLOOKUP(E1553,Lookup!$C$5:$D$42,2, FALSE)</f>
        <v>Pollution values</v>
      </c>
      <c r="J1553" s="9">
        <f ca="1">VLOOKUP(C1553,Default!$B$4:$E$82,4, FALSE)</f>
        <v>0</v>
      </c>
      <c r="K1553" s="29"/>
      <c r="L1553" s="29"/>
      <c r="M1553" s="29"/>
    </row>
    <row r="1554" spans="1:13" x14ac:dyDescent="0.3">
      <c r="A1554" s="10">
        <f t="shared" si="71"/>
        <v>25</v>
      </c>
      <c r="B1554" s="10">
        <f t="shared" si="72"/>
        <v>12</v>
      </c>
      <c r="C1554" s="10" t="str">
        <f t="shared" ca="1" si="73"/>
        <v>PM_emission_inventories auto_rickshaw</v>
      </c>
      <c r="D1554" s="9" t="str" cm="1">
        <f t="array" aca="1" ref="D1554" ca="1">INDIRECT(ADDRESS(1,A1554,1,1,"all_city_parameter_inputs"))</f>
        <v>temuco_padrelascasas</v>
      </c>
      <c r="E1554" s="11" t="str" cm="1">
        <f t="array" aca="1" ref="E1554" ca="1">IF(AND(ISBLANK(INDIRECT(ADDRESS(B1554,2,1,1,"all_city_parameter_inputs"))), ISBLANK(INDIRECT(ADDRESS(B1554,1,1,1,"all_city_parameter_inputs")))), "", IF(ISBLANK(INDIRECT(ADDRESS(B1554,1,1,1,"all_city_parameter_inputs"))), All_city_list!E1553,INDIRECT(ADDRESS(B1554,1,1,1,"all_city_parameter_inputs"))))</f>
        <v>PM_emission_inventories</v>
      </c>
      <c r="F1554" s="9" t="str" cm="1">
        <f t="array" aca="1" ref="F1554" ca="1">IF(AND(ISBLANK(INDIRECT(ADDRESS(B1554,3,1,1,"all_city_parameter_inputs"))),ISBLANK(INDIRECT(ADDRESS(B1554,2,1,1,"all_city_parameter_inputs")))),"",IF(ISBLANK(INDIRECT(ADDRESS(B1554,2,1,1,"all_city_parameter_inputs"))),"",INDIRECT(ADDRESS(B1554,2,1,1,"all_city_parameter_inputs"))))</f>
        <v>auto_rickshaw</v>
      </c>
      <c r="G1554" s="25" cm="1">
        <f t="array" aca="1" ref="G1554" ca="1">IF(ISBLANK(INDIRECT(ADDRESS(B1554,A1554,1,1,"all_city_parameter_inputs"))), "--",INDIRECT(ADDRESS(B1554,A1554,1,1,"all_city_parameter_inputs")))</f>
        <v>0</v>
      </c>
      <c r="H1554" s="25" t="str">
        <f ca="1">IF(OR(F1554="alpha",F1554="beta",F1554="sd",F1554="mean"),"--",VLOOKUP(C1554,Default!$B$5:$H$82,7,FALSE))</f>
        <v>NOT defined</v>
      </c>
      <c r="I1554" s="9" t="str">
        <f ca="1">VLOOKUP(E1554,Lookup!$C$5:$D$42,2, FALSE)</f>
        <v>Pollution values</v>
      </c>
      <c r="J1554" s="9">
        <f ca="1">VLOOKUP(C1554,Default!$B$4:$E$82,4, FALSE)</f>
        <v>0</v>
      </c>
      <c r="K1554" s="29"/>
      <c r="L1554" s="29"/>
      <c r="M1554" s="29"/>
    </row>
    <row r="1555" spans="1:13" x14ac:dyDescent="0.3">
      <c r="A1555" s="10">
        <f t="shared" si="71"/>
        <v>25</v>
      </c>
      <c r="B1555" s="10">
        <f t="shared" si="72"/>
        <v>13</v>
      </c>
      <c r="C1555" s="10" t="str">
        <f t="shared" ca="1" si="73"/>
        <v>injury_reporting_rate</v>
      </c>
      <c r="D1555" s="9" t="str" cm="1">
        <f t="array" aca="1" ref="D1555" ca="1">INDIRECT(ADDRESS(1,A1555,1,1,"all_city_parameter_inputs"))</f>
        <v>temuco_padrelascasas</v>
      </c>
      <c r="E1555" s="11" t="str" cm="1">
        <f t="array" aca="1" ref="E1555" ca="1">IF(AND(ISBLANK(INDIRECT(ADDRESS(B1555,2,1,1,"all_city_parameter_inputs"))), ISBLANK(INDIRECT(ADDRESS(B1555,1,1,1,"all_city_parameter_inputs")))), "", IF(ISBLANK(INDIRECT(ADDRESS(B1555,1,1,1,"all_city_parameter_inputs"))), All_city_list!E1554,INDIRECT(ADDRESS(B1555,1,1,1,"all_city_parameter_inputs"))))</f>
        <v>injury_reporting_rate</v>
      </c>
      <c r="F1555" s="9" t="str" cm="1">
        <f t="array" aca="1" ref="F1555" ca="1">IF(AND(ISBLANK(INDIRECT(ADDRESS(B1555,3,1,1,"all_city_parameter_inputs"))),ISBLANK(INDIRECT(ADDRESS(B1555,2,1,1,"all_city_parameter_inputs")))),"",IF(ISBLANK(INDIRECT(ADDRESS(B1555,2,1,1,"all_city_parameter_inputs"))),"",INDIRECT(ADDRESS(B1555,2,1,1,"all_city_parameter_inputs"))))</f>
        <v>constant</v>
      </c>
      <c r="G1555" s="25" cm="1">
        <f t="array" aca="1" ref="G1555" ca="1">IF(ISBLANK(INDIRECT(ADDRESS(B1555,A1555,1,1,"all_city_parameter_inputs"))), "--",INDIRECT(ADDRESS(B1555,A1555,1,1,"all_city_parameter_inputs")))</f>
        <v>1</v>
      </c>
      <c r="H1555" s="25">
        <f ca="1">IF(OR(F1555="alpha",F1555="beta",F1555="sd",F1555="mean"),"--",VLOOKUP(C1555,Default!$B$5:$H$82,7,FALSE))</f>
        <v>1</v>
      </c>
      <c r="I1555" s="9" t="str">
        <f ca="1">VLOOKUP(E1555,Lookup!$C$5:$D$42,2, FALSE)</f>
        <v>Injury values</v>
      </c>
      <c r="J1555" s="9" t="str">
        <f ca="1">VLOOKUP(C1555,Default!$B$4:$E$82,4, FALSE)</f>
        <v>rate at which injuries are reported</v>
      </c>
      <c r="K1555" s="29"/>
      <c r="L1555" s="29"/>
      <c r="M1555" s="29"/>
    </row>
    <row r="1556" spans="1:13" x14ac:dyDescent="0.3">
      <c r="A1556" s="10">
        <f t="shared" si="71"/>
        <v>25</v>
      </c>
      <c r="B1556" s="10">
        <f t="shared" si="72"/>
        <v>14</v>
      </c>
      <c r="C1556" s="10" t="str">
        <f t="shared" ca="1" si="73"/>
        <v>injury_reporting_rate</v>
      </c>
      <c r="D1556" s="9" t="str" cm="1">
        <f t="array" aca="1" ref="D1556" ca="1">INDIRECT(ADDRESS(1,A1556,1,1,"all_city_parameter_inputs"))</f>
        <v>temuco_padrelascasas</v>
      </c>
      <c r="E1556" s="11" t="str" cm="1">
        <f t="array" aca="1" ref="E1556" ca="1">IF(AND(ISBLANK(INDIRECT(ADDRESS(B1556,2,1,1,"all_city_parameter_inputs"))), ISBLANK(INDIRECT(ADDRESS(B1556,1,1,1,"all_city_parameter_inputs")))), "", IF(ISBLANK(INDIRECT(ADDRESS(B1556,1,1,1,"all_city_parameter_inputs"))), All_city_list!E1555,INDIRECT(ADDRESS(B1556,1,1,1,"all_city_parameter_inputs"))))</f>
        <v>injury_reporting_rate</v>
      </c>
      <c r="F1556" s="9" t="str" cm="1">
        <f t="array" aca="1" ref="F1556" ca="1">IF(AND(ISBLANK(INDIRECT(ADDRESS(B1556,3,1,1,"all_city_parameter_inputs"))),ISBLANK(INDIRECT(ADDRESS(B1556,2,1,1,"all_city_parameter_inputs")))),"",IF(ISBLANK(INDIRECT(ADDRESS(B1556,2,1,1,"all_city_parameter_inputs"))),"",INDIRECT(ADDRESS(B1556,2,1,1,"all_city_parameter_inputs"))))</f>
        <v>alpha</v>
      </c>
      <c r="G1556" s="25" cm="1">
        <f t="array" aca="1" ref="G1556" ca="1">IF(ISBLANK(INDIRECT(ADDRESS(B1556,A1556,1,1,"all_city_parameter_inputs"))), "--",INDIRECT(ADDRESS(B1556,A1556,1,1,"all_city_parameter_inputs")))</f>
        <v>40</v>
      </c>
      <c r="H1556" s="25" t="str">
        <f ca="1">IF(OR(F1556="alpha",F1556="beta",F1556="sd",F1556="mean"),"--",VLOOKUP(C1556,Default!$B$5:$H$82,7,FALSE))</f>
        <v>--</v>
      </c>
      <c r="I1556" s="9" t="str">
        <f ca="1">VLOOKUP(E1556,Lookup!$C$5:$D$42,2, FALSE)</f>
        <v>Injury values</v>
      </c>
      <c r="J1556" s="9" t="str">
        <f ca="1">VLOOKUP(C1556,Default!$B$4:$E$82,4, FALSE)</f>
        <v>rate at which injuries are reported</v>
      </c>
      <c r="K1556" s="29"/>
      <c r="L1556" s="29"/>
      <c r="M1556" s="29"/>
    </row>
    <row r="1557" spans="1:13" x14ac:dyDescent="0.3">
      <c r="A1557" s="10">
        <f t="shared" si="71"/>
        <v>25</v>
      </c>
      <c r="B1557" s="10">
        <f t="shared" si="72"/>
        <v>15</v>
      </c>
      <c r="C1557" s="10" t="str">
        <f t="shared" ca="1" si="73"/>
        <v>injury_reporting_rate</v>
      </c>
      <c r="D1557" s="9" t="str" cm="1">
        <f t="array" aca="1" ref="D1557" ca="1">INDIRECT(ADDRESS(1,A1557,1,1,"all_city_parameter_inputs"))</f>
        <v>temuco_padrelascasas</v>
      </c>
      <c r="E1557" s="11" t="str" cm="1">
        <f t="array" aca="1" ref="E1557" ca="1">IF(AND(ISBLANK(INDIRECT(ADDRESS(B1557,2,1,1,"all_city_parameter_inputs"))), ISBLANK(INDIRECT(ADDRESS(B1557,1,1,1,"all_city_parameter_inputs")))), "", IF(ISBLANK(INDIRECT(ADDRESS(B1557,1,1,1,"all_city_parameter_inputs"))), All_city_list!E1556,INDIRECT(ADDRESS(B1557,1,1,1,"all_city_parameter_inputs"))))</f>
        <v>injury_reporting_rate</v>
      </c>
      <c r="F1557" s="9" t="str" cm="1">
        <f t="array" aca="1" ref="F1557" ca="1">IF(AND(ISBLANK(INDIRECT(ADDRESS(B1557,3,1,1,"all_city_parameter_inputs"))),ISBLANK(INDIRECT(ADDRESS(B1557,2,1,1,"all_city_parameter_inputs")))),"",IF(ISBLANK(INDIRECT(ADDRESS(B1557,2,1,1,"all_city_parameter_inputs"))),"",INDIRECT(ADDRESS(B1557,2,1,1,"all_city_parameter_inputs"))))</f>
        <v>beta</v>
      </c>
      <c r="G1557" s="25" cm="1">
        <f t="array" aca="1" ref="G1557" ca="1">IF(ISBLANK(INDIRECT(ADDRESS(B1557,A1557,1,1,"all_city_parameter_inputs"))), "--",INDIRECT(ADDRESS(B1557,A1557,1,1,"all_city_parameter_inputs")))</f>
        <v>3</v>
      </c>
      <c r="H1557" s="25" t="str">
        <f ca="1">IF(OR(F1557="alpha",F1557="beta",F1557="sd",F1557="mean"),"--",VLOOKUP(C1557,Default!$B$5:$H$82,7,FALSE))</f>
        <v>--</v>
      </c>
      <c r="I1557" s="9" t="str">
        <f ca="1">VLOOKUP(E1557,Lookup!$C$5:$D$42,2, FALSE)</f>
        <v>Injury values</v>
      </c>
      <c r="J1557" s="9" t="str">
        <f ca="1">VLOOKUP(C1557,Default!$B$4:$E$82,4, FALSE)</f>
        <v>rate at which injuries are reported</v>
      </c>
      <c r="K1557" s="29"/>
      <c r="L1557" s="29"/>
      <c r="M1557" s="29"/>
    </row>
    <row r="1558" spans="1:13" x14ac:dyDescent="0.3">
      <c r="A1558" s="10">
        <f t="shared" si="71"/>
        <v>25</v>
      </c>
      <c r="B1558" s="10">
        <f t="shared" si="72"/>
        <v>16</v>
      </c>
      <c r="C1558" s="10" t="str">
        <f t="shared" ca="1" si="73"/>
        <v>chronic_disease_scalar</v>
      </c>
      <c r="D1558" s="9" t="str" cm="1">
        <f t="array" aca="1" ref="D1558" ca="1">INDIRECT(ADDRESS(1,A1558,1,1,"all_city_parameter_inputs"))</f>
        <v>temuco_padrelascasas</v>
      </c>
      <c r="E1558" s="11" t="str" cm="1">
        <f t="array" aca="1" ref="E1558" ca="1">IF(AND(ISBLANK(INDIRECT(ADDRESS(B1558,2,1,1,"all_city_parameter_inputs"))), ISBLANK(INDIRECT(ADDRESS(B1558,1,1,1,"all_city_parameter_inputs")))), "", IF(ISBLANK(INDIRECT(ADDRESS(B1558,1,1,1,"all_city_parameter_inputs"))), All_city_list!E1557,INDIRECT(ADDRESS(B1558,1,1,1,"all_city_parameter_inputs"))))</f>
        <v>chronic_disease_scalar</v>
      </c>
      <c r="F1558" s="9" t="str" cm="1">
        <f t="array" aca="1" ref="F1558" ca="1">IF(AND(ISBLANK(INDIRECT(ADDRESS(B1558,3,1,1,"all_city_parameter_inputs"))),ISBLANK(INDIRECT(ADDRESS(B1558,2,1,1,"all_city_parameter_inputs")))),"",IF(ISBLANK(INDIRECT(ADDRESS(B1558,2,1,1,"all_city_parameter_inputs"))),"",INDIRECT(ADDRESS(B1558,2,1,1,"all_city_parameter_inputs"))))</f>
        <v>constant</v>
      </c>
      <c r="G1558" s="25" cm="1">
        <f t="array" aca="1" ref="G1558" ca="1">IF(ISBLANK(INDIRECT(ADDRESS(B1558,A1558,1,1,"all_city_parameter_inputs"))), "--",INDIRECT(ADDRESS(B1558,A1558,1,1,"all_city_parameter_inputs")))</f>
        <v>1</v>
      </c>
      <c r="H1558" s="25">
        <f ca="1">IF(OR(F1558="alpha",F1558="beta",F1558="sd",F1558="mean"),"--",VLOOKUP(C1558,Default!$B$5:$H$82,7,FALSE))</f>
        <v>1</v>
      </c>
      <c r="I1558" s="9" t="str">
        <f ca="1">VLOOKUP(E1558,Lookup!$C$5:$D$42,2, FALSE)</f>
        <v>Health values</v>
      </c>
      <c r="J1558" s="9" t="str">
        <f ca="1">VLOOKUP(C1558,Default!$B$4:$E$82,4, FALSE)</f>
        <v>scalar for GBD data</v>
      </c>
      <c r="K1558" s="29"/>
      <c r="L1558" s="29"/>
      <c r="M1558" s="29"/>
    </row>
    <row r="1559" spans="1:13" x14ac:dyDescent="0.3">
      <c r="A1559" s="10">
        <f t="shared" si="71"/>
        <v>25</v>
      </c>
      <c r="B1559" s="10">
        <f t="shared" si="72"/>
        <v>17</v>
      </c>
      <c r="C1559" s="10" t="str">
        <f t="shared" ca="1" si="73"/>
        <v>chronic_disease_scalar</v>
      </c>
      <c r="D1559" s="9" t="str" cm="1">
        <f t="array" aca="1" ref="D1559" ca="1">INDIRECT(ADDRESS(1,A1559,1,1,"all_city_parameter_inputs"))</f>
        <v>temuco_padrelascasas</v>
      </c>
      <c r="E1559" s="11" t="str" cm="1">
        <f t="array" aca="1" ref="E1559" ca="1">IF(AND(ISBLANK(INDIRECT(ADDRESS(B1559,2,1,1,"all_city_parameter_inputs"))), ISBLANK(INDIRECT(ADDRESS(B1559,1,1,1,"all_city_parameter_inputs")))), "", IF(ISBLANK(INDIRECT(ADDRESS(B1559,1,1,1,"all_city_parameter_inputs"))), All_city_list!E1558,INDIRECT(ADDRESS(B1559,1,1,1,"all_city_parameter_inputs"))))</f>
        <v>chronic_disease_scalar</v>
      </c>
      <c r="F1559" s="9" t="str" cm="1">
        <f t="array" aca="1" ref="F1559" ca="1">IF(AND(ISBLANK(INDIRECT(ADDRESS(B1559,3,1,1,"all_city_parameter_inputs"))),ISBLANK(INDIRECT(ADDRESS(B1559,2,1,1,"all_city_parameter_inputs")))),"",IF(ISBLANK(INDIRECT(ADDRESS(B1559,2,1,1,"all_city_parameter_inputs"))),"",INDIRECT(ADDRESS(B1559,2,1,1,"all_city_parameter_inputs"))))</f>
        <v>mean</v>
      </c>
      <c r="G1559" s="25" cm="1">
        <f t="array" aca="1" ref="G1559" ca="1">IF(ISBLANK(INDIRECT(ADDRESS(B1559,A1559,1,1,"all_city_parameter_inputs"))), "--",INDIRECT(ADDRESS(B1559,A1559,1,1,"all_city_parameter_inputs")))</f>
        <v>1</v>
      </c>
      <c r="H1559" s="25" t="str">
        <f ca="1">IF(OR(F1559="alpha",F1559="beta",F1559="sd",F1559="mean"),"--",VLOOKUP(C1559,Default!$B$5:$H$82,7,FALSE))</f>
        <v>--</v>
      </c>
      <c r="I1559" s="9" t="str">
        <f ca="1">VLOOKUP(E1559,Lookup!$C$5:$D$42,2, FALSE)</f>
        <v>Health values</v>
      </c>
      <c r="J1559" s="9" t="str">
        <f ca="1">VLOOKUP(C1559,Default!$B$4:$E$82,4, FALSE)</f>
        <v>scalar for GBD data</v>
      </c>
      <c r="K1559" s="29"/>
      <c r="L1559" s="29"/>
      <c r="M1559" s="29"/>
    </row>
    <row r="1560" spans="1:13" x14ac:dyDescent="0.3">
      <c r="A1560" s="10">
        <f t="shared" si="71"/>
        <v>25</v>
      </c>
      <c r="B1560" s="10">
        <f t="shared" si="72"/>
        <v>18</v>
      </c>
      <c r="C1560" s="10" t="str">
        <f t="shared" ca="1" si="73"/>
        <v>chronic_disease_scalar</v>
      </c>
      <c r="D1560" s="9" t="str" cm="1">
        <f t="array" aca="1" ref="D1560" ca="1">INDIRECT(ADDRESS(1,A1560,1,1,"all_city_parameter_inputs"))</f>
        <v>temuco_padrelascasas</v>
      </c>
      <c r="E1560" s="11" t="str" cm="1">
        <f t="array" aca="1" ref="E1560" ca="1">IF(AND(ISBLANK(INDIRECT(ADDRESS(B1560,2,1,1,"all_city_parameter_inputs"))), ISBLANK(INDIRECT(ADDRESS(B1560,1,1,1,"all_city_parameter_inputs")))), "", IF(ISBLANK(INDIRECT(ADDRESS(B1560,1,1,1,"all_city_parameter_inputs"))), All_city_list!E1559,INDIRECT(ADDRESS(B1560,1,1,1,"all_city_parameter_inputs"))))</f>
        <v>chronic_disease_scalar</v>
      </c>
      <c r="F1560" s="9" t="str" cm="1">
        <f t="array" aca="1" ref="F1560" ca="1">IF(AND(ISBLANK(INDIRECT(ADDRESS(B1560,3,1,1,"all_city_parameter_inputs"))),ISBLANK(INDIRECT(ADDRESS(B1560,2,1,1,"all_city_parameter_inputs")))),"",IF(ISBLANK(INDIRECT(ADDRESS(B1560,2,1,1,"all_city_parameter_inputs"))),"",INDIRECT(ADDRESS(B1560,2,1,1,"all_city_parameter_inputs"))))</f>
        <v>sd</v>
      </c>
      <c r="G1560" s="25" cm="1">
        <f t="array" aca="1" ref="G1560" ca="1">IF(ISBLANK(INDIRECT(ADDRESS(B1560,A1560,1,1,"all_city_parameter_inputs"))), "--",INDIRECT(ADDRESS(B1560,A1560,1,1,"all_city_parameter_inputs")))</f>
        <v>1.2</v>
      </c>
      <c r="H1560" s="25" t="str">
        <f ca="1">IF(OR(F1560="alpha",F1560="beta",F1560="sd",F1560="mean"),"--",VLOOKUP(C1560,Default!$B$5:$H$82,7,FALSE))</f>
        <v>--</v>
      </c>
      <c r="I1560" s="9" t="str">
        <f ca="1">VLOOKUP(E1560,Lookup!$C$5:$D$42,2, FALSE)</f>
        <v>Health values</v>
      </c>
      <c r="J1560" s="9" t="str">
        <f ca="1">VLOOKUP(C1560,Default!$B$4:$E$82,4, FALSE)</f>
        <v>scalar for GBD data</v>
      </c>
      <c r="K1560" s="29"/>
      <c r="L1560" s="29"/>
      <c r="M1560" s="29"/>
    </row>
    <row r="1561" spans="1:13" x14ac:dyDescent="0.3">
      <c r="A1561" s="10">
        <f t="shared" si="71"/>
        <v>25</v>
      </c>
      <c r="B1561" s="10">
        <f t="shared" si="72"/>
        <v>19</v>
      </c>
      <c r="C1561" s="10" t="str">
        <f t="shared" ca="1" si="73"/>
        <v>pm_conc_base</v>
      </c>
      <c r="D1561" s="9" t="str" cm="1">
        <f t="array" aca="1" ref="D1561" ca="1">INDIRECT(ADDRESS(1,A1561,1,1,"all_city_parameter_inputs"))</f>
        <v>temuco_padrelascasas</v>
      </c>
      <c r="E1561" s="11" t="str" cm="1">
        <f t="array" aca="1" ref="E1561" ca="1">IF(AND(ISBLANK(INDIRECT(ADDRESS(B1561,2,1,1,"all_city_parameter_inputs"))), ISBLANK(INDIRECT(ADDRESS(B1561,1,1,1,"all_city_parameter_inputs")))), "", IF(ISBLANK(INDIRECT(ADDRESS(B1561,1,1,1,"all_city_parameter_inputs"))), All_city_list!E1560,INDIRECT(ADDRESS(B1561,1,1,1,"all_city_parameter_inputs"))))</f>
        <v>pm_conc_base</v>
      </c>
      <c r="F1561" s="9" t="str" cm="1">
        <f t="array" aca="1" ref="F1561" ca="1">IF(AND(ISBLANK(INDIRECT(ADDRESS(B1561,3,1,1,"all_city_parameter_inputs"))),ISBLANK(INDIRECT(ADDRESS(B1561,2,1,1,"all_city_parameter_inputs")))),"",IF(ISBLANK(INDIRECT(ADDRESS(B1561,2,1,1,"all_city_parameter_inputs"))),"",INDIRECT(ADDRESS(B1561,2,1,1,"all_city_parameter_inputs"))))</f>
        <v>constant</v>
      </c>
      <c r="G1561" s="25" cm="1">
        <f t="array" aca="1" ref="G1561" ca="1">IF(ISBLANK(INDIRECT(ADDRESS(B1561,A1561,1,1,"all_city_parameter_inputs"))), "--",INDIRECT(ADDRESS(B1561,A1561,1,1,"all_city_parameter_inputs")))</f>
        <v>31.897407139999999</v>
      </c>
      <c r="H1561" s="25">
        <f ca="1">IF(OR(F1561="alpha",F1561="beta",F1561="sd",F1561="mean"),"--",VLOOKUP(C1561,Default!$B$5:$H$82,7,FALSE))</f>
        <v>50</v>
      </c>
      <c r="I1561" s="9" t="str">
        <f ca="1">VLOOKUP(E1561,Lookup!$C$5:$D$42,2, FALSE)</f>
        <v>Pollution values</v>
      </c>
      <c r="J1561" s="9" t="str">
        <f ca="1">VLOOKUP(C1561,Default!$B$4:$E$82,4, FALSE)</f>
        <v>background PM2.5 concentration</v>
      </c>
      <c r="K1561" s="29"/>
      <c r="L1561" s="29"/>
      <c r="M1561" s="29"/>
    </row>
    <row r="1562" spans="1:13" x14ac:dyDescent="0.3">
      <c r="A1562" s="10">
        <f t="shared" si="71"/>
        <v>25</v>
      </c>
      <c r="B1562" s="10">
        <f t="shared" si="72"/>
        <v>20</v>
      </c>
      <c r="C1562" s="10" t="str">
        <f t="shared" ca="1" si="73"/>
        <v>pm_conc_base</v>
      </c>
      <c r="D1562" s="9" t="str" cm="1">
        <f t="array" aca="1" ref="D1562" ca="1">INDIRECT(ADDRESS(1,A1562,1,1,"all_city_parameter_inputs"))</f>
        <v>temuco_padrelascasas</v>
      </c>
      <c r="E1562" s="11" t="str" cm="1">
        <f t="array" aca="1" ref="E1562" ca="1">IF(AND(ISBLANK(INDIRECT(ADDRESS(B1562,2,1,1,"all_city_parameter_inputs"))), ISBLANK(INDIRECT(ADDRESS(B1562,1,1,1,"all_city_parameter_inputs")))), "", IF(ISBLANK(INDIRECT(ADDRESS(B1562,1,1,1,"all_city_parameter_inputs"))), All_city_list!E1561,INDIRECT(ADDRESS(B1562,1,1,1,"all_city_parameter_inputs"))))</f>
        <v>pm_conc_base</v>
      </c>
      <c r="F1562" s="9" t="str" cm="1">
        <f t="array" aca="1" ref="F1562" ca="1">IF(AND(ISBLANK(INDIRECT(ADDRESS(B1562,3,1,1,"all_city_parameter_inputs"))),ISBLANK(INDIRECT(ADDRESS(B1562,2,1,1,"all_city_parameter_inputs")))),"",IF(ISBLANK(INDIRECT(ADDRESS(B1562,2,1,1,"all_city_parameter_inputs"))),"",INDIRECT(ADDRESS(B1562,2,1,1,"all_city_parameter_inputs"))))</f>
        <v>mean</v>
      </c>
      <c r="G1562" s="25" cm="1">
        <f t="array" aca="1" ref="G1562" ca="1">IF(ISBLANK(INDIRECT(ADDRESS(B1562,A1562,1,1,"all_city_parameter_inputs"))), "--",INDIRECT(ADDRESS(B1562,A1562,1,1,"all_city_parameter_inputs")))</f>
        <v>24</v>
      </c>
      <c r="H1562" s="25" t="str">
        <f ca="1">IF(OR(F1562="alpha",F1562="beta",F1562="sd",F1562="mean"),"--",VLOOKUP(C1562,Default!$B$5:$H$82,7,FALSE))</f>
        <v>--</v>
      </c>
      <c r="I1562" s="9" t="str">
        <f ca="1">VLOOKUP(E1562,Lookup!$C$5:$D$42,2, FALSE)</f>
        <v>Pollution values</v>
      </c>
      <c r="J1562" s="9" t="str">
        <f ca="1">VLOOKUP(C1562,Default!$B$4:$E$82,4, FALSE)</f>
        <v>background PM2.5 concentration</v>
      </c>
      <c r="K1562" s="29"/>
      <c r="L1562" s="29"/>
      <c r="M1562" s="29"/>
    </row>
    <row r="1563" spans="1:13" x14ac:dyDescent="0.3">
      <c r="A1563" s="10">
        <f t="shared" si="71"/>
        <v>25</v>
      </c>
      <c r="B1563" s="10">
        <f t="shared" si="72"/>
        <v>21</v>
      </c>
      <c r="C1563" s="10" t="str">
        <f t="shared" ca="1" si="73"/>
        <v>pm_conc_base</v>
      </c>
      <c r="D1563" s="9" t="str" cm="1">
        <f t="array" aca="1" ref="D1563" ca="1">INDIRECT(ADDRESS(1,A1563,1,1,"all_city_parameter_inputs"))</f>
        <v>temuco_padrelascasas</v>
      </c>
      <c r="E1563" s="11" t="str" cm="1">
        <f t="array" aca="1" ref="E1563" ca="1">IF(AND(ISBLANK(INDIRECT(ADDRESS(B1563,2,1,1,"all_city_parameter_inputs"))), ISBLANK(INDIRECT(ADDRESS(B1563,1,1,1,"all_city_parameter_inputs")))), "", IF(ISBLANK(INDIRECT(ADDRESS(B1563,1,1,1,"all_city_parameter_inputs"))), All_city_list!E1562,INDIRECT(ADDRESS(B1563,1,1,1,"all_city_parameter_inputs"))))</f>
        <v>pm_conc_base</v>
      </c>
      <c r="F1563" s="9" t="str" cm="1">
        <f t="array" aca="1" ref="F1563" ca="1">IF(AND(ISBLANK(INDIRECT(ADDRESS(B1563,3,1,1,"all_city_parameter_inputs"))),ISBLANK(INDIRECT(ADDRESS(B1563,2,1,1,"all_city_parameter_inputs")))),"",IF(ISBLANK(INDIRECT(ADDRESS(B1563,2,1,1,"all_city_parameter_inputs"))),"",INDIRECT(ADDRESS(B1563,2,1,1,"all_city_parameter_inputs"))))</f>
        <v>sd</v>
      </c>
      <c r="G1563" s="25" cm="1">
        <f t="array" aca="1" ref="G1563" ca="1">IF(ISBLANK(INDIRECT(ADDRESS(B1563,A1563,1,1,"all_city_parameter_inputs"))), "--",INDIRECT(ADDRESS(B1563,A1563,1,1,"all_city_parameter_inputs")))</f>
        <v>1.0449999999999999</v>
      </c>
      <c r="H1563" s="25" t="str">
        <f ca="1">IF(OR(F1563="alpha",F1563="beta",F1563="sd",F1563="mean"),"--",VLOOKUP(C1563,Default!$B$5:$H$82,7,FALSE))</f>
        <v>--</v>
      </c>
      <c r="I1563" s="9" t="str">
        <f ca="1">VLOOKUP(E1563,Lookup!$C$5:$D$42,2, FALSE)</f>
        <v>Pollution values</v>
      </c>
      <c r="J1563" s="9" t="str">
        <f ca="1">VLOOKUP(C1563,Default!$B$4:$E$82,4, FALSE)</f>
        <v>background PM2.5 concentration</v>
      </c>
      <c r="K1563" s="29"/>
      <c r="L1563" s="29"/>
      <c r="M1563" s="29"/>
    </row>
    <row r="1564" spans="1:13" x14ac:dyDescent="0.3">
      <c r="A1564" s="10">
        <f t="shared" si="71"/>
        <v>25</v>
      </c>
      <c r="B1564" s="10">
        <f t="shared" si="72"/>
        <v>22</v>
      </c>
      <c r="C1564" s="10" t="str">
        <f t="shared" ca="1" si="73"/>
        <v>pm_trans_share</v>
      </c>
      <c r="D1564" s="9" t="str" cm="1">
        <f t="array" aca="1" ref="D1564" ca="1">INDIRECT(ADDRESS(1,A1564,1,1,"all_city_parameter_inputs"))</f>
        <v>temuco_padrelascasas</v>
      </c>
      <c r="E1564" s="11" t="str" cm="1">
        <f t="array" aca="1" ref="E1564" ca="1">IF(AND(ISBLANK(INDIRECT(ADDRESS(B1564,2,1,1,"all_city_parameter_inputs"))), ISBLANK(INDIRECT(ADDRESS(B1564,1,1,1,"all_city_parameter_inputs")))), "", IF(ISBLANK(INDIRECT(ADDRESS(B1564,1,1,1,"all_city_parameter_inputs"))), All_city_list!E1563,INDIRECT(ADDRESS(B1564,1,1,1,"all_city_parameter_inputs"))))</f>
        <v>pm_trans_share</v>
      </c>
      <c r="F1564" s="9" t="str" cm="1">
        <f t="array" aca="1" ref="F1564" ca="1">IF(AND(ISBLANK(INDIRECT(ADDRESS(B1564,3,1,1,"all_city_parameter_inputs"))),ISBLANK(INDIRECT(ADDRESS(B1564,2,1,1,"all_city_parameter_inputs")))),"",IF(ISBLANK(INDIRECT(ADDRESS(B1564,2,1,1,"all_city_parameter_inputs"))),"",INDIRECT(ADDRESS(B1564,2,1,1,"all_city_parameter_inputs"))))</f>
        <v>constant</v>
      </c>
      <c r="G1564" s="25" cm="1">
        <f t="array" aca="1" ref="G1564" ca="1">IF(ISBLANK(INDIRECT(ADDRESS(B1564,A1564,1,1,"all_city_parameter_inputs"))), "--",INDIRECT(ADDRESS(B1564,A1564,1,1,"all_city_parameter_inputs")))</f>
        <v>0.31</v>
      </c>
      <c r="H1564" s="25">
        <f ca="1">IF(OR(F1564="alpha",F1564="beta",F1564="sd",F1564="mean"),"--",VLOOKUP(C1564,Default!$B$5:$H$82,7,FALSE))</f>
        <v>0.22500000000000001</v>
      </c>
      <c r="I1564" s="9" t="str">
        <f ca="1">VLOOKUP(E1564,Lookup!$C$5:$D$42,2, FALSE)</f>
        <v>Pollution values</v>
      </c>
      <c r="J1564" s="9" t="str">
        <f ca="1">VLOOKUP(C1564,Default!$B$4:$E$82,4, FALSE)</f>
        <v>proportion of background PM2.5 attributable to transport</v>
      </c>
      <c r="K1564" s="29"/>
      <c r="L1564" s="29"/>
      <c r="M1564" s="29"/>
    </row>
    <row r="1565" spans="1:13" x14ac:dyDescent="0.3">
      <c r="A1565" s="10">
        <f t="shared" si="71"/>
        <v>25</v>
      </c>
      <c r="B1565" s="10">
        <f t="shared" si="72"/>
        <v>23</v>
      </c>
      <c r="C1565" s="10" t="str">
        <f t="shared" ca="1" si="73"/>
        <v>pm_trans_share</v>
      </c>
      <c r="D1565" s="9" t="str" cm="1">
        <f t="array" aca="1" ref="D1565" ca="1">INDIRECT(ADDRESS(1,A1565,1,1,"all_city_parameter_inputs"))</f>
        <v>temuco_padrelascasas</v>
      </c>
      <c r="E1565" s="11" t="str" cm="1">
        <f t="array" aca="1" ref="E1565" ca="1">IF(AND(ISBLANK(INDIRECT(ADDRESS(B1565,2,1,1,"all_city_parameter_inputs"))), ISBLANK(INDIRECT(ADDRESS(B1565,1,1,1,"all_city_parameter_inputs")))), "", IF(ISBLANK(INDIRECT(ADDRESS(B1565,1,1,1,"all_city_parameter_inputs"))), All_city_list!E1564,INDIRECT(ADDRESS(B1565,1,1,1,"all_city_parameter_inputs"))))</f>
        <v>pm_trans_share</v>
      </c>
      <c r="F1565" s="9" t="str" cm="1">
        <f t="array" aca="1" ref="F1565" ca="1">IF(AND(ISBLANK(INDIRECT(ADDRESS(B1565,3,1,1,"all_city_parameter_inputs"))),ISBLANK(INDIRECT(ADDRESS(B1565,2,1,1,"all_city_parameter_inputs")))),"",IF(ISBLANK(INDIRECT(ADDRESS(B1565,2,1,1,"all_city_parameter_inputs"))),"",INDIRECT(ADDRESS(B1565,2,1,1,"all_city_parameter_inputs"))))</f>
        <v>alpha</v>
      </c>
      <c r="G1565" s="25" cm="1">
        <f t="array" aca="1" ref="G1565" ca="1">IF(ISBLANK(INDIRECT(ADDRESS(B1565,A1565,1,1,"all_city_parameter_inputs"))), "--",INDIRECT(ADDRESS(B1565,A1565,1,1,"all_city_parameter_inputs")))</f>
        <v>11.5</v>
      </c>
      <c r="H1565" s="25" t="str">
        <f ca="1">IF(OR(F1565="alpha",F1565="beta",F1565="sd",F1565="mean"),"--",VLOOKUP(C1565,Default!$B$5:$H$82,7,FALSE))</f>
        <v>--</v>
      </c>
      <c r="I1565" s="9" t="str">
        <f ca="1">VLOOKUP(E1565,Lookup!$C$5:$D$42,2, FALSE)</f>
        <v>Pollution values</v>
      </c>
      <c r="J1565" s="9" t="str">
        <f ca="1">VLOOKUP(C1565,Default!$B$4:$E$82,4, FALSE)</f>
        <v>proportion of background PM2.5 attributable to transport</v>
      </c>
      <c r="K1565" s="29"/>
      <c r="L1565" s="29"/>
      <c r="M1565" s="29"/>
    </row>
    <row r="1566" spans="1:13" x14ac:dyDescent="0.3">
      <c r="A1566" s="10">
        <f t="shared" si="71"/>
        <v>25</v>
      </c>
      <c r="B1566" s="10">
        <f t="shared" si="72"/>
        <v>24</v>
      </c>
      <c r="C1566" s="10" t="str">
        <f t="shared" ca="1" si="73"/>
        <v>pm_trans_share</v>
      </c>
      <c r="D1566" s="9" t="str" cm="1">
        <f t="array" aca="1" ref="D1566" ca="1">INDIRECT(ADDRESS(1,A1566,1,1,"all_city_parameter_inputs"))</f>
        <v>temuco_padrelascasas</v>
      </c>
      <c r="E1566" s="11" t="str" cm="1">
        <f t="array" aca="1" ref="E1566" ca="1">IF(AND(ISBLANK(INDIRECT(ADDRESS(B1566,2,1,1,"all_city_parameter_inputs"))), ISBLANK(INDIRECT(ADDRESS(B1566,1,1,1,"all_city_parameter_inputs")))), "", IF(ISBLANK(INDIRECT(ADDRESS(B1566,1,1,1,"all_city_parameter_inputs"))), All_city_list!E1565,INDIRECT(ADDRESS(B1566,1,1,1,"all_city_parameter_inputs"))))</f>
        <v>pm_trans_share</v>
      </c>
      <c r="F1566" s="9" t="str" cm="1">
        <f t="array" aca="1" ref="F1566" ca="1">IF(AND(ISBLANK(INDIRECT(ADDRESS(B1566,3,1,1,"all_city_parameter_inputs"))),ISBLANK(INDIRECT(ADDRESS(B1566,2,1,1,"all_city_parameter_inputs")))),"",IF(ISBLANK(INDIRECT(ADDRESS(B1566,2,1,1,"all_city_parameter_inputs"))),"",INDIRECT(ADDRESS(B1566,2,1,1,"all_city_parameter_inputs"))))</f>
        <v>beta</v>
      </c>
      <c r="G1566" s="25" cm="1">
        <f t="array" aca="1" ref="G1566" ca="1">IF(ISBLANK(INDIRECT(ADDRESS(B1566,A1566,1,1,"all_city_parameter_inputs"))), "--",INDIRECT(ADDRESS(B1566,A1566,1,1,"all_city_parameter_inputs")))</f>
        <v>15.75</v>
      </c>
      <c r="H1566" s="25" t="str">
        <f ca="1">IF(OR(F1566="alpha",F1566="beta",F1566="sd",F1566="mean"),"--",VLOOKUP(C1566,Default!$B$5:$H$82,7,FALSE))</f>
        <v>--</v>
      </c>
      <c r="I1566" s="9" t="str">
        <f ca="1">VLOOKUP(E1566,Lookup!$C$5:$D$42,2, FALSE)</f>
        <v>Pollution values</v>
      </c>
      <c r="J1566" s="9" t="str">
        <f ca="1">VLOOKUP(C1566,Default!$B$4:$E$82,4, FALSE)</f>
        <v>proportion of background PM2.5 attributable to transport</v>
      </c>
      <c r="K1566" s="29"/>
      <c r="L1566" s="29"/>
      <c r="M1566" s="29"/>
    </row>
    <row r="1567" spans="1:13" x14ac:dyDescent="0.3">
      <c r="A1567" s="10">
        <f t="shared" si="71"/>
        <v>25</v>
      </c>
      <c r="B1567" s="10">
        <f t="shared" si="72"/>
        <v>25</v>
      </c>
      <c r="C1567" s="10" t="str">
        <f t="shared" ca="1" si="73"/>
        <v>background_pa_scalar</v>
      </c>
      <c r="D1567" s="9" t="str" cm="1">
        <f t="array" aca="1" ref="D1567" ca="1">INDIRECT(ADDRESS(1,A1567,1,1,"all_city_parameter_inputs"))</f>
        <v>temuco_padrelascasas</v>
      </c>
      <c r="E1567" s="11" t="str" cm="1">
        <f t="array" aca="1" ref="E1567" ca="1">IF(AND(ISBLANK(INDIRECT(ADDRESS(B1567,2,1,1,"all_city_parameter_inputs"))), ISBLANK(INDIRECT(ADDRESS(B1567,1,1,1,"all_city_parameter_inputs")))), "", IF(ISBLANK(INDIRECT(ADDRESS(B1567,1,1,1,"all_city_parameter_inputs"))), All_city_list!E1566,INDIRECT(ADDRESS(B1567,1,1,1,"all_city_parameter_inputs"))))</f>
        <v>background_pa_scalar</v>
      </c>
      <c r="F1567" s="9" t="str" cm="1">
        <f t="array" aca="1" ref="F1567" ca="1">IF(AND(ISBLANK(INDIRECT(ADDRESS(B1567,3,1,1,"all_city_parameter_inputs"))),ISBLANK(INDIRECT(ADDRESS(B1567,2,1,1,"all_city_parameter_inputs")))),"",IF(ISBLANK(INDIRECT(ADDRESS(B1567,2,1,1,"all_city_parameter_inputs"))),"",INDIRECT(ADDRESS(B1567,2,1,1,"all_city_parameter_inputs"))))</f>
        <v>constant</v>
      </c>
      <c r="G1567" s="25" cm="1">
        <f t="array" aca="1" ref="G1567" ca="1">IF(ISBLANK(INDIRECT(ADDRESS(B1567,A1567,1,1,"all_city_parameter_inputs"))), "--",INDIRECT(ADDRESS(B1567,A1567,1,1,"all_city_parameter_inputs")))</f>
        <v>1</v>
      </c>
      <c r="H1567" s="25">
        <f ca="1">IF(OR(F1567="alpha",F1567="beta",F1567="sd",F1567="mean"),"--",VLOOKUP(C1567,Default!$B$5:$H$82,7,FALSE))</f>
        <v>1</v>
      </c>
      <c r="I1567" s="9" t="str">
        <f ca="1">VLOOKUP(E1567,Lookup!$C$5:$D$42,2, FALSE)</f>
        <v>PA values</v>
      </c>
      <c r="J1567" s="9" t="str">
        <f ca="1">VLOOKUP(C1567,Default!$B$4:$E$82,4, FALSE)</f>
        <v>scalar for physical activity</v>
      </c>
      <c r="K1567" s="29"/>
      <c r="L1567" s="29"/>
      <c r="M1567" s="29"/>
    </row>
    <row r="1568" spans="1:13" x14ac:dyDescent="0.3">
      <c r="A1568" s="10">
        <f t="shared" si="71"/>
        <v>25</v>
      </c>
      <c r="B1568" s="10">
        <f t="shared" si="72"/>
        <v>26</v>
      </c>
      <c r="C1568" s="10" t="str">
        <f t="shared" ca="1" si="73"/>
        <v>background_pa_scalar</v>
      </c>
      <c r="D1568" s="9" t="str" cm="1">
        <f t="array" aca="1" ref="D1568" ca="1">INDIRECT(ADDRESS(1,A1568,1,1,"all_city_parameter_inputs"))</f>
        <v>temuco_padrelascasas</v>
      </c>
      <c r="E1568" s="11" t="str" cm="1">
        <f t="array" aca="1" ref="E1568" ca="1">IF(AND(ISBLANK(INDIRECT(ADDRESS(B1568,2,1,1,"all_city_parameter_inputs"))), ISBLANK(INDIRECT(ADDRESS(B1568,1,1,1,"all_city_parameter_inputs")))), "", IF(ISBLANK(INDIRECT(ADDRESS(B1568,1,1,1,"all_city_parameter_inputs"))), All_city_list!E1567,INDIRECT(ADDRESS(B1568,1,1,1,"all_city_parameter_inputs"))))</f>
        <v>background_pa_scalar</v>
      </c>
      <c r="F1568" s="9" t="str" cm="1">
        <f t="array" aca="1" ref="F1568" ca="1">IF(AND(ISBLANK(INDIRECT(ADDRESS(B1568,3,1,1,"all_city_parameter_inputs"))),ISBLANK(INDIRECT(ADDRESS(B1568,2,1,1,"all_city_parameter_inputs")))),"",IF(ISBLANK(INDIRECT(ADDRESS(B1568,2,1,1,"all_city_parameter_inputs"))),"",INDIRECT(ADDRESS(B1568,2,1,1,"all_city_parameter_inputs"))))</f>
        <v>mean</v>
      </c>
      <c r="G1568" s="25" cm="1">
        <f t="array" aca="1" ref="G1568" ca="1">IF(ISBLANK(INDIRECT(ADDRESS(B1568,A1568,1,1,"all_city_parameter_inputs"))), "--",INDIRECT(ADDRESS(B1568,A1568,1,1,"all_city_parameter_inputs")))</f>
        <v>1</v>
      </c>
      <c r="H1568" s="25" t="str">
        <f ca="1">IF(OR(F1568="alpha",F1568="beta",F1568="sd",F1568="mean"),"--",VLOOKUP(C1568,Default!$B$5:$H$82,7,FALSE))</f>
        <v>--</v>
      </c>
      <c r="I1568" s="9" t="str">
        <f ca="1">VLOOKUP(E1568,Lookup!$C$5:$D$42,2, FALSE)</f>
        <v>PA values</v>
      </c>
      <c r="J1568" s="9" t="str">
        <f ca="1">VLOOKUP(C1568,Default!$B$4:$E$82,4, FALSE)</f>
        <v>scalar for physical activity</v>
      </c>
      <c r="K1568" s="29"/>
      <c r="L1568" s="29"/>
      <c r="M1568" s="29"/>
    </row>
    <row r="1569" spans="1:13" x14ac:dyDescent="0.3">
      <c r="A1569" s="10">
        <f t="shared" si="71"/>
        <v>25</v>
      </c>
      <c r="B1569" s="10">
        <f t="shared" si="72"/>
        <v>27</v>
      </c>
      <c r="C1569" s="10" t="str">
        <f t="shared" ca="1" si="73"/>
        <v>background_pa_scalar</v>
      </c>
      <c r="D1569" s="9" t="str" cm="1">
        <f t="array" aca="1" ref="D1569" ca="1">INDIRECT(ADDRESS(1,A1569,1,1,"all_city_parameter_inputs"))</f>
        <v>temuco_padrelascasas</v>
      </c>
      <c r="E1569" s="11" t="str" cm="1">
        <f t="array" aca="1" ref="E1569" ca="1">IF(AND(ISBLANK(INDIRECT(ADDRESS(B1569,2,1,1,"all_city_parameter_inputs"))), ISBLANK(INDIRECT(ADDRESS(B1569,1,1,1,"all_city_parameter_inputs")))), "", IF(ISBLANK(INDIRECT(ADDRESS(B1569,1,1,1,"all_city_parameter_inputs"))), All_city_list!E1568,INDIRECT(ADDRESS(B1569,1,1,1,"all_city_parameter_inputs"))))</f>
        <v>background_pa_scalar</v>
      </c>
      <c r="F1569" s="9" t="str" cm="1">
        <f t="array" aca="1" ref="F1569" ca="1">IF(AND(ISBLANK(INDIRECT(ADDRESS(B1569,3,1,1,"all_city_parameter_inputs"))),ISBLANK(INDIRECT(ADDRESS(B1569,2,1,1,"all_city_parameter_inputs")))),"",IF(ISBLANK(INDIRECT(ADDRESS(B1569,2,1,1,"all_city_parameter_inputs"))),"",INDIRECT(ADDRESS(B1569,2,1,1,"all_city_parameter_inputs"))))</f>
        <v>sd</v>
      </c>
      <c r="G1569" s="25" cm="1">
        <f t="array" aca="1" ref="G1569" ca="1">IF(ISBLANK(INDIRECT(ADDRESS(B1569,A1569,1,1,"all_city_parameter_inputs"))), "--",INDIRECT(ADDRESS(B1569,A1569,1,1,"all_city_parameter_inputs")))</f>
        <v>1.2</v>
      </c>
      <c r="H1569" s="25" t="str">
        <f ca="1">IF(OR(F1569="alpha",F1569="beta",F1569="sd",F1569="mean"),"--",VLOOKUP(C1569,Default!$B$5:$H$82,7,FALSE))</f>
        <v>--</v>
      </c>
      <c r="I1569" s="9" t="str">
        <f ca="1">VLOOKUP(E1569,Lookup!$C$5:$D$42,2, FALSE)</f>
        <v>PA values</v>
      </c>
      <c r="J1569" s="9" t="str">
        <f ca="1">VLOOKUP(C1569,Default!$B$4:$E$82,4, FALSE)</f>
        <v>scalar for physical activity</v>
      </c>
      <c r="K1569" s="29"/>
      <c r="L1569" s="29"/>
      <c r="M1569" s="29"/>
    </row>
    <row r="1570" spans="1:13" x14ac:dyDescent="0.3">
      <c r="A1570" s="10">
        <f t="shared" si="71"/>
        <v>25</v>
      </c>
      <c r="B1570" s="10">
        <f t="shared" si="72"/>
        <v>28</v>
      </c>
      <c r="C1570" s="10" t="str">
        <f t="shared" ca="1" si="73"/>
        <v>bus_walk_time</v>
      </c>
      <c r="D1570" s="9" t="str" cm="1">
        <f t="array" aca="1" ref="D1570" ca="1">INDIRECT(ADDRESS(1,A1570,1,1,"all_city_parameter_inputs"))</f>
        <v>temuco_padrelascasas</v>
      </c>
      <c r="E1570" s="11" t="str" cm="1">
        <f t="array" aca="1" ref="E1570" ca="1">IF(AND(ISBLANK(INDIRECT(ADDRESS(B1570,2,1,1,"all_city_parameter_inputs"))), ISBLANK(INDIRECT(ADDRESS(B1570,1,1,1,"all_city_parameter_inputs")))), "", IF(ISBLANK(INDIRECT(ADDRESS(B1570,1,1,1,"all_city_parameter_inputs"))), All_city_list!E1569,INDIRECT(ADDRESS(B1570,1,1,1,"all_city_parameter_inputs"))))</f>
        <v>bus_walk_time</v>
      </c>
      <c r="F1570" s="9" t="str" cm="1">
        <f t="array" aca="1" ref="F1570" ca="1">IF(AND(ISBLANK(INDIRECT(ADDRESS(B1570,3,1,1,"all_city_parameter_inputs"))),ISBLANK(INDIRECT(ADDRESS(B1570,2,1,1,"all_city_parameter_inputs")))),"",IF(ISBLANK(INDIRECT(ADDRESS(B1570,2,1,1,"all_city_parameter_inputs"))),"",INDIRECT(ADDRESS(B1570,2,1,1,"all_city_parameter_inputs"))))</f>
        <v>constant</v>
      </c>
      <c r="G1570" s="25" cm="1">
        <f t="array" aca="1" ref="G1570" ca="1">IF(ISBLANK(INDIRECT(ADDRESS(B1570,A1570,1,1,"all_city_parameter_inputs"))), "--",INDIRECT(ADDRESS(B1570,A1570,1,1,"all_city_parameter_inputs")))</f>
        <v>10.55</v>
      </c>
      <c r="H1570" s="25">
        <f ca="1">IF(OR(F1570="alpha",F1570="beta",F1570="sd",F1570="mean"),"--",VLOOKUP(C1570,Default!$B$5:$H$82,7,FALSE))</f>
        <v>5</v>
      </c>
      <c r="I1570" s="9" t="str">
        <f ca="1">VLOOKUP(E1570,Lookup!$C$5:$D$42,2, FALSE)</f>
        <v>Travel values</v>
      </c>
      <c r="J1570" s="9" t="str">
        <f ca="1">VLOOKUP(C1570,Default!$B$4:$E$82,4, FALSE)</f>
        <v>time taken to walk to bus stop</v>
      </c>
      <c r="K1570" s="29"/>
      <c r="L1570" s="29"/>
      <c r="M1570" s="29"/>
    </row>
    <row r="1571" spans="1:13" x14ac:dyDescent="0.3">
      <c r="A1571" s="10">
        <f t="shared" si="71"/>
        <v>25</v>
      </c>
      <c r="B1571" s="10">
        <f t="shared" si="72"/>
        <v>29</v>
      </c>
      <c r="C1571" s="10" t="str">
        <f t="shared" ca="1" si="73"/>
        <v>bus_walk_time</v>
      </c>
      <c r="D1571" s="9" t="str" cm="1">
        <f t="array" aca="1" ref="D1571" ca="1">INDIRECT(ADDRESS(1,A1571,1,1,"all_city_parameter_inputs"))</f>
        <v>temuco_padrelascasas</v>
      </c>
      <c r="E1571" s="11" t="str" cm="1">
        <f t="array" aca="1" ref="E1571" ca="1">IF(AND(ISBLANK(INDIRECT(ADDRESS(B1571,2,1,1,"all_city_parameter_inputs"))), ISBLANK(INDIRECT(ADDRESS(B1571,1,1,1,"all_city_parameter_inputs")))), "", IF(ISBLANK(INDIRECT(ADDRESS(B1571,1,1,1,"all_city_parameter_inputs"))), All_city_list!E1570,INDIRECT(ADDRESS(B1571,1,1,1,"all_city_parameter_inputs"))))</f>
        <v>bus_walk_time</v>
      </c>
      <c r="F1571" s="9" t="str" cm="1">
        <f t="array" aca="1" ref="F1571" ca="1">IF(AND(ISBLANK(INDIRECT(ADDRESS(B1571,3,1,1,"all_city_parameter_inputs"))),ISBLANK(INDIRECT(ADDRESS(B1571,2,1,1,"all_city_parameter_inputs")))),"",IF(ISBLANK(INDIRECT(ADDRESS(B1571,2,1,1,"all_city_parameter_inputs"))),"",INDIRECT(ADDRESS(B1571,2,1,1,"all_city_parameter_inputs"))))</f>
        <v>mean</v>
      </c>
      <c r="G1571" s="25" t="str" cm="1">
        <f t="array" aca="1" ref="G1571" ca="1">IF(ISBLANK(INDIRECT(ADDRESS(B1571,A1571,1,1,"all_city_parameter_inputs"))), "--",INDIRECT(ADDRESS(B1571,A1571,1,1,"all_city_parameter_inputs")))</f>
        <v>--</v>
      </c>
      <c r="H1571" s="25" t="str">
        <f ca="1">IF(OR(F1571="alpha",F1571="beta",F1571="sd",F1571="mean"),"--",VLOOKUP(C1571,Default!$B$5:$H$82,7,FALSE))</f>
        <v>--</v>
      </c>
      <c r="I1571" s="9" t="str">
        <f ca="1">VLOOKUP(E1571,Lookup!$C$5:$D$42,2, FALSE)</f>
        <v>Travel values</v>
      </c>
      <c r="J1571" s="9" t="str">
        <f ca="1">VLOOKUP(C1571,Default!$B$4:$E$82,4, FALSE)</f>
        <v>time taken to walk to bus stop</v>
      </c>
      <c r="K1571" s="29"/>
      <c r="L1571" s="29"/>
      <c r="M1571" s="29"/>
    </row>
    <row r="1572" spans="1:13" x14ac:dyDescent="0.3">
      <c r="A1572" s="10">
        <f t="shared" si="71"/>
        <v>25</v>
      </c>
      <c r="B1572" s="10">
        <f t="shared" si="72"/>
        <v>30</v>
      </c>
      <c r="C1572" s="10" t="str">
        <f t="shared" ca="1" si="73"/>
        <v>bus_walk_time</v>
      </c>
      <c r="D1572" s="9" t="str" cm="1">
        <f t="array" aca="1" ref="D1572" ca="1">INDIRECT(ADDRESS(1,A1572,1,1,"all_city_parameter_inputs"))</f>
        <v>temuco_padrelascasas</v>
      </c>
      <c r="E1572" s="11" t="str" cm="1">
        <f t="array" aca="1" ref="E1572" ca="1">IF(AND(ISBLANK(INDIRECT(ADDRESS(B1572,2,1,1,"all_city_parameter_inputs"))), ISBLANK(INDIRECT(ADDRESS(B1572,1,1,1,"all_city_parameter_inputs")))), "", IF(ISBLANK(INDIRECT(ADDRESS(B1572,1,1,1,"all_city_parameter_inputs"))), All_city_list!E1571,INDIRECT(ADDRESS(B1572,1,1,1,"all_city_parameter_inputs"))))</f>
        <v>bus_walk_time</v>
      </c>
      <c r="F1572" s="9" t="str" cm="1">
        <f t="array" aca="1" ref="F1572" ca="1">IF(AND(ISBLANK(INDIRECT(ADDRESS(B1572,3,1,1,"all_city_parameter_inputs"))),ISBLANK(INDIRECT(ADDRESS(B1572,2,1,1,"all_city_parameter_inputs")))),"",IF(ISBLANK(INDIRECT(ADDRESS(B1572,2,1,1,"all_city_parameter_inputs"))),"",INDIRECT(ADDRESS(B1572,2,1,1,"all_city_parameter_inputs"))))</f>
        <v>sd</v>
      </c>
      <c r="G1572" s="25" t="str" cm="1">
        <f t="array" aca="1" ref="G1572" ca="1">IF(ISBLANK(INDIRECT(ADDRESS(B1572,A1572,1,1,"all_city_parameter_inputs"))), "--",INDIRECT(ADDRESS(B1572,A1572,1,1,"all_city_parameter_inputs")))</f>
        <v>--</v>
      </c>
      <c r="H1572" s="25" t="str">
        <f ca="1">IF(OR(F1572="alpha",F1572="beta",F1572="sd",F1572="mean"),"--",VLOOKUP(C1572,Default!$B$5:$H$82,7,FALSE))</f>
        <v>--</v>
      </c>
      <c r="I1572" s="9" t="str">
        <f ca="1">VLOOKUP(E1572,Lookup!$C$5:$D$42,2, FALSE)</f>
        <v>Travel values</v>
      </c>
      <c r="J1572" s="9" t="str">
        <f ca="1">VLOOKUP(C1572,Default!$B$4:$E$82,4, FALSE)</f>
        <v>time taken to walk to bus stop</v>
      </c>
      <c r="K1572" s="29"/>
      <c r="L1572" s="29"/>
      <c r="M1572" s="29"/>
    </row>
    <row r="1573" spans="1:13" x14ac:dyDescent="0.3">
      <c r="A1573" s="10">
        <f t="shared" si="71"/>
        <v>25</v>
      </c>
      <c r="B1573" s="10">
        <f t="shared" si="72"/>
        <v>31</v>
      </c>
      <c r="C1573" s="10" t="str">
        <f t="shared" ca="1" si="73"/>
        <v>rail_walk_time</v>
      </c>
      <c r="D1573" s="9" t="str" cm="1">
        <f t="array" aca="1" ref="D1573" ca="1">INDIRECT(ADDRESS(1,A1573,1,1,"all_city_parameter_inputs"))</f>
        <v>temuco_padrelascasas</v>
      </c>
      <c r="E1573" s="11" t="str" cm="1">
        <f t="array" aca="1" ref="E1573" ca="1">IF(AND(ISBLANK(INDIRECT(ADDRESS(B1573,2,1,1,"all_city_parameter_inputs"))), ISBLANK(INDIRECT(ADDRESS(B1573,1,1,1,"all_city_parameter_inputs")))), "", IF(ISBLANK(INDIRECT(ADDRESS(B1573,1,1,1,"all_city_parameter_inputs"))), All_city_list!E1572,INDIRECT(ADDRESS(B1573,1,1,1,"all_city_parameter_inputs"))))</f>
        <v>rail_walk_time</v>
      </c>
      <c r="F1573" s="9" t="str" cm="1">
        <f t="array" aca="1" ref="F1573" ca="1">IF(AND(ISBLANK(INDIRECT(ADDRESS(B1573,3,1,1,"all_city_parameter_inputs"))),ISBLANK(INDIRECT(ADDRESS(B1573,2,1,1,"all_city_parameter_inputs")))),"",IF(ISBLANK(INDIRECT(ADDRESS(B1573,2,1,1,"all_city_parameter_inputs"))),"",INDIRECT(ADDRESS(B1573,2,1,1,"all_city_parameter_inputs"))))</f>
        <v>constant</v>
      </c>
      <c r="G1573" s="25" cm="1">
        <f t="array" aca="1" ref="G1573" ca="1">IF(ISBLANK(INDIRECT(ADDRESS(B1573,A1573,1,1,"all_city_parameter_inputs"))), "--",INDIRECT(ADDRESS(B1573,A1573,1,1,"all_city_parameter_inputs")))</f>
        <v>15</v>
      </c>
      <c r="H1573" s="25">
        <f ca="1">IF(OR(F1573="alpha",F1573="beta",F1573="sd",F1573="mean"),"--",VLOOKUP(C1573,Default!$B$5:$H$82,7,FALSE))</f>
        <v>15</v>
      </c>
      <c r="I1573" s="9" t="str">
        <f ca="1">VLOOKUP(E1573,Lookup!$C$5:$D$42,2, FALSE)</f>
        <v>Travel values</v>
      </c>
      <c r="J1573" s="9" t="str">
        <f ca="1">VLOOKUP(C1573,Default!$B$4:$E$82,4, FALSE)</f>
        <v>time taken to walk to train station</v>
      </c>
      <c r="K1573" s="29"/>
      <c r="L1573" s="29"/>
      <c r="M1573" s="29"/>
    </row>
    <row r="1574" spans="1:13" x14ac:dyDescent="0.3">
      <c r="A1574" s="10">
        <f t="shared" si="71"/>
        <v>25</v>
      </c>
      <c r="B1574" s="10">
        <f t="shared" si="72"/>
        <v>32</v>
      </c>
      <c r="C1574" s="10" t="str">
        <f t="shared" ca="1" si="73"/>
        <v>rail_walk_time</v>
      </c>
      <c r="D1574" s="9" t="str" cm="1">
        <f t="array" aca="1" ref="D1574" ca="1">INDIRECT(ADDRESS(1,A1574,1,1,"all_city_parameter_inputs"))</f>
        <v>temuco_padrelascasas</v>
      </c>
      <c r="E1574" s="11" t="str" cm="1">
        <f t="array" aca="1" ref="E1574" ca="1">IF(AND(ISBLANK(INDIRECT(ADDRESS(B1574,2,1,1,"all_city_parameter_inputs"))), ISBLANK(INDIRECT(ADDRESS(B1574,1,1,1,"all_city_parameter_inputs")))), "", IF(ISBLANK(INDIRECT(ADDRESS(B1574,1,1,1,"all_city_parameter_inputs"))), All_city_list!E1573,INDIRECT(ADDRESS(B1574,1,1,1,"all_city_parameter_inputs"))))</f>
        <v>rail_walk_time</v>
      </c>
      <c r="F1574" s="9" t="str" cm="1">
        <f t="array" aca="1" ref="F1574" ca="1">IF(AND(ISBLANK(INDIRECT(ADDRESS(B1574,3,1,1,"all_city_parameter_inputs"))),ISBLANK(INDIRECT(ADDRESS(B1574,2,1,1,"all_city_parameter_inputs")))),"",IF(ISBLANK(INDIRECT(ADDRESS(B1574,2,1,1,"all_city_parameter_inputs"))),"",INDIRECT(ADDRESS(B1574,2,1,1,"all_city_parameter_inputs"))))</f>
        <v>mean</v>
      </c>
      <c r="G1574" s="25" t="str" cm="1">
        <f t="array" aca="1" ref="G1574" ca="1">IF(ISBLANK(INDIRECT(ADDRESS(B1574,A1574,1,1,"all_city_parameter_inputs"))), "--",INDIRECT(ADDRESS(B1574,A1574,1,1,"all_city_parameter_inputs")))</f>
        <v>--</v>
      </c>
      <c r="H1574" s="25" t="str">
        <f ca="1">IF(OR(F1574="alpha",F1574="beta",F1574="sd",F1574="mean"),"--",VLOOKUP(C1574,Default!$B$5:$H$82,7,FALSE))</f>
        <v>--</v>
      </c>
      <c r="I1574" s="9" t="str">
        <f ca="1">VLOOKUP(E1574,Lookup!$C$5:$D$42,2, FALSE)</f>
        <v>Travel values</v>
      </c>
      <c r="J1574" s="9" t="str">
        <f ca="1">VLOOKUP(C1574,Default!$B$4:$E$82,4, FALSE)</f>
        <v>time taken to walk to train station</v>
      </c>
      <c r="K1574" s="29"/>
      <c r="L1574" s="29"/>
      <c r="M1574" s="29"/>
    </row>
    <row r="1575" spans="1:13" x14ac:dyDescent="0.3">
      <c r="A1575" s="10">
        <f t="shared" si="71"/>
        <v>25</v>
      </c>
      <c r="B1575" s="10">
        <f t="shared" si="72"/>
        <v>33</v>
      </c>
      <c r="C1575" s="10" t="str">
        <f t="shared" ca="1" si="73"/>
        <v>rail_walk_time</v>
      </c>
      <c r="D1575" s="9" t="str" cm="1">
        <f t="array" aca="1" ref="D1575" ca="1">INDIRECT(ADDRESS(1,A1575,1,1,"all_city_parameter_inputs"))</f>
        <v>temuco_padrelascasas</v>
      </c>
      <c r="E1575" s="11" t="str" cm="1">
        <f t="array" aca="1" ref="E1575" ca="1">IF(AND(ISBLANK(INDIRECT(ADDRESS(B1575,2,1,1,"all_city_parameter_inputs"))), ISBLANK(INDIRECT(ADDRESS(B1575,1,1,1,"all_city_parameter_inputs")))), "", IF(ISBLANK(INDIRECT(ADDRESS(B1575,1,1,1,"all_city_parameter_inputs"))), All_city_list!E1574,INDIRECT(ADDRESS(B1575,1,1,1,"all_city_parameter_inputs"))))</f>
        <v>rail_walk_time</v>
      </c>
      <c r="F1575" s="9" t="str" cm="1">
        <f t="array" aca="1" ref="F1575" ca="1">IF(AND(ISBLANK(INDIRECT(ADDRESS(B1575,3,1,1,"all_city_parameter_inputs"))),ISBLANK(INDIRECT(ADDRESS(B1575,2,1,1,"all_city_parameter_inputs")))),"",IF(ISBLANK(INDIRECT(ADDRESS(B1575,2,1,1,"all_city_parameter_inputs"))),"",INDIRECT(ADDRESS(B1575,2,1,1,"all_city_parameter_inputs"))))</f>
        <v>sd</v>
      </c>
      <c r="G1575" s="25" t="str" cm="1">
        <f t="array" aca="1" ref="G1575" ca="1">IF(ISBLANK(INDIRECT(ADDRESS(B1575,A1575,1,1,"all_city_parameter_inputs"))), "--",INDIRECT(ADDRESS(B1575,A1575,1,1,"all_city_parameter_inputs")))</f>
        <v>--</v>
      </c>
      <c r="H1575" s="25" t="str">
        <f ca="1">IF(OR(F1575="alpha",F1575="beta",F1575="sd",F1575="mean"),"--",VLOOKUP(C1575,Default!$B$5:$H$82,7,FALSE))</f>
        <v>--</v>
      </c>
      <c r="I1575" s="9" t="str">
        <f ca="1">VLOOKUP(E1575,Lookup!$C$5:$D$42,2, FALSE)</f>
        <v>Travel values</v>
      </c>
      <c r="J1575" s="9" t="str">
        <f ca="1">VLOOKUP(C1575,Default!$B$4:$E$82,4, FALSE)</f>
        <v>time taken to walk to train station</v>
      </c>
      <c r="K1575" s="29"/>
      <c r="L1575" s="29"/>
      <c r="M1575" s="29"/>
    </row>
    <row r="1576" spans="1:13" x14ac:dyDescent="0.3">
      <c r="A1576" s="10">
        <f t="shared" si="71"/>
        <v>25</v>
      </c>
      <c r="B1576" s="10">
        <f t="shared" si="72"/>
        <v>34</v>
      </c>
      <c r="C1576" s="10" t="str">
        <f t="shared" ca="1" si="73"/>
        <v xml:space="preserve">add_motorcycle_fleet </v>
      </c>
      <c r="D1576" s="9" t="str" cm="1">
        <f t="array" aca="1" ref="D1576" ca="1">INDIRECT(ADDRESS(1,A1576,1,1,"all_city_parameter_inputs"))</f>
        <v>temuco_padrelascasas</v>
      </c>
      <c r="E1576" s="11" t="str" cm="1">
        <f t="array" aca="1" ref="E1576" ca="1">IF(AND(ISBLANK(INDIRECT(ADDRESS(B1576,2,1,1,"all_city_parameter_inputs"))), ISBLANK(INDIRECT(ADDRESS(B1576,1,1,1,"all_city_parameter_inputs")))), "", IF(ISBLANK(INDIRECT(ADDRESS(B1576,1,1,1,"all_city_parameter_inputs"))), All_city_list!E1575,INDIRECT(ADDRESS(B1576,1,1,1,"all_city_parameter_inputs"))))</f>
        <v>add_motorcycle_fleet</v>
      </c>
      <c r="F1576" s="9" t="str" cm="1">
        <f t="array" aca="1" ref="F1576" ca="1">IF(AND(ISBLANK(INDIRECT(ADDRESS(B1576,3,1,1,"all_city_parameter_inputs"))),ISBLANK(INDIRECT(ADDRESS(B1576,2,1,1,"all_city_parameter_inputs")))),"",IF(ISBLANK(INDIRECT(ADDRESS(B1576,2,1,1,"all_city_parameter_inputs"))),"",INDIRECT(ADDRESS(B1576,2,1,1,"all_city_parameter_inputs"))))</f>
        <v/>
      </c>
      <c r="G1576" s="25" t="str" cm="1">
        <f t="array" aca="1" ref="G1576" ca="1">IF(ISBLANK(INDIRECT(ADDRESS(B1576,A1576,1,1,"all_city_parameter_inputs"))), "--",INDIRECT(ADDRESS(B1576,A1576,1,1,"all_city_parameter_inputs")))</f>
        <v>F</v>
      </c>
      <c r="H1576" s="25" t="str">
        <f ca="1">IF(OR(F1576="alpha",F1576="beta",F1576="sd",F1576="mean"),"--",VLOOKUP(C1576,Default!$B$5:$H$82,7,FALSE))</f>
        <v>F</v>
      </c>
      <c r="I1576" s="9" t="str">
        <f ca="1">VLOOKUP(E1576,Lookup!$C$5:$D$42,2, FALSE)</f>
        <v>Travel values</v>
      </c>
      <c r="J1576" s="9">
        <f ca="1">VLOOKUP(C1576,Default!$B$4:$E$82,4, FALSE)</f>
        <v>0</v>
      </c>
      <c r="K1576" s="29"/>
      <c r="L1576" s="29"/>
      <c r="M1576" s="29"/>
    </row>
    <row r="1577" spans="1:13" x14ac:dyDescent="0.3">
      <c r="A1577" s="10">
        <f t="shared" si="71"/>
        <v>25</v>
      </c>
      <c r="B1577" s="10">
        <f t="shared" si="72"/>
        <v>35</v>
      </c>
      <c r="C1577" s="10" t="str">
        <f t="shared" ca="1" si="73"/>
        <v>fleet_to_motorcycle_ratio</v>
      </c>
      <c r="D1577" s="9" t="str" cm="1">
        <f t="array" aca="1" ref="D1577" ca="1">INDIRECT(ADDRESS(1,A1577,1,1,"all_city_parameter_inputs"))</f>
        <v>temuco_padrelascasas</v>
      </c>
      <c r="E1577" s="11" t="str" cm="1">
        <f t="array" aca="1" ref="E1577" ca="1">IF(AND(ISBLANK(INDIRECT(ADDRESS(B1577,2,1,1,"all_city_parameter_inputs"))), ISBLANK(INDIRECT(ADDRESS(B1577,1,1,1,"all_city_parameter_inputs")))), "", IF(ISBLANK(INDIRECT(ADDRESS(B1577,1,1,1,"all_city_parameter_inputs"))), All_city_list!E1576,INDIRECT(ADDRESS(B1577,1,1,1,"all_city_parameter_inputs"))))</f>
        <v>fleet_to_motorcycle_ratio</v>
      </c>
      <c r="F1577" s="9" t="str" cm="1">
        <f t="array" aca="1" ref="F1577" ca="1">IF(AND(ISBLANK(INDIRECT(ADDRESS(B1577,3,1,1,"all_city_parameter_inputs"))),ISBLANK(INDIRECT(ADDRESS(B1577,2,1,1,"all_city_parameter_inputs")))),"",IF(ISBLANK(INDIRECT(ADDRESS(B1577,2,1,1,"all_city_parameter_inputs"))),"",INDIRECT(ADDRESS(B1577,2,1,1,"all_city_parameter_inputs"))))</f>
        <v>constant</v>
      </c>
      <c r="G1577" s="25" cm="1">
        <f t="array" aca="1" ref="G1577" ca="1">IF(ISBLANK(INDIRECT(ADDRESS(B1577,A1577,1,1,"all_city_parameter_inputs"))), "--",INDIRECT(ADDRESS(B1577,A1577,1,1,"all_city_parameter_inputs")))</f>
        <v>0.53274903299999998</v>
      </c>
      <c r="H1577" s="25">
        <f ca="1">IF(OR(F1577="alpha",F1577="beta",F1577="sd",F1577="mean"),"--",VLOOKUP(C1577,Default!$B$5:$H$82,7,FALSE))</f>
        <v>0.01</v>
      </c>
      <c r="I1577" s="9" t="str">
        <f ca="1">VLOOKUP(E1577,Lookup!$C$5:$D$42,2, FALSE)</f>
        <v>Travel values</v>
      </c>
      <c r="J1577" s="9" t="str">
        <f ca="1">VLOOKUP(C1577,Default!$B$4:$E$82,4, FALSE)</f>
        <v>ratio of fleet vehicles to motorcycles</v>
      </c>
      <c r="K1577" s="29"/>
      <c r="L1577" s="29"/>
      <c r="M1577" s="29"/>
    </row>
    <row r="1578" spans="1:13" x14ac:dyDescent="0.3">
      <c r="A1578" s="10">
        <f t="shared" si="71"/>
        <v>25</v>
      </c>
      <c r="B1578" s="10">
        <f t="shared" si="72"/>
        <v>36</v>
      </c>
      <c r="C1578" s="10" t="str">
        <f t="shared" ca="1" si="73"/>
        <v>fleet_to_motorcycle_ratio</v>
      </c>
      <c r="D1578" s="9" t="str" cm="1">
        <f t="array" aca="1" ref="D1578" ca="1">INDIRECT(ADDRESS(1,A1578,1,1,"all_city_parameter_inputs"))</f>
        <v>temuco_padrelascasas</v>
      </c>
      <c r="E1578" s="11" t="str" cm="1">
        <f t="array" aca="1" ref="E1578" ca="1">IF(AND(ISBLANK(INDIRECT(ADDRESS(B1578,2,1,1,"all_city_parameter_inputs"))), ISBLANK(INDIRECT(ADDRESS(B1578,1,1,1,"all_city_parameter_inputs")))), "", IF(ISBLANK(INDIRECT(ADDRESS(B1578,1,1,1,"all_city_parameter_inputs"))), All_city_list!E1577,INDIRECT(ADDRESS(B1578,1,1,1,"all_city_parameter_inputs"))))</f>
        <v>fleet_to_motorcycle_ratio</v>
      </c>
      <c r="F1578" s="9" t="str" cm="1">
        <f t="array" aca="1" ref="F1578" ca="1">IF(AND(ISBLANK(INDIRECT(ADDRESS(B1578,3,1,1,"all_city_parameter_inputs"))),ISBLANK(INDIRECT(ADDRESS(B1578,2,1,1,"all_city_parameter_inputs")))),"",IF(ISBLANK(INDIRECT(ADDRESS(B1578,2,1,1,"all_city_parameter_inputs"))),"",INDIRECT(ADDRESS(B1578,2,1,1,"all_city_parameter_inputs"))))</f>
        <v>alpha</v>
      </c>
      <c r="G1578" s="25" cm="1">
        <f t="array" aca="1" ref="G1578" ca="1">IF(ISBLANK(INDIRECT(ADDRESS(B1578,A1578,1,1,"all_city_parameter_inputs"))), "--",INDIRECT(ADDRESS(B1578,A1578,1,1,"all_city_parameter_inputs")))</f>
        <v>245.8</v>
      </c>
      <c r="H1578" s="25" t="str">
        <f ca="1">IF(OR(F1578="alpha",F1578="beta",F1578="sd",F1578="mean"),"--",VLOOKUP(C1578,Default!$B$5:$H$82,7,FALSE))</f>
        <v>--</v>
      </c>
      <c r="I1578" s="9" t="str">
        <f ca="1">VLOOKUP(E1578,Lookup!$C$5:$D$42,2, FALSE)</f>
        <v>Travel values</v>
      </c>
      <c r="J1578" s="9" t="str">
        <f ca="1">VLOOKUP(C1578,Default!$B$4:$E$82,4, FALSE)</f>
        <v>ratio of fleet vehicles to motorcycles</v>
      </c>
      <c r="K1578" s="29"/>
      <c r="L1578" s="29"/>
      <c r="M1578" s="29"/>
    </row>
    <row r="1579" spans="1:13" x14ac:dyDescent="0.3">
      <c r="A1579" s="10">
        <f t="shared" si="71"/>
        <v>25</v>
      </c>
      <c r="B1579" s="10">
        <f t="shared" si="72"/>
        <v>37</v>
      </c>
      <c r="C1579" s="10" t="str">
        <f t="shared" ca="1" si="73"/>
        <v>fleet_to_motorcycle_ratio</v>
      </c>
      <c r="D1579" s="9" t="str" cm="1">
        <f t="array" aca="1" ref="D1579" ca="1">INDIRECT(ADDRESS(1,A1579,1,1,"all_city_parameter_inputs"))</f>
        <v>temuco_padrelascasas</v>
      </c>
      <c r="E1579" s="11" t="str" cm="1">
        <f t="array" aca="1" ref="E1579" ca="1">IF(AND(ISBLANK(INDIRECT(ADDRESS(B1579,2,1,1,"all_city_parameter_inputs"))), ISBLANK(INDIRECT(ADDRESS(B1579,1,1,1,"all_city_parameter_inputs")))), "", IF(ISBLANK(INDIRECT(ADDRESS(B1579,1,1,1,"all_city_parameter_inputs"))), All_city_list!E1578,INDIRECT(ADDRESS(B1579,1,1,1,"all_city_parameter_inputs"))))</f>
        <v>fleet_to_motorcycle_ratio</v>
      </c>
      <c r="F1579" s="9" t="str" cm="1">
        <f t="array" aca="1" ref="F1579" ca="1">IF(AND(ISBLANK(INDIRECT(ADDRESS(B1579,3,1,1,"all_city_parameter_inputs"))),ISBLANK(INDIRECT(ADDRESS(B1579,2,1,1,"all_city_parameter_inputs")))),"",IF(ISBLANK(INDIRECT(ADDRESS(B1579,2,1,1,"all_city_parameter_inputs"))),"",INDIRECT(ADDRESS(B1579,2,1,1,"all_city_parameter_inputs"))))</f>
        <v>beta</v>
      </c>
      <c r="G1579" s="25" cm="1">
        <f t="array" aca="1" ref="G1579" ca="1">IF(ISBLANK(INDIRECT(ADDRESS(B1579,A1579,1,1,"all_city_parameter_inputs"))), "--",INDIRECT(ADDRESS(B1579,A1579,1,1,"all_city_parameter_inputs")))</f>
        <v>311.08</v>
      </c>
      <c r="H1579" s="25" t="str">
        <f ca="1">IF(OR(F1579="alpha",F1579="beta",F1579="sd",F1579="mean"),"--",VLOOKUP(C1579,Default!$B$5:$H$82,7,FALSE))</f>
        <v>--</v>
      </c>
      <c r="I1579" s="9" t="str">
        <f ca="1">VLOOKUP(E1579,Lookup!$C$5:$D$42,2, FALSE)</f>
        <v>Travel values</v>
      </c>
      <c r="J1579" s="9" t="str">
        <f ca="1">VLOOKUP(C1579,Default!$B$4:$E$82,4, FALSE)</f>
        <v>ratio of fleet vehicles to motorcycles</v>
      </c>
      <c r="K1579" s="29"/>
      <c r="L1579" s="29"/>
      <c r="M1579" s="29"/>
    </row>
    <row r="1580" spans="1:13" x14ac:dyDescent="0.3">
      <c r="A1580" s="10">
        <f t="shared" si="71"/>
        <v>25</v>
      </c>
      <c r="B1580" s="10">
        <f t="shared" si="72"/>
        <v>38</v>
      </c>
      <c r="C1580" s="10" t="str">
        <f t="shared" ca="1" si="73"/>
        <v xml:space="preserve">background_pa_confidence </v>
      </c>
      <c r="D1580" s="9" t="str" cm="1">
        <f t="array" aca="1" ref="D1580" ca="1">INDIRECT(ADDRESS(1,A1580,1,1,"all_city_parameter_inputs"))</f>
        <v>temuco_padrelascasas</v>
      </c>
      <c r="E1580" s="11" t="str" cm="1">
        <f t="array" aca="1" ref="E1580" ca="1">IF(AND(ISBLANK(INDIRECT(ADDRESS(B1580,2,1,1,"all_city_parameter_inputs"))), ISBLANK(INDIRECT(ADDRESS(B1580,1,1,1,"all_city_parameter_inputs")))), "", IF(ISBLANK(INDIRECT(ADDRESS(B1580,1,1,1,"all_city_parameter_inputs"))), All_city_list!E1579,INDIRECT(ADDRESS(B1580,1,1,1,"all_city_parameter_inputs"))))</f>
        <v>background_pa_confidence</v>
      </c>
      <c r="F1580" s="9" t="str" cm="1">
        <f t="array" aca="1" ref="F1580" ca="1">IF(AND(ISBLANK(INDIRECT(ADDRESS(B1580,3,1,1,"all_city_parameter_inputs"))),ISBLANK(INDIRECT(ADDRESS(B1580,2,1,1,"all_city_parameter_inputs")))),"",IF(ISBLANK(INDIRECT(ADDRESS(B1580,2,1,1,"all_city_parameter_inputs"))),"",INDIRECT(ADDRESS(B1580,2,1,1,"all_city_parameter_inputs"))))</f>
        <v/>
      </c>
      <c r="G1580" s="25" cm="1">
        <f t="array" aca="1" ref="G1580" ca="1">IF(ISBLANK(INDIRECT(ADDRESS(B1580,A1580,1,1,"all_city_parameter_inputs"))), "--",INDIRECT(ADDRESS(B1580,A1580,1,1,"all_city_parameter_inputs")))</f>
        <v>0.3</v>
      </c>
      <c r="H1580" s="25" t="e">
        <f ca="1">IF(OR(F1580="alpha",F1580="beta",F1580="sd",F1580="mean"),"--",VLOOKUP(C1580,Default!$B$5:$H$82,7,FALSE))</f>
        <v>#N/A</v>
      </c>
      <c r="I1580" s="9" t="str">
        <f ca="1">VLOOKUP(E1580,Lookup!$C$5:$D$42,2, FALSE)</f>
        <v>PA values</v>
      </c>
      <c r="J1580" s="9" t="e">
        <f ca="1">VLOOKUP(C1580,Default!$B$4:$E$82,4, FALSE)</f>
        <v>#N/A</v>
      </c>
      <c r="K1580" s="29"/>
      <c r="L1580" s="29"/>
      <c r="M1580" s="29"/>
    </row>
    <row r="1581" spans="1:13" x14ac:dyDescent="0.3">
      <c r="A1581" s="10">
        <f t="shared" si="71"/>
        <v>25</v>
      </c>
      <c r="B1581" s="10">
        <f t="shared" si="72"/>
        <v>39</v>
      </c>
      <c r="C1581" s="10" t="str">
        <f t="shared" ca="1" si="73"/>
        <v xml:space="preserve">add_walk_to_bus_trips </v>
      </c>
      <c r="D1581" s="9" t="str" cm="1">
        <f t="array" aca="1" ref="D1581" ca="1">INDIRECT(ADDRESS(1,A1581,1,1,"all_city_parameter_inputs"))</f>
        <v>temuco_padrelascasas</v>
      </c>
      <c r="E1581" s="11" t="str" cm="1">
        <f t="array" aca="1" ref="E1581" ca="1">IF(AND(ISBLANK(INDIRECT(ADDRESS(B1581,2,1,1,"all_city_parameter_inputs"))), ISBLANK(INDIRECT(ADDRESS(B1581,1,1,1,"all_city_parameter_inputs")))), "", IF(ISBLANK(INDIRECT(ADDRESS(B1581,1,1,1,"all_city_parameter_inputs"))), All_city_list!E1580,INDIRECT(ADDRESS(B1581,1,1,1,"all_city_parameter_inputs"))))</f>
        <v>add_walk_to_bus_trips</v>
      </c>
      <c r="F1581" s="9" t="str" cm="1">
        <f t="array" aca="1" ref="F1581" ca="1">IF(AND(ISBLANK(INDIRECT(ADDRESS(B1581,3,1,1,"all_city_parameter_inputs"))),ISBLANK(INDIRECT(ADDRESS(B1581,2,1,1,"all_city_parameter_inputs")))),"",IF(ISBLANK(INDIRECT(ADDRESS(B1581,2,1,1,"all_city_parameter_inputs"))),"",INDIRECT(ADDRESS(B1581,2,1,1,"all_city_parameter_inputs"))))</f>
        <v/>
      </c>
      <c r="G1581" s="25" t="str" cm="1">
        <f t="array" aca="1" ref="G1581" ca="1">IF(ISBLANK(INDIRECT(ADDRESS(B1581,A1581,1,1,"all_city_parameter_inputs"))), "--",INDIRECT(ADDRESS(B1581,A1581,1,1,"all_city_parameter_inputs")))</f>
        <v>T</v>
      </c>
      <c r="H1581" s="25" t="str">
        <f ca="1">IF(OR(F1581="alpha",F1581="beta",F1581="sd",F1581="mean"),"--",VLOOKUP(C1581,Default!$B$5:$H$82,7,FALSE))</f>
        <v>T</v>
      </c>
      <c r="I1581" s="9" t="str">
        <f ca="1">VLOOKUP(E1581,Lookup!$C$5:$D$42,2, FALSE)</f>
        <v>Travel values</v>
      </c>
      <c r="J1581" s="9">
        <f ca="1">VLOOKUP(C1581,Default!$B$4:$E$82,4, FALSE)</f>
        <v>0</v>
      </c>
      <c r="K1581" s="29"/>
      <c r="L1581" s="29"/>
      <c r="M1581" s="29"/>
    </row>
    <row r="1582" spans="1:13" x14ac:dyDescent="0.3">
      <c r="A1582" s="10">
        <f t="shared" si="71"/>
        <v>25</v>
      </c>
      <c r="B1582" s="10">
        <f t="shared" si="72"/>
        <v>40</v>
      </c>
      <c r="C1582" s="10" t="str">
        <f t="shared" ca="1" si="73"/>
        <v>bus_to_passenger_ratio</v>
      </c>
      <c r="D1582" s="9" t="str" cm="1">
        <f t="array" aca="1" ref="D1582" ca="1">INDIRECT(ADDRESS(1,A1582,1,1,"all_city_parameter_inputs"))</f>
        <v>temuco_padrelascasas</v>
      </c>
      <c r="E1582" s="11" t="str" cm="1">
        <f t="array" aca="1" ref="E1582" ca="1">IF(AND(ISBLANK(INDIRECT(ADDRESS(B1582,2,1,1,"all_city_parameter_inputs"))), ISBLANK(INDIRECT(ADDRESS(B1582,1,1,1,"all_city_parameter_inputs")))), "", IF(ISBLANK(INDIRECT(ADDRESS(B1582,1,1,1,"all_city_parameter_inputs"))), All_city_list!E1581,INDIRECT(ADDRESS(B1582,1,1,1,"all_city_parameter_inputs"))))</f>
        <v>bus_to_passenger_ratio</v>
      </c>
      <c r="F1582" s="9" t="str" cm="1">
        <f t="array" aca="1" ref="F1582" ca="1">IF(AND(ISBLANK(INDIRECT(ADDRESS(B1582,3,1,1,"all_city_parameter_inputs"))),ISBLANK(INDIRECT(ADDRESS(B1582,2,1,1,"all_city_parameter_inputs")))),"",IF(ISBLANK(INDIRECT(ADDRESS(B1582,2,1,1,"all_city_parameter_inputs"))),"",INDIRECT(ADDRESS(B1582,2,1,1,"all_city_parameter_inputs"))))</f>
        <v>constant</v>
      </c>
      <c r="G1582" s="25" cm="1">
        <f t="array" aca="1" ref="G1582" ca="1">IF(ISBLANK(INDIRECT(ADDRESS(B1582,A1582,1,1,"all_city_parameter_inputs"))), "--",INDIRECT(ADDRESS(B1582,A1582,1,1,"all_city_parameter_inputs")))</f>
        <v>3.2258065000000002E-2</v>
      </c>
      <c r="H1582" s="25">
        <f ca="1">IF(OR(F1582="alpha",F1582="beta",F1582="sd",F1582="mean"),"--",VLOOKUP(C1582,Default!$B$5:$H$82,7,FALSE))</f>
        <v>2.1999999999999999E-2</v>
      </c>
      <c r="I1582" s="9" t="str">
        <f ca="1">VLOOKUP(E1582,Lookup!$C$5:$D$42,2, FALSE)</f>
        <v>Travel values</v>
      </c>
      <c r="J1582" s="9" t="str">
        <f ca="1">VLOOKUP(C1582,Default!$B$4:$E$82,4, FALSE)</f>
        <v>number of buses per passenger</v>
      </c>
      <c r="K1582" s="29"/>
      <c r="L1582" s="29"/>
      <c r="M1582" s="29"/>
    </row>
    <row r="1583" spans="1:13" x14ac:dyDescent="0.3">
      <c r="A1583" s="10">
        <f t="shared" si="71"/>
        <v>25</v>
      </c>
      <c r="B1583" s="10">
        <f t="shared" si="72"/>
        <v>41</v>
      </c>
      <c r="C1583" s="10" t="str">
        <f t="shared" ca="1" si="73"/>
        <v>bus_to_passenger_ratio</v>
      </c>
      <c r="D1583" s="9" t="str" cm="1">
        <f t="array" aca="1" ref="D1583" ca="1">INDIRECT(ADDRESS(1,A1583,1,1,"all_city_parameter_inputs"))</f>
        <v>temuco_padrelascasas</v>
      </c>
      <c r="E1583" s="11" t="str" cm="1">
        <f t="array" aca="1" ref="E1583" ca="1">IF(AND(ISBLANK(INDIRECT(ADDRESS(B1583,2,1,1,"all_city_parameter_inputs"))), ISBLANK(INDIRECT(ADDRESS(B1583,1,1,1,"all_city_parameter_inputs")))), "", IF(ISBLANK(INDIRECT(ADDRESS(B1583,1,1,1,"all_city_parameter_inputs"))), All_city_list!E1582,INDIRECT(ADDRESS(B1583,1,1,1,"all_city_parameter_inputs"))))</f>
        <v>bus_to_passenger_ratio</v>
      </c>
      <c r="F1583" s="9" t="str" cm="1">
        <f t="array" aca="1" ref="F1583" ca="1">IF(AND(ISBLANK(INDIRECT(ADDRESS(B1583,3,1,1,"all_city_parameter_inputs"))),ISBLANK(INDIRECT(ADDRESS(B1583,2,1,1,"all_city_parameter_inputs")))),"",IF(ISBLANK(INDIRECT(ADDRESS(B1583,2,1,1,"all_city_parameter_inputs"))),"",INDIRECT(ADDRESS(B1583,2,1,1,"all_city_parameter_inputs"))))</f>
        <v>alpha</v>
      </c>
      <c r="G1583" s="25" cm="1">
        <f t="array" aca="1" ref="G1583" ca="1">IF(ISBLANK(INDIRECT(ADDRESS(B1583,A1583,1,1,"all_city_parameter_inputs"))), "--",INDIRECT(ADDRESS(B1583,A1583,1,1,"all_city_parameter_inputs")))</f>
        <v>20</v>
      </c>
      <c r="H1583" s="25" t="str">
        <f ca="1">IF(OR(F1583="alpha",F1583="beta",F1583="sd",F1583="mean"),"--",VLOOKUP(C1583,Default!$B$5:$H$82,7,FALSE))</f>
        <v>--</v>
      </c>
      <c r="I1583" s="9" t="str">
        <f ca="1">VLOOKUP(E1583,Lookup!$C$5:$D$42,2, FALSE)</f>
        <v>Travel values</v>
      </c>
      <c r="J1583" s="9" t="str">
        <f ca="1">VLOOKUP(C1583,Default!$B$4:$E$82,4, FALSE)</f>
        <v>number of buses per passenger</v>
      </c>
      <c r="K1583" s="29"/>
      <c r="L1583" s="29"/>
      <c r="M1583" s="29"/>
    </row>
    <row r="1584" spans="1:13" x14ac:dyDescent="0.3">
      <c r="A1584" s="10">
        <f t="shared" si="71"/>
        <v>25</v>
      </c>
      <c r="B1584" s="10">
        <f t="shared" si="72"/>
        <v>42</v>
      </c>
      <c r="C1584" s="10" t="str">
        <f t="shared" ca="1" si="73"/>
        <v>bus_to_passenger_ratio</v>
      </c>
      <c r="D1584" s="9" t="str" cm="1">
        <f t="array" aca="1" ref="D1584" ca="1">INDIRECT(ADDRESS(1,A1584,1,1,"all_city_parameter_inputs"))</f>
        <v>temuco_padrelascasas</v>
      </c>
      <c r="E1584" s="11" t="str" cm="1">
        <f t="array" aca="1" ref="E1584" ca="1">IF(AND(ISBLANK(INDIRECT(ADDRESS(B1584,2,1,1,"all_city_parameter_inputs"))), ISBLANK(INDIRECT(ADDRESS(B1584,1,1,1,"all_city_parameter_inputs")))), "", IF(ISBLANK(INDIRECT(ADDRESS(B1584,1,1,1,"all_city_parameter_inputs"))), All_city_list!E1583,INDIRECT(ADDRESS(B1584,1,1,1,"all_city_parameter_inputs"))))</f>
        <v>bus_to_passenger_ratio</v>
      </c>
      <c r="F1584" s="9" t="str" cm="1">
        <f t="array" aca="1" ref="F1584" ca="1">IF(AND(ISBLANK(INDIRECT(ADDRESS(B1584,3,1,1,"all_city_parameter_inputs"))),ISBLANK(INDIRECT(ADDRESS(B1584,2,1,1,"all_city_parameter_inputs")))),"",IF(ISBLANK(INDIRECT(ADDRESS(B1584,2,1,1,"all_city_parameter_inputs"))),"",INDIRECT(ADDRESS(B1584,2,1,1,"all_city_parameter_inputs"))))</f>
        <v>beta</v>
      </c>
      <c r="G1584" s="25" cm="1">
        <f t="array" aca="1" ref="G1584" ca="1">IF(ISBLANK(INDIRECT(ADDRESS(B1584,A1584,1,1,"all_city_parameter_inputs"))), "--",INDIRECT(ADDRESS(B1584,A1584,1,1,"all_city_parameter_inputs")))</f>
        <v>600</v>
      </c>
      <c r="H1584" s="25" t="str">
        <f ca="1">IF(OR(F1584="alpha",F1584="beta",F1584="sd",F1584="mean"),"--",VLOOKUP(C1584,Default!$B$5:$H$82,7,FALSE))</f>
        <v>--</v>
      </c>
      <c r="I1584" s="9" t="str">
        <f ca="1">VLOOKUP(E1584,Lookup!$C$5:$D$42,2, FALSE)</f>
        <v>Travel values</v>
      </c>
      <c r="J1584" s="9" t="str">
        <f ca="1">VLOOKUP(C1584,Default!$B$4:$E$82,4, FALSE)</f>
        <v>number of buses per passenger</v>
      </c>
      <c r="K1584" s="29"/>
      <c r="L1584" s="29"/>
      <c r="M1584" s="29"/>
    </row>
    <row r="1585" spans="1:13" x14ac:dyDescent="0.3">
      <c r="A1585" s="10">
        <f t="shared" si="71"/>
        <v>25</v>
      </c>
      <c r="B1585" s="10">
        <f t="shared" si="72"/>
        <v>43</v>
      </c>
      <c r="C1585" s="10" t="str">
        <f t="shared" ca="1" si="73"/>
        <v>truck_to_car_ratio</v>
      </c>
      <c r="D1585" s="9" t="str" cm="1">
        <f t="array" aca="1" ref="D1585" ca="1">INDIRECT(ADDRESS(1,A1585,1,1,"all_city_parameter_inputs"))</f>
        <v>temuco_padrelascasas</v>
      </c>
      <c r="E1585" s="11" t="str" cm="1">
        <f t="array" aca="1" ref="E1585" ca="1">IF(AND(ISBLANK(INDIRECT(ADDRESS(B1585,2,1,1,"all_city_parameter_inputs"))), ISBLANK(INDIRECT(ADDRESS(B1585,1,1,1,"all_city_parameter_inputs")))), "", IF(ISBLANK(INDIRECT(ADDRESS(B1585,1,1,1,"all_city_parameter_inputs"))), All_city_list!E1584,INDIRECT(ADDRESS(B1585,1,1,1,"all_city_parameter_inputs"))))</f>
        <v>truck_to_car_ratio</v>
      </c>
      <c r="F1585" s="9" t="str" cm="1">
        <f t="array" aca="1" ref="F1585" ca="1">IF(AND(ISBLANK(INDIRECT(ADDRESS(B1585,3,1,1,"all_city_parameter_inputs"))),ISBLANK(INDIRECT(ADDRESS(B1585,2,1,1,"all_city_parameter_inputs")))),"",IF(ISBLANK(INDIRECT(ADDRESS(B1585,2,1,1,"all_city_parameter_inputs"))),"",INDIRECT(ADDRESS(B1585,2,1,1,"all_city_parameter_inputs"))))</f>
        <v>constant</v>
      </c>
      <c r="G1585" s="25" cm="1">
        <f t="array" aca="1" ref="G1585" ca="1">IF(ISBLANK(INDIRECT(ADDRESS(B1585,A1585,1,1,"all_city_parameter_inputs"))), "--",INDIRECT(ADDRESS(B1585,A1585,1,1,"all_city_parameter_inputs")))</f>
        <v>0.23076923099999999</v>
      </c>
      <c r="H1585" s="25">
        <f ca="1">IF(OR(F1585="alpha",F1585="beta",F1585="sd",F1585="mean"),"--",VLOOKUP(C1585,Default!$B$5:$H$82,7,FALSE))</f>
        <v>0.21</v>
      </c>
      <c r="I1585" s="9" t="str">
        <f ca="1">VLOOKUP(E1585,Lookup!$C$5:$D$42,2, FALSE)</f>
        <v>Travel values</v>
      </c>
      <c r="J1585" s="9" t="str">
        <f ca="1">VLOOKUP(C1585,Default!$B$4:$E$82,4, FALSE)</f>
        <v>number of trucks per car</v>
      </c>
      <c r="K1585" s="29"/>
      <c r="L1585" s="29"/>
      <c r="M1585" s="29"/>
    </row>
    <row r="1586" spans="1:13" x14ac:dyDescent="0.3">
      <c r="A1586" s="10">
        <f t="shared" si="71"/>
        <v>25</v>
      </c>
      <c r="B1586" s="10">
        <f t="shared" si="72"/>
        <v>44</v>
      </c>
      <c r="C1586" s="10" t="str">
        <f t="shared" ca="1" si="73"/>
        <v>truck_to_car_ratio</v>
      </c>
      <c r="D1586" s="9" t="str" cm="1">
        <f t="array" aca="1" ref="D1586" ca="1">INDIRECT(ADDRESS(1,A1586,1,1,"all_city_parameter_inputs"))</f>
        <v>temuco_padrelascasas</v>
      </c>
      <c r="E1586" s="11" t="str" cm="1">
        <f t="array" aca="1" ref="E1586" ca="1">IF(AND(ISBLANK(INDIRECT(ADDRESS(B1586,2,1,1,"all_city_parameter_inputs"))), ISBLANK(INDIRECT(ADDRESS(B1586,1,1,1,"all_city_parameter_inputs")))), "", IF(ISBLANK(INDIRECT(ADDRESS(B1586,1,1,1,"all_city_parameter_inputs"))), All_city_list!E1585,INDIRECT(ADDRESS(B1586,1,1,1,"all_city_parameter_inputs"))))</f>
        <v>truck_to_car_ratio</v>
      </c>
      <c r="F1586" s="9" t="str" cm="1">
        <f t="array" aca="1" ref="F1586" ca="1">IF(AND(ISBLANK(INDIRECT(ADDRESS(B1586,3,1,1,"all_city_parameter_inputs"))),ISBLANK(INDIRECT(ADDRESS(B1586,2,1,1,"all_city_parameter_inputs")))),"",IF(ISBLANK(INDIRECT(ADDRESS(B1586,2,1,1,"all_city_parameter_inputs"))),"",INDIRECT(ADDRESS(B1586,2,1,1,"all_city_parameter_inputs"))))</f>
        <v>alpha</v>
      </c>
      <c r="G1586" s="25" cm="1">
        <f t="array" aca="1" ref="G1586" ca="1">IF(ISBLANK(INDIRECT(ADDRESS(B1586,A1586,1,1,"all_city_parameter_inputs"))), "--",INDIRECT(ADDRESS(B1586,A1586,1,1,"all_city_parameter_inputs")))</f>
        <v>3</v>
      </c>
      <c r="H1586" s="25" t="str">
        <f ca="1">IF(OR(F1586="alpha",F1586="beta",F1586="sd",F1586="mean"),"--",VLOOKUP(C1586,Default!$B$5:$H$82,7,FALSE))</f>
        <v>--</v>
      </c>
      <c r="I1586" s="9" t="str">
        <f ca="1">VLOOKUP(E1586,Lookup!$C$5:$D$42,2, FALSE)</f>
        <v>Travel values</v>
      </c>
      <c r="J1586" s="9" t="str">
        <f ca="1">VLOOKUP(C1586,Default!$B$4:$E$82,4, FALSE)</f>
        <v>number of trucks per car</v>
      </c>
      <c r="K1586" s="29"/>
      <c r="L1586" s="29"/>
      <c r="M1586" s="29"/>
    </row>
    <row r="1587" spans="1:13" x14ac:dyDescent="0.3">
      <c r="A1587" s="10">
        <f t="shared" si="71"/>
        <v>25</v>
      </c>
      <c r="B1587" s="10">
        <f t="shared" si="72"/>
        <v>45</v>
      </c>
      <c r="C1587" s="10" t="str">
        <f t="shared" ca="1" si="73"/>
        <v>truck_to_car_ratio</v>
      </c>
      <c r="D1587" s="9" t="str" cm="1">
        <f t="array" aca="1" ref="D1587" ca="1">INDIRECT(ADDRESS(1,A1587,1,1,"all_city_parameter_inputs"))</f>
        <v>temuco_padrelascasas</v>
      </c>
      <c r="E1587" s="11" t="str" cm="1">
        <f t="array" aca="1" ref="E1587" ca="1">IF(AND(ISBLANK(INDIRECT(ADDRESS(B1587,2,1,1,"all_city_parameter_inputs"))), ISBLANK(INDIRECT(ADDRESS(B1587,1,1,1,"all_city_parameter_inputs")))), "", IF(ISBLANK(INDIRECT(ADDRESS(B1587,1,1,1,"all_city_parameter_inputs"))), All_city_list!E1586,INDIRECT(ADDRESS(B1587,1,1,1,"all_city_parameter_inputs"))))</f>
        <v>truck_to_car_ratio</v>
      </c>
      <c r="F1587" s="9" t="str" cm="1">
        <f t="array" aca="1" ref="F1587" ca="1">IF(AND(ISBLANK(INDIRECT(ADDRESS(B1587,3,1,1,"all_city_parameter_inputs"))),ISBLANK(INDIRECT(ADDRESS(B1587,2,1,1,"all_city_parameter_inputs")))),"",IF(ISBLANK(INDIRECT(ADDRESS(B1587,2,1,1,"all_city_parameter_inputs"))),"",INDIRECT(ADDRESS(B1587,2,1,1,"all_city_parameter_inputs"))))</f>
        <v>beta</v>
      </c>
      <c r="G1587" s="25" cm="1">
        <f t="array" aca="1" ref="G1587" ca="1">IF(ISBLANK(INDIRECT(ADDRESS(B1587,A1587,1,1,"all_city_parameter_inputs"))), "--",INDIRECT(ADDRESS(B1587,A1587,1,1,"all_city_parameter_inputs")))</f>
        <v>10</v>
      </c>
      <c r="H1587" s="25" t="str">
        <f ca="1">IF(OR(F1587="alpha",F1587="beta",F1587="sd",F1587="mean"),"--",VLOOKUP(C1587,Default!$B$5:$H$82,7,FALSE))</f>
        <v>--</v>
      </c>
      <c r="I1587" s="9" t="str">
        <f ca="1">VLOOKUP(E1587,Lookup!$C$5:$D$42,2, FALSE)</f>
        <v>Travel values</v>
      </c>
      <c r="J1587" s="9" t="str">
        <f ca="1">VLOOKUP(C1587,Default!$B$4:$E$82,4, FALSE)</f>
        <v>number of trucks per car</v>
      </c>
      <c r="K1587" s="29"/>
      <c r="L1587" s="29"/>
      <c r="M1587" s="29"/>
    </row>
    <row r="1588" spans="1:13" x14ac:dyDescent="0.3">
      <c r="A1588" s="10">
        <f t="shared" si="71"/>
        <v>25</v>
      </c>
      <c r="B1588" s="10">
        <f t="shared" si="72"/>
        <v>46</v>
      </c>
      <c r="C1588" s="10" t="str">
        <f t="shared" ca="1" si="73"/>
        <v xml:space="preserve">PM_emission_confidence </v>
      </c>
      <c r="D1588" s="9" t="str" cm="1">
        <f t="array" aca="1" ref="D1588" ca="1">INDIRECT(ADDRESS(1,A1588,1,1,"all_city_parameter_inputs"))</f>
        <v>temuco_padrelascasas</v>
      </c>
      <c r="E1588" s="11" t="str" cm="1">
        <f t="array" aca="1" ref="E1588" ca="1">IF(AND(ISBLANK(INDIRECT(ADDRESS(B1588,2,1,1,"all_city_parameter_inputs"))), ISBLANK(INDIRECT(ADDRESS(B1588,1,1,1,"all_city_parameter_inputs")))), "", IF(ISBLANK(INDIRECT(ADDRESS(B1588,1,1,1,"all_city_parameter_inputs"))), All_city_list!E1587,INDIRECT(ADDRESS(B1588,1,1,1,"all_city_parameter_inputs"))))</f>
        <v>PM_emission_confidence</v>
      </c>
      <c r="F1588" s="9" t="str" cm="1">
        <f t="array" aca="1" ref="F1588" ca="1">IF(AND(ISBLANK(INDIRECT(ADDRESS(B1588,3,1,1,"all_city_parameter_inputs"))),ISBLANK(INDIRECT(ADDRESS(B1588,2,1,1,"all_city_parameter_inputs")))),"",IF(ISBLANK(INDIRECT(ADDRESS(B1588,2,1,1,"all_city_parameter_inputs"))),"",INDIRECT(ADDRESS(B1588,2,1,1,"all_city_parameter_inputs"))))</f>
        <v/>
      </c>
      <c r="G1588" s="25" cm="1">
        <f t="array" aca="1" ref="G1588" ca="1">IF(ISBLANK(INDIRECT(ADDRESS(B1588,A1588,1,1,"all_city_parameter_inputs"))), "--",INDIRECT(ADDRESS(B1588,A1588,1,1,"all_city_parameter_inputs")))</f>
        <v>0.8</v>
      </c>
      <c r="H1588" s="25" t="e">
        <f ca="1">IF(OR(F1588="alpha",F1588="beta",F1588="sd",F1588="mean"),"--",VLOOKUP(C1588,Default!$B$5:$H$82,7,FALSE))</f>
        <v>#N/A</v>
      </c>
      <c r="I1588" s="9" t="str">
        <f ca="1">VLOOKUP(E1588,Lookup!$C$5:$D$42,2, FALSE)</f>
        <v>Pollution values</v>
      </c>
      <c r="J1588" s="9" t="e">
        <f ca="1">VLOOKUP(C1588,Default!$B$4:$E$82,4, FALSE)</f>
        <v>#N/A</v>
      </c>
      <c r="K1588" s="29"/>
      <c r="L1588" s="29"/>
      <c r="M1588" s="29"/>
    </row>
    <row r="1589" spans="1:13" x14ac:dyDescent="0.3">
      <c r="A1589" s="10">
        <f t="shared" si="71"/>
        <v>25</v>
      </c>
      <c r="B1589" s="10">
        <f t="shared" si="72"/>
        <v>47</v>
      </c>
      <c r="C1589" s="10" t="str">
        <f t="shared" ca="1" si="73"/>
        <v>distance_scalar_car_taxi</v>
      </c>
      <c r="D1589" s="9" t="str" cm="1">
        <f t="array" aca="1" ref="D1589" ca="1">INDIRECT(ADDRESS(1,A1589,1,1,"all_city_parameter_inputs"))</f>
        <v>temuco_padrelascasas</v>
      </c>
      <c r="E1589" s="11" t="str" cm="1">
        <f t="array" aca="1" ref="E1589" ca="1">IF(AND(ISBLANK(INDIRECT(ADDRESS(B1589,2,1,1,"all_city_parameter_inputs"))), ISBLANK(INDIRECT(ADDRESS(B1589,1,1,1,"all_city_parameter_inputs")))), "", IF(ISBLANK(INDIRECT(ADDRESS(B1589,1,1,1,"all_city_parameter_inputs"))), All_city_list!E1588,INDIRECT(ADDRESS(B1589,1,1,1,"all_city_parameter_inputs"))))</f>
        <v>distance_scalar_car_taxi</v>
      </c>
      <c r="F1589" s="9" t="str" cm="1">
        <f t="array" aca="1" ref="F1589" ca="1">IF(AND(ISBLANK(INDIRECT(ADDRESS(B1589,3,1,1,"all_city_parameter_inputs"))),ISBLANK(INDIRECT(ADDRESS(B1589,2,1,1,"all_city_parameter_inputs")))),"",IF(ISBLANK(INDIRECT(ADDRESS(B1589,2,1,1,"all_city_parameter_inputs"))),"",INDIRECT(ADDRESS(B1589,2,1,1,"all_city_parameter_inputs"))))</f>
        <v>constant</v>
      </c>
      <c r="G1589" s="25" cm="1">
        <f t="array" aca="1" ref="G1589" ca="1">IF(ISBLANK(INDIRECT(ADDRESS(B1589,A1589,1,1,"all_city_parameter_inputs"))), "--",INDIRECT(ADDRESS(B1589,A1589,1,1,"all_city_parameter_inputs")))</f>
        <v>1</v>
      </c>
      <c r="H1589" s="25">
        <f ca="1">IF(OR(F1589="alpha",F1589="beta",F1589="sd",F1589="mean"),"--",VLOOKUP(C1589,Default!$B$5:$H$82,7,FALSE))</f>
        <v>1</v>
      </c>
      <c r="I1589" s="9" t="str">
        <f ca="1">VLOOKUP(E1589,Lookup!$C$5:$D$42,2, FALSE)</f>
        <v>Travel values</v>
      </c>
      <c r="J1589" s="9" t="str">
        <f ca="1">VLOOKUP(C1589,Default!$B$4:$E$82,4, FALSE)</f>
        <v>scalar for car/taxi distance</v>
      </c>
      <c r="K1589" s="29"/>
      <c r="L1589" s="29"/>
      <c r="M1589" s="29"/>
    </row>
    <row r="1590" spans="1:13" x14ac:dyDescent="0.3">
      <c r="A1590" s="10">
        <f t="shared" si="71"/>
        <v>25</v>
      </c>
      <c r="B1590" s="10">
        <f t="shared" si="72"/>
        <v>48</v>
      </c>
      <c r="C1590" s="10" t="str">
        <f t="shared" ca="1" si="73"/>
        <v>distance_scalar_car_taxi</v>
      </c>
      <c r="D1590" s="9" t="str" cm="1">
        <f t="array" aca="1" ref="D1590" ca="1">INDIRECT(ADDRESS(1,A1590,1,1,"all_city_parameter_inputs"))</f>
        <v>temuco_padrelascasas</v>
      </c>
      <c r="E1590" s="11" t="str" cm="1">
        <f t="array" aca="1" ref="E1590" ca="1">IF(AND(ISBLANK(INDIRECT(ADDRESS(B1590,2,1,1,"all_city_parameter_inputs"))), ISBLANK(INDIRECT(ADDRESS(B1590,1,1,1,"all_city_parameter_inputs")))), "", IF(ISBLANK(INDIRECT(ADDRESS(B1590,1,1,1,"all_city_parameter_inputs"))), All_city_list!E1589,INDIRECT(ADDRESS(B1590,1,1,1,"all_city_parameter_inputs"))))</f>
        <v>distance_scalar_car_taxi</v>
      </c>
      <c r="F1590" s="9" t="str" cm="1">
        <f t="array" aca="1" ref="F1590" ca="1">IF(AND(ISBLANK(INDIRECT(ADDRESS(B1590,3,1,1,"all_city_parameter_inputs"))),ISBLANK(INDIRECT(ADDRESS(B1590,2,1,1,"all_city_parameter_inputs")))),"",IF(ISBLANK(INDIRECT(ADDRESS(B1590,2,1,1,"all_city_parameter_inputs"))),"",INDIRECT(ADDRESS(B1590,2,1,1,"all_city_parameter_inputs"))))</f>
        <v>mean</v>
      </c>
      <c r="G1590" s="25" cm="1">
        <f t="array" aca="1" ref="G1590" ca="1">IF(ISBLANK(INDIRECT(ADDRESS(B1590,A1590,1,1,"all_city_parameter_inputs"))), "--",INDIRECT(ADDRESS(B1590,A1590,1,1,"all_city_parameter_inputs")))</f>
        <v>1</v>
      </c>
      <c r="H1590" s="25" t="str">
        <f ca="1">IF(OR(F1590="alpha",F1590="beta",F1590="sd",F1590="mean"),"--",VLOOKUP(C1590,Default!$B$5:$H$82,7,FALSE))</f>
        <v>--</v>
      </c>
      <c r="I1590" s="9" t="str">
        <f ca="1">VLOOKUP(E1590,Lookup!$C$5:$D$42,2, FALSE)</f>
        <v>Travel values</v>
      </c>
      <c r="J1590" s="9" t="str">
        <f ca="1">VLOOKUP(C1590,Default!$B$4:$E$82,4, FALSE)</f>
        <v>scalar for car/taxi distance</v>
      </c>
      <c r="K1590" s="29"/>
      <c r="L1590" s="29"/>
      <c r="M1590" s="29"/>
    </row>
    <row r="1591" spans="1:13" x14ac:dyDescent="0.3">
      <c r="A1591" s="10">
        <f t="shared" si="71"/>
        <v>25</v>
      </c>
      <c r="B1591" s="10">
        <f t="shared" si="72"/>
        <v>49</v>
      </c>
      <c r="C1591" s="10" t="str">
        <f t="shared" ca="1" si="73"/>
        <v>distance_scalar_car_taxi</v>
      </c>
      <c r="D1591" s="9" t="str" cm="1">
        <f t="array" aca="1" ref="D1591" ca="1">INDIRECT(ADDRESS(1,A1591,1,1,"all_city_parameter_inputs"))</f>
        <v>temuco_padrelascasas</v>
      </c>
      <c r="E1591" s="11" t="str" cm="1">
        <f t="array" aca="1" ref="E1591" ca="1">IF(AND(ISBLANK(INDIRECT(ADDRESS(B1591,2,1,1,"all_city_parameter_inputs"))), ISBLANK(INDIRECT(ADDRESS(B1591,1,1,1,"all_city_parameter_inputs")))), "", IF(ISBLANK(INDIRECT(ADDRESS(B1591,1,1,1,"all_city_parameter_inputs"))), All_city_list!E1590,INDIRECT(ADDRESS(B1591,1,1,1,"all_city_parameter_inputs"))))</f>
        <v>distance_scalar_car_taxi</v>
      </c>
      <c r="F1591" s="9" t="str" cm="1">
        <f t="array" aca="1" ref="F1591" ca="1">IF(AND(ISBLANK(INDIRECT(ADDRESS(B1591,3,1,1,"all_city_parameter_inputs"))),ISBLANK(INDIRECT(ADDRESS(B1591,2,1,1,"all_city_parameter_inputs")))),"",IF(ISBLANK(INDIRECT(ADDRESS(B1591,2,1,1,"all_city_parameter_inputs"))),"",INDIRECT(ADDRESS(B1591,2,1,1,"all_city_parameter_inputs"))))</f>
        <v>sd</v>
      </c>
      <c r="G1591" s="25" cm="1">
        <f t="array" aca="1" ref="G1591" ca="1">IF(ISBLANK(INDIRECT(ADDRESS(B1591,A1591,1,1,"all_city_parameter_inputs"))), "--",INDIRECT(ADDRESS(B1591,A1591,1,1,"all_city_parameter_inputs")))</f>
        <v>1.2</v>
      </c>
      <c r="H1591" s="25" t="str">
        <f ca="1">IF(OR(F1591="alpha",F1591="beta",F1591="sd",F1591="mean"),"--",VLOOKUP(C1591,Default!$B$5:$H$82,7,FALSE))</f>
        <v>--</v>
      </c>
      <c r="I1591" s="9" t="str">
        <f ca="1">VLOOKUP(E1591,Lookup!$C$5:$D$42,2, FALSE)</f>
        <v>Travel values</v>
      </c>
      <c r="J1591" s="9" t="str">
        <f ca="1">VLOOKUP(C1591,Default!$B$4:$E$82,4, FALSE)</f>
        <v>scalar for car/taxi distance</v>
      </c>
      <c r="K1591" s="29"/>
      <c r="L1591" s="29"/>
      <c r="M1591" s="29"/>
    </row>
    <row r="1592" spans="1:13" x14ac:dyDescent="0.3">
      <c r="A1592" s="10">
        <f t="shared" si="71"/>
        <v>25</v>
      </c>
      <c r="B1592" s="10">
        <f t="shared" si="72"/>
        <v>50</v>
      </c>
      <c r="C1592" s="10" t="str">
        <f t="shared" ca="1" si="73"/>
        <v>distance_scalar_motorcycle</v>
      </c>
      <c r="D1592" s="9" t="str" cm="1">
        <f t="array" aca="1" ref="D1592" ca="1">INDIRECT(ADDRESS(1,A1592,1,1,"all_city_parameter_inputs"))</f>
        <v>temuco_padrelascasas</v>
      </c>
      <c r="E1592" s="11" t="str" cm="1">
        <f t="array" aca="1" ref="E1592" ca="1">IF(AND(ISBLANK(INDIRECT(ADDRESS(B1592,2,1,1,"all_city_parameter_inputs"))), ISBLANK(INDIRECT(ADDRESS(B1592,1,1,1,"all_city_parameter_inputs")))), "", IF(ISBLANK(INDIRECT(ADDRESS(B1592,1,1,1,"all_city_parameter_inputs"))), All_city_list!E1591,INDIRECT(ADDRESS(B1592,1,1,1,"all_city_parameter_inputs"))))</f>
        <v>distance_scalar_motorcycle</v>
      </c>
      <c r="F1592" s="9" t="str" cm="1">
        <f t="array" aca="1" ref="F1592" ca="1">IF(AND(ISBLANK(INDIRECT(ADDRESS(B1592,3,1,1,"all_city_parameter_inputs"))),ISBLANK(INDIRECT(ADDRESS(B1592,2,1,1,"all_city_parameter_inputs")))),"",IF(ISBLANK(INDIRECT(ADDRESS(B1592,2,1,1,"all_city_parameter_inputs"))),"",INDIRECT(ADDRESS(B1592,2,1,1,"all_city_parameter_inputs"))))</f>
        <v>constant</v>
      </c>
      <c r="G1592" s="25" cm="1">
        <f t="array" aca="1" ref="G1592" ca="1">IF(ISBLANK(INDIRECT(ADDRESS(B1592,A1592,1,1,"all_city_parameter_inputs"))), "--",INDIRECT(ADDRESS(B1592,A1592,1,1,"all_city_parameter_inputs")))</f>
        <v>1</v>
      </c>
      <c r="H1592" s="25">
        <f ca="1">IF(OR(F1592="alpha",F1592="beta",F1592="sd",F1592="mean"),"--",VLOOKUP(C1592,Default!$B$5:$H$82,7,FALSE))</f>
        <v>1</v>
      </c>
      <c r="I1592" s="9" t="str">
        <f ca="1">VLOOKUP(E1592,Lookup!$C$5:$D$42,2, FALSE)</f>
        <v>Travel values</v>
      </c>
      <c r="J1592" s="9" t="str">
        <f ca="1">VLOOKUP(C1592,Default!$B$4:$E$82,4, FALSE)</f>
        <v>scalar for motorcycle distance</v>
      </c>
      <c r="K1592" s="29"/>
      <c r="L1592" s="29"/>
      <c r="M1592" s="29"/>
    </row>
    <row r="1593" spans="1:13" x14ac:dyDescent="0.3">
      <c r="A1593" s="10">
        <f t="shared" si="71"/>
        <v>25</v>
      </c>
      <c r="B1593" s="10">
        <f t="shared" si="72"/>
        <v>51</v>
      </c>
      <c r="C1593" s="10" t="str">
        <f t="shared" ca="1" si="73"/>
        <v>distance_scalar_motorcycle</v>
      </c>
      <c r="D1593" s="9" t="str" cm="1">
        <f t="array" aca="1" ref="D1593" ca="1">INDIRECT(ADDRESS(1,A1593,1,1,"all_city_parameter_inputs"))</f>
        <v>temuco_padrelascasas</v>
      </c>
      <c r="E1593" s="11" t="str" cm="1">
        <f t="array" aca="1" ref="E1593" ca="1">IF(AND(ISBLANK(INDIRECT(ADDRESS(B1593,2,1,1,"all_city_parameter_inputs"))), ISBLANK(INDIRECT(ADDRESS(B1593,1,1,1,"all_city_parameter_inputs")))), "", IF(ISBLANK(INDIRECT(ADDRESS(B1593,1,1,1,"all_city_parameter_inputs"))), All_city_list!E1592,INDIRECT(ADDRESS(B1593,1,1,1,"all_city_parameter_inputs"))))</f>
        <v>distance_scalar_motorcycle</v>
      </c>
      <c r="F1593" s="9" t="str" cm="1">
        <f t="array" aca="1" ref="F1593" ca="1">IF(AND(ISBLANK(INDIRECT(ADDRESS(B1593,3,1,1,"all_city_parameter_inputs"))),ISBLANK(INDIRECT(ADDRESS(B1593,2,1,1,"all_city_parameter_inputs")))),"",IF(ISBLANK(INDIRECT(ADDRESS(B1593,2,1,1,"all_city_parameter_inputs"))),"",INDIRECT(ADDRESS(B1593,2,1,1,"all_city_parameter_inputs"))))</f>
        <v>mean</v>
      </c>
      <c r="G1593" s="25" cm="1">
        <f t="array" aca="1" ref="G1593" ca="1">IF(ISBLANK(INDIRECT(ADDRESS(B1593,A1593,1,1,"all_city_parameter_inputs"))), "--",INDIRECT(ADDRESS(B1593,A1593,1,1,"all_city_parameter_inputs")))</f>
        <v>1</v>
      </c>
      <c r="H1593" s="25" t="str">
        <f ca="1">IF(OR(F1593="alpha",F1593="beta",F1593="sd",F1593="mean"),"--",VLOOKUP(C1593,Default!$B$5:$H$82,7,FALSE))</f>
        <v>--</v>
      </c>
      <c r="I1593" s="9" t="str">
        <f ca="1">VLOOKUP(E1593,Lookup!$C$5:$D$42,2, FALSE)</f>
        <v>Travel values</v>
      </c>
      <c r="J1593" s="9" t="str">
        <f ca="1">VLOOKUP(C1593,Default!$B$4:$E$82,4, FALSE)</f>
        <v>scalar for motorcycle distance</v>
      </c>
      <c r="K1593" s="29"/>
      <c r="L1593" s="29"/>
      <c r="M1593" s="29"/>
    </row>
    <row r="1594" spans="1:13" x14ac:dyDescent="0.3">
      <c r="A1594" s="10">
        <f t="shared" si="71"/>
        <v>25</v>
      </c>
      <c r="B1594" s="10">
        <f t="shared" si="72"/>
        <v>52</v>
      </c>
      <c r="C1594" s="10" t="str">
        <f t="shared" ca="1" si="73"/>
        <v>distance_scalar_motorcycle</v>
      </c>
      <c r="D1594" s="9" t="str" cm="1">
        <f t="array" aca="1" ref="D1594" ca="1">INDIRECT(ADDRESS(1,A1594,1,1,"all_city_parameter_inputs"))</f>
        <v>temuco_padrelascasas</v>
      </c>
      <c r="E1594" s="11" t="str" cm="1">
        <f t="array" aca="1" ref="E1594" ca="1">IF(AND(ISBLANK(INDIRECT(ADDRESS(B1594,2,1,1,"all_city_parameter_inputs"))), ISBLANK(INDIRECT(ADDRESS(B1594,1,1,1,"all_city_parameter_inputs")))), "", IF(ISBLANK(INDIRECT(ADDRESS(B1594,1,1,1,"all_city_parameter_inputs"))), All_city_list!E1593,INDIRECT(ADDRESS(B1594,1,1,1,"all_city_parameter_inputs"))))</f>
        <v>distance_scalar_motorcycle</v>
      </c>
      <c r="F1594" s="9" t="str" cm="1">
        <f t="array" aca="1" ref="F1594" ca="1">IF(AND(ISBLANK(INDIRECT(ADDRESS(B1594,3,1,1,"all_city_parameter_inputs"))),ISBLANK(INDIRECT(ADDRESS(B1594,2,1,1,"all_city_parameter_inputs")))),"",IF(ISBLANK(INDIRECT(ADDRESS(B1594,2,1,1,"all_city_parameter_inputs"))),"",INDIRECT(ADDRESS(B1594,2,1,1,"all_city_parameter_inputs"))))</f>
        <v>sd</v>
      </c>
      <c r="G1594" s="25" cm="1">
        <f t="array" aca="1" ref="G1594" ca="1">IF(ISBLANK(INDIRECT(ADDRESS(B1594,A1594,1,1,"all_city_parameter_inputs"))), "--",INDIRECT(ADDRESS(B1594,A1594,1,1,"all_city_parameter_inputs")))</f>
        <v>1.2</v>
      </c>
      <c r="H1594" s="25" t="str">
        <f ca="1">IF(OR(F1594="alpha",F1594="beta",F1594="sd",F1594="mean"),"--",VLOOKUP(C1594,Default!$B$5:$H$82,7,FALSE))</f>
        <v>--</v>
      </c>
      <c r="I1594" s="9" t="str">
        <f ca="1">VLOOKUP(E1594,Lookup!$C$5:$D$42,2, FALSE)</f>
        <v>Travel values</v>
      </c>
      <c r="J1594" s="9" t="str">
        <f ca="1">VLOOKUP(C1594,Default!$B$4:$E$82,4, FALSE)</f>
        <v>scalar for motorcycle distance</v>
      </c>
      <c r="K1594" s="29"/>
      <c r="L1594" s="29"/>
      <c r="M1594" s="29"/>
    </row>
    <row r="1595" spans="1:13" x14ac:dyDescent="0.3">
      <c r="A1595" s="10">
        <f t="shared" si="71"/>
        <v>25</v>
      </c>
      <c r="B1595" s="10">
        <f t="shared" si="72"/>
        <v>53</v>
      </c>
      <c r="C1595" s="10" t="str">
        <f t="shared" ca="1" si="73"/>
        <v>distance_scalar_pt</v>
      </c>
      <c r="D1595" s="9" t="str" cm="1">
        <f t="array" aca="1" ref="D1595" ca="1">INDIRECT(ADDRESS(1,A1595,1,1,"all_city_parameter_inputs"))</f>
        <v>temuco_padrelascasas</v>
      </c>
      <c r="E1595" s="11" t="str" cm="1">
        <f t="array" aca="1" ref="E1595" ca="1">IF(AND(ISBLANK(INDIRECT(ADDRESS(B1595,2,1,1,"all_city_parameter_inputs"))), ISBLANK(INDIRECT(ADDRESS(B1595,1,1,1,"all_city_parameter_inputs")))), "", IF(ISBLANK(INDIRECT(ADDRESS(B1595,1,1,1,"all_city_parameter_inputs"))), All_city_list!E1594,INDIRECT(ADDRESS(B1595,1,1,1,"all_city_parameter_inputs"))))</f>
        <v>distance_scalar_pt</v>
      </c>
      <c r="F1595" s="9" t="str" cm="1">
        <f t="array" aca="1" ref="F1595" ca="1">IF(AND(ISBLANK(INDIRECT(ADDRESS(B1595,3,1,1,"all_city_parameter_inputs"))),ISBLANK(INDIRECT(ADDRESS(B1595,2,1,1,"all_city_parameter_inputs")))),"",IF(ISBLANK(INDIRECT(ADDRESS(B1595,2,1,1,"all_city_parameter_inputs"))),"",INDIRECT(ADDRESS(B1595,2,1,1,"all_city_parameter_inputs"))))</f>
        <v>constant</v>
      </c>
      <c r="G1595" s="25" cm="1">
        <f t="array" aca="1" ref="G1595" ca="1">IF(ISBLANK(INDIRECT(ADDRESS(B1595,A1595,1,1,"all_city_parameter_inputs"))), "--",INDIRECT(ADDRESS(B1595,A1595,1,1,"all_city_parameter_inputs")))</f>
        <v>1</v>
      </c>
      <c r="H1595" s="25">
        <f ca="1">IF(OR(F1595="alpha",F1595="beta",F1595="sd",F1595="mean"),"--",VLOOKUP(C1595,Default!$B$5:$H$82,7,FALSE))</f>
        <v>1</v>
      </c>
      <c r="I1595" s="9" t="str">
        <f ca="1">VLOOKUP(E1595,Lookup!$C$5:$D$42,2, FALSE)</f>
        <v>Travel values</v>
      </c>
      <c r="J1595" s="9" t="str">
        <f ca="1">VLOOKUP(C1595,Default!$B$4:$E$82,4, FALSE)</f>
        <v>scalar for PT distance</v>
      </c>
      <c r="K1595" s="29"/>
      <c r="L1595" s="29"/>
      <c r="M1595" s="29"/>
    </row>
    <row r="1596" spans="1:13" x14ac:dyDescent="0.3">
      <c r="A1596" s="10">
        <f t="shared" si="71"/>
        <v>25</v>
      </c>
      <c r="B1596" s="10">
        <f t="shared" si="72"/>
        <v>54</v>
      </c>
      <c r="C1596" s="10" t="str">
        <f t="shared" ca="1" si="73"/>
        <v>distance_scalar_pt</v>
      </c>
      <c r="D1596" s="9" t="str" cm="1">
        <f t="array" aca="1" ref="D1596" ca="1">INDIRECT(ADDRESS(1,A1596,1,1,"all_city_parameter_inputs"))</f>
        <v>temuco_padrelascasas</v>
      </c>
      <c r="E1596" s="11" t="str" cm="1">
        <f t="array" aca="1" ref="E1596" ca="1">IF(AND(ISBLANK(INDIRECT(ADDRESS(B1596,2,1,1,"all_city_parameter_inputs"))), ISBLANK(INDIRECT(ADDRESS(B1596,1,1,1,"all_city_parameter_inputs")))), "", IF(ISBLANK(INDIRECT(ADDRESS(B1596,1,1,1,"all_city_parameter_inputs"))), All_city_list!E1595,INDIRECT(ADDRESS(B1596,1,1,1,"all_city_parameter_inputs"))))</f>
        <v>distance_scalar_pt</v>
      </c>
      <c r="F1596" s="9" t="str" cm="1">
        <f t="array" aca="1" ref="F1596" ca="1">IF(AND(ISBLANK(INDIRECT(ADDRESS(B1596,3,1,1,"all_city_parameter_inputs"))),ISBLANK(INDIRECT(ADDRESS(B1596,2,1,1,"all_city_parameter_inputs")))),"",IF(ISBLANK(INDIRECT(ADDRESS(B1596,2,1,1,"all_city_parameter_inputs"))),"",INDIRECT(ADDRESS(B1596,2,1,1,"all_city_parameter_inputs"))))</f>
        <v>mean</v>
      </c>
      <c r="G1596" s="25" cm="1">
        <f t="array" aca="1" ref="G1596" ca="1">IF(ISBLANK(INDIRECT(ADDRESS(B1596,A1596,1,1,"all_city_parameter_inputs"))), "--",INDIRECT(ADDRESS(B1596,A1596,1,1,"all_city_parameter_inputs")))</f>
        <v>1</v>
      </c>
      <c r="H1596" s="25" t="str">
        <f ca="1">IF(OR(F1596="alpha",F1596="beta",F1596="sd",F1596="mean"),"--",VLOOKUP(C1596,Default!$B$5:$H$82,7,FALSE))</f>
        <v>--</v>
      </c>
      <c r="I1596" s="9" t="str">
        <f ca="1">VLOOKUP(E1596,Lookup!$C$5:$D$42,2, FALSE)</f>
        <v>Travel values</v>
      </c>
      <c r="J1596" s="9" t="str">
        <f ca="1">VLOOKUP(C1596,Default!$B$4:$E$82,4, FALSE)</f>
        <v>scalar for PT distance</v>
      </c>
      <c r="K1596" s="29"/>
      <c r="L1596" s="29"/>
      <c r="M1596" s="29"/>
    </row>
    <row r="1597" spans="1:13" x14ac:dyDescent="0.3">
      <c r="A1597" s="10">
        <f t="shared" si="71"/>
        <v>25</v>
      </c>
      <c r="B1597" s="10">
        <f t="shared" si="72"/>
        <v>55</v>
      </c>
      <c r="C1597" s="10" t="str">
        <f t="shared" ca="1" si="73"/>
        <v>distance_scalar_pt</v>
      </c>
      <c r="D1597" s="9" t="str" cm="1">
        <f t="array" aca="1" ref="D1597" ca="1">INDIRECT(ADDRESS(1,A1597,1,1,"all_city_parameter_inputs"))</f>
        <v>temuco_padrelascasas</v>
      </c>
      <c r="E1597" s="11" t="str" cm="1">
        <f t="array" aca="1" ref="E1597" ca="1">IF(AND(ISBLANK(INDIRECT(ADDRESS(B1597,2,1,1,"all_city_parameter_inputs"))), ISBLANK(INDIRECT(ADDRESS(B1597,1,1,1,"all_city_parameter_inputs")))), "", IF(ISBLANK(INDIRECT(ADDRESS(B1597,1,1,1,"all_city_parameter_inputs"))), All_city_list!E1596,INDIRECT(ADDRESS(B1597,1,1,1,"all_city_parameter_inputs"))))</f>
        <v>distance_scalar_pt</v>
      </c>
      <c r="F1597" s="9" t="str" cm="1">
        <f t="array" aca="1" ref="F1597" ca="1">IF(AND(ISBLANK(INDIRECT(ADDRESS(B1597,3,1,1,"all_city_parameter_inputs"))),ISBLANK(INDIRECT(ADDRESS(B1597,2,1,1,"all_city_parameter_inputs")))),"",IF(ISBLANK(INDIRECT(ADDRESS(B1597,2,1,1,"all_city_parameter_inputs"))),"",INDIRECT(ADDRESS(B1597,2,1,1,"all_city_parameter_inputs"))))</f>
        <v>sd</v>
      </c>
      <c r="G1597" s="25" cm="1">
        <f t="array" aca="1" ref="G1597" ca="1">IF(ISBLANK(INDIRECT(ADDRESS(B1597,A1597,1,1,"all_city_parameter_inputs"))), "--",INDIRECT(ADDRESS(B1597,A1597,1,1,"all_city_parameter_inputs")))</f>
        <v>1.2</v>
      </c>
      <c r="H1597" s="25" t="str">
        <f ca="1">IF(OR(F1597="alpha",F1597="beta",F1597="sd",F1597="mean"),"--",VLOOKUP(C1597,Default!$B$5:$H$82,7,FALSE))</f>
        <v>--</v>
      </c>
      <c r="I1597" s="9" t="str">
        <f ca="1">VLOOKUP(E1597,Lookup!$C$5:$D$42,2, FALSE)</f>
        <v>Travel values</v>
      </c>
      <c r="J1597" s="9" t="str">
        <f ca="1">VLOOKUP(C1597,Default!$B$4:$E$82,4, FALSE)</f>
        <v>scalar for PT distance</v>
      </c>
      <c r="K1597" s="29"/>
      <c r="L1597" s="29"/>
      <c r="M1597" s="29"/>
    </row>
    <row r="1598" spans="1:13" x14ac:dyDescent="0.3">
      <c r="A1598" s="10">
        <f t="shared" si="71"/>
        <v>25</v>
      </c>
      <c r="B1598" s="10">
        <f t="shared" si="72"/>
        <v>56</v>
      </c>
      <c r="C1598" s="10" t="str">
        <f t="shared" ca="1" si="73"/>
        <v>distance_scalar_walking</v>
      </c>
      <c r="D1598" s="9" t="str" cm="1">
        <f t="array" aca="1" ref="D1598" ca="1">INDIRECT(ADDRESS(1,A1598,1,1,"all_city_parameter_inputs"))</f>
        <v>temuco_padrelascasas</v>
      </c>
      <c r="E1598" s="11" t="str" cm="1">
        <f t="array" aca="1" ref="E1598" ca="1">IF(AND(ISBLANK(INDIRECT(ADDRESS(B1598,2,1,1,"all_city_parameter_inputs"))), ISBLANK(INDIRECT(ADDRESS(B1598,1,1,1,"all_city_parameter_inputs")))), "", IF(ISBLANK(INDIRECT(ADDRESS(B1598,1,1,1,"all_city_parameter_inputs"))), All_city_list!E1597,INDIRECT(ADDRESS(B1598,1,1,1,"all_city_parameter_inputs"))))</f>
        <v>distance_scalar_walking</v>
      </c>
      <c r="F1598" s="9" t="str" cm="1">
        <f t="array" aca="1" ref="F1598" ca="1">IF(AND(ISBLANK(INDIRECT(ADDRESS(B1598,3,1,1,"all_city_parameter_inputs"))),ISBLANK(INDIRECT(ADDRESS(B1598,2,1,1,"all_city_parameter_inputs")))),"",IF(ISBLANK(INDIRECT(ADDRESS(B1598,2,1,1,"all_city_parameter_inputs"))),"",INDIRECT(ADDRESS(B1598,2,1,1,"all_city_parameter_inputs"))))</f>
        <v>constant</v>
      </c>
      <c r="G1598" s="25" cm="1">
        <f t="array" aca="1" ref="G1598" ca="1">IF(ISBLANK(INDIRECT(ADDRESS(B1598,A1598,1,1,"all_city_parameter_inputs"))), "--",INDIRECT(ADDRESS(B1598,A1598,1,1,"all_city_parameter_inputs")))</f>
        <v>1</v>
      </c>
      <c r="H1598" s="25">
        <f ca="1">IF(OR(F1598="alpha",F1598="beta",F1598="sd",F1598="mean"),"--",VLOOKUP(C1598,Default!$B$5:$H$82,7,FALSE))</f>
        <v>1</v>
      </c>
      <c r="I1598" s="9" t="str">
        <f ca="1">VLOOKUP(E1598,Lookup!$C$5:$D$42,2, FALSE)</f>
        <v>Travel values</v>
      </c>
      <c r="J1598" s="9" t="str">
        <f ca="1">VLOOKUP(C1598,Default!$B$4:$E$82,4, FALSE)</f>
        <v>scalar for walking distance</v>
      </c>
      <c r="K1598" s="29"/>
      <c r="L1598" s="29"/>
      <c r="M1598" s="29"/>
    </row>
    <row r="1599" spans="1:13" x14ac:dyDescent="0.3">
      <c r="A1599" s="10">
        <f t="shared" si="71"/>
        <v>25</v>
      </c>
      <c r="B1599" s="10">
        <f t="shared" si="72"/>
        <v>57</v>
      </c>
      <c r="C1599" s="10" t="str">
        <f t="shared" ca="1" si="73"/>
        <v>distance_scalar_walking</v>
      </c>
      <c r="D1599" s="9" t="str" cm="1">
        <f t="array" aca="1" ref="D1599" ca="1">INDIRECT(ADDRESS(1,A1599,1,1,"all_city_parameter_inputs"))</f>
        <v>temuco_padrelascasas</v>
      </c>
      <c r="E1599" s="11" t="str" cm="1">
        <f t="array" aca="1" ref="E1599" ca="1">IF(AND(ISBLANK(INDIRECT(ADDRESS(B1599,2,1,1,"all_city_parameter_inputs"))), ISBLANK(INDIRECT(ADDRESS(B1599,1,1,1,"all_city_parameter_inputs")))), "", IF(ISBLANK(INDIRECT(ADDRESS(B1599,1,1,1,"all_city_parameter_inputs"))), All_city_list!E1598,INDIRECT(ADDRESS(B1599,1,1,1,"all_city_parameter_inputs"))))</f>
        <v>distance_scalar_walking</v>
      </c>
      <c r="F1599" s="9" t="str" cm="1">
        <f t="array" aca="1" ref="F1599" ca="1">IF(AND(ISBLANK(INDIRECT(ADDRESS(B1599,3,1,1,"all_city_parameter_inputs"))),ISBLANK(INDIRECT(ADDRESS(B1599,2,1,1,"all_city_parameter_inputs")))),"",IF(ISBLANK(INDIRECT(ADDRESS(B1599,2,1,1,"all_city_parameter_inputs"))),"",INDIRECT(ADDRESS(B1599,2,1,1,"all_city_parameter_inputs"))))</f>
        <v>mean</v>
      </c>
      <c r="G1599" s="25" cm="1">
        <f t="array" aca="1" ref="G1599" ca="1">IF(ISBLANK(INDIRECT(ADDRESS(B1599,A1599,1,1,"all_city_parameter_inputs"))), "--",INDIRECT(ADDRESS(B1599,A1599,1,1,"all_city_parameter_inputs")))</f>
        <v>1</v>
      </c>
      <c r="H1599" s="25" t="str">
        <f ca="1">IF(OR(F1599="alpha",F1599="beta",F1599="sd",F1599="mean"),"--",VLOOKUP(C1599,Default!$B$5:$H$82,7,FALSE))</f>
        <v>--</v>
      </c>
      <c r="I1599" s="9" t="str">
        <f ca="1">VLOOKUP(E1599,Lookup!$C$5:$D$42,2, FALSE)</f>
        <v>Travel values</v>
      </c>
      <c r="J1599" s="9" t="str">
        <f ca="1">VLOOKUP(C1599,Default!$B$4:$E$82,4, FALSE)</f>
        <v>scalar for walking distance</v>
      </c>
      <c r="K1599" s="29"/>
      <c r="L1599" s="29"/>
      <c r="M1599" s="29"/>
    </row>
    <row r="1600" spans="1:13" x14ac:dyDescent="0.3">
      <c r="A1600" s="10">
        <f t="shared" si="71"/>
        <v>25</v>
      </c>
      <c r="B1600" s="10">
        <f t="shared" si="72"/>
        <v>58</v>
      </c>
      <c r="C1600" s="10" t="str">
        <f t="shared" ca="1" si="73"/>
        <v>distance_scalar_walking</v>
      </c>
      <c r="D1600" s="9" t="str" cm="1">
        <f t="array" aca="1" ref="D1600" ca="1">INDIRECT(ADDRESS(1,A1600,1,1,"all_city_parameter_inputs"))</f>
        <v>temuco_padrelascasas</v>
      </c>
      <c r="E1600" s="11" t="str" cm="1">
        <f t="array" aca="1" ref="E1600" ca="1">IF(AND(ISBLANK(INDIRECT(ADDRESS(B1600,2,1,1,"all_city_parameter_inputs"))), ISBLANK(INDIRECT(ADDRESS(B1600,1,1,1,"all_city_parameter_inputs")))), "", IF(ISBLANK(INDIRECT(ADDRESS(B1600,1,1,1,"all_city_parameter_inputs"))), All_city_list!E1599,INDIRECT(ADDRESS(B1600,1,1,1,"all_city_parameter_inputs"))))</f>
        <v>distance_scalar_walking</v>
      </c>
      <c r="F1600" s="9" t="str" cm="1">
        <f t="array" aca="1" ref="F1600" ca="1">IF(AND(ISBLANK(INDIRECT(ADDRESS(B1600,3,1,1,"all_city_parameter_inputs"))),ISBLANK(INDIRECT(ADDRESS(B1600,2,1,1,"all_city_parameter_inputs")))),"",IF(ISBLANK(INDIRECT(ADDRESS(B1600,2,1,1,"all_city_parameter_inputs"))),"",INDIRECT(ADDRESS(B1600,2,1,1,"all_city_parameter_inputs"))))</f>
        <v>sd</v>
      </c>
      <c r="G1600" s="25" cm="1">
        <f t="array" aca="1" ref="G1600" ca="1">IF(ISBLANK(INDIRECT(ADDRESS(B1600,A1600,1,1,"all_city_parameter_inputs"))), "--",INDIRECT(ADDRESS(B1600,A1600,1,1,"all_city_parameter_inputs")))</f>
        <v>1.2</v>
      </c>
      <c r="H1600" s="25" t="str">
        <f ca="1">IF(OR(F1600="alpha",F1600="beta",F1600="sd",F1600="mean"),"--",VLOOKUP(C1600,Default!$B$5:$H$82,7,FALSE))</f>
        <v>--</v>
      </c>
      <c r="I1600" s="9" t="str">
        <f ca="1">VLOOKUP(E1600,Lookup!$C$5:$D$42,2, FALSE)</f>
        <v>Travel values</v>
      </c>
      <c r="J1600" s="9" t="str">
        <f ca="1">VLOOKUP(C1600,Default!$B$4:$E$82,4, FALSE)</f>
        <v>scalar for walking distance</v>
      </c>
      <c r="K1600" s="29"/>
      <c r="L1600" s="29"/>
      <c r="M1600" s="29"/>
    </row>
    <row r="1601" spans="1:13" x14ac:dyDescent="0.3">
      <c r="A1601" s="10">
        <f t="shared" si="71"/>
        <v>25</v>
      </c>
      <c r="B1601" s="10">
        <f t="shared" si="72"/>
        <v>59</v>
      </c>
      <c r="C1601" s="10" t="str">
        <f t="shared" ca="1" si="73"/>
        <v>distance_scalar_cycling</v>
      </c>
      <c r="D1601" s="9" t="str" cm="1">
        <f t="array" aca="1" ref="D1601" ca="1">INDIRECT(ADDRESS(1,A1601,1,1,"all_city_parameter_inputs"))</f>
        <v>temuco_padrelascasas</v>
      </c>
      <c r="E1601" s="11" t="str" cm="1">
        <f t="array" aca="1" ref="E1601" ca="1">IF(AND(ISBLANK(INDIRECT(ADDRESS(B1601,2,1,1,"all_city_parameter_inputs"))), ISBLANK(INDIRECT(ADDRESS(B1601,1,1,1,"all_city_parameter_inputs")))), "", IF(ISBLANK(INDIRECT(ADDRESS(B1601,1,1,1,"all_city_parameter_inputs"))), All_city_list!E1600,INDIRECT(ADDRESS(B1601,1,1,1,"all_city_parameter_inputs"))))</f>
        <v>distance_scalar_cycling</v>
      </c>
      <c r="F1601" s="9" t="str" cm="1">
        <f t="array" aca="1" ref="F1601" ca="1">IF(AND(ISBLANK(INDIRECT(ADDRESS(B1601,3,1,1,"all_city_parameter_inputs"))),ISBLANK(INDIRECT(ADDRESS(B1601,2,1,1,"all_city_parameter_inputs")))),"",IF(ISBLANK(INDIRECT(ADDRESS(B1601,2,1,1,"all_city_parameter_inputs"))),"",INDIRECT(ADDRESS(B1601,2,1,1,"all_city_parameter_inputs"))))</f>
        <v>constant</v>
      </c>
      <c r="G1601" s="25" cm="1">
        <f t="array" aca="1" ref="G1601" ca="1">IF(ISBLANK(INDIRECT(ADDRESS(B1601,A1601,1,1,"all_city_parameter_inputs"))), "--",INDIRECT(ADDRESS(B1601,A1601,1,1,"all_city_parameter_inputs")))</f>
        <v>1</v>
      </c>
      <c r="H1601" s="25">
        <f ca="1">IF(OR(F1601="alpha",F1601="beta",F1601="sd",F1601="mean"),"--",VLOOKUP(C1601,Default!$B$5:$H$82,7,FALSE))</f>
        <v>1</v>
      </c>
      <c r="I1601" s="9" t="str">
        <f ca="1">VLOOKUP(E1601,Lookup!$C$5:$D$42,2, FALSE)</f>
        <v>Travel values</v>
      </c>
      <c r="J1601" s="9" t="str">
        <f ca="1">VLOOKUP(C1601,Default!$B$4:$E$82,4, FALSE)</f>
        <v>scalar for cycling distance</v>
      </c>
      <c r="K1601" s="29"/>
      <c r="L1601" s="29"/>
      <c r="M1601" s="29"/>
    </row>
    <row r="1602" spans="1:13" x14ac:dyDescent="0.3">
      <c r="A1602" s="10">
        <f t="shared" si="71"/>
        <v>25</v>
      </c>
      <c r="B1602" s="10">
        <f t="shared" si="72"/>
        <v>60</v>
      </c>
      <c r="C1602" s="10" t="str">
        <f t="shared" ca="1" si="73"/>
        <v>distance_scalar_cycling</v>
      </c>
      <c r="D1602" s="9" t="str" cm="1">
        <f t="array" aca="1" ref="D1602" ca="1">INDIRECT(ADDRESS(1,A1602,1,1,"all_city_parameter_inputs"))</f>
        <v>temuco_padrelascasas</v>
      </c>
      <c r="E1602" s="11" t="str" cm="1">
        <f t="array" aca="1" ref="E1602" ca="1">IF(AND(ISBLANK(INDIRECT(ADDRESS(B1602,2,1,1,"all_city_parameter_inputs"))), ISBLANK(INDIRECT(ADDRESS(B1602,1,1,1,"all_city_parameter_inputs")))), "", IF(ISBLANK(INDIRECT(ADDRESS(B1602,1,1,1,"all_city_parameter_inputs"))), All_city_list!E1601,INDIRECT(ADDRESS(B1602,1,1,1,"all_city_parameter_inputs"))))</f>
        <v>distance_scalar_cycling</v>
      </c>
      <c r="F1602" s="9" t="str" cm="1">
        <f t="array" aca="1" ref="F1602" ca="1">IF(AND(ISBLANK(INDIRECT(ADDRESS(B1602,3,1,1,"all_city_parameter_inputs"))),ISBLANK(INDIRECT(ADDRESS(B1602,2,1,1,"all_city_parameter_inputs")))),"",IF(ISBLANK(INDIRECT(ADDRESS(B1602,2,1,1,"all_city_parameter_inputs"))),"",INDIRECT(ADDRESS(B1602,2,1,1,"all_city_parameter_inputs"))))</f>
        <v>mean</v>
      </c>
      <c r="G1602" s="25" cm="1">
        <f t="array" aca="1" ref="G1602" ca="1">IF(ISBLANK(INDIRECT(ADDRESS(B1602,A1602,1,1,"all_city_parameter_inputs"))), "--",INDIRECT(ADDRESS(B1602,A1602,1,1,"all_city_parameter_inputs")))</f>
        <v>1</v>
      </c>
      <c r="H1602" s="25" t="str">
        <f ca="1">IF(OR(F1602="alpha",F1602="beta",F1602="sd",F1602="mean"),"--",VLOOKUP(C1602,Default!$B$5:$H$82,7,FALSE))</f>
        <v>--</v>
      </c>
      <c r="I1602" s="9" t="str">
        <f ca="1">VLOOKUP(E1602,Lookup!$C$5:$D$42,2, FALSE)</f>
        <v>Travel values</v>
      </c>
      <c r="J1602" s="9" t="str">
        <f ca="1">VLOOKUP(C1602,Default!$B$4:$E$82,4, FALSE)</f>
        <v>scalar for cycling distance</v>
      </c>
      <c r="K1602" s="29"/>
      <c r="L1602" s="29"/>
      <c r="M1602" s="29"/>
    </row>
    <row r="1603" spans="1:13" x14ac:dyDescent="0.3">
      <c r="A1603" s="10">
        <f t="shared" si="71"/>
        <v>25</v>
      </c>
      <c r="B1603" s="10">
        <f t="shared" si="72"/>
        <v>61</v>
      </c>
      <c r="C1603" s="10" t="str">
        <f t="shared" ca="1" si="73"/>
        <v>distance_scalar_cycling</v>
      </c>
      <c r="D1603" s="9" t="str" cm="1">
        <f t="array" aca="1" ref="D1603" ca="1">INDIRECT(ADDRESS(1,A1603,1,1,"all_city_parameter_inputs"))</f>
        <v>temuco_padrelascasas</v>
      </c>
      <c r="E1603" s="11" t="str" cm="1">
        <f t="array" aca="1" ref="E1603" ca="1">IF(AND(ISBLANK(INDIRECT(ADDRESS(B1603,2,1,1,"all_city_parameter_inputs"))), ISBLANK(INDIRECT(ADDRESS(B1603,1,1,1,"all_city_parameter_inputs")))), "", IF(ISBLANK(INDIRECT(ADDRESS(B1603,1,1,1,"all_city_parameter_inputs"))), All_city_list!E1602,INDIRECT(ADDRESS(B1603,1,1,1,"all_city_parameter_inputs"))))</f>
        <v>distance_scalar_cycling</v>
      </c>
      <c r="F1603" s="9" t="str" cm="1">
        <f t="array" aca="1" ref="F1603" ca="1">IF(AND(ISBLANK(INDIRECT(ADDRESS(B1603,3,1,1,"all_city_parameter_inputs"))),ISBLANK(INDIRECT(ADDRESS(B1603,2,1,1,"all_city_parameter_inputs")))),"",IF(ISBLANK(INDIRECT(ADDRESS(B1603,2,1,1,"all_city_parameter_inputs"))),"",INDIRECT(ADDRESS(B1603,2,1,1,"all_city_parameter_inputs"))))</f>
        <v>sd</v>
      </c>
      <c r="G1603" s="25" cm="1">
        <f t="array" aca="1" ref="G1603" ca="1">IF(ISBLANK(INDIRECT(ADDRESS(B1603,A1603,1,1,"all_city_parameter_inputs"))), "--",INDIRECT(ADDRESS(B1603,A1603,1,1,"all_city_parameter_inputs")))</f>
        <v>1.2</v>
      </c>
      <c r="H1603" s="25" t="str">
        <f ca="1">IF(OR(F1603="alpha",F1603="beta",F1603="sd",F1603="mean"),"--",VLOOKUP(C1603,Default!$B$5:$H$82,7,FALSE))</f>
        <v>--</v>
      </c>
      <c r="I1603" s="9" t="str">
        <f ca="1">VLOOKUP(E1603,Lookup!$C$5:$D$42,2, FALSE)</f>
        <v>Travel values</v>
      </c>
      <c r="J1603" s="9" t="str">
        <f ca="1">VLOOKUP(C1603,Default!$B$4:$E$82,4, FALSE)</f>
        <v>scalar for cycling distance</v>
      </c>
      <c r="K1603" s="29"/>
      <c r="L1603" s="29"/>
      <c r="M1603" s="29"/>
    </row>
    <row r="1604" spans="1:13" x14ac:dyDescent="0.3">
      <c r="A1604" s="10">
        <f t="shared" si="71"/>
        <v>25</v>
      </c>
      <c r="B1604" s="10">
        <f t="shared" si="72"/>
        <v>62</v>
      </c>
      <c r="C1604" s="10" t="str">
        <f t="shared" ca="1" si="73"/>
        <v>CO2_emission_inventories motorcycle</v>
      </c>
      <c r="D1604" s="9" t="str" cm="1">
        <f t="array" aca="1" ref="D1604" ca="1">INDIRECT(ADDRESS(1,A1604,1,1,"all_city_parameter_inputs"))</f>
        <v>temuco_padrelascasas</v>
      </c>
      <c r="E1604" s="11" t="str" cm="1">
        <f t="array" aca="1" ref="E1604" ca="1">IF(AND(ISBLANK(INDIRECT(ADDRESS(B1604,2,1,1,"all_city_parameter_inputs"))), ISBLANK(INDIRECT(ADDRESS(B1604,1,1,1,"all_city_parameter_inputs")))), "", IF(ISBLANK(INDIRECT(ADDRESS(B1604,1,1,1,"all_city_parameter_inputs"))), All_city_list!E1603,INDIRECT(ADDRESS(B1604,1,1,1,"all_city_parameter_inputs"))))</f>
        <v>CO2_emission_inventories</v>
      </c>
      <c r="F1604" s="9" t="str" cm="1">
        <f t="array" aca="1" ref="F1604" ca="1">IF(AND(ISBLANK(INDIRECT(ADDRESS(B1604,3,1,1,"all_city_parameter_inputs"))),ISBLANK(INDIRECT(ADDRESS(B1604,2,1,1,"all_city_parameter_inputs")))),"",IF(ISBLANK(INDIRECT(ADDRESS(B1604,2,1,1,"all_city_parameter_inputs"))),"",INDIRECT(ADDRESS(B1604,2,1,1,"all_city_parameter_inputs"))))</f>
        <v>motorcycle</v>
      </c>
      <c r="G1604" s="25" cm="1">
        <f t="array" aca="1" ref="G1604" ca="1">IF(ISBLANK(INDIRECT(ADDRESS(B1604,A1604,1,1,"all_city_parameter_inputs"))), "--",INDIRECT(ADDRESS(B1604,A1604,1,1,"all_city_parameter_inputs")))</f>
        <v>131.36199999999999</v>
      </c>
      <c r="H1604" s="25">
        <f ca="1">IF(OR(F1604="alpha",F1604="beta",F1604="sd",F1604="mean"),"--",VLOOKUP(C1604,Default!$B$5:$H$82,7,FALSE))</f>
        <v>15.95</v>
      </c>
      <c r="I1604" s="9" t="str">
        <f ca="1">VLOOKUP(E1604,Lookup!$C$5:$D$42,2, FALSE)</f>
        <v>Pollution values</v>
      </c>
      <c r="J1604" s="9" t="str">
        <f ca="1">VLOOKUP(C1604,Default!$B$4:$E$82,4, FALSE)</f>
        <v>- used to estimate the CO2 for scenarios (function "scenario_co2_calculations").
- used to create the VEHICLE_INVENTORY, with speeds, PM and CO2 emissions (function "set_vehicle_inventory").</v>
      </c>
      <c r="K1604" s="29"/>
      <c r="L1604" s="29"/>
      <c r="M1604" s="29"/>
    </row>
    <row r="1605" spans="1:13" x14ac:dyDescent="0.3">
      <c r="A1605" s="10">
        <f t="shared" si="71"/>
        <v>25</v>
      </c>
      <c r="B1605" s="10">
        <f t="shared" si="72"/>
        <v>63</v>
      </c>
      <c r="C1605" s="10" t="str">
        <f t="shared" ca="1" si="73"/>
        <v>CO2_emission_inventories car</v>
      </c>
      <c r="D1605" s="9" t="str" cm="1">
        <f t="array" aca="1" ref="D1605" ca="1">INDIRECT(ADDRESS(1,A1605,1,1,"all_city_parameter_inputs"))</f>
        <v>temuco_padrelascasas</v>
      </c>
      <c r="E1605" s="11" t="str" cm="1">
        <f t="array" aca="1" ref="E1605" ca="1">IF(AND(ISBLANK(INDIRECT(ADDRESS(B1605,2,1,1,"all_city_parameter_inputs"))), ISBLANK(INDIRECT(ADDRESS(B1605,1,1,1,"all_city_parameter_inputs")))), "", IF(ISBLANK(INDIRECT(ADDRESS(B1605,1,1,1,"all_city_parameter_inputs"))), All_city_list!E1604,INDIRECT(ADDRESS(B1605,1,1,1,"all_city_parameter_inputs"))))</f>
        <v>CO2_emission_inventories</v>
      </c>
      <c r="F1605" s="9" t="str" cm="1">
        <f t="array" aca="1" ref="F1605" ca="1">IF(AND(ISBLANK(INDIRECT(ADDRESS(B1605,3,1,1,"all_city_parameter_inputs"))),ISBLANK(INDIRECT(ADDRESS(B1605,2,1,1,"all_city_parameter_inputs")))),"",IF(ISBLANK(INDIRECT(ADDRESS(B1605,2,1,1,"all_city_parameter_inputs"))),"",INDIRECT(ADDRESS(B1605,2,1,1,"all_city_parameter_inputs"))))</f>
        <v>car</v>
      </c>
      <c r="G1605" s="25" cm="1">
        <f t="array" aca="1" ref="G1605" ca="1">IF(ISBLANK(INDIRECT(ADDRESS(B1605,A1605,1,1,"all_city_parameter_inputs"))), "--",INDIRECT(ADDRESS(B1605,A1605,1,1,"all_city_parameter_inputs")))</f>
        <v>1629.47</v>
      </c>
      <c r="H1605" s="25">
        <f ca="1">IF(OR(F1605="alpha",F1605="beta",F1605="sd",F1605="mean"),"--",VLOOKUP(C1605,Default!$B$5:$H$82,7,FALSE))</f>
        <v>33.130000000000003</v>
      </c>
      <c r="I1605" s="9" t="str">
        <f ca="1">VLOOKUP(E1605,Lookup!$C$5:$D$42,2, FALSE)</f>
        <v>Pollution values</v>
      </c>
      <c r="J1605" s="9">
        <f ca="1">VLOOKUP(C1605,Default!$B$4:$E$82,4, FALSE)</f>
        <v>0</v>
      </c>
      <c r="K1605" s="29"/>
      <c r="L1605" s="29"/>
      <c r="M1605" s="29"/>
    </row>
    <row r="1606" spans="1:13" x14ac:dyDescent="0.3">
      <c r="A1606" s="10">
        <f t="shared" si="71"/>
        <v>25</v>
      </c>
      <c r="B1606" s="10">
        <f t="shared" si="72"/>
        <v>64</v>
      </c>
      <c r="C1606" s="10" t="str">
        <f t="shared" ca="1" si="73"/>
        <v>CO2_emission_inventories bus_driver</v>
      </c>
      <c r="D1606" s="9" t="str" cm="1">
        <f t="array" aca="1" ref="D1606" ca="1">INDIRECT(ADDRESS(1,A1606,1,1,"all_city_parameter_inputs"))</f>
        <v>temuco_padrelascasas</v>
      </c>
      <c r="E1606" s="11" t="str" cm="1">
        <f t="array" aca="1" ref="E1606" ca="1">IF(AND(ISBLANK(INDIRECT(ADDRESS(B1606,2,1,1,"all_city_parameter_inputs"))), ISBLANK(INDIRECT(ADDRESS(B1606,1,1,1,"all_city_parameter_inputs")))), "", IF(ISBLANK(INDIRECT(ADDRESS(B1606,1,1,1,"all_city_parameter_inputs"))), All_city_list!E1605,INDIRECT(ADDRESS(B1606,1,1,1,"all_city_parameter_inputs"))))</f>
        <v>CO2_emission_inventories</v>
      </c>
      <c r="F1606" s="9" t="str" cm="1">
        <f t="array" aca="1" ref="F1606" ca="1">IF(AND(ISBLANK(INDIRECT(ADDRESS(B1606,3,1,1,"all_city_parameter_inputs"))),ISBLANK(INDIRECT(ADDRESS(B1606,2,1,1,"all_city_parameter_inputs")))),"",IF(ISBLANK(INDIRECT(ADDRESS(B1606,2,1,1,"all_city_parameter_inputs"))),"",INDIRECT(ADDRESS(B1606,2,1,1,"all_city_parameter_inputs"))))</f>
        <v>bus_driver</v>
      </c>
      <c r="G1606" s="25" cm="1">
        <f t="array" aca="1" ref="G1606" ca="1">IF(ISBLANK(INDIRECT(ADDRESS(B1606,A1606,1,1,"all_city_parameter_inputs"))), "--",INDIRECT(ADDRESS(B1606,A1606,1,1,"all_city_parameter_inputs")))</f>
        <v>241.85499999999999</v>
      </c>
      <c r="H1606" s="25">
        <f ca="1">IF(OR(F1606="alpha",F1606="beta",F1606="sd",F1606="mean"),"--",VLOOKUP(C1606,Default!$B$5:$H$82,7,FALSE))</f>
        <v>9.76</v>
      </c>
      <c r="I1606" s="9" t="str">
        <f ca="1">VLOOKUP(E1606,Lookup!$C$5:$D$42,2, FALSE)</f>
        <v>Pollution values</v>
      </c>
      <c r="J1606" s="9">
        <f ca="1">VLOOKUP(C1606,Default!$B$4:$E$82,4, FALSE)</f>
        <v>0</v>
      </c>
      <c r="K1606" s="29"/>
      <c r="L1606" s="29"/>
      <c r="M1606" s="29"/>
    </row>
    <row r="1607" spans="1:13" x14ac:dyDescent="0.3">
      <c r="A1607" s="10">
        <f t="shared" si="71"/>
        <v>25</v>
      </c>
      <c r="B1607" s="10">
        <f t="shared" si="72"/>
        <v>65</v>
      </c>
      <c r="C1607" s="10" t="str">
        <f t="shared" ca="1" si="73"/>
        <v>CO2_emission_inventories big_truck</v>
      </c>
      <c r="D1607" s="9" t="str" cm="1">
        <f t="array" aca="1" ref="D1607" ca="1">INDIRECT(ADDRESS(1,A1607,1,1,"all_city_parameter_inputs"))</f>
        <v>temuco_padrelascasas</v>
      </c>
      <c r="E1607" s="11" t="str" cm="1">
        <f t="array" aca="1" ref="E1607" ca="1">IF(AND(ISBLANK(INDIRECT(ADDRESS(B1607,2,1,1,"all_city_parameter_inputs"))), ISBLANK(INDIRECT(ADDRESS(B1607,1,1,1,"all_city_parameter_inputs")))), "", IF(ISBLANK(INDIRECT(ADDRESS(B1607,1,1,1,"all_city_parameter_inputs"))), All_city_list!E1606,INDIRECT(ADDRESS(B1607,1,1,1,"all_city_parameter_inputs"))))</f>
        <v>CO2_emission_inventories</v>
      </c>
      <c r="F1607" s="9" t="str" cm="1">
        <f t="array" aca="1" ref="F1607" ca="1">IF(AND(ISBLANK(INDIRECT(ADDRESS(B1607,3,1,1,"all_city_parameter_inputs"))),ISBLANK(INDIRECT(ADDRESS(B1607,2,1,1,"all_city_parameter_inputs")))),"",IF(ISBLANK(INDIRECT(ADDRESS(B1607,2,1,1,"all_city_parameter_inputs"))),"",INDIRECT(ADDRESS(B1607,2,1,1,"all_city_parameter_inputs"))))</f>
        <v>big_truck</v>
      </c>
      <c r="G1607" s="25" cm="1">
        <f t="array" aca="1" ref="G1607" ca="1">IF(ISBLANK(INDIRECT(ADDRESS(B1607,A1607,1,1,"all_city_parameter_inputs"))), "--",INDIRECT(ADDRESS(B1607,A1607,1,1,"all_city_parameter_inputs")))</f>
        <v>1319.71</v>
      </c>
      <c r="H1607" s="25">
        <f ca="1">IF(OR(F1607="alpha",F1607="beta",F1607="sd",F1607="mean"),"--",VLOOKUP(C1607,Default!$B$5:$H$82,7,FALSE))</f>
        <v>3.68</v>
      </c>
      <c r="I1607" s="9" t="str">
        <f ca="1">VLOOKUP(E1607,Lookup!$C$5:$D$42,2, FALSE)</f>
        <v>Pollution values</v>
      </c>
      <c r="J1607" s="9">
        <f ca="1">VLOOKUP(C1607,Default!$B$4:$E$82,4, FALSE)</f>
        <v>0</v>
      </c>
      <c r="K1607" s="29"/>
      <c r="L1607" s="29"/>
      <c r="M1607" s="29"/>
    </row>
    <row r="1608" spans="1:13" x14ac:dyDescent="0.3">
      <c r="A1608" s="10">
        <f t="shared" si="71"/>
        <v>25</v>
      </c>
      <c r="B1608" s="10">
        <f t="shared" si="72"/>
        <v>66</v>
      </c>
      <c r="C1608" s="10" t="str">
        <f t="shared" ca="1" si="73"/>
        <v>CO2_emission_inventories truck</v>
      </c>
      <c r="D1608" s="9" t="str" cm="1">
        <f t="array" aca="1" ref="D1608" ca="1">INDIRECT(ADDRESS(1,A1608,1,1,"all_city_parameter_inputs"))</f>
        <v>temuco_padrelascasas</v>
      </c>
      <c r="E1608" s="11" t="str" cm="1">
        <f t="array" aca="1" ref="E1608" ca="1">IF(AND(ISBLANK(INDIRECT(ADDRESS(B1608,2,1,1,"all_city_parameter_inputs"))), ISBLANK(INDIRECT(ADDRESS(B1608,1,1,1,"all_city_parameter_inputs")))), "", IF(ISBLANK(INDIRECT(ADDRESS(B1608,1,1,1,"all_city_parameter_inputs"))), All_city_list!E1607,INDIRECT(ADDRESS(B1608,1,1,1,"all_city_parameter_inputs"))))</f>
        <v>CO2_emission_inventories</v>
      </c>
      <c r="F1608" s="9" t="str" cm="1">
        <f t="array" aca="1" ref="F1608" ca="1">IF(AND(ISBLANK(INDIRECT(ADDRESS(B1608,3,1,1,"all_city_parameter_inputs"))),ISBLANK(INDIRECT(ADDRESS(B1608,2,1,1,"all_city_parameter_inputs")))),"",IF(ISBLANK(INDIRECT(ADDRESS(B1608,2,1,1,"all_city_parameter_inputs"))),"",INDIRECT(ADDRESS(B1608,2,1,1,"all_city_parameter_inputs"))))</f>
        <v>truck</v>
      </c>
      <c r="G1608" s="25" cm="1">
        <f t="array" aca="1" ref="G1608" ca="1">IF(ISBLANK(INDIRECT(ADDRESS(B1608,A1608,1,1,"all_city_parameter_inputs"))), "--",INDIRECT(ADDRESS(B1608,A1608,1,1,"all_city_parameter_inputs")))</f>
        <v>5102.33</v>
      </c>
      <c r="H1608" s="25">
        <f ca="1">IF(OR(F1608="alpha",F1608="beta",F1608="sd",F1608="mean"),"--",VLOOKUP(C1608,Default!$B$5:$H$82,7,FALSE))</f>
        <v>6.19</v>
      </c>
      <c r="I1608" s="9" t="str">
        <f ca="1">VLOOKUP(E1608,Lookup!$C$5:$D$42,2, FALSE)</f>
        <v>Pollution values</v>
      </c>
      <c r="J1608" s="9">
        <f ca="1">VLOOKUP(C1608,Default!$B$4:$E$82,4, FALSE)</f>
        <v>0</v>
      </c>
      <c r="K1608" s="29"/>
      <c r="L1608" s="29"/>
      <c r="M1608" s="29"/>
    </row>
    <row r="1609" spans="1:13" x14ac:dyDescent="0.3">
      <c r="A1609" s="10">
        <f t="shared" si="71"/>
        <v>25</v>
      </c>
      <c r="B1609" s="10">
        <f t="shared" si="72"/>
        <v>67</v>
      </c>
      <c r="C1609" s="10" t="str">
        <f t="shared" ca="1" si="73"/>
        <v>CO2_emission_inventories van</v>
      </c>
      <c r="D1609" s="9" t="str" cm="1">
        <f t="array" aca="1" ref="D1609" ca="1">INDIRECT(ADDRESS(1,A1609,1,1,"all_city_parameter_inputs"))</f>
        <v>temuco_padrelascasas</v>
      </c>
      <c r="E1609" s="11" t="str" cm="1">
        <f t="array" aca="1" ref="E1609" ca="1">IF(AND(ISBLANK(INDIRECT(ADDRESS(B1609,2,1,1,"all_city_parameter_inputs"))), ISBLANK(INDIRECT(ADDRESS(B1609,1,1,1,"all_city_parameter_inputs")))), "", IF(ISBLANK(INDIRECT(ADDRESS(B1609,1,1,1,"all_city_parameter_inputs"))), All_city_list!E1608,INDIRECT(ADDRESS(B1609,1,1,1,"all_city_parameter_inputs"))))</f>
        <v>CO2_emission_inventories</v>
      </c>
      <c r="F1609" s="9" t="str" cm="1">
        <f t="array" aca="1" ref="F1609" ca="1">IF(AND(ISBLANK(INDIRECT(ADDRESS(B1609,3,1,1,"all_city_parameter_inputs"))),ISBLANK(INDIRECT(ADDRESS(B1609,2,1,1,"all_city_parameter_inputs")))),"",IF(ISBLANK(INDIRECT(ADDRESS(B1609,2,1,1,"all_city_parameter_inputs"))),"",INDIRECT(ADDRESS(B1609,2,1,1,"all_city_parameter_inputs"))))</f>
        <v>van</v>
      </c>
      <c r="G1609" s="25" t="str" cm="1">
        <f t="array" aca="1" ref="G1609" ca="1">IF(ISBLANK(INDIRECT(ADDRESS(B1609,A1609,1,1,"all_city_parameter_inputs"))), "--",INDIRECT(ADDRESS(B1609,A1609,1,1,"all_city_parameter_inputs")))</f>
        <v>--</v>
      </c>
      <c r="H1609" s="25" t="str">
        <f ca="1">IF(OR(F1609="alpha",F1609="beta",F1609="sd",F1609="mean"),"--",VLOOKUP(C1609,Default!$B$5:$H$82,7,FALSE))</f>
        <v>NOT defined</v>
      </c>
      <c r="I1609" s="9" t="str">
        <f ca="1">VLOOKUP(E1609,Lookup!$C$5:$D$42,2, FALSE)</f>
        <v>Pollution values</v>
      </c>
      <c r="J1609" s="9">
        <f ca="1">VLOOKUP(C1609,Default!$B$4:$E$82,4, FALSE)</f>
        <v>0</v>
      </c>
      <c r="K1609" s="29"/>
      <c r="L1609" s="29"/>
      <c r="M1609" s="29"/>
    </row>
    <row r="1610" spans="1:13" x14ac:dyDescent="0.3">
      <c r="A1610" s="10">
        <f t="shared" si="71"/>
        <v>25</v>
      </c>
      <c r="B1610" s="10">
        <f t="shared" si="72"/>
        <v>68</v>
      </c>
      <c r="C1610" s="10" t="str">
        <f t="shared" ca="1" si="73"/>
        <v>CO2_emission_inventories other</v>
      </c>
      <c r="D1610" s="9" t="str" cm="1">
        <f t="array" aca="1" ref="D1610" ca="1">INDIRECT(ADDRESS(1,A1610,1,1,"all_city_parameter_inputs"))</f>
        <v>temuco_padrelascasas</v>
      </c>
      <c r="E1610" s="11" t="str" cm="1">
        <f t="array" aca="1" ref="E1610" ca="1">IF(AND(ISBLANK(INDIRECT(ADDRESS(B1610,2,1,1,"all_city_parameter_inputs"))), ISBLANK(INDIRECT(ADDRESS(B1610,1,1,1,"all_city_parameter_inputs")))), "", IF(ISBLANK(INDIRECT(ADDRESS(B1610,1,1,1,"all_city_parameter_inputs"))), All_city_list!E1609,INDIRECT(ADDRESS(B1610,1,1,1,"all_city_parameter_inputs"))))</f>
        <v>CO2_emission_inventories</v>
      </c>
      <c r="F1610" s="9" t="str" cm="1">
        <f t="array" aca="1" ref="F1610" ca="1">IF(AND(ISBLANK(INDIRECT(ADDRESS(B1610,3,1,1,"all_city_parameter_inputs"))),ISBLANK(INDIRECT(ADDRESS(B1610,2,1,1,"all_city_parameter_inputs")))),"",IF(ISBLANK(INDIRECT(ADDRESS(B1610,2,1,1,"all_city_parameter_inputs"))),"",INDIRECT(ADDRESS(B1610,2,1,1,"all_city_parameter_inputs"))))</f>
        <v>other</v>
      </c>
      <c r="G1610" s="25" cm="1">
        <f t="array" aca="1" ref="G1610" ca="1">IF(ISBLANK(INDIRECT(ADDRESS(B1610,A1610,1,1,"all_city_parameter_inputs"))), "--",INDIRECT(ADDRESS(B1610,A1610,1,1,"all_city_parameter_inputs")))</f>
        <v>285.70100000000002</v>
      </c>
      <c r="H1610" s="25">
        <f ca="1">IF(OR(F1610="alpha",F1610="beta",F1610="sd",F1610="mean"),"--",VLOOKUP(C1610,Default!$B$5:$H$82,7,FALSE))</f>
        <v>31.28</v>
      </c>
      <c r="I1610" s="9" t="str">
        <f ca="1">VLOOKUP(E1610,Lookup!$C$5:$D$42,2, FALSE)</f>
        <v>Pollution values</v>
      </c>
      <c r="J1610" s="9">
        <f ca="1">VLOOKUP(C1610,Default!$B$4:$E$82,4, FALSE)</f>
        <v>0</v>
      </c>
      <c r="K1610" s="29"/>
      <c r="L1610" s="29"/>
      <c r="M1610" s="29"/>
    </row>
    <row r="1611" spans="1:13" x14ac:dyDescent="0.3">
      <c r="A1611" s="10">
        <f t="shared" si="71"/>
        <v>25</v>
      </c>
      <c r="B1611" s="10">
        <f t="shared" si="72"/>
        <v>69</v>
      </c>
      <c r="C1611" s="10" t="str">
        <f t="shared" ca="1" si="73"/>
        <v>CO2_emission_inventories taxi</v>
      </c>
      <c r="D1611" s="9" t="str" cm="1">
        <f t="array" aca="1" ref="D1611" ca="1">INDIRECT(ADDRESS(1,A1611,1,1,"all_city_parameter_inputs"))</f>
        <v>temuco_padrelascasas</v>
      </c>
      <c r="E1611" s="11" t="str" cm="1">
        <f t="array" aca="1" ref="E1611" ca="1">IF(AND(ISBLANK(INDIRECT(ADDRESS(B1611,2,1,1,"all_city_parameter_inputs"))), ISBLANK(INDIRECT(ADDRESS(B1611,1,1,1,"all_city_parameter_inputs")))), "", IF(ISBLANK(INDIRECT(ADDRESS(B1611,1,1,1,"all_city_parameter_inputs"))), All_city_list!E1610,INDIRECT(ADDRESS(B1611,1,1,1,"all_city_parameter_inputs"))))</f>
        <v>CO2_emission_inventories</v>
      </c>
      <c r="F1611" s="9" t="str" cm="1">
        <f t="array" aca="1" ref="F1611" ca="1">IF(AND(ISBLANK(INDIRECT(ADDRESS(B1611,3,1,1,"all_city_parameter_inputs"))),ISBLANK(INDIRECT(ADDRESS(B1611,2,1,1,"all_city_parameter_inputs")))),"",IF(ISBLANK(INDIRECT(ADDRESS(B1611,2,1,1,"all_city_parameter_inputs"))),"",INDIRECT(ADDRESS(B1611,2,1,1,"all_city_parameter_inputs"))))</f>
        <v>taxi</v>
      </c>
      <c r="G1611" s="25" t="str" cm="1">
        <f t="array" aca="1" ref="G1611" ca="1">IF(ISBLANK(INDIRECT(ADDRESS(B1611,A1611,1,1,"all_city_parameter_inputs"))), "--",INDIRECT(ADDRESS(B1611,A1611,1,1,"all_city_parameter_inputs")))</f>
        <v>--</v>
      </c>
      <c r="H1611" s="25" t="str">
        <f ca="1">IF(OR(F1611="alpha",F1611="beta",F1611="sd",F1611="mean"),"--",VLOOKUP(C1611,Default!$B$5:$H$82,7,FALSE))</f>
        <v>NOT defined</v>
      </c>
      <c r="I1611" s="9" t="str">
        <f ca="1">VLOOKUP(E1611,Lookup!$C$5:$D$42,2, FALSE)</f>
        <v>Pollution values</v>
      </c>
      <c r="J1611" s="9">
        <f ca="1">VLOOKUP(C1611,Default!$B$4:$E$82,4, FALSE)</f>
        <v>0</v>
      </c>
      <c r="K1611" s="29"/>
      <c r="L1611" s="29"/>
      <c r="M1611" s="29"/>
    </row>
    <row r="1612" spans="1:13" x14ac:dyDescent="0.3">
      <c r="A1612" s="10">
        <f t="shared" si="71"/>
        <v>25</v>
      </c>
      <c r="B1612" s="10">
        <f t="shared" si="72"/>
        <v>70</v>
      </c>
      <c r="C1612" s="10" t="str">
        <f t="shared" ca="1" si="73"/>
        <v>CO2_emission_inventories auto_rickshaw</v>
      </c>
      <c r="D1612" s="9" t="str" cm="1">
        <f t="array" aca="1" ref="D1612" ca="1">INDIRECT(ADDRESS(1,A1612,1,1,"all_city_parameter_inputs"))</f>
        <v>temuco_padrelascasas</v>
      </c>
      <c r="E1612" s="11" t="str" cm="1">
        <f t="array" aca="1" ref="E1612" ca="1">IF(AND(ISBLANK(INDIRECT(ADDRESS(B1612,2,1,1,"all_city_parameter_inputs"))), ISBLANK(INDIRECT(ADDRESS(B1612,1,1,1,"all_city_parameter_inputs")))), "", IF(ISBLANK(INDIRECT(ADDRESS(B1612,1,1,1,"all_city_parameter_inputs"))), All_city_list!E1611,INDIRECT(ADDRESS(B1612,1,1,1,"all_city_parameter_inputs"))))</f>
        <v>CO2_emission_inventories</v>
      </c>
      <c r="F1612" s="9" t="str" cm="1">
        <f t="array" aca="1" ref="F1612" ca="1">IF(AND(ISBLANK(INDIRECT(ADDRESS(B1612,3,1,1,"all_city_parameter_inputs"))),ISBLANK(INDIRECT(ADDRESS(B1612,2,1,1,"all_city_parameter_inputs")))),"",IF(ISBLANK(INDIRECT(ADDRESS(B1612,2,1,1,"all_city_parameter_inputs"))),"",INDIRECT(ADDRESS(B1612,2,1,1,"all_city_parameter_inputs"))))</f>
        <v>auto_rickshaw</v>
      </c>
      <c r="G1612" s="25" t="str" cm="1">
        <f t="array" aca="1" ref="G1612" ca="1">IF(ISBLANK(INDIRECT(ADDRESS(B1612,A1612,1,1,"all_city_parameter_inputs"))), "--",INDIRECT(ADDRESS(B1612,A1612,1,1,"all_city_parameter_inputs")))</f>
        <v>--</v>
      </c>
      <c r="H1612" s="25" t="str">
        <f ca="1">IF(OR(F1612="alpha",F1612="beta",F1612="sd",F1612="mean"),"--",VLOOKUP(C1612,Default!$B$5:$H$82,7,FALSE))</f>
        <v>NOT defined</v>
      </c>
      <c r="I1612" s="9" t="str">
        <f ca="1">VLOOKUP(E1612,Lookup!$C$5:$D$42,2, FALSE)</f>
        <v>Pollution values</v>
      </c>
      <c r="J1612" s="9">
        <f ca="1">VLOOKUP(C1612,Default!$B$4:$E$82,4, FALSE)</f>
        <v>0</v>
      </c>
      <c r="K1612" s="29"/>
      <c r="L1612" s="29"/>
      <c r="M1612" s="29"/>
    </row>
    <row r="1613" spans="1:13" x14ac:dyDescent="0.3">
      <c r="A1613" s="10">
        <f t="shared" ref="A1613:A1676" si="74">A1543+1</f>
        <v>25</v>
      </c>
      <c r="B1613" s="10">
        <f t="shared" ref="B1613:B1676" si="75">B1543</f>
        <v>71</v>
      </c>
      <c r="C1613" s="10" t="str">
        <f t="shared" ref="C1613:C1676" ca="1" si="76">IF(OR(F1613="alpha",F1613="beta",F1613="constant",F1613="sd",F1613="mean"),E1613,E1613&amp;" "&amp;F1613)</f>
        <v xml:space="preserve">CO2_emission_confidence </v>
      </c>
      <c r="D1613" s="9" t="str" cm="1">
        <f t="array" aca="1" ref="D1613" ca="1">INDIRECT(ADDRESS(1,A1613,1,1,"all_city_parameter_inputs"))</f>
        <v>temuco_padrelascasas</v>
      </c>
      <c r="E1613" s="11" t="str" cm="1">
        <f t="array" aca="1" ref="E1613" ca="1">IF(AND(ISBLANK(INDIRECT(ADDRESS(B1613,2,1,1,"all_city_parameter_inputs"))), ISBLANK(INDIRECT(ADDRESS(B1613,1,1,1,"all_city_parameter_inputs")))), "", IF(ISBLANK(INDIRECT(ADDRESS(B1613,1,1,1,"all_city_parameter_inputs"))), All_city_list!E1612,INDIRECT(ADDRESS(B1613,1,1,1,"all_city_parameter_inputs"))))</f>
        <v>CO2_emission_confidence</v>
      </c>
      <c r="F1613" s="9" t="str" cm="1">
        <f t="array" aca="1" ref="F1613" ca="1">IF(AND(ISBLANK(INDIRECT(ADDRESS(B1613,3,1,1,"all_city_parameter_inputs"))),ISBLANK(INDIRECT(ADDRESS(B1613,2,1,1,"all_city_parameter_inputs")))),"",IF(ISBLANK(INDIRECT(ADDRESS(B1613,2,1,1,"all_city_parameter_inputs"))),"",INDIRECT(ADDRESS(B1613,2,1,1,"all_city_parameter_inputs"))))</f>
        <v/>
      </c>
      <c r="G1613" s="25" cm="1">
        <f t="array" aca="1" ref="G1613" ca="1">IF(ISBLANK(INDIRECT(ADDRESS(B1613,A1613,1,1,"all_city_parameter_inputs"))), "--",INDIRECT(ADDRESS(B1613,A1613,1,1,"all_city_parameter_inputs")))</f>
        <v>0.8</v>
      </c>
      <c r="H1613" s="25" t="e">
        <f ca="1">IF(OR(F1613="alpha",F1613="beta",F1613="sd",F1613="mean"),"--",VLOOKUP(C1613,Default!$B$5:$H$82,7,FALSE))</f>
        <v>#N/A</v>
      </c>
      <c r="I1613" s="9" t="str">
        <f ca="1">VLOOKUP(E1613,Lookup!$C$5:$D$42,2, FALSE)</f>
        <v>Pollution values</v>
      </c>
      <c r="J1613" s="9" t="e">
        <f ca="1">VLOOKUP(C1613,Default!$B$4:$E$82,4, FALSE)</f>
        <v>#N/A</v>
      </c>
      <c r="K1613" s="29"/>
      <c r="L1613" s="29"/>
      <c r="M1613" s="29"/>
    </row>
    <row r="1614" spans="1:13" x14ac:dyDescent="0.3">
      <c r="A1614" s="10">
        <f t="shared" si="74"/>
        <v>26</v>
      </c>
      <c r="B1614" s="10">
        <f t="shared" si="75"/>
        <v>2</v>
      </c>
      <c r="C1614" s="10" t="str">
        <f t="shared" ca="1" si="76"/>
        <v>speeds subway</v>
      </c>
      <c r="D1614" s="9" t="str" cm="1">
        <f t="array" aca="1" ref="D1614" ca="1">INDIRECT(ADDRESS(1,A1614,1,1,"all_city_parameter_inputs"))</f>
        <v>valdivia</v>
      </c>
      <c r="E1614" s="11" t="str" cm="1">
        <f t="array" aca="1" ref="E1614" ca="1">IF(AND(ISBLANK(INDIRECT(ADDRESS(B1614,2,1,1,"all_city_parameter_inputs"))), ISBLANK(INDIRECT(ADDRESS(B1614,1,1,1,"all_city_parameter_inputs")))), "", IF(ISBLANK(INDIRECT(ADDRESS(B1614,1,1,1,"all_city_parameter_inputs"))), All_city_list!E1613,INDIRECT(ADDRESS(B1614,1,1,1,"all_city_parameter_inputs"))))</f>
        <v>speeds</v>
      </c>
      <c r="F1614" s="9" t="str" cm="1">
        <f t="array" aca="1" ref="F1614" ca="1">IF(AND(ISBLANK(INDIRECT(ADDRESS(B1614,3,1,1,"all_city_parameter_inputs"))),ISBLANK(INDIRECT(ADDRESS(B1614,2,1,1,"all_city_parameter_inputs")))),"",IF(ISBLANK(INDIRECT(ADDRESS(B1614,2,1,1,"all_city_parameter_inputs"))),"",INDIRECT(ADDRESS(B1614,2,1,1,"all_city_parameter_inputs"))))</f>
        <v>subway</v>
      </c>
      <c r="G1614" s="25" t="str" cm="1">
        <f t="array" aca="1" ref="G1614" ca="1">IF(ISBLANK(INDIRECT(ADDRESS(B1614,A1614,1,1,"all_city_parameter_inputs"))), "--",INDIRECT(ADDRESS(B1614,A1614,1,1,"all_city_parameter_inputs")))</f>
        <v>--</v>
      </c>
      <c r="H1614" s="25">
        <f ca="1">IF(OR(F1614="alpha",F1614="beta",F1614="sd",F1614="mean"),"--",VLOOKUP(C1614,Default!$B$5:$H$82,7,FALSE))</f>
        <v>16</v>
      </c>
      <c r="I1614" s="9" t="str">
        <f ca="1">VLOOKUP(E1614,Lookup!$C$5:$D$42,2, FALSE)</f>
        <v>Travel values</v>
      </c>
      <c r="J1614" s="9">
        <f ca="1">VLOOKUP(C1614,Default!$B$4:$E$82,4, FALSE)</f>
        <v>0</v>
      </c>
      <c r="K1614" s="29"/>
      <c r="L1614" s="29"/>
      <c r="M1614" s="29"/>
    </row>
    <row r="1615" spans="1:13" x14ac:dyDescent="0.3">
      <c r="A1615" s="10">
        <f t="shared" si="74"/>
        <v>26</v>
      </c>
      <c r="B1615" s="10">
        <f t="shared" si="75"/>
        <v>3</v>
      </c>
      <c r="C1615" s="10" t="str">
        <f t="shared" ca="1" si="76"/>
        <v>speeds cycle</v>
      </c>
      <c r="D1615" s="9" t="str" cm="1">
        <f t="array" aca="1" ref="D1615" ca="1">INDIRECT(ADDRESS(1,A1615,1,1,"all_city_parameter_inputs"))</f>
        <v>valdivia</v>
      </c>
      <c r="E1615" s="11" t="str" cm="1">
        <f t="array" aca="1" ref="E1615" ca="1">IF(AND(ISBLANK(INDIRECT(ADDRESS(B1615,2,1,1,"all_city_parameter_inputs"))), ISBLANK(INDIRECT(ADDRESS(B1615,1,1,1,"all_city_parameter_inputs")))), "", IF(ISBLANK(INDIRECT(ADDRESS(B1615,1,1,1,"all_city_parameter_inputs"))), All_city_list!E1614,INDIRECT(ADDRESS(B1615,1,1,1,"all_city_parameter_inputs"))))</f>
        <v>speeds</v>
      </c>
      <c r="F1615" s="9" t="str" cm="1">
        <f t="array" aca="1" ref="F1615" ca="1">IF(AND(ISBLANK(INDIRECT(ADDRESS(B1615,3,1,1,"all_city_parameter_inputs"))),ISBLANK(INDIRECT(ADDRESS(B1615,2,1,1,"all_city_parameter_inputs")))),"",IF(ISBLANK(INDIRECT(ADDRESS(B1615,2,1,1,"all_city_parameter_inputs"))),"",INDIRECT(ADDRESS(B1615,2,1,1,"all_city_parameter_inputs"))))</f>
        <v>cycle</v>
      </c>
      <c r="G1615" s="25" t="str" cm="1">
        <f t="array" aca="1" ref="G1615" ca="1">IF(ISBLANK(INDIRECT(ADDRESS(B1615,A1615,1,1,"all_city_parameter_inputs"))), "--",INDIRECT(ADDRESS(B1615,A1615,1,1,"all_city_parameter_inputs")))</f>
        <v>--</v>
      </c>
      <c r="H1615" s="25">
        <f ca="1">IF(OR(F1615="alpha",F1615="beta",F1615="sd",F1615="mean"),"--",VLOOKUP(C1615,Default!$B$5:$H$82,7,FALSE))</f>
        <v>7</v>
      </c>
      <c r="I1615" s="9" t="str">
        <f ca="1">VLOOKUP(E1615,Lookup!$C$5:$D$42,2, FALSE)</f>
        <v>Travel values</v>
      </c>
      <c r="J1615" s="9">
        <f ca="1">VLOOKUP(C1615,Default!$B$4:$E$82,4, FALSE)</f>
        <v>0</v>
      </c>
      <c r="K1615" s="29"/>
      <c r="L1615" s="29"/>
      <c r="M1615" s="29"/>
    </row>
    <row r="1616" spans="1:13" x14ac:dyDescent="0.3">
      <c r="A1616" s="10">
        <f t="shared" si="74"/>
        <v>26</v>
      </c>
      <c r="B1616" s="10">
        <f t="shared" si="75"/>
        <v>4</v>
      </c>
      <c r="C1616" s="10" t="str">
        <f t="shared" ca="1" si="76"/>
        <v>PM_emission_inventories motorcycle</v>
      </c>
      <c r="D1616" s="9" t="str" cm="1">
        <f t="array" aca="1" ref="D1616" ca="1">INDIRECT(ADDRESS(1,A1616,1,1,"all_city_parameter_inputs"))</f>
        <v>valdivia</v>
      </c>
      <c r="E1616" s="11" t="str" cm="1">
        <f t="array" aca="1" ref="E1616" ca="1">IF(AND(ISBLANK(INDIRECT(ADDRESS(B1616,2,1,1,"all_city_parameter_inputs"))), ISBLANK(INDIRECT(ADDRESS(B1616,1,1,1,"all_city_parameter_inputs")))), "", IF(ISBLANK(INDIRECT(ADDRESS(B1616,1,1,1,"all_city_parameter_inputs"))), All_city_list!E1615,INDIRECT(ADDRESS(B1616,1,1,1,"all_city_parameter_inputs"))))</f>
        <v>PM_emission_inventories</v>
      </c>
      <c r="F1616" s="9" t="str" cm="1">
        <f t="array" aca="1" ref="F1616" ca="1">IF(AND(ISBLANK(INDIRECT(ADDRESS(B1616,3,1,1,"all_city_parameter_inputs"))),ISBLANK(INDIRECT(ADDRESS(B1616,2,1,1,"all_city_parameter_inputs")))),"",IF(ISBLANK(INDIRECT(ADDRESS(B1616,2,1,1,"all_city_parameter_inputs"))),"",INDIRECT(ADDRESS(B1616,2,1,1,"all_city_parameter_inputs"))))</f>
        <v>motorcycle</v>
      </c>
      <c r="G1616" s="25" cm="1">
        <f t="array" aca="1" ref="G1616" ca="1">IF(ISBLANK(INDIRECT(ADDRESS(B1616,A1616,1,1,"all_city_parameter_inputs"))), "--",INDIRECT(ADDRESS(B1616,A1616,1,1,"all_city_parameter_inputs")))</f>
        <v>8.0693689999999998E-3</v>
      </c>
      <c r="H1616" s="25">
        <f ca="1">IF(OR(F1616="alpha",F1616="beta",F1616="sd",F1616="mean"),"--",VLOOKUP(C1616,Default!$B$5:$H$82,7,FALSE))</f>
        <v>1.0999999999999999E-2</v>
      </c>
      <c r="I1616" s="9" t="str">
        <f ca="1">VLOOKUP(E1616,Lookup!$C$5:$D$42,2, FALSE)</f>
        <v>Pollution values</v>
      </c>
      <c r="J1616" s="9" t="str">
        <f ca="1">VLOOKUP(C1616,Default!$B$4:$E$82,4, FALSE)</f>
        <v>- Used to estimate the PM for scenarios (function "scenario_pm_calculations").
- Iused as reference to compute confidence around it (function "ithim_setup_parameters").
- used to create VEHICLE_INVENTORY, with speeds, PM and CO2 emissions (function "set_vehicle_inventory").</v>
      </c>
      <c r="K1616" s="29"/>
      <c r="L1616" s="29"/>
      <c r="M1616" s="29"/>
    </row>
    <row r="1617" spans="1:13" x14ac:dyDescent="0.3">
      <c r="A1617" s="10">
        <f t="shared" si="74"/>
        <v>26</v>
      </c>
      <c r="B1617" s="10">
        <f t="shared" si="75"/>
        <v>5</v>
      </c>
      <c r="C1617" s="10" t="str">
        <f t="shared" ca="1" si="76"/>
        <v>PM_emission_inventories car</v>
      </c>
      <c r="D1617" s="9" t="str" cm="1">
        <f t="array" aca="1" ref="D1617" ca="1">INDIRECT(ADDRESS(1,A1617,1,1,"all_city_parameter_inputs"))</f>
        <v>valdivia</v>
      </c>
      <c r="E1617" s="11" t="str" cm="1">
        <f t="array" aca="1" ref="E1617" ca="1">IF(AND(ISBLANK(INDIRECT(ADDRESS(B1617,2,1,1,"all_city_parameter_inputs"))), ISBLANK(INDIRECT(ADDRESS(B1617,1,1,1,"all_city_parameter_inputs")))), "", IF(ISBLANK(INDIRECT(ADDRESS(B1617,1,1,1,"all_city_parameter_inputs"))), All_city_list!E1616,INDIRECT(ADDRESS(B1617,1,1,1,"all_city_parameter_inputs"))))</f>
        <v>PM_emission_inventories</v>
      </c>
      <c r="F1617" s="9" t="str" cm="1">
        <f t="array" aca="1" ref="F1617" ca="1">IF(AND(ISBLANK(INDIRECT(ADDRESS(B1617,3,1,1,"all_city_parameter_inputs"))),ISBLANK(INDIRECT(ADDRESS(B1617,2,1,1,"all_city_parameter_inputs")))),"",IF(ISBLANK(INDIRECT(ADDRESS(B1617,2,1,1,"all_city_parameter_inputs"))),"",INDIRECT(ADDRESS(B1617,2,1,1,"all_city_parameter_inputs"))))</f>
        <v>car</v>
      </c>
      <c r="G1617" s="25" cm="1">
        <f t="array" aca="1" ref="G1617" ca="1">IF(ISBLANK(INDIRECT(ADDRESS(B1617,A1617,1,1,"all_city_parameter_inputs"))), "--",INDIRECT(ADDRESS(B1617,A1617,1,1,"all_city_parameter_inputs")))</f>
        <v>1.0688335E-2</v>
      </c>
      <c r="H1617" s="25">
        <f ca="1">IF(OR(F1617="alpha",F1617="beta",F1617="sd",F1617="mean"),"--",VLOOKUP(C1617,Default!$B$5:$H$82,7,FALSE))</f>
        <v>0.22800000000000001</v>
      </c>
      <c r="I1617" s="9" t="str">
        <f ca="1">VLOOKUP(E1617,Lookup!$C$5:$D$42,2, FALSE)</f>
        <v>Pollution values</v>
      </c>
      <c r="J1617" s="9">
        <f ca="1">VLOOKUP(C1617,Default!$B$4:$E$82,4, FALSE)</f>
        <v>0</v>
      </c>
      <c r="K1617" s="29"/>
      <c r="L1617" s="29"/>
      <c r="M1617" s="29"/>
    </row>
    <row r="1618" spans="1:13" x14ac:dyDescent="0.3">
      <c r="A1618" s="10">
        <f t="shared" si="74"/>
        <v>26</v>
      </c>
      <c r="B1618" s="10">
        <f t="shared" si="75"/>
        <v>6</v>
      </c>
      <c r="C1618" s="10" t="str">
        <f t="shared" ca="1" si="76"/>
        <v>PM_emission_inventories bus_driver</v>
      </c>
      <c r="D1618" s="9" t="str" cm="1">
        <f t="array" aca="1" ref="D1618" ca="1">INDIRECT(ADDRESS(1,A1618,1,1,"all_city_parameter_inputs"))</f>
        <v>valdivia</v>
      </c>
      <c r="E1618" s="11" t="str" cm="1">
        <f t="array" aca="1" ref="E1618" ca="1">IF(AND(ISBLANK(INDIRECT(ADDRESS(B1618,2,1,1,"all_city_parameter_inputs"))), ISBLANK(INDIRECT(ADDRESS(B1618,1,1,1,"all_city_parameter_inputs")))), "", IF(ISBLANK(INDIRECT(ADDRESS(B1618,1,1,1,"all_city_parameter_inputs"))), All_city_list!E1617,INDIRECT(ADDRESS(B1618,1,1,1,"all_city_parameter_inputs"))))</f>
        <v>PM_emission_inventories</v>
      </c>
      <c r="F1618" s="9" t="str" cm="1">
        <f t="array" aca="1" ref="F1618" ca="1">IF(AND(ISBLANK(INDIRECT(ADDRESS(B1618,3,1,1,"all_city_parameter_inputs"))),ISBLANK(INDIRECT(ADDRESS(B1618,2,1,1,"all_city_parameter_inputs")))),"",IF(ISBLANK(INDIRECT(ADDRESS(B1618,2,1,1,"all_city_parameter_inputs"))),"",INDIRECT(ADDRESS(B1618,2,1,1,"all_city_parameter_inputs"))))</f>
        <v>bus_driver</v>
      </c>
      <c r="G1618" s="25" cm="1">
        <f t="array" aca="1" ref="G1618" ca="1">IF(ISBLANK(INDIRECT(ADDRESS(B1618,A1618,1,1,"all_city_parameter_inputs"))), "--",INDIRECT(ADDRESS(B1618,A1618,1,1,"all_city_parameter_inputs")))</f>
        <v>3.7458430000000001E-2</v>
      </c>
      <c r="H1618" s="25">
        <f ca="1">IF(OR(F1618="alpha",F1618="beta",F1618="sd",F1618="mean"),"--",VLOOKUP(C1618,Default!$B$5:$H$82,7,FALSE))</f>
        <v>0.82</v>
      </c>
      <c r="I1618" s="9" t="str">
        <f ca="1">VLOOKUP(E1618,Lookup!$C$5:$D$42,2, FALSE)</f>
        <v>Pollution values</v>
      </c>
      <c r="J1618" s="9">
        <f ca="1">VLOOKUP(C1618,Default!$B$4:$E$82,4, FALSE)</f>
        <v>0</v>
      </c>
      <c r="K1618" s="29"/>
      <c r="L1618" s="29"/>
      <c r="M1618" s="29"/>
    </row>
    <row r="1619" spans="1:13" x14ac:dyDescent="0.3">
      <c r="A1619" s="10">
        <f t="shared" si="74"/>
        <v>26</v>
      </c>
      <c r="B1619" s="10">
        <f t="shared" si="75"/>
        <v>7</v>
      </c>
      <c r="C1619" s="10" t="str">
        <f t="shared" ca="1" si="76"/>
        <v>PM_emission_inventories big_truck</v>
      </c>
      <c r="D1619" s="9" t="str" cm="1">
        <f t="array" aca="1" ref="D1619" ca="1">INDIRECT(ADDRESS(1,A1619,1,1,"all_city_parameter_inputs"))</f>
        <v>valdivia</v>
      </c>
      <c r="E1619" s="11" t="str" cm="1">
        <f t="array" aca="1" ref="E1619" ca="1">IF(AND(ISBLANK(INDIRECT(ADDRESS(B1619,2,1,1,"all_city_parameter_inputs"))), ISBLANK(INDIRECT(ADDRESS(B1619,1,1,1,"all_city_parameter_inputs")))), "", IF(ISBLANK(INDIRECT(ADDRESS(B1619,1,1,1,"all_city_parameter_inputs"))), All_city_list!E1618,INDIRECT(ADDRESS(B1619,1,1,1,"all_city_parameter_inputs"))))</f>
        <v>PM_emission_inventories</v>
      </c>
      <c r="F1619" s="9" t="str" cm="1">
        <f t="array" aca="1" ref="F1619" ca="1">IF(AND(ISBLANK(INDIRECT(ADDRESS(B1619,3,1,1,"all_city_parameter_inputs"))),ISBLANK(INDIRECT(ADDRESS(B1619,2,1,1,"all_city_parameter_inputs")))),"",IF(ISBLANK(INDIRECT(ADDRESS(B1619,2,1,1,"all_city_parameter_inputs"))),"",INDIRECT(ADDRESS(B1619,2,1,1,"all_city_parameter_inputs"))))</f>
        <v>big_truck</v>
      </c>
      <c r="G1619" s="25" cm="1">
        <f t="array" aca="1" ref="G1619" ca="1">IF(ISBLANK(INDIRECT(ADDRESS(B1619,A1619,1,1,"all_city_parameter_inputs"))), "--",INDIRECT(ADDRESS(B1619,A1619,1,1,"all_city_parameter_inputs")))</f>
        <v>7.0767066000000003E-2</v>
      </c>
      <c r="H1619" s="25">
        <f ca="1">IF(OR(F1619="alpha",F1619="beta",F1619="sd",F1619="mean"),"--",VLOOKUP(C1619,Default!$B$5:$H$82,7,FALSE))</f>
        <v>0.71099999999999997</v>
      </c>
      <c r="I1619" s="9" t="str">
        <f ca="1">VLOOKUP(E1619,Lookup!$C$5:$D$42,2, FALSE)</f>
        <v>Pollution values</v>
      </c>
      <c r="J1619" s="9">
        <f ca="1">VLOOKUP(C1619,Default!$B$4:$E$82,4, FALSE)</f>
        <v>0</v>
      </c>
      <c r="K1619" s="29"/>
      <c r="L1619" s="29"/>
      <c r="M1619" s="29"/>
    </row>
    <row r="1620" spans="1:13" x14ac:dyDescent="0.3">
      <c r="A1620" s="10">
        <f t="shared" si="74"/>
        <v>26</v>
      </c>
      <c r="B1620" s="10">
        <f t="shared" si="75"/>
        <v>8</v>
      </c>
      <c r="C1620" s="10" t="str">
        <f t="shared" ca="1" si="76"/>
        <v>PM_emission_inventories truck</v>
      </c>
      <c r="D1620" s="9" t="str" cm="1">
        <f t="array" aca="1" ref="D1620" ca="1">INDIRECT(ADDRESS(1,A1620,1,1,"all_city_parameter_inputs"))</f>
        <v>valdivia</v>
      </c>
      <c r="E1620" s="11" t="str" cm="1">
        <f t="array" aca="1" ref="E1620" ca="1">IF(AND(ISBLANK(INDIRECT(ADDRESS(B1620,2,1,1,"all_city_parameter_inputs"))), ISBLANK(INDIRECT(ADDRESS(B1620,1,1,1,"all_city_parameter_inputs")))), "", IF(ISBLANK(INDIRECT(ADDRESS(B1620,1,1,1,"all_city_parameter_inputs"))), All_city_list!E1619,INDIRECT(ADDRESS(B1620,1,1,1,"all_city_parameter_inputs"))))</f>
        <v>PM_emission_inventories</v>
      </c>
      <c r="F1620" s="9" t="str" cm="1">
        <f t="array" aca="1" ref="F1620" ca="1">IF(AND(ISBLANK(INDIRECT(ADDRESS(B1620,3,1,1,"all_city_parameter_inputs"))),ISBLANK(INDIRECT(ADDRESS(B1620,2,1,1,"all_city_parameter_inputs")))),"",IF(ISBLANK(INDIRECT(ADDRESS(B1620,2,1,1,"all_city_parameter_inputs"))),"",INDIRECT(ADDRESS(B1620,2,1,1,"all_city_parameter_inputs"))))</f>
        <v>truck</v>
      </c>
      <c r="G1620" s="25" cm="1">
        <f t="array" aca="1" ref="G1620" ca="1">IF(ISBLANK(INDIRECT(ADDRESS(B1620,A1620,1,1,"all_city_parameter_inputs"))), "--",INDIRECT(ADDRESS(B1620,A1620,1,1,"all_city_parameter_inputs")))</f>
        <v>0.87301679899999995</v>
      </c>
      <c r="H1620" s="25">
        <f ca="1">IF(OR(F1620="alpha",F1620="beta",F1620="sd",F1620="mean"),"--",VLOOKUP(C1620,Default!$B$5:$H$82,7,FALSE))</f>
        <v>0.85899999999999999</v>
      </c>
      <c r="I1620" s="9" t="str">
        <f ca="1">VLOOKUP(E1620,Lookup!$C$5:$D$42,2, FALSE)</f>
        <v>Pollution values</v>
      </c>
      <c r="J1620" s="9">
        <f ca="1">VLOOKUP(C1620,Default!$B$4:$E$82,4, FALSE)</f>
        <v>0</v>
      </c>
      <c r="K1620" s="29"/>
      <c r="L1620" s="29"/>
      <c r="M1620" s="29"/>
    </row>
    <row r="1621" spans="1:13" x14ac:dyDescent="0.3">
      <c r="A1621" s="10">
        <f t="shared" si="74"/>
        <v>26</v>
      </c>
      <c r="B1621" s="10">
        <f t="shared" si="75"/>
        <v>9</v>
      </c>
      <c r="C1621" s="10" t="str">
        <f t="shared" ca="1" si="76"/>
        <v>PM_emission_inventories van</v>
      </c>
      <c r="D1621" s="9" t="str" cm="1">
        <f t="array" aca="1" ref="D1621" ca="1">INDIRECT(ADDRESS(1,A1621,1,1,"all_city_parameter_inputs"))</f>
        <v>valdivia</v>
      </c>
      <c r="E1621" s="11" t="str" cm="1">
        <f t="array" aca="1" ref="E1621" ca="1">IF(AND(ISBLANK(INDIRECT(ADDRESS(B1621,2,1,1,"all_city_parameter_inputs"))), ISBLANK(INDIRECT(ADDRESS(B1621,1,1,1,"all_city_parameter_inputs")))), "", IF(ISBLANK(INDIRECT(ADDRESS(B1621,1,1,1,"all_city_parameter_inputs"))), All_city_list!E1620,INDIRECT(ADDRESS(B1621,1,1,1,"all_city_parameter_inputs"))))</f>
        <v>PM_emission_inventories</v>
      </c>
      <c r="F1621" s="9" t="str" cm="1">
        <f t="array" aca="1" ref="F1621" ca="1">IF(AND(ISBLANK(INDIRECT(ADDRESS(B1621,3,1,1,"all_city_parameter_inputs"))),ISBLANK(INDIRECT(ADDRESS(B1621,2,1,1,"all_city_parameter_inputs")))),"",IF(ISBLANK(INDIRECT(ADDRESS(B1621,2,1,1,"all_city_parameter_inputs"))),"",INDIRECT(ADDRESS(B1621,2,1,1,"all_city_parameter_inputs"))))</f>
        <v>van</v>
      </c>
      <c r="G1621" s="25" cm="1">
        <f t="array" aca="1" ref="G1621" ca="1">IF(ISBLANK(INDIRECT(ADDRESS(B1621,A1621,1,1,"all_city_parameter_inputs"))), "--",INDIRECT(ADDRESS(B1621,A1621,1,1,"all_city_parameter_inputs")))</f>
        <v>0</v>
      </c>
      <c r="H1621" s="25" t="str">
        <f ca="1">IF(OR(F1621="alpha",F1621="beta",F1621="sd",F1621="mean"),"--",VLOOKUP(C1621,Default!$B$5:$H$82,7,FALSE))</f>
        <v>NOT defined</v>
      </c>
      <c r="I1621" s="9" t="str">
        <f ca="1">VLOOKUP(E1621,Lookup!$C$5:$D$42,2, FALSE)</f>
        <v>Pollution values</v>
      </c>
      <c r="J1621" s="9">
        <f ca="1">VLOOKUP(C1621,Default!$B$4:$E$82,4, FALSE)</f>
        <v>0</v>
      </c>
      <c r="K1621" s="29"/>
      <c r="L1621" s="29"/>
      <c r="M1621" s="29"/>
    </row>
    <row r="1622" spans="1:13" x14ac:dyDescent="0.3">
      <c r="A1622" s="10">
        <f t="shared" si="74"/>
        <v>26</v>
      </c>
      <c r="B1622" s="10">
        <f t="shared" si="75"/>
        <v>10</v>
      </c>
      <c r="C1622" s="10" t="str">
        <f t="shared" ca="1" si="76"/>
        <v>PM_emission_inventories other</v>
      </c>
      <c r="D1622" s="9" t="str" cm="1">
        <f t="array" aca="1" ref="D1622" ca="1">INDIRECT(ADDRESS(1,A1622,1,1,"all_city_parameter_inputs"))</f>
        <v>valdivia</v>
      </c>
      <c r="E1622" s="11" t="str" cm="1">
        <f t="array" aca="1" ref="E1622" ca="1">IF(AND(ISBLANK(INDIRECT(ADDRESS(B1622,2,1,1,"all_city_parameter_inputs"))), ISBLANK(INDIRECT(ADDRESS(B1622,1,1,1,"all_city_parameter_inputs")))), "", IF(ISBLANK(INDIRECT(ADDRESS(B1622,1,1,1,"all_city_parameter_inputs"))), All_city_list!E1621,INDIRECT(ADDRESS(B1622,1,1,1,"all_city_parameter_inputs"))))</f>
        <v>PM_emission_inventories</v>
      </c>
      <c r="F1622" s="9" t="str" cm="1">
        <f t="array" aca="1" ref="F1622" ca="1">IF(AND(ISBLANK(INDIRECT(ADDRESS(B1622,3,1,1,"all_city_parameter_inputs"))),ISBLANK(INDIRECT(ADDRESS(B1622,2,1,1,"all_city_parameter_inputs")))),"",IF(ISBLANK(INDIRECT(ADDRESS(B1622,2,1,1,"all_city_parameter_inputs"))),"",INDIRECT(ADDRESS(B1622,2,1,1,"all_city_parameter_inputs"))))</f>
        <v>other</v>
      </c>
      <c r="G1622" s="25" cm="1">
        <f t="array" aca="1" ref="G1622" ca="1">IF(ISBLANK(INDIRECT(ADDRESS(B1622,A1622,1,1,"all_city_parameter_inputs"))), "--",INDIRECT(ADDRESS(B1622,A1622,1,1,"all_city_parameter_inputs")))</f>
        <v>0</v>
      </c>
      <c r="H1622" s="25">
        <f ca="1">IF(OR(F1622="alpha",F1622="beta",F1622="sd",F1622="mean"),"--",VLOOKUP(C1622,Default!$B$5:$H$82,7,FALSE))</f>
        <v>8.2000000000000003E-2</v>
      </c>
      <c r="I1622" s="9" t="str">
        <f ca="1">VLOOKUP(E1622,Lookup!$C$5:$D$42,2, FALSE)</f>
        <v>Pollution values</v>
      </c>
      <c r="J1622" s="9">
        <f ca="1">VLOOKUP(C1622,Default!$B$4:$E$82,4, FALSE)</f>
        <v>0</v>
      </c>
      <c r="K1622" s="29"/>
      <c r="L1622" s="29"/>
      <c r="M1622" s="29"/>
    </row>
    <row r="1623" spans="1:13" x14ac:dyDescent="0.3">
      <c r="A1623" s="10">
        <f t="shared" si="74"/>
        <v>26</v>
      </c>
      <c r="B1623" s="10">
        <f t="shared" si="75"/>
        <v>11</v>
      </c>
      <c r="C1623" s="10" t="str">
        <f t="shared" ca="1" si="76"/>
        <v>PM_emission_inventories taxi</v>
      </c>
      <c r="D1623" s="9" t="str" cm="1">
        <f t="array" aca="1" ref="D1623" ca="1">INDIRECT(ADDRESS(1,A1623,1,1,"all_city_parameter_inputs"))</f>
        <v>valdivia</v>
      </c>
      <c r="E1623" s="11" t="str" cm="1">
        <f t="array" aca="1" ref="E1623" ca="1">IF(AND(ISBLANK(INDIRECT(ADDRESS(B1623,2,1,1,"all_city_parameter_inputs"))), ISBLANK(INDIRECT(ADDRESS(B1623,1,1,1,"all_city_parameter_inputs")))), "", IF(ISBLANK(INDIRECT(ADDRESS(B1623,1,1,1,"all_city_parameter_inputs"))), All_city_list!E1622,INDIRECT(ADDRESS(B1623,1,1,1,"all_city_parameter_inputs"))))</f>
        <v>PM_emission_inventories</v>
      </c>
      <c r="F1623" s="9" t="str" cm="1">
        <f t="array" aca="1" ref="F1623" ca="1">IF(AND(ISBLANK(INDIRECT(ADDRESS(B1623,3,1,1,"all_city_parameter_inputs"))),ISBLANK(INDIRECT(ADDRESS(B1623,2,1,1,"all_city_parameter_inputs")))),"",IF(ISBLANK(INDIRECT(ADDRESS(B1623,2,1,1,"all_city_parameter_inputs"))),"",INDIRECT(ADDRESS(B1623,2,1,1,"all_city_parameter_inputs"))))</f>
        <v>taxi</v>
      </c>
      <c r="G1623" s="25" cm="1">
        <f t="array" aca="1" ref="G1623" ca="1">IF(ISBLANK(INDIRECT(ADDRESS(B1623,A1623,1,1,"all_city_parameter_inputs"))), "--",INDIRECT(ADDRESS(B1623,A1623,1,1,"all_city_parameter_inputs")))</f>
        <v>0</v>
      </c>
      <c r="H1623" s="25">
        <f ca="1">IF(OR(F1623="alpha",F1623="beta",F1623="sd",F1623="mean"),"--",VLOOKUP(C1623,Default!$B$5:$H$82,7,FALSE))</f>
        <v>1.0999999999999999E-2</v>
      </c>
      <c r="I1623" s="9" t="str">
        <f ca="1">VLOOKUP(E1623,Lookup!$C$5:$D$42,2, FALSE)</f>
        <v>Pollution values</v>
      </c>
      <c r="J1623" s="9">
        <f ca="1">VLOOKUP(C1623,Default!$B$4:$E$82,4, FALSE)</f>
        <v>0</v>
      </c>
      <c r="K1623" s="29"/>
      <c r="L1623" s="29"/>
      <c r="M1623" s="29"/>
    </row>
    <row r="1624" spans="1:13" x14ac:dyDescent="0.3">
      <c r="A1624" s="10">
        <f t="shared" si="74"/>
        <v>26</v>
      </c>
      <c r="B1624" s="10">
        <f t="shared" si="75"/>
        <v>12</v>
      </c>
      <c r="C1624" s="10" t="str">
        <f t="shared" ca="1" si="76"/>
        <v>PM_emission_inventories auto_rickshaw</v>
      </c>
      <c r="D1624" s="9" t="str" cm="1">
        <f t="array" aca="1" ref="D1624" ca="1">INDIRECT(ADDRESS(1,A1624,1,1,"all_city_parameter_inputs"))</f>
        <v>valdivia</v>
      </c>
      <c r="E1624" s="11" t="str" cm="1">
        <f t="array" aca="1" ref="E1624" ca="1">IF(AND(ISBLANK(INDIRECT(ADDRESS(B1624,2,1,1,"all_city_parameter_inputs"))), ISBLANK(INDIRECT(ADDRESS(B1624,1,1,1,"all_city_parameter_inputs")))), "", IF(ISBLANK(INDIRECT(ADDRESS(B1624,1,1,1,"all_city_parameter_inputs"))), All_city_list!E1623,INDIRECT(ADDRESS(B1624,1,1,1,"all_city_parameter_inputs"))))</f>
        <v>PM_emission_inventories</v>
      </c>
      <c r="F1624" s="9" t="str" cm="1">
        <f t="array" aca="1" ref="F1624" ca="1">IF(AND(ISBLANK(INDIRECT(ADDRESS(B1624,3,1,1,"all_city_parameter_inputs"))),ISBLANK(INDIRECT(ADDRESS(B1624,2,1,1,"all_city_parameter_inputs")))),"",IF(ISBLANK(INDIRECT(ADDRESS(B1624,2,1,1,"all_city_parameter_inputs"))),"",INDIRECT(ADDRESS(B1624,2,1,1,"all_city_parameter_inputs"))))</f>
        <v>auto_rickshaw</v>
      </c>
      <c r="G1624" s="25" cm="1">
        <f t="array" aca="1" ref="G1624" ca="1">IF(ISBLANK(INDIRECT(ADDRESS(B1624,A1624,1,1,"all_city_parameter_inputs"))), "--",INDIRECT(ADDRESS(B1624,A1624,1,1,"all_city_parameter_inputs")))</f>
        <v>0</v>
      </c>
      <c r="H1624" s="25" t="str">
        <f ca="1">IF(OR(F1624="alpha",F1624="beta",F1624="sd",F1624="mean"),"--",VLOOKUP(C1624,Default!$B$5:$H$82,7,FALSE))</f>
        <v>NOT defined</v>
      </c>
      <c r="I1624" s="9" t="str">
        <f ca="1">VLOOKUP(E1624,Lookup!$C$5:$D$42,2, FALSE)</f>
        <v>Pollution values</v>
      </c>
      <c r="J1624" s="9">
        <f ca="1">VLOOKUP(C1624,Default!$B$4:$E$82,4, FALSE)</f>
        <v>0</v>
      </c>
      <c r="K1624" s="29"/>
      <c r="L1624" s="29"/>
      <c r="M1624" s="29"/>
    </row>
    <row r="1625" spans="1:13" x14ac:dyDescent="0.3">
      <c r="A1625" s="10">
        <f t="shared" si="74"/>
        <v>26</v>
      </c>
      <c r="B1625" s="10">
        <f t="shared" si="75"/>
        <v>13</v>
      </c>
      <c r="C1625" s="10" t="str">
        <f t="shared" ca="1" si="76"/>
        <v>injury_reporting_rate</v>
      </c>
      <c r="D1625" s="9" t="str" cm="1">
        <f t="array" aca="1" ref="D1625" ca="1">INDIRECT(ADDRESS(1,A1625,1,1,"all_city_parameter_inputs"))</f>
        <v>valdivia</v>
      </c>
      <c r="E1625" s="11" t="str" cm="1">
        <f t="array" aca="1" ref="E1625" ca="1">IF(AND(ISBLANK(INDIRECT(ADDRESS(B1625,2,1,1,"all_city_parameter_inputs"))), ISBLANK(INDIRECT(ADDRESS(B1625,1,1,1,"all_city_parameter_inputs")))), "", IF(ISBLANK(INDIRECT(ADDRESS(B1625,1,1,1,"all_city_parameter_inputs"))), All_city_list!E1624,INDIRECT(ADDRESS(B1625,1,1,1,"all_city_parameter_inputs"))))</f>
        <v>injury_reporting_rate</v>
      </c>
      <c r="F1625" s="9" t="str" cm="1">
        <f t="array" aca="1" ref="F1625" ca="1">IF(AND(ISBLANK(INDIRECT(ADDRESS(B1625,3,1,1,"all_city_parameter_inputs"))),ISBLANK(INDIRECT(ADDRESS(B1625,2,1,1,"all_city_parameter_inputs")))),"",IF(ISBLANK(INDIRECT(ADDRESS(B1625,2,1,1,"all_city_parameter_inputs"))),"",INDIRECT(ADDRESS(B1625,2,1,1,"all_city_parameter_inputs"))))</f>
        <v>constant</v>
      </c>
      <c r="G1625" s="25" cm="1">
        <f t="array" aca="1" ref="G1625" ca="1">IF(ISBLANK(INDIRECT(ADDRESS(B1625,A1625,1,1,"all_city_parameter_inputs"))), "--",INDIRECT(ADDRESS(B1625,A1625,1,1,"all_city_parameter_inputs")))</f>
        <v>1</v>
      </c>
      <c r="H1625" s="25">
        <f ca="1">IF(OR(F1625="alpha",F1625="beta",F1625="sd",F1625="mean"),"--",VLOOKUP(C1625,Default!$B$5:$H$82,7,FALSE))</f>
        <v>1</v>
      </c>
      <c r="I1625" s="9" t="str">
        <f ca="1">VLOOKUP(E1625,Lookup!$C$5:$D$42,2, FALSE)</f>
        <v>Injury values</v>
      </c>
      <c r="J1625" s="9" t="str">
        <f ca="1">VLOOKUP(C1625,Default!$B$4:$E$82,4, FALSE)</f>
        <v>rate at which injuries are reported</v>
      </c>
      <c r="K1625" s="29"/>
      <c r="L1625" s="29"/>
      <c r="M1625" s="29"/>
    </row>
    <row r="1626" spans="1:13" x14ac:dyDescent="0.3">
      <c r="A1626" s="10">
        <f t="shared" si="74"/>
        <v>26</v>
      </c>
      <c r="B1626" s="10">
        <f t="shared" si="75"/>
        <v>14</v>
      </c>
      <c r="C1626" s="10" t="str">
        <f t="shared" ca="1" si="76"/>
        <v>injury_reporting_rate</v>
      </c>
      <c r="D1626" s="9" t="str" cm="1">
        <f t="array" aca="1" ref="D1626" ca="1">INDIRECT(ADDRESS(1,A1626,1,1,"all_city_parameter_inputs"))</f>
        <v>valdivia</v>
      </c>
      <c r="E1626" s="11" t="str" cm="1">
        <f t="array" aca="1" ref="E1626" ca="1">IF(AND(ISBLANK(INDIRECT(ADDRESS(B1626,2,1,1,"all_city_parameter_inputs"))), ISBLANK(INDIRECT(ADDRESS(B1626,1,1,1,"all_city_parameter_inputs")))), "", IF(ISBLANK(INDIRECT(ADDRESS(B1626,1,1,1,"all_city_parameter_inputs"))), All_city_list!E1625,INDIRECT(ADDRESS(B1626,1,1,1,"all_city_parameter_inputs"))))</f>
        <v>injury_reporting_rate</v>
      </c>
      <c r="F1626" s="9" t="str" cm="1">
        <f t="array" aca="1" ref="F1626" ca="1">IF(AND(ISBLANK(INDIRECT(ADDRESS(B1626,3,1,1,"all_city_parameter_inputs"))),ISBLANK(INDIRECT(ADDRESS(B1626,2,1,1,"all_city_parameter_inputs")))),"",IF(ISBLANK(INDIRECT(ADDRESS(B1626,2,1,1,"all_city_parameter_inputs"))),"",INDIRECT(ADDRESS(B1626,2,1,1,"all_city_parameter_inputs"))))</f>
        <v>alpha</v>
      </c>
      <c r="G1626" s="25" cm="1">
        <f t="array" aca="1" ref="G1626" ca="1">IF(ISBLANK(INDIRECT(ADDRESS(B1626,A1626,1,1,"all_city_parameter_inputs"))), "--",INDIRECT(ADDRESS(B1626,A1626,1,1,"all_city_parameter_inputs")))</f>
        <v>40</v>
      </c>
      <c r="H1626" s="25" t="str">
        <f ca="1">IF(OR(F1626="alpha",F1626="beta",F1626="sd",F1626="mean"),"--",VLOOKUP(C1626,Default!$B$5:$H$82,7,FALSE))</f>
        <v>--</v>
      </c>
      <c r="I1626" s="9" t="str">
        <f ca="1">VLOOKUP(E1626,Lookup!$C$5:$D$42,2, FALSE)</f>
        <v>Injury values</v>
      </c>
      <c r="J1626" s="9" t="str">
        <f ca="1">VLOOKUP(C1626,Default!$B$4:$E$82,4, FALSE)</f>
        <v>rate at which injuries are reported</v>
      </c>
      <c r="K1626" s="29"/>
      <c r="L1626" s="29"/>
      <c r="M1626" s="29"/>
    </row>
    <row r="1627" spans="1:13" x14ac:dyDescent="0.3">
      <c r="A1627" s="10">
        <f t="shared" si="74"/>
        <v>26</v>
      </c>
      <c r="B1627" s="10">
        <f t="shared" si="75"/>
        <v>15</v>
      </c>
      <c r="C1627" s="10" t="str">
        <f t="shared" ca="1" si="76"/>
        <v>injury_reporting_rate</v>
      </c>
      <c r="D1627" s="9" t="str" cm="1">
        <f t="array" aca="1" ref="D1627" ca="1">INDIRECT(ADDRESS(1,A1627,1,1,"all_city_parameter_inputs"))</f>
        <v>valdivia</v>
      </c>
      <c r="E1627" s="11" t="str" cm="1">
        <f t="array" aca="1" ref="E1627" ca="1">IF(AND(ISBLANK(INDIRECT(ADDRESS(B1627,2,1,1,"all_city_parameter_inputs"))), ISBLANK(INDIRECT(ADDRESS(B1627,1,1,1,"all_city_parameter_inputs")))), "", IF(ISBLANK(INDIRECT(ADDRESS(B1627,1,1,1,"all_city_parameter_inputs"))), All_city_list!E1626,INDIRECT(ADDRESS(B1627,1,1,1,"all_city_parameter_inputs"))))</f>
        <v>injury_reporting_rate</v>
      </c>
      <c r="F1627" s="9" t="str" cm="1">
        <f t="array" aca="1" ref="F1627" ca="1">IF(AND(ISBLANK(INDIRECT(ADDRESS(B1627,3,1,1,"all_city_parameter_inputs"))),ISBLANK(INDIRECT(ADDRESS(B1627,2,1,1,"all_city_parameter_inputs")))),"",IF(ISBLANK(INDIRECT(ADDRESS(B1627,2,1,1,"all_city_parameter_inputs"))),"",INDIRECT(ADDRESS(B1627,2,1,1,"all_city_parameter_inputs"))))</f>
        <v>beta</v>
      </c>
      <c r="G1627" s="25" cm="1">
        <f t="array" aca="1" ref="G1627" ca="1">IF(ISBLANK(INDIRECT(ADDRESS(B1627,A1627,1,1,"all_city_parameter_inputs"))), "--",INDIRECT(ADDRESS(B1627,A1627,1,1,"all_city_parameter_inputs")))</f>
        <v>3</v>
      </c>
      <c r="H1627" s="25" t="str">
        <f ca="1">IF(OR(F1627="alpha",F1627="beta",F1627="sd",F1627="mean"),"--",VLOOKUP(C1627,Default!$B$5:$H$82,7,FALSE))</f>
        <v>--</v>
      </c>
      <c r="I1627" s="9" t="str">
        <f ca="1">VLOOKUP(E1627,Lookup!$C$5:$D$42,2, FALSE)</f>
        <v>Injury values</v>
      </c>
      <c r="J1627" s="9" t="str">
        <f ca="1">VLOOKUP(C1627,Default!$B$4:$E$82,4, FALSE)</f>
        <v>rate at which injuries are reported</v>
      </c>
      <c r="K1627" s="29"/>
      <c r="L1627" s="29"/>
      <c r="M1627" s="29"/>
    </row>
    <row r="1628" spans="1:13" x14ac:dyDescent="0.3">
      <c r="A1628" s="10">
        <f t="shared" si="74"/>
        <v>26</v>
      </c>
      <c r="B1628" s="10">
        <f t="shared" si="75"/>
        <v>16</v>
      </c>
      <c r="C1628" s="10" t="str">
        <f t="shared" ca="1" si="76"/>
        <v>chronic_disease_scalar</v>
      </c>
      <c r="D1628" s="9" t="str" cm="1">
        <f t="array" aca="1" ref="D1628" ca="1">INDIRECT(ADDRESS(1,A1628,1,1,"all_city_parameter_inputs"))</f>
        <v>valdivia</v>
      </c>
      <c r="E1628" s="11" t="str" cm="1">
        <f t="array" aca="1" ref="E1628" ca="1">IF(AND(ISBLANK(INDIRECT(ADDRESS(B1628,2,1,1,"all_city_parameter_inputs"))), ISBLANK(INDIRECT(ADDRESS(B1628,1,1,1,"all_city_parameter_inputs")))), "", IF(ISBLANK(INDIRECT(ADDRESS(B1628,1,1,1,"all_city_parameter_inputs"))), All_city_list!E1627,INDIRECT(ADDRESS(B1628,1,1,1,"all_city_parameter_inputs"))))</f>
        <v>chronic_disease_scalar</v>
      </c>
      <c r="F1628" s="9" t="str" cm="1">
        <f t="array" aca="1" ref="F1628" ca="1">IF(AND(ISBLANK(INDIRECT(ADDRESS(B1628,3,1,1,"all_city_parameter_inputs"))),ISBLANK(INDIRECT(ADDRESS(B1628,2,1,1,"all_city_parameter_inputs")))),"",IF(ISBLANK(INDIRECT(ADDRESS(B1628,2,1,1,"all_city_parameter_inputs"))),"",INDIRECT(ADDRESS(B1628,2,1,1,"all_city_parameter_inputs"))))</f>
        <v>constant</v>
      </c>
      <c r="G1628" s="25" cm="1">
        <f t="array" aca="1" ref="G1628" ca="1">IF(ISBLANK(INDIRECT(ADDRESS(B1628,A1628,1,1,"all_city_parameter_inputs"))), "--",INDIRECT(ADDRESS(B1628,A1628,1,1,"all_city_parameter_inputs")))</f>
        <v>1</v>
      </c>
      <c r="H1628" s="25">
        <f ca="1">IF(OR(F1628="alpha",F1628="beta",F1628="sd",F1628="mean"),"--",VLOOKUP(C1628,Default!$B$5:$H$82,7,FALSE))</f>
        <v>1</v>
      </c>
      <c r="I1628" s="9" t="str">
        <f ca="1">VLOOKUP(E1628,Lookup!$C$5:$D$42,2, FALSE)</f>
        <v>Health values</v>
      </c>
      <c r="J1628" s="9" t="str">
        <f ca="1">VLOOKUP(C1628,Default!$B$4:$E$82,4, FALSE)</f>
        <v>scalar for GBD data</v>
      </c>
      <c r="K1628" s="29"/>
      <c r="L1628" s="29"/>
      <c r="M1628" s="29"/>
    </row>
    <row r="1629" spans="1:13" x14ac:dyDescent="0.3">
      <c r="A1629" s="10">
        <f t="shared" si="74"/>
        <v>26</v>
      </c>
      <c r="B1629" s="10">
        <f t="shared" si="75"/>
        <v>17</v>
      </c>
      <c r="C1629" s="10" t="str">
        <f t="shared" ca="1" si="76"/>
        <v>chronic_disease_scalar</v>
      </c>
      <c r="D1629" s="9" t="str" cm="1">
        <f t="array" aca="1" ref="D1629" ca="1">INDIRECT(ADDRESS(1,A1629,1,1,"all_city_parameter_inputs"))</f>
        <v>valdivia</v>
      </c>
      <c r="E1629" s="11" t="str" cm="1">
        <f t="array" aca="1" ref="E1629" ca="1">IF(AND(ISBLANK(INDIRECT(ADDRESS(B1629,2,1,1,"all_city_parameter_inputs"))), ISBLANK(INDIRECT(ADDRESS(B1629,1,1,1,"all_city_parameter_inputs")))), "", IF(ISBLANK(INDIRECT(ADDRESS(B1629,1,1,1,"all_city_parameter_inputs"))), All_city_list!E1628,INDIRECT(ADDRESS(B1629,1,1,1,"all_city_parameter_inputs"))))</f>
        <v>chronic_disease_scalar</v>
      </c>
      <c r="F1629" s="9" t="str" cm="1">
        <f t="array" aca="1" ref="F1629" ca="1">IF(AND(ISBLANK(INDIRECT(ADDRESS(B1629,3,1,1,"all_city_parameter_inputs"))),ISBLANK(INDIRECT(ADDRESS(B1629,2,1,1,"all_city_parameter_inputs")))),"",IF(ISBLANK(INDIRECT(ADDRESS(B1629,2,1,1,"all_city_parameter_inputs"))),"",INDIRECT(ADDRESS(B1629,2,1,1,"all_city_parameter_inputs"))))</f>
        <v>mean</v>
      </c>
      <c r="G1629" s="25" cm="1">
        <f t="array" aca="1" ref="G1629" ca="1">IF(ISBLANK(INDIRECT(ADDRESS(B1629,A1629,1,1,"all_city_parameter_inputs"))), "--",INDIRECT(ADDRESS(B1629,A1629,1,1,"all_city_parameter_inputs")))</f>
        <v>1</v>
      </c>
      <c r="H1629" s="25" t="str">
        <f ca="1">IF(OR(F1629="alpha",F1629="beta",F1629="sd",F1629="mean"),"--",VLOOKUP(C1629,Default!$B$5:$H$82,7,FALSE))</f>
        <v>--</v>
      </c>
      <c r="I1629" s="9" t="str">
        <f ca="1">VLOOKUP(E1629,Lookup!$C$5:$D$42,2, FALSE)</f>
        <v>Health values</v>
      </c>
      <c r="J1629" s="9" t="str">
        <f ca="1">VLOOKUP(C1629,Default!$B$4:$E$82,4, FALSE)</f>
        <v>scalar for GBD data</v>
      </c>
      <c r="K1629" s="29"/>
      <c r="L1629" s="29"/>
      <c r="M1629" s="29"/>
    </row>
    <row r="1630" spans="1:13" x14ac:dyDescent="0.3">
      <c r="A1630" s="10">
        <f t="shared" si="74"/>
        <v>26</v>
      </c>
      <c r="B1630" s="10">
        <f t="shared" si="75"/>
        <v>18</v>
      </c>
      <c r="C1630" s="10" t="str">
        <f t="shared" ca="1" si="76"/>
        <v>chronic_disease_scalar</v>
      </c>
      <c r="D1630" s="9" t="str" cm="1">
        <f t="array" aca="1" ref="D1630" ca="1">INDIRECT(ADDRESS(1,A1630,1,1,"all_city_parameter_inputs"))</f>
        <v>valdivia</v>
      </c>
      <c r="E1630" s="11" t="str" cm="1">
        <f t="array" aca="1" ref="E1630" ca="1">IF(AND(ISBLANK(INDIRECT(ADDRESS(B1630,2,1,1,"all_city_parameter_inputs"))), ISBLANK(INDIRECT(ADDRESS(B1630,1,1,1,"all_city_parameter_inputs")))), "", IF(ISBLANK(INDIRECT(ADDRESS(B1630,1,1,1,"all_city_parameter_inputs"))), All_city_list!E1629,INDIRECT(ADDRESS(B1630,1,1,1,"all_city_parameter_inputs"))))</f>
        <v>chronic_disease_scalar</v>
      </c>
      <c r="F1630" s="9" t="str" cm="1">
        <f t="array" aca="1" ref="F1630" ca="1">IF(AND(ISBLANK(INDIRECT(ADDRESS(B1630,3,1,1,"all_city_parameter_inputs"))),ISBLANK(INDIRECT(ADDRESS(B1630,2,1,1,"all_city_parameter_inputs")))),"",IF(ISBLANK(INDIRECT(ADDRESS(B1630,2,1,1,"all_city_parameter_inputs"))),"",INDIRECT(ADDRESS(B1630,2,1,1,"all_city_parameter_inputs"))))</f>
        <v>sd</v>
      </c>
      <c r="G1630" s="25" cm="1">
        <f t="array" aca="1" ref="G1630" ca="1">IF(ISBLANK(INDIRECT(ADDRESS(B1630,A1630,1,1,"all_city_parameter_inputs"))), "--",INDIRECT(ADDRESS(B1630,A1630,1,1,"all_city_parameter_inputs")))</f>
        <v>1.2</v>
      </c>
      <c r="H1630" s="25" t="str">
        <f ca="1">IF(OR(F1630="alpha",F1630="beta",F1630="sd",F1630="mean"),"--",VLOOKUP(C1630,Default!$B$5:$H$82,7,FALSE))</f>
        <v>--</v>
      </c>
      <c r="I1630" s="9" t="str">
        <f ca="1">VLOOKUP(E1630,Lookup!$C$5:$D$42,2, FALSE)</f>
        <v>Health values</v>
      </c>
      <c r="J1630" s="9" t="str">
        <f ca="1">VLOOKUP(C1630,Default!$B$4:$E$82,4, FALSE)</f>
        <v>scalar for GBD data</v>
      </c>
      <c r="K1630" s="29"/>
      <c r="L1630" s="29"/>
      <c r="M1630" s="29"/>
    </row>
    <row r="1631" spans="1:13" x14ac:dyDescent="0.3">
      <c r="A1631" s="10">
        <f t="shared" si="74"/>
        <v>26</v>
      </c>
      <c r="B1631" s="10">
        <f t="shared" si="75"/>
        <v>19</v>
      </c>
      <c r="C1631" s="10" t="str">
        <f t="shared" ca="1" si="76"/>
        <v>pm_conc_base</v>
      </c>
      <c r="D1631" s="9" t="str" cm="1">
        <f t="array" aca="1" ref="D1631" ca="1">INDIRECT(ADDRESS(1,A1631,1,1,"all_city_parameter_inputs"))</f>
        <v>valdivia</v>
      </c>
      <c r="E1631" s="11" t="str" cm="1">
        <f t="array" aca="1" ref="E1631" ca="1">IF(AND(ISBLANK(INDIRECT(ADDRESS(B1631,2,1,1,"all_city_parameter_inputs"))), ISBLANK(INDIRECT(ADDRESS(B1631,1,1,1,"all_city_parameter_inputs")))), "", IF(ISBLANK(INDIRECT(ADDRESS(B1631,1,1,1,"all_city_parameter_inputs"))), All_city_list!E1630,INDIRECT(ADDRESS(B1631,1,1,1,"all_city_parameter_inputs"))))</f>
        <v>pm_conc_base</v>
      </c>
      <c r="F1631" s="9" t="str" cm="1">
        <f t="array" aca="1" ref="F1631" ca="1">IF(AND(ISBLANK(INDIRECT(ADDRESS(B1631,3,1,1,"all_city_parameter_inputs"))),ISBLANK(INDIRECT(ADDRESS(B1631,2,1,1,"all_city_parameter_inputs")))),"",IF(ISBLANK(INDIRECT(ADDRESS(B1631,2,1,1,"all_city_parameter_inputs"))),"",INDIRECT(ADDRESS(B1631,2,1,1,"all_city_parameter_inputs"))))</f>
        <v>constant</v>
      </c>
      <c r="G1631" s="25" cm="1">
        <f t="array" aca="1" ref="G1631" ca="1">IF(ISBLANK(INDIRECT(ADDRESS(B1631,A1631,1,1,"all_city_parameter_inputs"))), "--",INDIRECT(ADDRESS(B1631,A1631,1,1,"all_city_parameter_inputs")))</f>
        <v>34.446842859999997</v>
      </c>
      <c r="H1631" s="25">
        <f ca="1">IF(OR(F1631="alpha",F1631="beta",F1631="sd",F1631="mean"),"--",VLOOKUP(C1631,Default!$B$5:$H$82,7,FALSE))</f>
        <v>50</v>
      </c>
      <c r="I1631" s="9" t="str">
        <f ca="1">VLOOKUP(E1631,Lookup!$C$5:$D$42,2, FALSE)</f>
        <v>Pollution values</v>
      </c>
      <c r="J1631" s="9" t="str">
        <f ca="1">VLOOKUP(C1631,Default!$B$4:$E$82,4, FALSE)</f>
        <v>background PM2.5 concentration</v>
      </c>
      <c r="K1631" s="29"/>
      <c r="L1631" s="29"/>
      <c r="M1631" s="29"/>
    </row>
    <row r="1632" spans="1:13" x14ac:dyDescent="0.3">
      <c r="A1632" s="10">
        <f t="shared" si="74"/>
        <v>26</v>
      </c>
      <c r="B1632" s="10">
        <f t="shared" si="75"/>
        <v>20</v>
      </c>
      <c r="C1632" s="10" t="str">
        <f t="shared" ca="1" si="76"/>
        <v>pm_conc_base</v>
      </c>
      <c r="D1632" s="9" t="str" cm="1">
        <f t="array" aca="1" ref="D1632" ca="1">INDIRECT(ADDRESS(1,A1632,1,1,"all_city_parameter_inputs"))</f>
        <v>valdivia</v>
      </c>
      <c r="E1632" s="11" t="str" cm="1">
        <f t="array" aca="1" ref="E1632" ca="1">IF(AND(ISBLANK(INDIRECT(ADDRESS(B1632,2,1,1,"all_city_parameter_inputs"))), ISBLANK(INDIRECT(ADDRESS(B1632,1,1,1,"all_city_parameter_inputs")))), "", IF(ISBLANK(INDIRECT(ADDRESS(B1632,1,1,1,"all_city_parameter_inputs"))), All_city_list!E1631,INDIRECT(ADDRESS(B1632,1,1,1,"all_city_parameter_inputs"))))</f>
        <v>pm_conc_base</v>
      </c>
      <c r="F1632" s="9" t="str" cm="1">
        <f t="array" aca="1" ref="F1632" ca="1">IF(AND(ISBLANK(INDIRECT(ADDRESS(B1632,3,1,1,"all_city_parameter_inputs"))),ISBLANK(INDIRECT(ADDRESS(B1632,2,1,1,"all_city_parameter_inputs")))),"",IF(ISBLANK(INDIRECT(ADDRESS(B1632,2,1,1,"all_city_parameter_inputs"))),"",INDIRECT(ADDRESS(B1632,2,1,1,"all_city_parameter_inputs"))))</f>
        <v>mean</v>
      </c>
      <c r="G1632" s="25" cm="1">
        <f t="array" aca="1" ref="G1632" ca="1">IF(ISBLANK(INDIRECT(ADDRESS(B1632,A1632,1,1,"all_city_parameter_inputs"))), "--",INDIRECT(ADDRESS(B1632,A1632,1,1,"all_city_parameter_inputs")))</f>
        <v>24</v>
      </c>
      <c r="H1632" s="25" t="str">
        <f ca="1">IF(OR(F1632="alpha",F1632="beta",F1632="sd",F1632="mean"),"--",VLOOKUP(C1632,Default!$B$5:$H$82,7,FALSE))</f>
        <v>--</v>
      </c>
      <c r="I1632" s="9" t="str">
        <f ca="1">VLOOKUP(E1632,Lookup!$C$5:$D$42,2, FALSE)</f>
        <v>Pollution values</v>
      </c>
      <c r="J1632" s="9" t="str">
        <f ca="1">VLOOKUP(C1632,Default!$B$4:$E$82,4, FALSE)</f>
        <v>background PM2.5 concentration</v>
      </c>
      <c r="K1632" s="29"/>
      <c r="L1632" s="29"/>
      <c r="M1632" s="29"/>
    </row>
    <row r="1633" spans="1:13" x14ac:dyDescent="0.3">
      <c r="A1633" s="10">
        <f t="shared" si="74"/>
        <v>26</v>
      </c>
      <c r="B1633" s="10">
        <f t="shared" si="75"/>
        <v>21</v>
      </c>
      <c r="C1633" s="10" t="str">
        <f t="shared" ca="1" si="76"/>
        <v>pm_conc_base</v>
      </c>
      <c r="D1633" s="9" t="str" cm="1">
        <f t="array" aca="1" ref="D1633" ca="1">INDIRECT(ADDRESS(1,A1633,1,1,"all_city_parameter_inputs"))</f>
        <v>valdivia</v>
      </c>
      <c r="E1633" s="11" t="str" cm="1">
        <f t="array" aca="1" ref="E1633" ca="1">IF(AND(ISBLANK(INDIRECT(ADDRESS(B1633,2,1,1,"all_city_parameter_inputs"))), ISBLANK(INDIRECT(ADDRESS(B1633,1,1,1,"all_city_parameter_inputs")))), "", IF(ISBLANK(INDIRECT(ADDRESS(B1633,1,1,1,"all_city_parameter_inputs"))), All_city_list!E1632,INDIRECT(ADDRESS(B1633,1,1,1,"all_city_parameter_inputs"))))</f>
        <v>pm_conc_base</v>
      </c>
      <c r="F1633" s="9" t="str" cm="1">
        <f t="array" aca="1" ref="F1633" ca="1">IF(AND(ISBLANK(INDIRECT(ADDRESS(B1633,3,1,1,"all_city_parameter_inputs"))),ISBLANK(INDIRECT(ADDRESS(B1633,2,1,1,"all_city_parameter_inputs")))),"",IF(ISBLANK(INDIRECT(ADDRESS(B1633,2,1,1,"all_city_parameter_inputs"))),"",INDIRECT(ADDRESS(B1633,2,1,1,"all_city_parameter_inputs"))))</f>
        <v>sd</v>
      </c>
      <c r="G1633" s="25" cm="1">
        <f t="array" aca="1" ref="G1633" ca="1">IF(ISBLANK(INDIRECT(ADDRESS(B1633,A1633,1,1,"all_city_parameter_inputs"))), "--",INDIRECT(ADDRESS(B1633,A1633,1,1,"all_city_parameter_inputs")))</f>
        <v>1.0449999999999999</v>
      </c>
      <c r="H1633" s="25" t="str">
        <f ca="1">IF(OR(F1633="alpha",F1633="beta",F1633="sd",F1633="mean"),"--",VLOOKUP(C1633,Default!$B$5:$H$82,7,FALSE))</f>
        <v>--</v>
      </c>
      <c r="I1633" s="9" t="str">
        <f ca="1">VLOOKUP(E1633,Lookup!$C$5:$D$42,2, FALSE)</f>
        <v>Pollution values</v>
      </c>
      <c r="J1633" s="9" t="str">
        <f ca="1">VLOOKUP(C1633,Default!$B$4:$E$82,4, FALSE)</f>
        <v>background PM2.5 concentration</v>
      </c>
      <c r="K1633" s="29"/>
      <c r="L1633" s="29"/>
      <c r="M1633" s="29"/>
    </row>
    <row r="1634" spans="1:13" x14ac:dyDescent="0.3">
      <c r="A1634" s="10">
        <f t="shared" si="74"/>
        <v>26</v>
      </c>
      <c r="B1634" s="10">
        <f t="shared" si="75"/>
        <v>22</v>
      </c>
      <c r="C1634" s="10" t="str">
        <f t="shared" ca="1" si="76"/>
        <v>pm_trans_share</v>
      </c>
      <c r="D1634" s="9" t="str" cm="1">
        <f t="array" aca="1" ref="D1634" ca="1">INDIRECT(ADDRESS(1,A1634,1,1,"all_city_parameter_inputs"))</f>
        <v>valdivia</v>
      </c>
      <c r="E1634" s="11" t="str" cm="1">
        <f t="array" aca="1" ref="E1634" ca="1">IF(AND(ISBLANK(INDIRECT(ADDRESS(B1634,2,1,1,"all_city_parameter_inputs"))), ISBLANK(INDIRECT(ADDRESS(B1634,1,1,1,"all_city_parameter_inputs")))), "", IF(ISBLANK(INDIRECT(ADDRESS(B1634,1,1,1,"all_city_parameter_inputs"))), All_city_list!E1633,INDIRECT(ADDRESS(B1634,1,1,1,"all_city_parameter_inputs"))))</f>
        <v>pm_trans_share</v>
      </c>
      <c r="F1634" s="9" t="str" cm="1">
        <f t="array" aca="1" ref="F1634" ca="1">IF(AND(ISBLANK(INDIRECT(ADDRESS(B1634,3,1,1,"all_city_parameter_inputs"))),ISBLANK(INDIRECT(ADDRESS(B1634,2,1,1,"all_city_parameter_inputs")))),"",IF(ISBLANK(INDIRECT(ADDRESS(B1634,2,1,1,"all_city_parameter_inputs"))),"",INDIRECT(ADDRESS(B1634,2,1,1,"all_city_parameter_inputs"))))</f>
        <v>constant</v>
      </c>
      <c r="G1634" s="25" cm="1">
        <f t="array" aca="1" ref="G1634" ca="1">IF(ISBLANK(INDIRECT(ADDRESS(B1634,A1634,1,1,"all_city_parameter_inputs"))), "--",INDIRECT(ADDRESS(B1634,A1634,1,1,"all_city_parameter_inputs")))</f>
        <v>0.31</v>
      </c>
      <c r="H1634" s="25">
        <f ca="1">IF(OR(F1634="alpha",F1634="beta",F1634="sd",F1634="mean"),"--",VLOOKUP(C1634,Default!$B$5:$H$82,7,FALSE))</f>
        <v>0.22500000000000001</v>
      </c>
      <c r="I1634" s="9" t="str">
        <f ca="1">VLOOKUP(E1634,Lookup!$C$5:$D$42,2, FALSE)</f>
        <v>Pollution values</v>
      </c>
      <c r="J1634" s="9" t="str">
        <f ca="1">VLOOKUP(C1634,Default!$B$4:$E$82,4, FALSE)</f>
        <v>proportion of background PM2.5 attributable to transport</v>
      </c>
      <c r="K1634" s="29"/>
      <c r="L1634" s="29"/>
      <c r="M1634" s="29"/>
    </row>
    <row r="1635" spans="1:13" x14ac:dyDescent="0.3">
      <c r="A1635" s="10">
        <f t="shared" si="74"/>
        <v>26</v>
      </c>
      <c r="B1635" s="10">
        <f t="shared" si="75"/>
        <v>23</v>
      </c>
      <c r="C1635" s="10" t="str">
        <f t="shared" ca="1" si="76"/>
        <v>pm_trans_share</v>
      </c>
      <c r="D1635" s="9" t="str" cm="1">
        <f t="array" aca="1" ref="D1635" ca="1">INDIRECT(ADDRESS(1,A1635,1,1,"all_city_parameter_inputs"))</f>
        <v>valdivia</v>
      </c>
      <c r="E1635" s="11" t="str" cm="1">
        <f t="array" aca="1" ref="E1635" ca="1">IF(AND(ISBLANK(INDIRECT(ADDRESS(B1635,2,1,1,"all_city_parameter_inputs"))), ISBLANK(INDIRECT(ADDRESS(B1635,1,1,1,"all_city_parameter_inputs")))), "", IF(ISBLANK(INDIRECT(ADDRESS(B1635,1,1,1,"all_city_parameter_inputs"))), All_city_list!E1634,INDIRECT(ADDRESS(B1635,1,1,1,"all_city_parameter_inputs"))))</f>
        <v>pm_trans_share</v>
      </c>
      <c r="F1635" s="9" t="str" cm="1">
        <f t="array" aca="1" ref="F1635" ca="1">IF(AND(ISBLANK(INDIRECT(ADDRESS(B1635,3,1,1,"all_city_parameter_inputs"))),ISBLANK(INDIRECT(ADDRESS(B1635,2,1,1,"all_city_parameter_inputs")))),"",IF(ISBLANK(INDIRECT(ADDRESS(B1635,2,1,1,"all_city_parameter_inputs"))),"",INDIRECT(ADDRESS(B1635,2,1,1,"all_city_parameter_inputs"))))</f>
        <v>alpha</v>
      </c>
      <c r="G1635" s="25" cm="1">
        <f t="array" aca="1" ref="G1635" ca="1">IF(ISBLANK(INDIRECT(ADDRESS(B1635,A1635,1,1,"all_city_parameter_inputs"))), "--",INDIRECT(ADDRESS(B1635,A1635,1,1,"all_city_parameter_inputs")))</f>
        <v>11.5</v>
      </c>
      <c r="H1635" s="25" t="str">
        <f ca="1">IF(OR(F1635="alpha",F1635="beta",F1635="sd",F1635="mean"),"--",VLOOKUP(C1635,Default!$B$5:$H$82,7,FALSE))</f>
        <v>--</v>
      </c>
      <c r="I1635" s="9" t="str">
        <f ca="1">VLOOKUP(E1635,Lookup!$C$5:$D$42,2, FALSE)</f>
        <v>Pollution values</v>
      </c>
      <c r="J1635" s="9" t="str">
        <f ca="1">VLOOKUP(C1635,Default!$B$4:$E$82,4, FALSE)</f>
        <v>proportion of background PM2.5 attributable to transport</v>
      </c>
      <c r="K1635" s="29"/>
      <c r="L1635" s="29"/>
      <c r="M1635" s="29"/>
    </row>
    <row r="1636" spans="1:13" x14ac:dyDescent="0.3">
      <c r="A1636" s="10">
        <f t="shared" si="74"/>
        <v>26</v>
      </c>
      <c r="B1636" s="10">
        <f t="shared" si="75"/>
        <v>24</v>
      </c>
      <c r="C1636" s="10" t="str">
        <f t="shared" ca="1" si="76"/>
        <v>pm_trans_share</v>
      </c>
      <c r="D1636" s="9" t="str" cm="1">
        <f t="array" aca="1" ref="D1636" ca="1">INDIRECT(ADDRESS(1,A1636,1,1,"all_city_parameter_inputs"))</f>
        <v>valdivia</v>
      </c>
      <c r="E1636" s="11" t="str" cm="1">
        <f t="array" aca="1" ref="E1636" ca="1">IF(AND(ISBLANK(INDIRECT(ADDRESS(B1636,2,1,1,"all_city_parameter_inputs"))), ISBLANK(INDIRECT(ADDRESS(B1636,1,1,1,"all_city_parameter_inputs")))), "", IF(ISBLANK(INDIRECT(ADDRESS(B1636,1,1,1,"all_city_parameter_inputs"))), All_city_list!E1635,INDIRECT(ADDRESS(B1636,1,1,1,"all_city_parameter_inputs"))))</f>
        <v>pm_trans_share</v>
      </c>
      <c r="F1636" s="9" t="str" cm="1">
        <f t="array" aca="1" ref="F1636" ca="1">IF(AND(ISBLANK(INDIRECT(ADDRESS(B1636,3,1,1,"all_city_parameter_inputs"))),ISBLANK(INDIRECT(ADDRESS(B1636,2,1,1,"all_city_parameter_inputs")))),"",IF(ISBLANK(INDIRECT(ADDRESS(B1636,2,1,1,"all_city_parameter_inputs"))),"",INDIRECT(ADDRESS(B1636,2,1,1,"all_city_parameter_inputs"))))</f>
        <v>beta</v>
      </c>
      <c r="G1636" s="25" cm="1">
        <f t="array" aca="1" ref="G1636" ca="1">IF(ISBLANK(INDIRECT(ADDRESS(B1636,A1636,1,1,"all_city_parameter_inputs"))), "--",INDIRECT(ADDRESS(B1636,A1636,1,1,"all_city_parameter_inputs")))</f>
        <v>15.75</v>
      </c>
      <c r="H1636" s="25" t="str">
        <f ca="1">IF(OR(F1636="alpha",F1636="beta",F1636="sd",F1636="mean"),"--",VLOOKUP(C1636,Default!$B$5:$H$82,7,FALSE))</f>
        <v>--</v>
      </c>
      <c r="I1636" s="9" t="str">
        <f ca="1">VLOOKUP(E1636,Lookup!$C$5:$D$42,2, FALSE)</f>
        <v>Pollution values</v>
      </c>
      <c r="J1636" s="9" t="str">
        <f ca="1">VLOOKUP(C1636,Default!$B$4:$E$82,4, FALSE)</f>
        <v>proportion of background PM2.5 attributable to transport</v>
      </c>
      <c r="K1636" s="29"/>
      <c r="L1636" s="29"/>
      <c r="M1636" s="29"/>
    </row>
    <row r="1637" spans="1:13" x14ac:dyDescent="0.3">
      <c r="A1637" s="10">
        <f t="shared" si="74"/>
        <v>26</v>
      </c>
      <c r="B1637" s="10">
        <f t="shared" si="75"/>
        <v>25</v>
      </c>
      <c r="C1637" s="10" t="str">
        <f t="shared" ca="1" si="76"/>
        <v>background_pa_scalar</v>
      </c>
      <c r="D1637" s="9" t="str" cm="1">
        <f t="array" aca="1" ref="D1637" ca="1">INDIRECT(ADDRESS(1,A1637,1,1,"all_city_parameter_inputs"))</f>
        <v>valdivia</v>
      </c>
      <c r="E1637" s="11" t="str" cm="1">
        <f t="array" aca="1" ref="E1637" ca="1">IF(AND(ISBLANK(INDIRECT(ADDRESS(B1637,2,1,1,"all_city_parameter_inputs"))), ISBLANK(INDIRECT(ADDRESS(B1637,1,1,1,"all_city_parameter_inputs")))), "", IF(ISBLANK(INDIRECT(ADDRESS(B1637,1,1,1,"all_city_parameter_inputs"))), All_city_list!E1636,INDIRECT(ADDRESS(B1637,1,1,1,"all_city_parameter_inputs"))))</f>
        <v>background_pa_scalar</v>
      </c>
      <c r="F1637" s="9" t="str" cm="1">
        <f t="array" aca="1" ref="F1637" ca="1">IF(AND(ISBLANK(INDIRECT(ADDRESS(B1637,3,1,1,"all_city_parameter_inputs"))),ISBLANK(INDIRECT(ADDRESS(B1637,2,1,1,"all_city_parameter_inputs")))),"",IF(ISBLANK(INDIRECT(ADDRESS(B1637,2,1,1,"all_city_parameter_inputs"))),"",INDIRECT(ADDRESS(B1637,2,1,1,"all_city_parameter_inputs"))))</f>
        <v>constant</v>
      </c>
      <c r="G1637" s="25" cm="1">
        <f t="array" aca="1" ref="G1637" ca="1">IF(ISBLANK(INDIRECT(ADDRESS(B1637,A1637,1,1,"all_city_parameter_inputs"))), "--",INDIRECT(ADDRESS(B1637,A1637,1,1,"all_city_parameter_inputs")))</f>
        <v>1</v>
      </c>
      <c r="H1637" s="25">
        <f ca="1">IF(OR(F1637="alpha",F1637="beta",F1637="sd",F1637="mean"),"--",VLOOKUP(C1637,Default!$B$5:$H$82,7,FALSE))</f>
        <v>1</v>
      </c>
      <c r="I1637" s="9" t="str">
        <f ca="1">VLOOKUP(E1637,Lookup!$C$5:$D$42,2, FALSE)</f>
        <v>PA values</v>
      </c>
      <c r="J1637" s="9" t="str">
        <f ca="1">VLOOKUP(C1637,Default!$B$4:$E$82,4, FALSE)</f>
        <v>scalar for physical activity</v>
      </c>
      <c r="K1637" s="29"/>
      <c r="L1637" s="29"/>
      <c r="M1637" s="29"/>
    </row>
    <row r="1638" spans="1:13" x14ac:dyDescent="0.3">
      <c r="A1638" s="10">
        <f t="shared" si="74"/>
        <v>26</v>
      </c>
      <c r="B1638" s="10">
        <f t="shared" si="75"/>
        <v>26</v>
      </c>
      <c r="C1638" s="10" t="str">
        <f t="shared" ca="1" si="76"/>
        <v>background_pa_scalar</v>
      </c>
      <c r="D1638" s="9" t="str" cm="1">
        <f t="array" aca="1" ref="D1638" ca="1">INDIRECT(ADDRESS(1,A1638,1,1,"all_city_parameter_inputs"))</f>
        <v>valdivia</v>
      </c>
      <c r="E1638" s="11" t="str" cm="1">
        <f t="array" aca="1" ref="E1638" ca="1">IF(AND(ISBLANK(INDIRECT(ADDRESS(B1638,2,1,1,"all_city_parameter_inputs"))), ISBLANK(INDIRECT(ADDRESS(B1638,1,1,1,"all_city_parameter_inputs")))), "", IF(ISBLANK(INDIRECT(ADDRESS(B1638,1,1,1,"all_city_parameter_inputs"))), All_city_list!E1637,INDIRECT(ADDRESS(B1638,1,1,1,"all_city_parameter_inputs"))))</f>
        <v>background_pa_scalar</v>
      </c>
      <c r="F1638" s="9" t="str" cm="1">
        <f t="array" aca="1" ref="F1638" ca="1">IF(AND(ISBLANK(INDIRECT(ADDRESS(B1638,3,1,1,"all_city_parameter_inputs"))),ISBLANK(INDIRECT(ADDRESS(B1638,2,1,1,"all_city_parameter_inputs")))),"",IF(ISBLANK(INDIRECT(ADDRESS(B1638,2,1,1,"all_city_parameter_inputs"))),"",INDIRECT(ADDRESS(B1638,2,1,1,"all_city_parameter_inputs"))))</f>
        <v>mean</v>
      </c>
      <c r="G1638" s="25" cm="1">
        <f t="array" aca="1" ref="G1638" ca="1">IF(ISBLANK(INDIRECT(ADDRESS(B1638,A1638,1,1,"all_city_parameter_inputs"))), "--",INDIRECT(ADDRESS(B1638,A1638,1,1,"all_city_parameter_inputs")))</f>
        <v>1</v>
      </c>
      <c r="H1638" s="25" t="str">
        <f ca="1">IF(OR(F1638="alpha",F1638="beta",F1638="sd",F1638="mean"),"--",VLOOKUP(C1638,Default!$B$5:$H$82,7,FALSE))</f>
        <v>--</v>
      </c>
      <c r="I1638" s="9" t="str">
        <f ca="1">VLOOKUP(E1638,Lookup!$C$5:$D$42,2, FALSE)</f>
        <v>PA values</v>
      </c>
      <c r="J1638" s="9" t="str">
        <f ca="1">VLOOKUP(C1638,Default!$B$4:$E$82,4, FALSE)</f>
        <v>scalar for physical activity</v>
      </c>
      <c r="K1638" s="29"/>
      <c r="L1638" s="29"/>
      <c r="M1638" s="29"/>
    </row>
    <row r="1639" spans="1:13" x14ac:dyDescent="0.3">
      <c r="A1639" s="10">
        <f t="shared" si="74"/>
        <v>26</v>
      </c>
      <c r="B1639" s="10">
        <f t="shared" si="75"/>
        <v>27</v>
      </c>
      <c r="C1639" s="10" t="str">
        <f t="shared" ca="1" si="76"/>
        <v>background_pa_scalar</v>
      </c>
      <c r="D1639" s="9" t="str" cm="1">
        <f t="array" aca="1" ref="D1639" ca="1">INDIRECT(ADDRESS(1,A1639,1,1,"all_city_parameter_inputs"))</f>
        <v>valdivia</v>
      </c>
      <c r="E1639" s="11" t="str" cm="1">
        <f t="array" aca="1" ref="E1639" ca="1">IF(AND(ISBLANK(INDIRECT(ADDRESS(B1639,2,1,1,"all_city_parameter_inputs"))), ISBLANK(INDIRECT(ADDRESS(B1639,1,1,1,"all_city_parameter_inputs")))), "", IF(ISBLANK(INDIRECT(ADDRESS(B1639,1,1,1,"all_city_parameter_inputs"))), All_city_list!E1638,INDIRECT(ADDRESS(B1639,1,1,1,"all_city_parameter_inputs"))))</f>
        <v>background_pa_scalar</v>
      </c>
      <c r="F1639" s="9" t="str" cm="1">
        <f t="array" aca="1" ref="F1639" ca="1">IF(AND(ISBLANK(INDIRECT(ADDRESS(B1639,3,1,1,"all_city_parameter_inputs"))),ISBLANK(INDIRECT(ADDRESS(B1639,2,1,1,"all_city_parameter_inputs")))),"",IF(ISBLANK(INDIRECT(ADDRESS(B1639,2,1,1,"all_city_parameter_inputs"))),"",INDIRECT(ADDRESS(B1639,2,1,1,"all_city_parameter_inputs"))))</f>
        <v>sd</v>
      </c>
      <c r="G1639" s="25" cm="1">
        <f t="array" aca="1" ref="G1639" ca="1">IF(ISBLANK(INDIRECT(ADDRESS(B1639,A1639,1,1,"all_city_parameter_inputs"))), "--",INDIRECT(ADDRESS(B1639,A1639,1,1,"all_city_parameter_inputs")))</f>
        <v>1.2</v>
      </c>
      <c r="H1639" s="25" t="str">
        <f ca="1">IF(OR(F1639="alpha",F1639="beta",F1639="sd",F1639="mean"),"--",VLOOKUP(C1639,Default!$B$5:$H$82,7,FALSE))</f>
        <v>--</v>
      </c>
      <c r="I1639" s="9" t="str">
        <f ca="1">VLOOKUP(E1639,Lookup!$C$5:$D$42,2, FALSE)</f>
        <v>PA values</v>
      </c>
      <c r="J1639" s="9" t="str">
        <f ca="1">VLOOKUP(C1639,Default!$B$4:$E$82,4, FALSE)</f>
        <v>scalar for physical activity</v>
      </c>
      <c r="K1639" s="29"/>
      <c r="L1639" s="29"/>
      <c r="M1639" s="29"/>
    </row>
    <row r="1640" spans="1:13" x14ac:dyDescent="0.3">
      <c r="A1640" s="10">
        <f t="shared" si="74"/>
        <v>26</v>
      </c>
      <c r="B1640" s="10">
        <f t="shared" si="75"/>
        <v>28</v>
      </c>
      <c r="C1640" s="10" t="str">
        <f t="shared" ca="1" si="76"/>
        <v>bus_walk_time</v>
      </c>
      <c r="D1640" s="9" t="str" cm="1">
        <f t="array" aca="1" ref="D1640" ca="1">INDIRECT(ADDRESS(1,A1640,1,1,"all_city_parameter_inputs"))</f>
        <v>valdivia</v>
      </c>
      <c r="E1640" s="11" t="str" cm="1">
        <f t="array" aca="1" ref="E1640" ca="1">IF(AND(ISBLANK(INDIRECT(ADDRESS(B1640,2,1,1,"all_city_parameter_inputs"))), ISBLANK(INDIRECT(ADDRESS(B1640,1,1,1,"all_city_parameter_inputs")))), "", IF(ISBLANK(INDIRECT(ADDRESS(B1640,1,1,1,"all_city_parameter_inputs"))), All_city_list!E1639,INDIRECT(ADDRESS(B1640,1,1,1,"all_city_parameter_inputs"))))</f>
        <v>bus_walk_time</v>
      </c>
      <c r="F1640" s="9" t="str" cm="1">
        <f t="array" aca="1" ref="F1640" ca="1">IF(AND(ISBLANK(INDIRECT(ADDRESS(B1640,3,1,1,"all_city_parameter_inputs"))),ISBLANK(INDIRECT(ADDRESS(B1640,2,1,1,"all_city_parameter_inputs")))),"",IF(ISBLANK(INDIRECT(ADDRESS(B1640,2,1,1,"all_city_parameter_inputs"))),"",INDIRECT(ADDRESS(B1640,2,1,1,"all_city_parameter_inputs"))))</f>
        <v>constant</v>
      </c>
      <c r="G1640" s="25" cm="1">
        <f t="array" aca="1" ref="G1640" ca="1">IF(ISBLANK(INDIRECT(ADDRESS(B1640,A1640,1,1,"all_city_parameter_inputs"))), "--",INDIRECT(ADDRESS(B1640,A1640,1,1,"all_city_parameter_inputs")))</f>
        <v>10.55</v>
      </c>
      <c r="H1640" s="25">
        <f ca="1">IF(OR(F1640="alpha",F1640="beta",F1640="sd",F1640="mean"),"--",VLOOKUP(C1640,Default!$B$5:$H$82,7,FALSE))</f>
        <v>5</v>
      </c>
      <c r="I1640" s="9" t="str">
        <f ca="1">VLOOKUP(E1640,Lookup!$C$5:$D$42,2, FALSE)</f>
        <v>Travel values</v>
      </c>
      <c r="J1640" s="9" t="str">
        <f ca="1">VLOOKUP(C1640,Default!$B$4:$E$82,4, FALSE)</f>
        <v>time taken to walk to bus stop</v>
      </c>
      <c r="K1640" s="29"/>
      <c r="L1640" s="29"/>
      <c r="M1640" s="29"/>
    </row>
    <row r="1641" spans="1:13" x14ac:dyDescent="0.3">
      <c r="A1641" s="10">
        <f t="shared" si="74"/>
        <v>26</v>
      </c>
      <c r="B1641" s="10">
        <f t="shared" si="75"/>
        <v>29</v>
      </c>
      <c r="C1641" s="10" t="str">
        <f t="shared" ca="1" si="76"/>
        <v>bus_walk_time</v>
      </c>
      <c r="D1641" s="9" t="str" cm="1">
        <f t="array" aca="1" ref="D1641" ca="1">INDIRECT(ADDRESS(1,A1641,1,1,"all_city_parameter_inputs"))</f>
        <v>valdivia</v>
      </c>
      <c r="E1641" s="11" t="str" cm="1">
        <f t="array" aca="1" ref="E1641" ca="1">IF(AND(ISBLANK(INDIRECT(ADDRESS(B1641,2,1,1,"all_city_parameter_inputs"))), ISBLANK(INDIRECT(ADDRESS(B1641,1,1,1,"all_city_parameter_inputs")))), "", IF(ISBLANK(INDIRECT(ADDRESS(B1641,1,1,1,"all_city_parameter_inputs"))), All_city_list!E1640,INDIRECT(ADDRESS(B1641,1,1,1,"all_city_parameter_inputs"))))</f>
        <v>bus_walk_time</v>
      </c>
      <c r="F1641" s="9" t="str" cm="1">
        <f t="array" aca="1" ref="F1641" ca="1">IF(AND(ISBLANK(INDIRECT(ADDRESS(B1641,3,1,1,"all_city_parameter_inputs"))),ISBLANK(INDIRECT(ADDRESS(B1641,2,1,1,"all_city_parameter_inputs")))),"",IF(ISBLANK(INDIRECT(ADDRESS(B1641,2,1,1,"all_city_parameter_inputs"))),"",INDIRECT(ADDRESS(B1641,2,1,1,"all_city_parameter_inputs"))))</f>
        <v>mean</v>
      </c>
      <c r="G1641" s="25" t="str" cm="1">
        <f t="array" aca="1" ref="G1641" ca="1">IF(ISBLANK(INDIRECT(ADDRESS(B1641,A1641,1,1,"all_city_parameter_inputs"))), "--",INDIRECT(ADDRESS(B1641,A1641,1,1,"all_city_parameter_inputs")))</f>
        <v>--</v>
      </c>
      <c r="H1641" s="25" t="str">
        <f ca="1">IF(OR(F1641="alpha",F1641="beta",F1641="sd",F1641="mean"),"--",VLOOKUP(C1641,Default!$B$5:$H$82,7,FALSE))</f>
        <v>--</v>
      </c>
      <c r="I1641" s="9" t="str">
        <f ca="1">VLOOKUP(E1641,Lookup!$C$5:$D$42,2, FALSE)</f>
        <v>Travel values</v>
      </c>
      <c r="J1641" s="9" t="str">
        <f ca="1">VLOOKUP(C1641,Default!$B$4:$E$82,4, FALSE)</f>
        <v>time taken to walk to bus stop</v>
      </c>
      <c r="K1641" s="29"/>
      <c r="L1641" s="29"/>
      <c r="M1641" s="29"/>
    </row>
    <row r="1642" spans="1:13" x14ac:dyDescent="0.3">
      <c r="A1642" s="10">
        <f t="shared" si="74"/>
        <v>26</v>
      </c>
      <c r="B1642" s="10">
        <f t="shared" si="75"/>
        <v>30</v>
      </c>
      <c r="C1642" s="10" t="str">
        <f t="shared" ca="1" si="76"/>
        <v>bus_walk_time</v>
      </c>
      <c r="D1642" s="9" t="str" cm="1">
        <f t="array" aca="1" ref="D1642" ca="1">INDIRECT(ADDRESS(1,A1642,1,1,"all_city_parameter_inputs"))</f>
        <v>valdivia</v>
      </c>
      <c r="E1642" s="11" t="str" cm="1">
        <f t="array" aca="1" ref="E1642" ca="1">IF(AND(ISBLANK(INDIRECT(ADDRESS(B1642,2,1,1,"all_city_parameter_inputs"))), ISBLANK(INDIRECT(ADDRESS(B1642,1,1,1,"all_city_parameter_inputs")))), "", IF(ISBLANK(INDIRECT(ADDRESS(B1642,1,1,1,"all_city_parameter_inputs"))), All_city_list!E1641,INDIRECT(ADDRESS(B1642,1,1,1,"all_city_parameter_inputs"))))</f>
        <v>bus_walk_time</v>
      </c>
      <c r="F1642" s="9" t="str" cm="1">
        <f t="array" aca="1" ref="F1642" ca="1">IF(AND(ISBLANK(INDIRECT(ADDRESS(B1642,3,1,1,"all_city_parameter_inputs"))),ISBLANK(INDIRECT(ADDRESS(B1642,2,1,1,"all_city_parameter_inputs")))),"",IF(ISBLANK(INDIRECT(ADDRESS(B1642,2,1,1,"all_city_parameter_inputs"))),"",INDIRECT(ADDRESS(B1642,2,1,1,"all_city_parameter_inputs"))))</f>
        <v>sd</v>
      </c>
      <c r="G1642" s="25" t="str" cm="1">
        <f t="array" aca="1" ref="G1642" ca="1">IF(ISBLANK(INDIRECT(ADDRESS(B1642,A1642,1,1,"all_city_parameter_inputs"))), "--",INDIRECT(ADDRESS(B1642,A1642,1,1,"all_city_parameter_inputs")))</f>
        <v>--</v>
      </c>
      <c r="H1642" s="25" t="str">
        <f ca="1">IF(OR(F1642="alpha",F1642="beta",F1642="sd",F1642="mean"),"--",VLOOKUP(C1642,Default!$B$5:$H$82,7,FALSE))</f>
        <v>--</v>
      </c>
      <c r="I1642" s="9" t="str">
        <f ca="1">VLOOKUP(E1642,Lookup!$C$5:$D$42,2, FALSE)</f>
        <v>Travel values</v>
      </c>
      <c r="J1642" s="9" t="str">
        <f ca="1">VLOOKUP(C1642,Default!$B$4:$E$82,4, FALSE)</f>
        <v>time taken to walk to bus stop</v>
      </c>
      <c r="K1642" s="29"/>
      <c r="L1642" s="29"/>
      <c r="M1642" s="29"/>
    </row>
    <row r="1643" spans="1:13" x14ac:dyDescent="0.3">
      <c r="A1643" s="10">
        <f t="shared" si="74"/>
        <v>26</v>
      </c>
      <c r="B1643" s="10">
        <f t="shared" si="75"/>
        <v>31</v>
      </c>
      <c r="C1643" s="10" t="str">
        <f t="shared" ca="1" si="76"/>
        <v>rail_walk_time</v>
      </c>
      <c r="D1643" s="9" t="str" cm="1">
        <f t="array" aca="1" ref="D1643" ca="1">INDIRECT(ADDRESS(1,A1643,1,1,"all_city_parameter_inputs"))</f>
        <v>valdivia</v>
      </c>
      <c r="E1643" s="11" t="str" cm="1">
        <f t="array" aca="1" ref="E1643" ca="1">IF(AND(ISBLANK(INDIRECT(ADDRESS(B1643,2,1,1,"all_city_parameter_inputs"))), ISBLANK(INDIRECT(ADDRESS(B1643,1,1,1,"all_city_parameter_inputs")))), "", IF(ISBLANK(INDIRECT(ADDRESS(B1643,1,1,1,"all_city_parameter_inputs"))), All_city_list!E1642,INDIRECT(ADDRESS(B1643,1,1,1,"all_city_parameter_inputs"))))</f>
        <v>rail_walk_time</v>
      </c>
      <c r="F1643" s="9" t="str" cm="1">
        <f t="array" aca="1" ref="F1643" ca="1">IF(AND(ISBLANK(INDIRECT(ADDRESS(B1643,3,1,1,"all_city_parameter_inputs"))),ISBLANK(INDIRECT(ADDRESS(B1643,2,1,1,"all_city_parameter_inputs")))),"",IF(ISBLANK(INDIRECT(ADDRESS(B1643,2,1,1,"all_city_parameter_inputs"))),"",INDIRECT(ADDRESS(B1643,2,1,1,"all_city_parameter_inputs"))))</f>
        <v>constant</v>
      </c>
      <c r="G1643" s="25" cm="1">
        <f t="array" aca="1" ref="G1643" ca="1">IF(ISBLANK(INDIRECT(ADDRESS(B1643,A1643,1,1,"all_city_parameter_inputs"))), "--",INDIRECT(ADDRESS(B1643,A1643,1,1,"all_city_parameter_inputs")))</f>
        <v>15</v>
      </c>
      <c r="H1643" s="25">
        <f ca="1">IF(OR(F1643="alpha",F1643="beta",F1643="sd",F1643="mean"),"--",VLOOKUP(C1643,Default!$B$5:$H$82,7,FALSE))</f>
        <v>15</v>
      </c>
      <c r="I1643" s="9" t="str">
        <f ca="1">VLOOKUP(E1643,Lookup!$C$5:$D$42,2, FALSE)</f>
        <v>Travel values</v>
      </c>
      <c r="J1643" s="9" t="str">
        <f ca="1">VLOOKUP(C1643,Default!$B$4:$E$82,4, FALSE)</f>
        <v>time taken to walk to train station</v>
      </c>
      <c r="K1643" s="29"/>
      <c r="L1643" s="29"/>
      <c r="M1643" s="29"/>
    </row>
    <row r="1644" spans="1:13" x14ac:dyDescent="0.3">
      <c r="A1644" s="10">
        <f t="shared" si="74"/>
        <v>26</v>
      </c>
      <c r="B1644" s="10">
        <f t="shared" si="75"/>
        <v>32</v>
      </c>
      <c r="C1644" s="10" t="str">
        <f t="shared" ca="1" si="76"/>
        <v>rail_walk_time</v>
      </c>
      <c r="D1644" s="9" t="str" cm="1">
        <f t="array" aca="1" ref="D1644" ca="1">INDIRECT(ADDRESS(1,A1644,1,1,"all_city_parameter_inputs"))</f>
        <v>valdivia</v>
      </c>
      <c r="E1644" s="11" t="str" cm="1">
        <f t="array" aca="1" ref="E1644" ca="1">IF(AND(ISBLANK(INDIRECT(ADDRESS(B1644,2,1,1,"all_city_parameter_inputs"))), ISBLANK(INDIRECT(ADDRESS(B1644,1,1,1,"all_city_parameter_inputs")))), "", IF(ISBLANK(INDIRECT(ADDRESS(B1644,1,1,1,"all_city_parameter_inputs"))), All_city_list!E1643,INDIRECT(ADDRESS(B1644,1,1,1,"all_city_parameter_inputs"))))</f>
        <v>rail_walk_time</v>
      </c>
      <c r="F1644" s="9" t="str" cm="1">
        <f t="array" aca="1" ref="F1644" ca="1">IF(AND(ISBLANK(INDIRECT(ADDRESS(B1644,3,1,1,"all_city_parameter_inputs"))),ISBLANK(INDIRECT(ADDRESS(B1644,2,1,1,"all_city_parameter_inputs")))),"",IF(ISBLANK(INDIRECT(ADDRESS(B1644,2,1,1,"all_city_parameter_inputs"))),"",INDIRECT(ADDRESS(B1644,2,1,1,"all_city_parameter_inputs"))))</f>
        <v>mean</v>
      </c>
      <c r="G1644" s="25" t="str" cm="1">
        <f t="array" aca="1" ref="G1644" ca="1">IF(ISBLANK(INDIRECT(ADDRESS(B1644,A1644,1,1,"all_city_parameter_inputs"))), "--",INDIRECT(ADDRESS(B1644,A1644,1,1,"all_city_parameter_inputs")))</f>
        <v>--</v>
      </c>
      <c r="H1644" s="25" t="str">
        <f ca="1">IF(OR(F1644="alpha",F1644="beta",F1644="sd",F1644="mean"),"--",VLOOKUP(C1644,Default!$B$5:$H$82,7,FALSE))</f>
        <v>--</v>
      </c>
      <c r="I1644" s="9" t="str">
        <f ca="1">VLOOKUP(E1644,Lookup!$C$5:$D$42,2, FALSE)</f>
        <v>Travel values</v>
      </c>
      <c r="J1644" s="9" t="str">
        <f ca="1">VLOOKUP(C1644,Default!$B$4:$E$82,4, FALSE)</f>
        <v>time taken to walk to train station</v>
      </c>
      <c r="K1644" s="29"/>
      <c r="L1644" s="29"/>
      <c r="M1644" s="29"/>
    </row>
    <row r="1645" spans="1:13" x14ac:dyDescent="0.3">
      <c r="A1645" s="10">
        <f t="shared" si="74"/>
        <v>26</v>
      </c>
      <c r="B1645" s="10">
        <f t="shared" si="75"/>
        <v>33</v>
      </c>
      <c r="C1645" s="10" t="str">
        <f t="shared" ca="1" si="76"/>
        <v>rail_walk_time</v>
      </c>
      <c r="D1645" s="9" t="str" cm="1">
        <f t="array" aca="1" ref="D1645" ca="1">INDIRECT(ADDRESS(1,A1645,1,1,"all_city_parameter_inputs"))</f>
        <v>valdivia</v>
      </c>
      <c r="E1645" s="11" t="str" cm="1">
        <f t="array" aca="1" ref="E1645" ca="1">IF(AND(ISBLANK(INDIRECT(ADDRESS(B1645,2,1,1,"all_city_parameter_inputs"))), ISBLANK(INDIRECT(ADDRESS(B1645,1,1,1,"all_city_parameter_inputs")))), "", IF(ISBLANK(INDIRECT(ADDRESS(B1645,1,1,1,"all_city_parameter_inputs"))), All_city_list!E1644,INDIRECT(ADDRESS(B1645,1,1,1,"all_city_parameter_inputs"))))</f>
        <v>rail_walk_time</v>
      </c>
      <c r="F1645" s="9" t="str" cm="1">
        <f t="array" aca="1" ref="F1645" ca="1">IF(AND(ISBLANK(INDIRECT(ADDRESS(B1645,3,1,1,"all_city_parameter_inputs"))),ISBLANK(INDIRECT(ADDRESS(B1645,2,1,1,"all_city_parameter_inputs")))),"",IF(ISBLANK(INDIRECT(ADDRESS(B1645,2,1,1,"all_city_parameter_inputs"))),"",INDIRECT(ADDRESS(B1645,2,1,1,"all_city_parameter_inputs"))))</f>
        <v>sd</v>
      </c>
      <c r="G1645" s="25" t="str" cm="1">
        <f t="array" aca="1" ref="G1645" ca="1">IF(ISBLANK(INDIRECT(ADDRESS(B1645,A1645,1,1,"all_city_parameter_inputs"))), "--",INDIRECT(ADDRESS(B1645,A1645,1,1,"all_city_parameter_inputs")))</f>
        <v>--</v>
      </c>
      <c r="H1645" s="25" t="str">
        <f ca="1">IF(OR(F1645="alpha",F1645="beta",F1645="sd",F1645="mean"),"--",VLOOKUP(C1645,Default!$B$5:$H$82,7,FALSE))</f>
        <v>--</v>
      </c>
      <c r="I1645" s="9" t="str">
        <f ca="1">VLOOKUP(E1645,Lookup!$C$5:$D$42,2, FALSE)</f>
        <v>Travel values</v>
      </c>
      <c r="J1645" s="9" t="str">
        <f ca="1">VLOOKUP(C1645,Default!$B$4:$E$82,4, FALSE)</f>
        <v>time taken to walk to train station</v>
      </c>
      <c r="K1645" s="29"/>
      <c r="L1645" s="29"/>
      <c r="M1645" s="29"/>
    </row>
    <row r="1646" spans="1:13" x14ac:dyDescent="0.3">
      <c r="A1646" s="10">
        <f t="shared" si="74"/>
        <v>26</v>
      </c>
      <c r="B1646" s="10">
        <f t="shared" si="75"/>
        <v>34</v>
      </c>
      <c r="C1646" s="10" t="str">
        <f t="shared" ca="1" si="76"/>
        <v xml:space="preserve">add_motorcycle_fleet </v>
      </c>
      <c r="D1646" s="9" t="str" cm="1">
        <f t="array" aca="1" ref="D1646" ca="1">INDIRECT(ADDRESS(1,A1646,1,1,"all_city_parameter_inputs"))</f>
        <v>valdivia</v>
      </c>
      <c r="E1646" s="11" t="str" cm="1">
        <f t="array" aca="1" ref="E1646" ca="1">IF(AND(ISBLANK(INDIRECT(ADDRESS(B1646,2,1,1,"all_city_parameter_inputs"))), ISBLANK(INDIRECT(ADDRESS(B1646,1,1,1,"all_city_parameter_inputs")))), "", IF(ISBLANK(INDIRECT(ADDRESS(B1646,1,1,1,"all_city_parameter_inputs"))), All_city_list!E1645,INDIRECT(ADDRESS(B1646,1,1,1,"all_city_parameter_inputs"))))</f>
        <v>add_motorcycle_fleet</v>
      </c>
      <c r="F1646" s="9" t="str" cm="1">
        <f t="array" aca="1" ref="F1646" ca="1">IF(AND(ISBLANK(INDIRECT(ADDRESS(B1646,3,1,1,"all_city_parameter_inputs"))),ISBLANK(INDIRECT(ADDRESS(B1646,2,1,1,"all_city_parameter_inputs")))),"",IF(ISBLANK(INDIRECT(ADDRESS(B1646,2,1,1,"all_city_parameter_inputs"))),"",INDIRECT(ADDRESS(B1646,2,1,1,"all_city_parameter_inputs"))))</f>
        <v/>
      </c>
      <c r="G1646" s="25" t="str" cm="1">
        <f t="array" aca="1" ref="G1646" ca="1">IF(ISBLANK(INDIRECT(ADDRESS(B1646,A1646,1,1,"all_city_parameter_inputs"))), "--",INDIRECT(ADDRESS(B1646,A1646,1,1,"all_city_parameter_inputs")))</f>
        <v>F</v>
      </c>
      <c r="H1646" s="25" t="str">
        <f ca="1">IF(OR(F1646="alpha",F1646="beta",F1646="sd",F1646="mean"),"--",VLOOKUP(C1646,Default!$B$5:$H$82,7,FALSE))</f>
        <v>F</v>
      </c>
      <c r="I1646" s="9" t="str">
        <f ca="1">VLOOKUP(E1646,Lookup!$C$5:$D$42,2, FALSE)</f>
        <v>Travel values</v>
      </c>
      <c r="J1646" s="9">
        <f ca="1">VLOOKUP(C1646,Default!$B$4:$E$82,4, FALSE)</f>
        <v>0</v>
      </c>
      <c r="K1646" s="29"/>
      <c r="L1646" s="29"/>
      <c r="M1646" s="29"/>
    </row>
    <row r="1647" spans="1:13" x14ac:dyDescent="0.3">
      <c r="A1647" s="10">
        <f t="shared" si="74"/>
        <v>26</v>
      </c>
      <c r="B1647" s="10">
        <f t="shared" si="75"/>
        <v>35</v>
      </c>
      <c r="C1647" s="10" t="str">
        <f t="shared" ca="1" si="76"/>
        <v>fleet_to_motorcycle_ratio</v>
      </c>
      <c r="D1647" s="9" t="str" cm="1">
        <f t="array" aca="1" ref="D1647" ca="1">INDIRECT(ADDRESS(1,A1647,1,1,"all_city_parameter_inputs"))</f>
        <v>valdivia</v>
      </c>
      <c r="E1647" s="11" t="str" cm="1">
        <f t="array" aca="1" ref="E1647" ca="1">IF(AND(ISBLANK(INDIRECT(ADDRESS(B1647,2,1,1,"all_city_parameter_inputs"))), ISBLANK(INDIRECT(ADDRESS(B1647,1,1,1,"all_city_parameter_inputs")))), "", IF(ISBLANK(INDIRECT(ADDRESS(B1647,1,1,1,"all_city_parameter_inputs"))), All_city_list!E1646,INDIRECT(ADDRESS(B1647,1,1,1,"all_city_parameter_inputs"))))</f>
        <v>fleet_to_motorcycle_ratio</v>
      </c>
      <c r="F1647" s="9" t="str" cm="1">
        <f t="array" aca="1" ref="F1647" ca="1">IF(AND(ISBLANK(INDIRECT(ADDRESS(B1647,3,1,1,"all_city_parameter_inputs"))),ISBLANK(INDIRECT(ADDRESS(B1647,2,1,1,"all_city_parameter_inputs")))),"",IF(ISBLANK(INDIRECT(ADDRESS(B1647,2,1,1,"all_city_parameter_inputs"))),"",INDIRECT(ADDRESS(B1647,2,1,1,"all_city_parameter_inputs"))))</f>
        <v>constant</v>
      </c>
      <c r="G1647" s="25" cm="1">
        <f t="array" aca="1" ref="G1647" ca="1">IF(ISBLANK(INDIRECT(ADDRESS(B1647,A1647,1,1,"all_city_parameter_inputs"))), "--",INDIRECT(ADDRESS(B1647,A1647,1,1,"all_city_parameter_inputs")))</f>
        <v>0.53274903299999998</v>
      </c>
      <c r="H1647" s="25">
        <f ca="1">IF(OR(F1647="alpha",F1647="beta",F1647="sd",F1647="mean"),"--",VLOOKUP(C1647,Default!$B$5:$H$82,7,FALSE))</f>
        <v>0.01</v>
      </c>
      <c r="I1647" s="9" t="str">
        <f ca="1">VLOOKUP(E1647,Lookup!$C$5:$D$42,2, FALSE)</f>
        <v>Travel values</v>
      </c>
      <c r="J1647" s="9" t="str">
        <f ca="1">VLOOKUP(C1647,Default!$B$4:$E$82,4, FALSE)</f>
        <v>ratio of fleet vehicles to motorcycles</v>
      </c>
      <c r="K1647" s="29"/>
      <c r="L1647" s="29"/>
      <c r="M1647" s="29"/>
    </row>
    <row r="1648" spans="1:13" x14ac:dyDescent="0.3">
      <c r="A1648" s="10">
        <f t="shared" si="74"/>
        <v>26</v>
      </c>
      <c r="B1648" s="10">
        <f t="shared" si="75"/>
        <v>36</v>
      </c>
      <c r="C1648" s="10" t="str">
        <f t="shared" ca="1" si="76"/>
        <v>fleet_to_motorcycle_ratio</v>
      </c>
      <c r="D1648" s="9" t="str" cm="1">
        <f t="array" aca="1" ref="D1648" ca="1">INDIRECT(ADDRESS(1,A1648,1,1,"all_city_parameter_inputs"))</f>
        <v>valdivia</v>
      </c>
      <c r="E1648" s="11" t="str" cm="1">
        <f t="array" aca="1" ref="E1648" ca="1">IF(AND(ISBLANK(INDIRECT(ADDRESS(B1648,2,1,1,"all_city_parameter_inputs"))), ISBLANK(INDIRECT(ADDRESS(B1648,1,1,1,"all_city_parameter_inputs")))), "", IF(ISBLANK(INDIRECT(ADDRESS(B1648,1,1,1,"all_city_parameter_inputs"))), All_city_list!E1647,INDIRECT(ADDRESS(B1648,1,1,1,"all_city_parameter_inputs"))))</f>
        <v>fleet_to_motorcycle_ratio</v>
      </c>
      <c r="F1648" s="9" t="str" cm="1">
        <f t="array" aca="1" ref="F1648" ca="1">IF(AND(ISBLANK(INDIRECT(ADDRESS(B1648,3,1,1,"all_city_parameter_inputs"))),ISBLANK(INDIRECT(ADDRESS(B1648,2,1,1,"all_city_parameter_inputs")))),"",IF(ISBLANK(INDIRECT(ADDRESS(B1648,2,1,1,"all_city_parameter_inputs"))),"",INDIRECT(ADDRESS(B1648,2,1,1,"all_city_parameter_inputs"))))</f>
        <v>alpha</v>
      </c>
      <c r="G1648" s="25" cm="1">
        <f t="array" aca="1" ref="G1648" ca="1">IF(ISBLANK(INDIRECT(ADDRESS(B1648,A1648,1,1,"all_city_parameter_inputs"))), "--",INDIRECT(ADDRESS(B1648,A1648,1,1,"all_city_parameter_inputs")))</f>
        <v>245.8</v>
      </c>
      <c r="H1648" s="25" t="str">
        <f ca="1">IF(OR(F1648="alpha",F1648="beta",F1648="sd",F1648="mean"),"--",VLOOKUP(C1648,Default!$B$5:$H$82,7,FALSE))</f>
        <v>--</v>
      </c>
      <c r="I1648" s="9" t="str">
        <f ca="1">VLOOKUP(E1648,Lookup!$C$5:$D$42,2, FALSE)</f>
        <v>Travel values</v>
      </c>
      <c r="J1648" s="9" t="str">
        <f ca="1">VLOOKUP(C1648,Default!$B$4:$E$82,4, FALSE)</f>
        <v>ratio of fleet vehicles to motorcycles</v>
      </c>
      <c r="K1648" s="29"/>
      <c r="L1648" s="29"/>
      <c r="M1648" s="29"/>
    </row>
    <row r="1649" spans="1:13" x14ac:dyDescent="0.3">
      <c r="A1649" s="10">
        <f t="shared" si="74"/>
        <v>26</v>
      </c>
      <c r="B1649" s="10">
        <f t="shared" si="75"/>
        <v>37</v>
      </c>
      <c r="C1649" s="10" t="str">
        <f t="shared" ca="1" si="76"/>
        <v>fleet_to_motorcycle_ratio</v>
      </c>
      <c r="D1649" s="9" t="str" cm="1">
        <f t="array" aca="1" ref="D1649" ca="1">INDIRECT(ADDRESS(1,A1649,1,1,"all_city_parameter_inputs"))</f>
        <v>valdivia</v>
      </c>
      <c r="E1649" s="11" t="str" cm="1">
        <f t="array" aca="1" ref="E1649" ca="1">IF(AND(ISBLANK(INDIRECT(ADDRESS(B1649,2,1,1,"all_city_parameter_inputs"))), ISBLANK(INDIRECT(ADDRESS(B1649,1,1,1,"all_city_parameter_inputs")))), "", IF(ISBLANK(INDIRECT(ADDRESS(B1649,1,1,1,"all_city_parameter_inputs"))), All_city_list!E1648,INDIRECT(ADDRESS(B1649,1,1,1,"all_city_parameter_inputs"))))</f>
        <v>fleet_to_motorcycle_ratio</v>
      </c>
      <c r="F1649" s="9" t="str" cm="1">
        <f t="array" aca="1" ref="F1649" ca="1">IF(AND(ISBLANK(INDIRECT(ADDRESS(B1649,3,1,1,"all_city_parameter_inputs"))),ISBLANK(INDIRECT(ADDRESS(B1649,2,1,1,"all_city_parameter_inputs")))),"",IF(ISBLANK(INDIRECT(ADDRESS(B1649,2,1,1,"all_city_parameter_inputs"))),"",INDIRECT(ADDRESS(B1649,2,1,1,"all_city_parameter_inputs"))))</f>
        <v>beta</v>
      </c>
      <c r="G1649" s="25" cm="1">
        <f t="array" aca="1" ref="G1649" ca="1">IF(ISBLANK(INDIRECT(ADDRESS(B1649,A1649,1,1,"all_city_parameter_inputs"))), "--",INDIRECT(ADDRESS(B1649,A1649,1,1,"all_city_parameter_inputs")))</f>
        <v>311.08</v>
      </c>
      <c r="H1649" s="25" t="str">
        <f ca="1">IF(OR(F1649="alpha",F1649="beta",F1649="sd",F1649="mean"),"--",VLOOKUP(C1649,Default!$B$5:$H$82,7,FALSE))</f>
        <v>--</v>
      </c>
      <c r="I1649" s="9" t="str">
        <f ca="1">VLOOKUP(E1649,Lookup!$C$5:$D$42,2, FALSE)</f>
        <v>Travel values</v>
      </c>
      <c r="J1649" s="9" t="str">
        <f ca="1">VLOOKUP(C1649,Default!$B$4:$E$82,4, FALSE)</f>
        <v>ratio of fleet vehicles to motorcycles</v>
      </c>
      <c r="K1649" s="29"/>
      <c r="L1649" s="29"/>
      <c r="M1649" s="29"/>
    </row>
    <row r="1650" spans="1:13" x14ac:dyDescent="0.3">
      <c r="A1650" s="10">
        <f t="shared" si="74"/>
        <v>26</v>
      </c>
      <c r="B1650" s="10">
        <f t="shared" si="75"/>
        <v>38</v>
      </c>
      <c r="C1650" s="10" t="str">
        <f t="shared" ca="1" si="76"/>
        <v xml:space="preserve">background_pa_confidence </v>
      </c>
      <c r="D1650" s="9" t="str" cm="1">
        <f t="array" aca="1" ref="D1650" ca="1">INDIRECT(ADDRESS(1,A1650,1,1,"all_city_parameter_inputs"))</f>
        <v>valdivia</v>
      </c>
      <c r="E1650" s="11" t="str" cm="1">
        <f t="array" aca="1" ref="E1650" ca="1">IF(AND(ISBLANK(INDIRECT(ADDRESS(B1650,2,1,1,"all_city_parameter_inputs"))), ISBLANK(INDIRECT(ADDRESS(B1650,1,1,1,"all_city_parameter_inputs")))), "", IF(ISBLANK(INDIRECT(ADDRESS(B1650,1,1,1,"all_city_parameter_inputs"))), All_city_list!E1649,INDIRECT(ADDRESS(B1650,1,1,1,"all_city_parameter_inputs"))))</f>
        <v>background_pa_confidence</v>
      </c>
      <c r="F1650" s="9" t="str" cm="1">
        <f t="array" aca="1" ref="F1650" ca="1">IF(AND(ISBLANK(INDIRECT(ADDRESS(B1650,3,1,1,"all_city_parameter_inputs"))),ISBLANK(INDIRECT(ADDRESS(B1650,2,1,1,"all_city_parameter_inputs")))),"",IF(ISBLANK(INDIRECT(ADDRESS(B1650,2,1,1,"all_city_parameter_inputs"))),"",INDIRECT(ADDRESS(B1650,2,1,1,"all_city_parameter_inputs"))))</f>
        <v/>
      </c>
      <c r="G1650" s="25" cm="1">
        <f t="array" aca="1" ref="G1650" ca="1">IF(ISBLANK(INDIRECT(ADDRESS(B1650,A1650,1,1,"all_city_parameter_inputs"))), "--",INDIRECT(ADDRESS(B1650,A1650,1,1,"all_city_parameter_inputs")))</f>
        <v>0.3</v>
      </c>
      <c r="H1650" s="25" t="e">
        <f ca="1">IF(OR(F1650="alpha",F1650="beta",F1650="sd",F1650="mean"),"--",VLOOKUP(C1650,Default!$B$5:$H$82,7,FALSE))</f>
        <v>#N/A</v>
      </c>
      <c r="I1650" s="9" t="str">
        <f ca="1">VLOOKUP(E1650,Lookup!$C$5:$D$42,2, FALSE)</f>
        <v>PA values</v>
      </c>
      <c r="J1650" s="9" t="e">
        <f ca="1">VLOOKUP(C1650,Default!$B$4:$E$82,4, FALSE)</f>
        <v>#N/A</v>
      </c>
      <c r="K1650" s="29"/>
      <c r="L1650" s="29"/>
      <c r="M1650" s="29"/>
    </row>
    <row r="1651" spans="1:13" x14ac:dyDescent="0.3">
      <c r="A1651" s="10">
        <f t="shared" si="74"/>
        <v>26</v>
      </c>
      <c r="B1651" s="10">
        <f t="shared" si="75"/>
        <v>39</v>
      </c>
      <c r="C1651" s="10" t="str">
        <f t="shared" ca="1" si="76"/>
        <v xml:space="preserve">add_walk_to_bus_trips </v>
      </c>
      <c r="D1651" s="9" t="str" cm="1">
        <f t="array" aca="1" ref="D1651" ca="1">INDIRECT(ADDRESS(1,A1651,1,1,"all_city_parameter_inputs"))</f>
        <v>valdivia</v>
      </c>
      <c r="E1651" s="11" t="str" cm="1">
        <f t="array" aca="1" ref="E1651" ca="1">IF(AND(ISBLANK(INDIRECT(ADDRESS(B1651,2,1,1,"all_city_parameter_inputs"))), ISBLANK(INDIRECT(ADDRESS(B1651,1,1,1,"all_city_parameter_inputs")))), "", IF(ISBLANK(INDIRECT(ADDRESS(B1651,1,1,1,"all_city_parameter_inputs"))), All_city_list!E1650,INDIRECT(ADDRESS(B1651,1,1,1,"all_city_parameter_inputs"))))</f>
        <v>add_walk_to_bus_trips</v>
      </c>
      <c r="F1651" s="9" t="str" cm="1">
        <f t="array" aca="1" ref="F1651" ca="1">IF(AND(ISBLANK(INDIRECT(ADDRESS(B1651,3,1,1,"all_city_parameter_inputs"))),ISBLANK(INDIRECT(ADDRESS(B1651,2,1,1,"all_city_parameter_inputs")))),"",IF(ISBLANK(INDIRECT(ADDRESS(B1651,2,1,1,"all_city_parameter_inputs"))),"",INDIRECT(ADDRESS(B1651,2,1,1,"all_city_parameter_inputs"))))</f>
        <v/>
      </c>
      <c r="G1651" s="25" t="str" cm="1">
        <f t="array" aca="1" ref="G1651" ca="1">IF(ISBLANK(INDIRECT(ADDRESS(B1651,A1651,1,1,"all_city_parameter_inputs"))), "--",INDIRECT(ADDRESS(B1651,A1651,1,1,"all_city_parameter_inputs")))</f>
        <v>T</v>
      </c>
      <c r="H1651" s="25" t="str">
        <f ca="1">IF(OR(F1651="alpha",F1651="beta",F1651="sd",F1651="mean"),"--",VLOOKUP(C1651,Default!$B$5:$H$82,7,FALSE))</f>
        <v>T</v>
      </c>
      <c r="I1651" s="9" t="str">
        <f ca="1">VLOOKUP(E1651,Lookup!$C$5:$D$42,2, FALSE)</f>
        <v>Travel values</v>
      </c>
      <c r="J1651" s="9">
        <f ca="1">VLOOKUP(C1651,Default!$B$4:$E$82,4, FALSE)</f>
        <v>0</v>
      </c>
      <c r="K1651" s="29"/>
      <c r="L1651" s="29"/>
      <c r="M1651" s="29"/>
    </row>
    <row r="1652" spans="1:13" x14ac:dyDescent="0.3">
      <c r="A1652" s="10">
        <f t="shared" si="74"/>
        <v>26</v>
      </c>
      <c r="B1652" s="10">
        <f t="shared" si="75"/>
        <v>40</v>
      </c>
      <c r="C1652" s="10" t="str">
        <f t="shared" ca="1" si="76"/>
        <v>bus_to_passenger_ratio</v>
      </c>
      <c r="D1652" s="9" t="str" cm="1">
        <f t="array" aca="1" ref="D1652" ca="1">INDIRECT(ADDRESS(1,A1652,1,1,"all_city_parameter_inputs"))</f>
        <v>valdivia</v>
      </c>
      <c r="E1652" s="11" t="str" cm="1">
        <f t="array" aca="1" ref="E1652" ca="1">IF(AND(ISBLANK(INDIRECT(ADDRESS(B1652,2,1,1,"all_city_parameter_inputs"))), ISBLANK(INDIRECT(ADDRESS(B1652,1,1,1,"all_city_parameter_inputs")))), "", IF(ISBLANK(INDIRECT(ADDRESS(B1652,1,1,1,"all_city_parameter_inputs"))), All_city_list!E1651,INDIRECT(ADDRESS(B1652,1,1,1,"all_city_parameter_inputs"))))</f>
        <v>bus_to_passenger_ratio</v>
      </c>
      <c r="F1652" s="9" t="str" cm="1">
        <f t="array" aca="1" ref="F1652" ca="1">IF(AND(ISBLANK(INDIRECT(ADDRESS(B1652,3,1,1,"all_city_parameter_inputs"))),ISBLANK(INDIRECT(ADDRESS(B1652,2,1,1,"all_city_parameter_inputs")))),"",IF(ISBLANK(INDIRECT(ADDRESS(B1652,2,1,1,"all_city_parameter_inputs"))),"",INDIRECT(ADDRESS(B1652,2,1,1,"all_city_parameter_inputs"))))</f>
        <v>constant</v>
      </c>
      <c r="G1652" s="25" cm="1">
        <f t="array" aca="1" ref="G1652" ca="1">IF(ISBLANK(INDIRECT(ADDRESS(B1652,A1652,1,1,"all_city_parameter_inputs"))), "--",INDIRECT(ADDRESS(B1652,A1652,1,1,"all_city_parameter_inputs")))</f>
        <v>3.2258065000000002E-2</v>
      </c>
      <c r="H1652" s="25">
        <f ca="1">IF(OR(F1652="alpha",F1652="beta",F1652="sd",F1652="mean"),"--",VLOOKUP(C1652,Default!$B$5:$H$82,7,FALSE))</f>
        <v>2.1999999999999999E-2</v>
      </c>
      <c r="I1652" s="9" t="str">
        <f ca="1">VLOOKUP(E1652,Lookup!$C$5:$D$42,2, FALSE)</f>
        <v>Travel values</v>
      </c>
      <c r="J1652" s="9" t="str">
        <f ca="1">VLOOKUP(C1652,Default!$B$4:$E$82,4, FALSE)</f>
        <v>number of buses per passenger</v>
      </c>
      <c r="K1652" s="29"/>
      <c r="L1652" s="29"/>
      <c r="M1652" s="29"/>
    </row>
    <row r="1653" spans="1:13" x14ac:dyDescent="0.3">
      <c r="A1653" s="10">
        <f t="shared" si="74"/>
        <v>26</v>
      </c>
      <c r="B1653" s="10">
        <f t="shared" si="75"/>
        <v>41</v>
      </c>
      <c r="C1653" s="10" t="str">
        <f t="shared" ca="1" si="76"/>
        <v>bus_to_passenger_ratio</v>
      </c>
      <c r="D1653" s="9" t="str" cm="1">
        <f t="array" aca="1" ref="D1653" ca="1">INDIRECT(ADDRESS(1,A1653,1,1,"all_city_parameter_inputs"))</f>
        <v>valdivia</v>
      </c>
      <c r="E1653" s="11" t="str" cm="1">
        <f t="array" aca="1" ref="E1653" ca="1">IF(AND(ISBLANK(INDIRECT(ADDRESS(B1653,2,1,1,"all_city_parameter_inputs"))), ISBLANK(INDIRECT(ADDRESS(B1653,1,1,1,"all_city_parameter_inputs")))), "", IF(ISBLANK(INDIRECT(ADDRESS(B1653,1,1,1,"all_city_parameter_inputs"))), All_city_list!E1652,INDIRECT(ADDRESS(B1653,1,1,1,"all_city_parameter_inputs"))))</f>
        <v>bus_to_passenger_ratio</v>
      </c>
      <c r="F1653" s="9" t="str" cm="1">
        <f t="array" aca="1" ref="F1653" ca="1">IF(AND(ISBLANK(INDIRECT(ADDRESS(B1653,3,1,1,"all_city_parameter_inputs"))),ISBLANK(INDIRECT(ADDRESS(B1653,2,1,1,"all_city_parameter_inputs")))),"",IF(ISBLANK(INDIRECT(ADDRESS(B1653,2,1,1,"all_city_parameter_inputs"))),"",INDIRECT(ADDRESS(B1653,2,1,1,"all_city_parameter_inputs"))))</f>
        <v>alpha</v>
      </c>
      <c r="G1653" s="25" cm="1">
        <f t="array" aca="1" ref="G1653" ca="1">IF(ISBLANK(INDIRECT(ADDRESS(B1653,A1653,1,1,"all_city_parameter_inputs"))), "--",INDIRECT(ADDRESS(B1653,A1653,1,1,"all_city_parameter_inputs")))</f>
        <v>20</v>
      </c>
      <c r="H1653" s="25" t="str">
        <f ca="1">IF(OR(F1653="alpha",F1653="beta",F1653="sd",F1653="mean"),"--",VLOOKUP(C1653,Default!$B$5:$H$82,7,FALSE))</f>
        <v>--</v>
      </c>
      <c r="I1653" s="9" t="str">
        <f ca="1">VLOOKUP(E1653,Lookup!$C$5:$D$42,2, FALSE)</f>
        <v>Travel values</v>
      </c>
      <c r="J1653" s="9" t="str">
        <f ca="1">VLOOKUP(C1653,Default!$B$4:$E$82,4, FALSE)</f>
        <v>number of buses per passenger</v>
      </c>
      <c r="K1653" s="29"/>
      <c r="L1653" s="29"/>
      <c r="M1653" s="29"/>
    </row>
    <row r="1654" spans="1:13" x14ac:dyDescent="0.3">
      <c r="A1654" s="10">
        <f t="shared" si="74"/>
        <v>26</v>
      </c>
      <c r="B1654" s="10">
        <f t="shared" si="75"/>
        <v>42</v>
      </c>
      <c r="C1654" s="10" t="str">
        <f t="shared" ca="1" si="76"/>
        <v>bus_to_passenger_ratio</v>
      </c>
      <c r="D1654" s="9" t="str" cm="1">
        <f t="array" aca="1" ref="D1654" ca="1">INDIRECT(ADDRESS(1,A1654,1,1,"all_city_parameter_inputs"))</f>
        <v>valdivia</v>
      </c>
      <c r="E1654" s="11" t="str" cm="1">
        <f t="array" aca="1" ref="E1654" ca="1">IF(AND(ISBLANK(INDIRECT(ADDRESS(B1654,2,1,1,"all_city_parameter_inputs"))), ISBLANK(INDIRECT(ADDRESS(B1654,1,1,1,"all_city_parameter_inputs")))), "", IF(ISBLANK(INDIRECT(ADDRESS(B1654,1,1,1,"all_city_parameter_inputs"))), All_city_list!E1653,INDIRECT(ADDRESS(B1654,1,1,1,"all_city_parameter_inputs"))))</f>
        <v>bus_to_passenger_ratio</v>
      </c>
      <c r="F1654" s="9" t="str" cm="1">
        <f t="array" aca="1" ref="F1654" ca="1">IF(AND(ISBLANK(INDIRECT(ADDRESS(B1654,3,1,1,"all_city_parameter_inputs"))),ISBLANK(INDIRECT(ADDRESS(B1654,2,1,1,"all_city_parameter_inputs")))),"",IF(ISBLANK(INDIRECT(ADDRESS(B1654,2,1,1,"all_city_parameter_inputs"))),"",INDIRECT(ADDRESS(B1654,2,1,1,"all_city_parameter_inputs"))))</f>
        <v>beta</v>
      </c>
      <c r="G1654" s="25" cm="1">
        <f t="array" aca="1" ref="G1654" ca="1">IF(ISBLANK(INDIRECT(ADDRESS(B1654,A1654,1,1,"all_city_parameter_inputs"))), "--",INDIRECT(ADDRESS(B1654,A1654,1,1,"all_city_parameter_inputs")))</f>
        <v>600</v>
      </c>
      <c r="H1654" s="25" t="str">
        <f ca="1">IF(OR(F1654="alpha",F1654="beta",F1654="sd",F1654="mean"),"--",VLOOKUP(C1654,Default!$B$5:$H$82,7,FALSE))</f>
        <v>--</v>
      </c>
      <c r="I1654" s="9" t="str">
        <f ca="1">VLOOKUP(E1654,Lookup!$C$5:$D$42,2, FALSE)</f>
        <v>Travel values</v>
      </c>
      <c r="J1654" s="9" t="str">
        <f ca="1">VLOOKUP(C1654,Default!$B$4:$E$82,4, FALSE)</f>
        <v>number of buses per passenger</v>
      </c>
      <c r="K1654" s="29"/>
      <c r="L1654" s="29"/>
      <c r="M1654" s="29"/>
    </row>
    <row r="1655" spans="1:13" x14ac:dyDescent="0.3">
      <c r="A1655" s="10">
        <f t="shared" si="74"/>
        <v>26</v>
      </c>
      <c r="B1655" s="10">
        <f t="shared" si="75"/>
        <v>43</v>
      </c>
      <c r="C1655" s="10" t="str">
        <f t="shared" ca="1" si="76"/>
        <v>truck_to_car_ratio</v>
      </c>
      <c r="D1655" s="9" t="str" cm="1">
        <f t="array" aca="1" ref="D1655" ca="1">INDIRECT(ADDRESS(1,A1655,1,1,"all_city_parameter_inputs"))</f>
        <v>valdivia</v>
      </c>
      <c r="E1655" s="11" t="str" cm="1">
        <f t="array" aca="1" ref="E1655" ca="1">IF(AND(ISBLANK(INDIRECT(ADDRESS(B1655,2,1,1,"all_city_parameter_inputs"))), ISBLANK(INDIRECT(ADDRESS(B1655,1,1,1,"all_city_parameter_inputs")))), "", IF(ISBLANK(INDIRECT(ADDRESS(B1655,1,1,1,"all_city_parameter_inputs"))), All_city_list!E1654,INDIRECT(ADDRESS(B1655,1,1,1,"all_city_parameter_inputs"))))</f>
        <v>truck_to_car_ratio</v>
      </c>
      <c r="F1655" s="9" t="str" cm="1">
        <f t="array" aca="1" ref="F1655" ca="1">IF(AND(ISBLANK(INDIRECT(ADDRESS(B1655,3,1,1,"all_city_parameter_inputs"))),ISBLANK(INDIRECT(ADDRESS(B1655,2,1,1,"all_city_parameter_inputs")))),"",IF(ISBLANK(INDIRECT(ADDRESS(B1655,2,1,1,"all_city_parameter_inputs"))),"",INDIRECT(ADDRESS(B1655,2,1,1,"all_city_parameter_inputs"))))</f>
        <v>constant</v>
      </c>
      <c r="G1655" s="25" cm="1">
        <f t="array" aca="1" ref="G1655" ca="1">IF(ISBLANK(INDIRECT(ADDRESS(B1655,A1655,1,1,"all_city_parameter_inputs"))), "--",INDIRECT(ADDRESS(B1655,A1655,1,1,"all_city_parameter_inputs")))</f>
        <v>0.23076923099999999</v>
      </c>
      <c r="H1655" s="25">
        <f ca="1">IF(OR(F1655="alpha",F1655="beta",F1655="sd",F1655="mean"),"--",VLOOKUP(C1655,Default!$B$5:$H$82,7,FALSE))</f>
        <v>0.21</v>
      </c>
      <c r="I1655" s="9" t="str">
        <f ca="1">VLOOKUP(E1655,Lookup!$C$5:$D$42,2, FALSE)</f>
        <v>Travel values</v>
      </c>
      <c r="J1655" s="9" t="str">
        <f ca="1">VLOOKUP(C1655,Default!$B$4:$E$82,4, FALSE)</f>
        <v>number of trucks per car</v>
      </c>
      <c r="K1655" s="29"/>
      <c r="L1655" s="29"/>
      <c r="M1655" s="29"/>
    </row>
    <row r="1656" spans="1:13" x14ac:dyDescent="0.3">
      <c r="A1656" s="10">
        <f t="shared" si="74"/>
        <v>26</v>
      </c>
      <c r="B1656" s="10">
        <f t="shared" si="75"/>
        <v>44</v>
      </c>
      <c r="C1656" s="10" t="str">
        <f t="shared" ca="1" si="76"/>
        <v>truck_to_car_ratio</v>
      </c>
      <c r="D1656" s="9" t="str" cm="1">
        <f t="array" aca="1" ref="D1656" ca="1">INDIRECT(ADDRESS(1,A1656,1,1,"all_city_parameter_inputs"))</f>
        <v>valdivia</v>
      </c>
      <c r="E1656" s="11" t="str" cm="1">
        <f t="array" aca="1" ref="E1656" ca="1">IF(AND(ISBLANK(INDIRECT(ADDRESS(B1656,2,1,1,"all_city_parameter_inputs"))), ISBLANK(INDIRECT(ADDRESS(B1656,1,1,1,"all_city_parameter_inputs")))), "", IF(ISBLANK(INDIRECT(ADDRESS(B1656,1,1,1,"all_city_parameter_inputs"))), All_city_list!E1655,INDIRECT(ADDRESS(B1656,1,1,1,"all_city_parameter_inputs"))))</f>
        <v>truck_to_car_ratio</v>
      </c>
      <c r="F1656" s="9" t="str" cm="1">
        <f t="array" aca="1" ref="F1656" ca="1">IF(AND(ISBLANK(INDIRECT(ADDRESS(B1656,3,1,1,"all_city_parameter_inputs"))),ISBLANK(INDIRECT(ADDRESS(B1656,2,1,1,"all_city_parameter_inputs")))),"",IF(ISBLANK(INDIRECT(ADDRESS(B1656,2,1,1,"all_city_parameter_inputs"))),"",INDIRECT(ADDRESS(B1656,2,1,1,"all_city_parameter_inputs"))))</f>
        <v>alpha</v>
      </c>
      <c r="G1656" s="25" cm="1">
        <f t="array" aca="1" ref="G1656" ca="1">IF(ISBLANK(INDIRECT(ADDRESS(B1656,A1656,1,1,"all_city_parameter_inputs"))), "--",INDIRECT(ADDRESS(B1656,A1656,1,1,"all_city_parameter_inputs")))</f>
        <v>3</v>
      </c>
      <c r="H1656" s="25" t="str">
        <f ca="1">IF(OR(F1656="alpha",F1656="beta",F1656="sd",F1656="mean"),"--",VLOOKUP(C1656,Default!$B$5:$H$82,7,FALSE))</f>
        <v>--</v>
      </c>
      <c r="I1656" s="9" t="str">
        <f ca="1">VLOOKUP(E1656,Lookup!$C$5:$D$42,2, FALSE)</f>
        <v>Travel values</v>
      </c>
      <c r="J1656" s="9" t="str">
        <f ca="1">VLOOKUP(C1656,Default!$B$4:$E$82,4, FALSE)</f>
        <v>number of trucks per car</v>
      </c>
      <c r="K1656" s="29"/>
      <c r="L1656" s="29"/>
      <c r="M1656" s="29"/>
    </row>
    <row r="1657" spans="1:13" x14ac:dyDescent="0.3">
      <c r="A1657" s="10">
        <f t="shared" si="74"/>
        <v>26</v>
      </c>
      <c r="B1657" s="10">
        <f t="shared" si="75"/>
        <v>45</v>
      </c>
      <c r="C1657" s="10" t="str">
        <f t="shared" ca="1" si="76"/>
        <v>truck_to_car_ratio</v>
      </c>
      <c r="D1657" s="9" t="str" cm="1">
        <f t="array" aca="1" ref="D1657" ca="1">INDIRECT(ADDRESS(1,A1657,1,1,"all_city_parameter_inputs"))</f>
        <v>valdivia</v>
      </c>
      <c r="E1657" s="11" t="str" cm="1">
        <f t="array" aca="1" ref="E1657" ca="1">IF(AND(ISBLANK(INDIRECT(ADDRESS(B1657,2,1,1,"all_city_parameter_inputs"))), ISBLANK(INDIRECT(ADDRESS(B1657,1,1,1,"all_city_parameter_inputs")))), "", IF(ISBLANK(INDIRECT(ADDRESS(B1657,1,1,1,"all_city_parameter_inputs"))), All_city_list!E1656,INDIRECT(ADDRESS(B1657,1,1,1,"all_city_parameter_inputs"))))</f>
        <v>truck_to_car_ratio</v>
      </c>
      <c r="F1657" s="9" t="str" cm="1">
        <f t="array" aca="1" ref="F1657" ca="1">IF(AND(ISBLANK(INDIRECT(ADDRESS(B1657,3,1,1,"all_city_parameter_inputs"))),ISBLANK(INDIRECT(ADDRESS(B1657,2,1,1,"all_city_parameter_inputs")))),"",IF(ISBLANK(INDIRECT(ADDRESS(B1657,2,1,1,"all_city_parameter_inputs"))),"",INDIRECT(ADDRESS(B1657,2,1,1,"all_city_parameter_inputs"))))</f>
        <v>beta</v>
      </c>
      <c r="G1657" s="25" cm="1">
        <f t="array" aca="1" ref="G1657" ca="1">IF(ISBLANK(INDIRECT(ADDRESS(B1657,A1657,1,1,"all_city_parameter_inputs"))), "--",INDIRECT(ADDRESS(B1657,A1657,1,1,"all_city_parameter_inputs")))</f>
        <v>10</v>
      </c>
      <c r="H1657" s="25" t="str">
        <f ca="1">IF(OR(F1657="alpha",F1657="beta",F1657="sd",F1657="mean"),"--",VLOOKUP(C1657,Default!$B$5:$H$82,7,FALSE))</f>
        <v>--</v>
      </c>
      <c r="I1657" s="9" t="str">
        <f ca="1">VLOOKUP(E1657,Lookup!$C$5:$D$42,2, FALSE)</f>
        <v>Travel values</v>
      </c>
      <c r="J1657" s="9" t="str">
        <f ca="1">VLOOKUP(C1657,Default!$B$4:$E$82,4, FALSE)</f>
        <v>number of trucks per car</v>
      </c>
      <c r="K1657" s="29"/>
      <c r="L1657" s="29"/>
      <c r="M1657" s="29"/>
    </row>
    <row r="1658" spans="1:13" x14ac:dyDescent="0.3">
      <c r="A1658" s="10">
        <f t="shared" si="74"/>
        <v>26</v>
      </c>
      <c r="B1658" s="10">
        <f t="shared" si="75"/>
        <v>46</v>
      </c>
      <c r="C1658" s="10" t="str">
        <f t="shared" ca="1" si="76"/>
        <v xml:space="preserve">PM_emission_confidence </v>
      </c>
      <c r="D1658" s="9" t="str" cm="1">
        <f t="array" aca="1" ref="D1658" ca="1">INDIRECT(ADDRESS(1,A1658,1,1,"all_city_parameter_inputs"))</f>
        <v>valdivia</v>
      </c>
      <c r="E1658" s="11" t="str" cm="1">
        <f t="array" aca="1" ref="E1658" ca="1">IF(AND(ISBLANK(INDIRECT(ADDRESS(B1658,2,1,1,"all_city_parameter_inputs"))), ISBLANK(INDIRECT(ADDRESS(B1658,1,1,1,"all_city_parameter_inputs")))), "", IF(ISBLANK(INDIRECT(ADDRESS(B1658,1,1,1,"all_city_parameter_inputs"))), All_city_list!E1657,INDIRECT(ADDRESS(B1658,1,1,1,"all_city_parameter_inputs"))))</f>
        <v>PM_emission_confidence</v>
      </c>
      <c r="F1658" s="9" t="str" cm="1">
        <f t="array" aca="1" ref="F1658" ca="1">IF(AND(ISBLANK(INDIRECT(ADDRESS(B1658,3,1,1,"all_city_parameter_inputs"))),ISBLANK(INDIRECT(ADDRESS(B1658,2,1,1,"all_city_parameter_inputs")))),"",IF(ISBLANK(INDIRECT(ADDRESS(B1658,2,1,1,"all_city_parameter_inputs"))),"",INDIRECT(ADDRESS(B1658,2,1,1,"all_city_parameter_inputs"))))</f>
        <v/>
      </c>
      <c r="G1658" s="25" cm="1">
        <f t="array" aca="1" ref="G1658" ca="1">IF(ISBLANK(INDIRECT(ADDRESS(B1658,A1658,1,1,"all_city_parameter_inputs"))), "--",INDIRECT(ADDRESS(B1658,A1658,1,1,"all_city_parameter_inputs")))</f>
        <v>0.8</v>
      </c>
      <c r="H1658" s="25" t="e">
        <f ca="1">IF(OR(F1658="alpha",F1658="beta",F1658="sd",F1658="mean"),"--",VLOOKUP(C1658,Default!$B$5:$H$82,7,FALSE))</f>
        <v>#N/A</v>
      </c>
      <c r="I1658" s="9" t="str">
        <f ca="1">VLOOKUP(E1658,Lookup!$C$5:$D$42,2, FALSE)</f>
        <v>Pollution values</v>
      </c>
      <c r="J1658" s="9" t="e">
        <f ca="1">VLOOKUP(C1658,Default!$B$4:$E$82,4, FALSE)</f>
        <v>#N/A</v>
      </c>
      <c r="K1658" s="29"/>
      <c r="L1658" s="29"/>
      <c r="M1658" s="29"/>
    </row>
    <row r="1659" spans="1:13" x14ac:dyDescent="0.3">
      <c r="A1659" s="10">
        <f t="shared" si="74"/>
        <v>26</v>
      </c>
      <c r="B1659" s="10">
        <f t="shared" si="75"/>
        <v>47</v>
      </c>
      <c r="C1659" s="10" t="str">
        <f t="shared" ca="1" si="76"/>
        <v>distance_scalar_car_taxi</v>
      </c>
      <c r="D1659" s="9" t="str" cm="1">
        <f t="array" aca="1" ref="D1659" ca="1">INDIRECT(ADDRESS(1,A1659,1,1,"all_city_parameter_inputs"))</f>
        <v>valdivia</v>
      </c>
      <c r="E1659" s="11" t="str" cm="1">
        <f t="array" aca="1" ref="E1659" ca="1">IF(AND(ISBLANK(INDIRECT(ADDRESS(B1659,2,1,1,"all_city_parameter_inputs"))), ISBLANK(INDIRECT(ADDRESS(B1659,1,1,1,"all_city_parameter_inputs")))), "", IF(ISBLANK(INDIRECT(ADDRESS(B1659,1,1,1,"all_city_parameter_inputs"))), All_city_list!E1658,INDIRECT(ADDRESS(B1659,1,1,1,"all_city_parameter_inputs"))))</f>
        <v>distance_scalar_car_taxi</v>
      </c>
      <c r="F1659" s="9" t="str" cm="1">
        <f t="array" aca="1" ref="F1659" ca="1">IF(AND(ISBLANK(INDIRECT(ADDRESS(B1659,3,1,1,"all_city_parameter_inputs"))),ISBLANK(INDIRECT(ADDRESS(B1659,2,1,1,"all_city_parameter_inputs")))),"",IF(ISBLANK(INDIRECT(ADDRESS(B1659,2,1,1,"all_city_parameter_inputs"))),"",INDIRECT(ADDRESS(B1659,2,1,1,"all_city_parameter_inputs"))))</f>
        <v>constant</v>
      </c>
      <c r="G1659" s="25" cm="1">
        <f t="array" aca="1" ref="G1659" ca="1">IF(ISBLANK(INDIRECT(ADDRESS(B1659,A1659,1,1,"all_city_parameter_inputs"))), "--",INDIRECT(ADDRESS(B1659,A1659,1,1,"all_city_parameter_inputs")))</f>
        <v>1</v>
      </c>
      <c r="H1659" s="25">
        <f ca="1">IF(OR(F1659="alpha",F1659="beta",F1659="sd",F1659="mean"),"--",VLOOKUP(C1659,Default!$B$5:$H$82,7,FALSE))</f>
        <v>1</v>
      </c>
      <c r="I1659" s="9" t="str">
        <f ca="1">VLOOKUP(E1659,Lookup!$C$5:$D$42,2, FALSE)</f>
        <v>Travel values</v>
      </c>
      <c r="J1659" s="9" t="str">
        <f ca="1">VLOOKUP(C1659,Default!$B$4:$E$82,4, FALSE)</f>
        <v>scalar for car/taxi distance</v>
      </c>
      <c r="K1659" s="29"/>
      <c r="L1659" s="29"/>
      <c r="M1659" s="29"/>
    </row>
    <row r="1660" spans="1:13" x14ac:dyDescent="0.3">
      <c r="A1660" s="10">
        <f t="shared" si="74"/>
        <v>26</v>
      </c>
      <c r="B1660" s="10">
        <f t="shared" si="75"/>
        <v>48</v>
      </c>
      <c r="C1660" s="10" t="str">
        <f t="shared" ca="1" si="76"/>
        <v>distance_scalar_car_taxi</v>
      </c>
      <c r="D1660" s="9" t="str" cm="1">
        <f t="array" aca="1" ref="D1660" ca="1">INDIRECT(ADDRESS(1,A1660,1,1,"all_city_parameter_inputs"))</f>
        <v>valdivia</v>
      </c>
      <c r="E1660" s="11" t="str" cm="1">
        <f t="array" aca="1" ref="E1660" ca="1">IF(AND(ISBLANK(INDIRECT(ADDRESS(B1660,2,1,1,"all_city_parameter_inputs"))), ISBLANK(INDIRECT(ADDRESS(B1660,1,1,1,"all_city_parameter_inputs")))), "", IF(ISBLANK(INDIRECT(ADDRESS(B1660,1,1,1,"all_city_parameter_inputs"))), All_city_list!E1659,INDIRECT(ADDRESS(B1660,1,1,1,"all_city_parameter_inputs"))))</f>
        <v>distance_scalar_car_taxi</v>
      </c>
      <c r="F1660" s="9" t="str" cm="1">
        <f t="array" aca="1" ref="F1660" ca="1">IF(AND(ISBLANK(INDIRECT(ADDRESS(B1660,3,1,1,"all_city_parameter_inputs"))),ISBLANK(INDIRECT(ADDRESS(B1660,2,1,1,"all_city_parameter_inputs")))),"",IF(ISBLANK(INDIRECT(ADDRESS(B1660,2,1,1,"all_city_parameter_inputs"))),"",INDIRECT(ADDRESS(B1660,2,1,1,"all_city_parameter_inputs"))))</f>
        <v>mean</v>
      </c>
      <c r="G1660" s="25" cm="1">
        <f t="array" aca="1" ref="G1660" ca="1">IF(ISBLANK(INDIRECT(ADDRESS(B1660,A1660,1,1,"all_city_parameter_inputs"))), "--",INDIRECT(ADDRESS(B1660,A1660,1,1,"all_city_parameter_inputs")))</f>
        <v>1</v>
      </c>
      <c r="H1660" s="25" t="str">
        <f ca="1">IF(OR(F1660="alpha",F1660="beta",F1660="sd",F1660="mean"),"--",VLOOKUP(C1660,Default!$B$5:$H$82,7,FALSE))</f>
        <v>--</v>
      </c>
      <c r="I1660" s="9" t="str">
        <f ca="1">VLOOKUP(E1660,Lookup!$C$5:$D$42,2, FALSE)</f>
        <v>Travel values</v>
      </c>
      <c r="J1660" s="9" t="str">
        <f ca="1">VLOOKUP(C1660,Default!$B$4:$E$82,4, FALSE)</f>
        <v>scalar for car/taxi distance</v>
      </c>
      <c r="K1660" s="29"/>
      <c r="L1660" s="29"/>
      <c r="M1660" s="29"/>
    </row>
    <row r="1661" spans="1:13" x14ac:dyDescent="0.3">
      <c r="A1661" s="10">
        <f t="shared" si="74"/>
        <v>26</v>
      </c>
      <c r="B1661" s="10">
        <f t="shared" si="75"/>
        <v>49</v>
      </c>
      <c r="C1661" s="10" t="str">
        <f t="shared" ca="1" si="76"/>
        <v>distance_scalar_car_taxi</v>
      </c>
      <c r="D1661" s="9" t="str" cm="1">
        <f t="array" aca="1" ref="D1661" ca="1">INDIRECT(ADDRESS(1,A1661,1,1,"all_city_parameter_inputs"))</f>
        <v>valdivia</v>
      </c>
      <c r="E1661" s="11" t="str" cm="1">
        <f t="array" aca="1" ref="E1661" ca="1">IF(AND(ISBLANK(INDIRECT(ADDRESS(B1661,2,1,1,"all_city_parameter_inputs"))), ISBLANK(INDIRECT(ADDRESS(B1661,1,1,1,"all_city_parameter_inputs")))), "", IF(ISBLANK(INDIRECT(ADDRESS(B1661,1,1,1,"all_city_parameter_inputs"))), All_city_list!E1660,INDIRECT(ADDRESS(B1661,1,1,1,"all_city_parameter_inputs"))))</f>
        <v>distance_scalar_car_taxi</v>
      </c>
      <c r="F1661" s="9" t="str" cm="1">
        <f t="array" aca="1" ref="F1661" ca="1">IF(AND(ISBLANK(INDIRECT(ADDRESS(B1661,3,1,1,"all_city_parameter_inputs"))),ISBLANK(INDIRECT(ADDRESS(B1661,2,1,1,"all_city_parameter_inputs")))),"",IF(ISBLANK(INDIRECT(ADDRESS(B1661,2,1,1,"all_city_parameter_inputs"))),"",INDIRECT(ADDRESS(B1661,2,1,1,"all_city_parameter_inputs"))))</f>
        <v>sd</v>
      </c>
      <c r="G1661" s="25" cm="1">
        <f t="array" aca="1" ref="G1661" ca="1">IF(ISBLANK(INDIRECT(ADDRESS(B1661,A1661,1,1,"all_city_parameter_inputs"))), "--",INDIRECT(ADDRESS(B1661,A1661,1,1,"all_city_parameter_inputs")))</f>
        <v>1.2</v>
      </c>
      <c r="H1661" s="25" t="str">
        <f ca="1">IF(OR(F1661="alpha",F1661="beta",F1661="sd",F1661="mean"),"--",VLOOKUP(C1661,Default!$B$5:$H$82,7,FALSE))</f>
        <v>--</v>
      </c>
      <c r="I1661" s="9" t="str">
        <f ca="1">VLOOKUP(E1661,Lookup!$C$5:$D$42,2, FALSE)</f>
        <v>Travel values</v>
      </c>
      <c r="J1661" s="9" t="str">
        <f ca="1">VLOOKUP(C1661,Default!$B$4:$E$82,4, FALSE)</f>
        <v>scalar for car/taxi distance</v>
      </c>
      <c r="K1661" s="29"/>
      <c r="L1661" s="29"/>
      <c r="M1661" s="29"/>
    </row>
    <row r="1662" spans="1:13" x14ac:dyDescent="0.3">
      <c r="A1662" s="10">
        <f t="shared" si="74"/>
        <v>26</v>
      </c>
      <c r="B1662" s="10">
        <f t="shared" si="75"/>
        <v>50</v>
      </c>
      <c r="C1662" s="10" t="str">
        <f t="shared" ca="1" si="76"/>
        <v>distance_scalar_motorcycle</v>
      </c>
      <c r="D1662" s="9" t="str" cm="1">
        <f t="array" aca="1" ref="D1662" ca="1">INDIRECT(ADDRESS(1,A1662,1,1,"all_city_parameter_inputs"))</f>
        <v>valdivia</v>
      </c>
      <c r="E1662" s="11" t="str" cm="1">
        <f t="array" aca="1" ref="E1662" ca="1">IF(AND(ISBLANK(INDIRECT(ADDRESS(B1662,2,1,1,"all_city_parameter_inputs"))), ISBLANK(INDIRECT(ADDRESS(B1662,1,1,1,"all_city_parameter_inputs")))), "", IF(ISBLANK(INDIRECT(ADDRESS(B1662,1,1,1,"all_city_parameter_inputs"))), All_city_list!E1661,INDIRECT(ADDRESS(B1662,1,1,1,"all_city_parameter_inputs"))))</f>
        <v>distance_scalar_motorcycle</v>
      </c>
      <c r="F1662" s="9" t="str" cm="1">
        <f t="array" aca="1" ref="F1662" ca="1">IF(AND(ISBLANK(INDIRECT(ADDRESS(B1662,3,1,1,"all_city_parameter_inputs"))),ISBLANK(INDIRECT(ADDRESS(B1662,2,1,1,"all_city_parameter_inputs")))),"",IF(ISBLANK(INDIRECT(ADDRESS(B1662,2,1,1,"all_city_parameter_inputs"))),"",INDIRECT(ADDRESS(B1662,2,1,1,"all_city_parameter_inputs"))))</f>
        <v>constant</v>
      </c>
      <c r="G1662" s="25" cm="1">
        <f t="array" aca="1" ref="G1662" ca="1">IF(ISBLANK(INDIRECT(ADDRESS(B1662,A1662,1,1,"all_city_parameter_inputs"))), "--",INDIRECT(ADDRESS(B1662,A1662,1,1,"all_city_parameter_inputs")))</f>
        <v>1</v>
      </c>
      <c r="H1662" s="25">
        <f ca="1">IF(OR(F1662="alpha",F1662="beta",F1662="sd",F1662="mean"),"--",VLOOKUP(C1662,Default!$B$5:$H$82,7,FALSE))</f>
        <v>1</v>
      </c>
      <c r="I1662" s="9" t="str">
        <f ca="1">VLOOKUP(E1662,Lookup!$C$5:$D$42,2, FALSE)</f>
        <v>Travel values</v>
      </c>
      <c r="J1662" s="9" t="str">
        <f ca="1">VLOOKUP(C1662,Default!$B$4:$E$82,4, FALSE)</f>
        <v>scalar for motorcycle distance</v>
      </c>
      <c r="K1662" s="29"/>
      <c r="L1662" s="29"/>
      <c r="M1662" s="29"/>
    </row>
    <row r="1663" spans="1:13" x14ac:dyDescent="0.3">
      <c r="A1663" s="10">
        <f t="shared" si="74"/>
        <v>26</v>
      </c>
      <c r="B1663" s="10">
        <f t="shared" si="75"/>
        <v>51</v>
      </c>
      <c r="C1663" s="10" t="str">
        <f t="shared" ca="1" si="76"/>
        <v>distance_scalar_motorcycle</v>
      </c>
      <c r="D1663" s="9" t="str" cm="1">
        <f t="array" aca="1" ref="D1663" ca="1">INDIRECT(ADDRESS(1,A1663,1,1,"all_city_parameter_inputs"))</f>
        <v>valdivia</v>
      </c>
      <c r="E1663" s="11" t="str" cm="1">
        <f t="array" aca="1" ref="E1663" ca="1">IF(AND(ISBLANK(INDIRECT(ADDRESS(B1663,2,1,1,"all_city_parameter_inputs"))), ISBLANK(INDIRECT(ADDRESS(B1663,1,1,1,"all_city_parameter_inputs")))), "", IF(ISBLANK(INDIRECT(ADDRESS(B1663,1,1,1,"all_city_parameter_inputs"))), All_city_list!E1662,INDIRECT(ADDRESS(B1663,1,1,1,"all_city_parameter_inputs"))))</f>
        <v>distance_scalar_motorcycle</v>
      </c>
      <c r="F1663" s="9" t="str" cm="1">
        <f t="array" aca="1" ref="F1663" ca="1">IF(AND(ISBLANK(INDIRECT(ADDRESS(B1663,3,1,1,"all_city_parameter_inputs"))),ISBLANK(INDIRECT(ADDRESS(B1663,2,1,1,"all_city_parameter_inputs")))),"",IF(ISBLANK(INDIRECT(ADDRESS(B1663,2,1,1,"all_city_parameter_inputs"))),"",INDIRECT(ADDRESS(B1663,2,1,1,"all_city_parameter_inputs"))))</f>
        <v>mean</v>
      </c>
      <c r="G1663" s="25" cm="1">
        <f t="array" aca="1" ref="G1663" ca="1">IF(ISBLANK(INDIRECT(ADDRESS(B1663,A1663,1,1,"all_city_parameter_inputs"))), "--",INDIRECT(ADDRESS(B1663,A1663,1,1,"all_city_parameter_inputs")))</f>
        <v>1</v>
      </c>
      <c r="H1663" s="25" t="str">
        <f ca="1">IF(OR(F1663="alpha",F1663="beta",F1663="sd",F1663="mean"),"--",VLOOKUP(C1663,Default!$B$5:$H$82,7,FALSE))</f>
        <v>--</v>
      </c>
      <c r="I1663" s="9" t="str">
        <f ca="1">VLOOKUP(E1663,Lookup!$C$5:$D$42,2, FALSE)</f>
        <v>Travel values</v>
      </c>
      <c r="J1663" s="9" t="str">
        <f ca="1">VLOOKUP(C1663,Default!$B$4:$E$82,4, FALSE)</f>
        <v>scalar for motorcycle distance</v>
      </c>
      <c r="K1663" s="29"/>
      <c r="L1663" s="29"/>
      <c r="M1663" s="29"/>
    </row>
    <row r="1664" spans="1:13" x14ac:dyDescent="0.3">
      <c r="A1664" s="10">
        <f t="shared" si="74"/>
        <v>26</v>
      </c>
      <c r="B1664" s="10">
        <f t="shared" si="75"/>
        <v>52</v>
      </c>
      <c r="C1664" s="10" t="str">
        <f t="shared" ca="1" si="76"/>
        <v>distance_scalar_motorcycle</v>
      </c>
      <c r="D1664" s="9" t="str" cm="1">
        <f t="array" aca="1" ref="D1664" ca="1">INDIRECT(ADDRESS(1,A1664,1,1,"all_city_parameter_inputs"))</f>
        <v>valdivia</v>
      </c>
      <c r="E1664" s="11" t="str" cm="1">
        <f t="array" aca="1" ref="E1664" ca="1">IF(AND(ISBLANK(INDIRECT(ADDRESS(B1664,2,1,1,"all_city_parameter_inputs"))), ISBLANK(INDIRECT(ADDRESS(B1664,1,1,1,"all_city_parameter_inputs")))), "", IF(ISBLANK(INDIRECT(ADDRESS(B1664,1,1,1,"all_city_parameter_inputs"))), All_city_list!E1663,INDIRECT(ADDRESS(B1664,1,1,1,"all_city_parameter_inputs"))))</f>
        <v>distance_scalar_motorcycle</v>
      </c>
      <c r="F1664" s="9" t="str" cm="1">
        <f t="array" aca="1" ref="F1664" ca="1">IF(AND(ISBLANK(INDIRECT(ADDRESS(B1664,3,1,1,"all_city_parameter_inputs"))),ISBLANK(INDIRECT(ADDRESS(B1664,2,1,1,"all_city_parameter_inputs")))),"",IF(ISBLANK(INDIRECT(ADDRESS(B1664,2,1,1,"all_city_parameter_inputs"))),"",INDIRECT(ADDRESS(B1664,2,1,1,"all_city_parameter_inputs"))))</f>
        <v>sd</v>
      </c>
      <c r="G1664" s="25" cm="1">
        <f t="array" aca="1" ref="G1664" ca="1">IF(ISBLANK(INDIRECT(ADDRESS(B1664,A1664,1,1,"all_city_parameter_inputs"))), "--",INDIRECT(ADDRESS(B1664,A1664,1,1,"all_city_parameter_inputs")))</f>
        <v>1.2</v>
      </c>
      <c r="H1664" s="25" t="str">
        <f ca="1">IF(OR(F1664="alpha",F1664="beta",F1664="sd",F1664="mean"),"--",VLOOKUP(C1664,Default!$B$5:$H$82,7,FALSE))</f>
        <v>--</v>
      </c>
      <c r="I1664" s="9" t="str">
        <f ca="1">VLOOKUP(E1664,Lookup!$C$5:$D$42,2, FALSE)</f>
        <v>Travel values</v>
      </c>
      <c r="J1664" s="9" t="str">
        <f ca="1">VLOOKUP(C1664,Default!$B$4:$E$82,4, FALSE)</f>
        <v>scalar for motorcycle distance</v>
      </c>
      <c r="K1664" s="29"/>
      <c r="L1664" s="29"/>
      <c r="M1664" s="29"/>
    </row>
    <row r="1665" spans="1:13" x14ac:dyDescent="0.3">
      <c r="A1665" s="10">
        <f t="shared" si="74"/>
        <v>26</v>
      </c>
      <c r="B1665" s="10">
        <f t="shared" si="75"/>
        <v>53</v>
      </c>
      <c r="C1665" s="10" t="str">
        <f t="shared" ca="1" si="76"/>
        <v>distance_scalar_pt</v>
      </c>
      <c r="D1665" s="9" t="str" cm="1">
        <f t="array" aca="1" ref="D1665" ca="1">INDIRECT(ADDRESS(1,A1665,1,1,"all_city_parameter_inputs"))</f>
        <v>valdivia</v>
      </c>
      <c r="E1665" s="11" t="str" cm="1">
        <f t="array" aca="1" ref="E1665" ca="1">IF(AND(ISBLANK(INDIRECT(ADDRESS(B1665,2,1,1,"all_city_parameter_inputs"))), ISBLANK(INDIRECT(ADDRESS(B1665,1,1,1,"all_city_parameter_inputs")))), "", IF(ISBLANK(INDIRECT(ADDRESS(B1665,1,1,1,"all_city_parameter_inputs"))), All_city_list!E1664,INDIRECT(ADDRESS(B1665,1,1,1,"all_city_parameter_inputs"))))</f>
        <v>distance_scalar_pt</v>
      </c>
      <c r="F1665" s="9" t="str" cm="1">
        <f t="array" aca="1" ref="F1665" ca="1">IF(AND(ISBLANK(INDIRECT(ADDRESS(B1665,3,1,1,"all_city_parameter_inputs"))),ISBLANK(INDIRECT(ADDRESS(B1665,2,1,1,"all_city_parameter_inputs")))),"",IF(ISBLANK(INDIRECT(ADDRESS(B1665,2,1,1,"all_city_parameter_inputs"))),"",INDIRECT(ADDRESS(B1665,2,1,1,"all_city_parameter_inputs"))))</f>
        <v>constant</v>
      </c>
      <c r="G1665" s="25" cm="1">
        <f t="array" aca="1" ref="G1665" ca="1">IF(ISBLANK(INDIRECT(ADDRESS(B1665,A1665,1,1,"all_city_parameter_inputs"))), "--",INDIRECT(ADDRESS(B1665,A1665,1,1,"all_city_parameter_inputs")))</f>
        <v>1</v>
      </c>
      <c r="H1665" s="25">
        <f ca="1">IF(OR(F1665="alpha",F1665="beta",F1665="sd",F1665="mean"),"--",VLOOKUP(C1665,Default!$B$5:$H$82,7,FALSE))</f>
        <v>1</v>
      </c>
      <c r="I1665" s="9" t="str">
        <f ca="1">VLOOKUP(E1665,Lookup!$C$5:$D$42,2, FALSE)</f>
        <v>Travel values</v>
      </c>
      <c r="J1665" s="9" t="str">
        <f ca="1">VLOOKUP(C1665,Default!$B$4:$E$82,4, FALSE)</f>
        <v>scalar for PT distance</v>
      </c>
      <c r="K1665" s="29"/>
      <c r="L1665" s="29"/>
      <c r="M1665" s="29"/>
    </row>
    <row r="1666" spans="1:13" x14ac:dyDescent="0.3">
      <c r="A1666" s="10">
        <f t="shared" si="74"/>
        <v>26</v>
      </c>
      <c r="B1666" s="10">
        <f t="shared" si="75"/>
        <v>54</v>
      </c>
      <c r="C1666" s="10" t="str">
        <f t="shared" ca="1" si="76"/>
        <v>distance_scalar_pt</v>
      </c>
      <c r="D1666" s="9" t="str" cm="1">
        <f t="array" aca="1" ref="D1666" ca="1">INDIRECT(ADDRESS(1,A1666,1,1,"all_city_parameter_inputs"))</f>
        <v>valdivia</v>
      </c>
      <c r="E1666" s="11" t="str" cm="1">
        <f t="array" aca="1" ref="E1666" ca="1">IF(AND(ISBLANK(INDIRECT(ADDRESS(B1666,2,1,1,"all_city_parameter_inputs"))), ISBLANK(INDIRECT(ADDRESS(B1666,1,1,1,"all_city_parameter_inputs")))), "", IF(ISBLANK(INDIRECT(ADDRESS(B1666,1,1,1,"all_city_parameter_inputs"))), All_city_list!E1665,INDIRECT(ADDRESS(B1666,1,1,1,"all_city_parameter_inputs"))))</f>
        <v>distance_scalar_pt</v>
      </c>
      <c r="F1666" s="9" t="str" cm="1">
        <f t="array" aca="1" ref="F1666" ca="1">IF(AND(ISBLANK(INDIRECT(ADDRESS(B1666,3,1,1,"all_city_parameter_inputs"))),ISBLANK(INDIRECT(ADDRESS(B1666,2,1,1,"all_city_parameter_inputs")))),"",IF(ISBLANK(INDIRECT(ADDRESS(B1666,2,1,1,"all_city_parameter_inputs"))),"",INDIRECT(ADDRESS(B1666,2,1,1,"all_city_parameter_inputs"))))</f>
        <v>mean</v>
      </c>
      <c r="G1666" s="25" cm="1">
        <f t="array" aca="1" ref="G1666" ca="1">IF(ISBLANK(INDIRECT(ADDRESS(B1666,A1666,1,1,"all_city_parameter_inputs"))), "--",INDIRECT(ADDRESS(B1666,A1666,1,1,"all_city_parameter_inputs")))</f>
        <v>1</v>
      </c>
      <c r="H1666" s="25" t="str">
        <f ca="1">IF(OR(F1666="alpha",F1666="beta",F1666="sd",F1666="mean"),"--",VLOOKUP(C1666,Default!$B$5:$H$82,7,FALSE))</f>
        <v>--</v>
      </c>
      <c r="I1666" s="9" t="str">
        <f ca="1">VLOOKUP(E1666,Lookup!$C$5:$D$42,2, FALSE)</f>
        <v>Travel values</v>
      </c>
      <c r="J1666" s="9" t="str">
        <f ca="1">VLOOKUP(C1666,Default!$B$4:$E$82,4, FALSE)</f>
        <v>scalar for PT distance</v>
      </c>
      <c r="K1666" s="29"/>
      <c r="L1666" s="29"/>
      <c r="M1666" s="29"/>
    </row>
    <row r="1667" spans="1:13" x14ac:dyDescent="0.3">
      <c r="A1667" s="10">
        <f t="shared" si="74"/>
        <v>26</v>
      </c>
      <c r="B1667" s="10">
        <f t="shared" si="75"/>
        <v>55</v>
      </c>
      <c r="C1667" s="10" t="str">
        <f t="shared" ca="1" si="76"/>
        <v>distance_scalar_pt</v>
      </c>
      <c r="D1667" s="9" t="str" cm="1">
        <f t="array" aca="1" ref="D1667" ca="1">INDIRECT(ADDRESS(1,A1667,1,1,"all_city_parameter_inputs"))</f>
        <v>valdivia</v>
      </c>
      <c r="E1667" s="11" t="str" cm="1">
        <f t="array" aca="1" ref="E1667" ca="1">IF(AND(ISBLANK(INDIRECT(ADDRESS(B1667,2,1,1,"all_city_parameter_inputs"))), ISBLANK(INDIRECT(ADDRESS(B1667,1,1,1,"all_city_parameter_inputs")))), "", IF(ISBLANK(INDIRECT(ADDRESS(B1667,1,1,1,"all_city_parameter_inputs"))), All_city_list!E1666,INDIRECT(ADDRESS(B1667,1,1,1,"all_city_parameter_inputs"))))</f>
        <v>distance_scalar_pt</v>
      </c>
      <c r="F1667" s="9" t="str" cm="1">
        <f t="array" aca="1" ref="F1667" ca="1">IF(AND(ISBLANK(INDIRECT(ADDRESS(B1667,3,1,1,"all_city_parameter_inputs"))),ISBLANK(INDIRECT(ADDRESS(B1667,2,1,1,"all_city_parameter_inputs")))),"",IF(ISBLANK(INDIRECT(ADDRESS(B1667,2,1,1,"all_city_parameter_inputs"))),"",INDIRECT(ADDRESS(B1667,2,1,1,"all_city_parameter_inputs"))))</f>
        <v>sd</v>
      </c>
      <c r="G1667" s="25" cm="1">
        <f t="array" aca="1" ref="G1667" ca="1">IF(ISBLANK(INDIRECT(ADDRESS(B1667,A1667,1,1,"all_city_parameter_inputs"))), "--",INDIRECT(ADDRESS(B1667,A1667,1,1,"all_city_parameter_inputs")))</f>
        <v>1.2</v>
      </c>
      <c r="H1667" s="25" t="str">
        <f ca="1">IF(OR(F1667="alpha",F1667="beta",F1667="sd",F1667="mean"),"--",VLOOKUP(C1667,Default!$B$5:$H$82,7,FALSE))</f>
        <v>--</v>
      </c>
      <c r="I1667" s="9" t="str">
        <f ca="1">VLOOKUP(E1667,Lookup!$C$5:$D$42,2, FALSE)</f>
        <v>Travel values</v>
      </c>
      <c r="J1667" s="9" t="str">
        <f ca="1">VLOOKUP(C1667,Default!$B$4:$E$82,4, FALSE)</f>
        <v>scalar for PT distance</v>
      </c>
      <c r="K1667" s="29"/>
      <c r="L1667" s="29"/>
      <c r="M1667" s="29"/>
    </row>
    <row r="1668" spans="1:13" x14ac:dyDescent="0.3">
      <c r="A1668" s="10">
        <f t="shared" si="74"/>
        <v>26</v>
      </c>
      <c r="B1668" s="10">
        <f t="shared" si="75"/>
        <v>56</v>
      </c>
      <c r="C1668" s="10" t="str">
        <f t="shared" ca="1" si="76"/>
        <v>distance_scalar_walking</v>
      </c>
      <c r="D1668" s="9" t="str" cm="1">
        <f t="array" aca="1" ref="D1668" ca="1">INDIRECT(ADDRESS(1,A1668,1,1,"all_city_parameter_inputs"))</f>
        <v>valdivia</v>
      </c>
      <c r="E1668" s="11" t="str" cm="1">
        <f t="array" aca="1" ref="E1668" ca="1">IF(AND(ISBLANK(INDIRECT(ADDRESS(B1668,2,1,1,"all_city_parameter_inputs"))), ISBLANK(INDIRECT(ADDRESS(B1668,1,1,1,"all_city_parameter_inputs")))), "", IF(ISBLANK(INDIRECT(ADDRESS(B1668,1,1,1,"all_city_parameter_inputs"))), All_city_list!E1667,INDIRECT(ADDRESS(B1668,1,1,1,"all_city_parameter_inputs"))))</f>
        <v>distance_scalar_walking</v>
      </c>
      <c r="F1668" s="9" t="str" cm="1">
        <f t="array" aca="1" ref="F1668" ca="1">IF(AND(ISBLANK(INDIRECT(ADDRESS(B1668,3,1,1,"all_city_parameter_inputs"))),ISBLANK(INDIRECT(ADDRESS(B1668,2,1,1,"all_city_parameter_inputs")))),"",IF(ISBLANK(INDIRECT(ADDRESS(B1668,2,1,1,"all_city_parameter_inputs"))),"",INDIRECT(ADDRESS(B1668,2,1,1,"all_city_parameter_inputs"))))</f>
        <v>constant</v>
      </c>
      <c r="G1668" s="25" cm="1">
        <f t="array" aca="1" ref="G1668" ca="1">IF(ISBLANK(INDIRECT(ADDRESS(B1668,A1668,1,1,"all_city_parameter_inputs"))), "--",INDIRECT(ADDRESS(B1668,A1668,1,1,"all_city_parameter_inputs")))</f>
        <v>1</v>
      </c>
      <c r="H1668" s="25">
        <f ca="1">IF(OR(F1668="alpha",F1668="beta",F1668="sd",F1668="mean"),"--",VLOOKUP(C1668,Default!$B$5:$H$82,7,FALSE))</f>
        <v>1</v>
      </c>
      <c r="I1668" s="9" t="str">
        <f ca="1">VLOOKUP(E1668,Lookup!$C$5:$D$42,2, FALSE)</f>
        <v>Travel values</v>
      </c>
      <c r="J1668" s="9" t="str">
        <f ca="1">VLOOKUP(C1668,Default!$B$4:$E$82,4, FALSE)</f>
        <v>scalar for walking distance</v>
      </c>
      <c r="K1668" s="29"/>
      <c r="L1668" s="29"/>
      <c r="M1668" s="29"/>
    </row>
    <row r="1669" spans="1:13" x14ac:dyDescent="0.3">
      <c r="A1669" s="10">
        <f t="shared" si="74"/>
        <v>26</v>
      </c>
      <c r="B1669" s="10">
        <f t="shared" si="75"/>
        <v>57</v>
      </c>
      <c r="C1669" s="10" t="str">
        <f t="shared" ca="1" si="76"/>
        <v>distance_scalar_walking</v>
      </c>
      <c r="D1669" s="9" t="str" cm="1">
        <f t="array" aca="1" ref="D1669" ca="1">INDIRECT(ADDRESS(1,A1669,1,1,"all_city_parameter_inputs"))</f>
        <v>valdivia</v>
      </c>
      <c r="E1669" s="11" t="str" cm="1">
        <f t="array" aca="1" ref="E1669" ca="1">IF(AND(ISBLANK(INDIRECT(ADDRESS(B1669,2,1,1,"all_city_parameter_inputs"))), ISBLANK(INDIRECT(ADDRESS(B1669,1,1,1,"all_city_parameter_inputs")))), "", IF(ISBLANK(INDIRECT(ADDRESS(B1669,1,1,1,"all_city_parameter_inputs"))), All_city_list!E1668,INDIRECT(ADDRESS(B1669,1,1,1,"all_city_parameter_inputs"))))</f>
        <v>distance_scalar_walking</v>
      </c>
      <c r="F1669" s="9" t="str" cm="1">
        <f t="array" aca="1" ref="F1669" ca="1">IF(AND(ISBLANK(INDIRECT(ADDRESS(B1669,3,1,1,"all_city_parameter_inputs"))),ISBLANK(INDIRECT(ADDRESS(B1669,2,1,1,"all_city_parameter_inputs")))),"",IF(ISBLANK(INDIRECT(ADDRESS(B1669,2,1,1,"all_city_parameter_inputs"))),"",INDIRECT(ADDRESS(B1669,2,1,1,"all_city_parameter_inputs"))))</f>
        <v>mean</v>
      </c>
      <c r="G1669" s="25" cm="1">
        <f t="array" aca="1" ref="G1669" ca="1">IF(ISBLANK(INDIRECT(ADDRESS(B1669,A1669,1,1,"all_city_parameter_inputs"))), "--",INDIRECT(ADDRESS(B1669,A1669,1,1,"all_city_parameter_inputs")))</f>
        <v>1</v>
      </c>
      <c r="H1669" s="25" t="str">
        <f ca="1">IF(OR(F1669="alpha",F1669="beta",F1669="sd",F1669="mean"),"--",VLOOKUP(C1669,Default!$B$5:$H$82,7,FALSE))</f>
        <v>--</v>
      </c>
      <c r="I1669" s="9" t="str">
        <f ca="1">VLOOKUP(E1669,Lookup!$C$5:$D$42,2, FALSE)</f>
        <v>Travel values</v>
      </c>
      <c r="J1669" s="9" t="str">
        <f ca="1">VLOOKUP(C1669,Default!$B$4:$E$82,4, FALSE)</f>
        <v>scalar for walking distance</v>
      </c>
      <c r="K1669" s="29"/>
      <c r="L1669" s="29"/>
      <c r="M1669" s="29"/>
    </row>
    <row r="1670" spans="1:13" x14ac:dyDescent="0.3">
      <c r="A1670" s="10">
        <f t="shared" si="74"/>
        <v>26</v>
      </c>
      <c r="B1670" s="10">
        <f t="shared" si="75"/>
        <v>58</v>
      </c>
      <c r="C1670" s="10" t="str">
        <f t="shared" ca="1" si="76"/>
        <v>distance_scalar_walking</v>
      </c>
      <c r="D1670" s="9" t="str" cm="1">
        <f t="array" aca="1" ref="D1670" ca="1">INDIRECT(ADDRESS(1,A1670,1,1,"all_city_parameter_inputs"))</f>
        <v>valdivia</v>
      </c>
      <c r="E1670" s="11" t="str" cm="1">
        <f t="array" aca="1" ref="E1670" ca="1">IF(AND(ISBLANK(INDIRECT(ADDRESS(B1670,2,1,1,"all_city_parameter_inputs"))), ISBLANK(INDIRECT(ADDRESS(B1670,1,1,1,"all_city_parameter_inputs")))), "", IF(ISBLANK(INDIRECT(ADDRESS(B1670,1,1,1,"all_city_parameter_inputs"))), All_city_list!E1669,INDIRECT(ADDRESS(B1670,1,1,1,"all_city_parameter_inputs"))))</f>
        <v>distance_scalar_walking</v>
      </c>
      <c r="F1670" s="9" t="str" cm="1">
        <f t="array" aca="1" ref="F1670" ca="1">IF(AND(ISBLANK(INDIRECT(ADDRESS(B1670,3,1,1,"all_city_parameter_inputs"))),ISBLANK(INDIRECT(ADDRESS(B1670,2,1,1,"all_city_parameter_inputs")))),"",IF(ISBLANK(INDIRECT(ADDRESS(B1670,2,1,1,"all_city_parameter_inputs"))),"",INDIRECT(ADDRESS(B1670,2,1,1,"all_city_parameter_inputs"))))</f>
        <v>sd</v>
      </c>
      <c r="G1670" s="25" cm="1">
        <f t="array" aca="1" ref="G1670" ca="1">IF(ISBLANK(INDIRECT(ADDRESS(B1670,A1670,1,1,"all_city_parameter_inputs"))), "--",INDIRECT(ADDRESS(B1670,A1670,1,1,"all_city_parameter_inputs")))</f>
        <v>1.2</v>
      </c>
      <c r="H1670" s="25" t="str">
        <f ca="1">IF(OR(F1670="alpha",F1670="beta",F1670="sd",F1670="mean"),"--",VLOOKUP(C1670,Default!$B$5:$H$82,7,FALSE))</f>
        <v>--</v>
      </c>
      <c r="I1670" s="9" t="str">
        <f ca="1">VLOOKUP(E1670,Lookup!$C$5:$D$42,2, FALSE)</f>
        <v>Travel values</v>
      </c>
      <c r="J1670" s="9" t="str">
        <f ca="1">VLOOKUP(C1670,Default!$B$4:$E$82,4, FALSE)</f>
        <v>scalar for walking distance</v>
      </c>
      <c r="K1670" s="29"/>
      <c r="L1670" s="29"/>
      <c r="M1670" s="29"/>
    </row>
    <row r="1671" spans="1:13" x14ac:dyDescent="0.3">
      <c r="A1671" s="10">
        <f t="shared" si="74"/>
        <v>26</v>
      </c>
      <c r="B1671" s="10">
        <f t="shared" si="75"/>
        <v>59</v>
      </c>
      <c r="C1671" s="10" t="str">
        <f t="shared" ca="1" si="76"/>
        <v>distance_scalar_cycling</v>
      </c>
      <c r="D1671" s="9" t="str" cm="1">
        <f t="array" aca="1" ref="D1671" ca="1">INDIRECT(ADDRESS(1,A1671,1,1,"all_city_parameter_inputs"))</f>
        <v>valdivia</v>
      </c>
      <c r="E1671" s="11" t="str" cm="1">
        <f t="array" aca="1" ref="E1671" ca="1">IF(AND(ISBLANK(INDIRECT(ADDRESS(B1671,2,1,1,"all_city_parameter_inputs"))), ISBLANK(INDIRECT(ADDRESS(B1671,1,1,1,"all_city_parameter_inputs")))), "", IF(ISBLANK(INDIRECT(ADDRESS(B1671,1,1,1,"all_city_parameter_inputs"))), All_city_list!E1670,INDIRECT(ADDRESS(B1671,1,1,1,"all_city_parameter_inputs"))))</f>
        <v>distance_scalar_cycling</v>
      </c>
      <c r="F1671" s="9" t="str" cm="1">
        <f t="array" aca="1" ref="F1671" ca="1">IF(AND(ISBLANK(INDIRECT(ADDRESS(B1671,3,1,1,"all_city_parameter_inputs"))),ISBLANK(INDIRECT(ADDRESS(B1671,2,1,1,"all_city_parameter_inputs")))),"",IF(ISBLANK(INDIRECT(ADDRESS(B1671,2,1,1,"all_city_parameter_inputs"))),"",INDIRECT(ADDRESS(B1671,2,1,1,"all_city_parameter_inputs"))))</f>
        <v>constant</v>
      </c>
      <c r="G1671" s="25" cm="1">
        <f t="array" aca="1" ref="G1671" ca="1">IF(ISBLANK(INDIRECT(ADDRESS(B1671,A1671,1,1,"all_city_parameter_inputs"))), "--",INDIRECT(ADDRESS(B1671,A1671,1,1,"all_city_parameter_inputs")))</f>
        <v>1</v>
      </c>
      <c r="H1671" s="25">
        <f ca="1">IF(OR(F1671="alpha",F1671="beta",F1671="sd",F1671="mean"),"--",VLOOKUP(C1671,Default!$B$5:$H$82,7,FALSE))</f>
        <v>1</v>
      </c>
      <c r="I1671" s="9" t="str">
        <f ca="1">VLOOKUP(E1671,Lookup!$C$5:$D$42,2, FALSE)</f>
        <v>Travel values</v>
      </c>
      <c r="J1671" s="9" t="str">
        <f ca="1">VLOOKUP(C1671,Default!$B$4:$E$82,4, FALSE)</f>
        <v>scalar for cycling distance</v>
      </c>
      <c r="K1671" s="29"/>
      <c r="L1671" s="29"/>
      <c r="M1671" s="29"/>
    </row>
    <row r="1672" spans="1:13" x14ac:dyDescent="0.3">
      <c r="A1672" s="10">
        <f t="shared" si="74"/>
        <v>26</v>
      </c>
      <c r="B1672" s="10">
        <f t="shared" si="75"/>
        <v>60</v>
      </c>
      <c r="C1672" s="10" t="str">
        <f t="shared" ca="1" si="76"/>
        <v>distance_scalar_cycling</v>
      </c>
      <c r="D1672" s="9" t="str" cm="1">
        <f t="array" aca="1" ref="D1672" ca="1">INDIRECT(ADDRESS(1,A1672,1,1,"all_city_parameter_inputs"))</f>
        <v>valdivia</v>
      </c>
      <c r="E1672" s="11" t="str" cm="1">
        <f t="array" aca="1" ref="E1672" ca="1">IF(AND(ISBLANK(INDIRECT(ADDRESS(B1672,2,1,1,"all_city_parameter_inputs"))), ISBLANK(INDIRECT(ADDRESS(B1672,1,1,1,"all_city_parameter_inputs")))), "", IF(ISBLANK(INDIRECT(ADDRESS(B1672,1,1,1,"all_city_parameter_inputs"))), All_city_list!E1671,INDIRECT(ADDRESS(B1672,1,1,1,"all_city_parameter_inputs"))))</f>
        <v>distance_scalar_cycling</v>
      </c>
      <c r="F1672" s="9" t="str" cm="1">
        <f t="array" aca="1" ref="F1672" ca="1">IF(AND(ISBLANK(INDIRECT(ADDRESS(B1672,3,1,1,"all_city_parameter_inputs"))),ISBLANK(INDIRECT(ADDRESS(B1672,2,1,1,"all_city_parameter_inputs")))),"",IF(ISBLANK(INDIRECT(ADDRESS(B1672,2,1,1,"all_city_parameter_inputs"))),"",INDIRECT(ADDRESS(B1672,2,1,1,"all_city_parameter_inputs"))))</f>
        <v>mean</v>
      </c>
      <c r="G1672" s="25" cm="1">
        <f t="array" aca="1" ref="G1672" ca="1">IF(ISBLANK(INDIRECT(ADDRESS(B1672,A1672,1,1,"all_city_parameter_inputs"))), "--",INDIRECT(ADDRESS(B1672,A1672,1,1,"all_city_parameter_inputs")))</f>
        <v>1</v>
      </c>
      <c r="H1672" s="25" t="str">
        <f ca="1">IF(OR(F1672="alpha",F1672="beta",F1672="sd",F1672="mean"),"--",VLOOKUP(C1672,Default!$B$5:$H$82,7,FALSE))</f>
        <v>--</v>
      </c>
      <c r="I1672" s="9" t="str">
        <f ca="1">VLOOKUP(E1672,Lookup!$C$5:$D$42,2, FALSE)</f>
        <v>Travel values</v>
      </c>
      <c r="J1672" s="9" t="str">
        <f ca="1">VLOOKUP(C1672,Default!$B$4:$E$82,4, FALSE)</f>
        <v>scalar for cycling distance</v>
      </c>
      <c r="K1672" s="29"/>
      <c r="L1672" s="29"/>
      <c r="M1672" s="29"/>
    </row>
    <row r="1673" spans="1:13" x14ac:dyDescent="0.3">
      <c r="A1673" s="10">
        <f t="shared" si="74"/>
        <v>26</v>
      </c>
      <c r="B1673" s="10">
        <f t="shared" si="75"/>
        <v>61</v>
      </c>
      <c r="C1673" s="10" t="str">
        <f t="shared" ca="1" si="76"/>
        <v>distance_scalar_cycling</v>
      </c>
      <c r="D1673" s="9" t="str" cm="1">
        <f t="array" aca="1" ref="D1673" ca="1">INDIRECT(ADDRESS(1,A1673,1,1,"all_city_parameter_inputs"))</f>
        <v>valdivia</v>
      </c>
      <c r="E1673" s="11" t="str" cm="1">
        <f t="array" aca="1" ref="E1673" ca="1">IF(AND(ISBLANK(INDIRECT(ADDRESS(B1673,2,1,1,"all_city_parameter_inputs"))), ISBLANK(INDIRECT(ADDRESS(B1673,1,1,1,"all_city_parameter_inputs")))), "", IF(ISBLANK(INDIRECT(ADDRESS(B1673,1,1,1,"all_city_parameter_inputs"))), All_city_list!E1672,INDIRECT(ADDRESS(B1673,1,1,1,"all_city_parameter_inputs"))))</f>
        <v>distance_scalar_cycling</v>
      </c>
      <c r="F1673" s="9" t="str" cm="1">
        <f t="array" aca="1" ref="F1673" ca="1">IF(AND(ISBLANK(INDIRECT(ADDRESS(B1673,3,1,1,"all_city_parameter_inputs"))),ISBLANK(INDIRECT(ADDRESS(B1673,2,1,1,"all_city_parameter_inputs")))),"",IF(ISBLANK(INDIRECT(ADDRESS(B1673,2,1,1,"all_city_parameter_inputs"))),"",INDIRECT(ADDRESS(B1673,2,1,1,"all_city_parameter_inputs"))))</f>
        <v>sd</v>
      </c>
      <c r="G1673" s="25" cm="1">
        <f t="array" aca="1" ref="G1673" ca="1">IF(ISBLANK(INDIRECT(ADDRESS(B1673,A1673,1,1,"all_city_parameter_inputs"))), "--",INDIRECT(ADDRESS(B1673,A1673,1,1,"all_city_parameter_inputs")))</f>
        <v>1.2</v>
      </c>
      <c r="H1673" s="25" t="str">
        <f ca="1">IF(OR(F1673="alpha",F1673="beta",F1673="sd",F1673="mean"),"--",VLOOKUP(C1673,Default!$B$5:$H$82,7,FALSE))</f>
        <v>--</v>
      </c>
      <c r="I1673" s="9" t="str">
        <f ca="1">VLOOKUP(E1673,Lookup!$C$5:$D$42,2, FALSE)</f>
        <v>Travel values</v>
      </c>
      <c r="J1673" s="9" t="str">
        <f ca="1">VLOOKUP(C1673,Default!$B$4:$E$82,4, FALSE)</f>
        <v>scalar for cycling distance</v>
      </c>
      <c r="K1673" s="29"/>
      <c r="L1673" s="29"/>
      <c r="M1673" s="29"/>
    </row>
    <row r="1674" spans="1:13" x14ac:dyDescent="0.3">
      <c r="A1674" s="10">
        <f t="shared" si="74"/>
        <v>26</v>
      </c>
      <c r="B1674" s="10">
        <f t="shared" si="75"/>
        <v>62</v>
      </c>
      <c r="C1674" s="10" t="str">
        <f t="shared" ca="1" si="76"/>
        <v>CO2_emission_inventories motorcycle</v>
      </c>
      <c r="D1674" s="9" t="str" cm="1">
        <f t="array" aca="1" ref="D1674" ca="1">INDIRECT(ADDRESS(1,A1674,1,1,"all_city_parameter_inputs"))</f>
        <v>valdivia</v>
      </c>
      <c r="E1674" s="11" t="str" cm="1">
        <f t="array" aca="1" ref="E1674" ca="1">IF(AND(ISBLANK(INDIRECT(ADDRESS(B1674,2,1,1,"all_city_parameter_inputs"))), ISBLANK(INDIRECT(ADDRESS(B1674,1,1,1,"all_city_parameter_inputs")))), "", IF(ISBLANK(INDIRECT(ADDRESS(B1674,1,1,1,"all_city_parameter_inputs"))), All_city_list!E1673,INDIRECT(ADDRESS(B1674,1,1,1,"all_city_parameter_inputs"))))</f>
        <v>CO2_emission_inventories</v>
      </c>
      <c r="F1674" s="9" t="str" cm="1">
        <f t="array" aca="1" ref="F1674" ca="1">IF(AND(ISBLANK(INDIRECT(ADDRESS(B1674,3,1,1,"all_city_parameter_inputs"))),ISBLANK(INDIRECT(ADDRESS(B1674,2,1,1,"all_city_parameter_inputs")))),"",IF(ISBLANK(INDIRECT(ADDRESS(B1674,2,1,1,"all_city_parameter_inputs"))),"",INDIRECT(ADDRESS(B1674,2,1,1,"all_city_parameter_inputs"))))</f>
        <v>motorcycle</v>
      </c>
      <c r="G1674" s="25" cm="1">
        <f t="array" aca="1" ref="G1674" ca="1">IF(ISBLANK(INDIRECT(ADDRESS(B1674,A1674,1,1,"all_city_parameter_inputs"))), "--",INDIRECT(ADDRESS(B1674,A1674,1,1,"all_city_parameter_inputs")))</f>
        <v>131.36199999999999</v>
      </c>
      <c r="H1674" s="25">
        <f ca="1">IF(OR(F1674="alpha",F1674="beta",F1674="sd",F1674="mean"),"--",VLOOKUP(C1674,Default!$B$5:$H$82,7,FALSE))</f>
        <v>15.95</v>
      </c>
      <c r="I1674" s="9" t="str">
        <f ca="1">VLOOKUP(E1674,Lookup!$C$5:$D$42,2, FALSE)</f>
        <v>Pollution values</v>
      </c>
      <c r="J1674" s="9" t="str">
        <f ca="1">VLOOKUP(C1674,Default!$B$4:$E$82,4, FALSE)</f>
        <v>- used to estimate the CO2 for scenarios (function "scenario_co2_calculations").
- used to create the VEHICLE_INVENTORY, with speeds, PM and CO2 emissions (function "set_vehicle_inventory").</v>
      </c>
      <c r="K1674" s="29"/>
      <c r="L1674" s="29"/>
      <c r="M1674" s="29"/>
    </row>
    <row r="1675" spans="1:13" x14ac:dyDescent="0.3">
      <c r="A1675" s="10">
        <f t="shared" si="74"/>
        <v>26</v>
      </c>
      <c r="B1675" s="10">
        <f t="shared" si="75"/>
        <v>63</v>
      </c>
      <c r="C1675" s="10" t="str">
        <f t="shared" ca="1" si="76"/>
        <v>CO2_emission_inventories car</v>
      </c>
      <c r="D1675" s="9" t="str" cm="1">
        <f t="array" aca="1" ref="D1675" ca="1">INDIRECT(ADDRESS(1,A1675,1,1,"all_city_parameter_inputs"))</f>
        <v>valdivia</v>
      </c>
      <c r="E1675" s="11" t="str" cm="1">
        <f t="array" aca="1" ref="E1675" ca="1">IF(AND(ISBLANK(INDIRECT(ADDRESS(B1675,2,1,1,"all_city_parameter_inputs"))), ISBLANK(INDIRECT(ADDRESS(B1675,1,1,1,"all_city_parameter_inputs")))), "", IF(ISBLANK(INDIRECT(ADDRESS(B1675,1,1,1,"all_city_parameter_inputs"))), All_city_list!E1674,INDIRECT(ADDRESS(B1675,1,1,1,"all_city_parameter_inputs"))))</f>
        <v>CO2_emission_inventories</v>
      </c>
      <c r="F1675" s="9" t="str" cm="1">
        <f t="array" aca="1" ref="F1675" ca="1">IF(AND(ISBLANK(INDIRECT(ADDRESS(B1675,3,1,1,"all_city_parameter_inputs"))),ISBLANK(INDIRECT(ADDRESS(B1675,2,1,1,"all_city_parameter_inputs")))),"",IF(ISBLANK(INDIRECT(ADDRESS(B1675,2,1,1,"all_city_parameter_inputs"))),"",INDIRECT(ADDRESS(B1675,2,1,1,"all_city_parameter_inputs"))))</f>
        <v>car</v>
      </c>
      <c r="G1675" s="25" cm="1">
        <f t="array" aca="1" ref="G1675" ca="1">IF(ISBLANK(INDIRECT(ADDRESS(B1675,A1675,1,1,"all_city_parameter_inputs"))), "--",INDIRECT(ADDRESS(B1675,A1675,1,1,"all_city_parameter_inputs")))</f>
        <v>1629.47</v>
      </c>
      <c r="H1675" s="25">
        <f ca="1">IF(OR(F1675="alpha",F1675="beta",F1675="sd",F1675="mean"),"--",VLOOKUP(C1675,Default!$B$5:$H$82,7,FALSE))</f>
        <v>33.130000000000003</v>
      </c>
      <c r="I1675" s="9" t="str">
        <f ca="1">VLOOKUP(E1675,Lookup!$C$5:$D$42,2, FALSE)</f>
        <v>Pollution values</v>
      </c>
      <c r="J1675" s="9">
        <f ca="1">VLOOKUP(C1675,Default!$B$4:$E$82,4, FALSE)</f>
        <v>0</v>
      </c>
      <c r="K1675" s="29"/>
      <c r="L1675" s="29"/>
      <c r="M1675" s="29"/>
    </row>
    <row r="1676" spans="1:13" x14ac:dyDescent="0.3">
      <c r="A1676" s="10">
        <f t="shared" si="74"/>
        <v>26</v>
      </c>
      <c r="B1676" s="10">
        <f t="shared" si="75"/>
        <v>64</v>
      </c>
      <c r="C1676" s="10" t="str">
        <f t="shared" ca="1" si="76"/>
        <v>CO2_emission_inventories bus_driver</v>
      </c>
      <c r="D1676" s="9" t="str" cm="1">
        <f t="array" aca="1" ref="D1676" ca="1">INDIRECT(ADDRESS(1,A1676,1,1,"all_city_parameter_inputs"))</f>
        <v>valdivia</v>
      </c>
      <c r="E1676" s="11" t="str" cm="1">
        <f t="array" aca="1" ref="E1676" ca="1">IF(AND(ISBLANK(INDIRECT(ADDRESS(B1676,2,1,1,"all_city_parameter_inputs"))), ISBLANK(INDIRECT(ADDRESS(B1676,1,1,1,"all_city_parameter_inputs")))), "", IF(ISBLANK(INDIRECT(ADDRESS(B1676,1,1,1,"all_city_parameter_inputs"))), All_city_list!E1675,INDIRECT(ADDRESS(B1676,1,1,1,"all_city_parameter_inputs"))))</f>
        <v>CO2_emission_inventories</v>
      </c>
      <c r="F1676" s="9" t="str" cm="1">
        <f t="array" aca="1" ref="F1676" ca="1">IF(AND(ISBLANK(INDIRECT(ADDRESS(B1676,3,1,1,"all_city_parameter_inputs"))),ISBLANK(INDIRECT(ADDRESS(B1676,2,1,1,"all_city_parameter_inputs")))),"",IF(ISBLANK(INDIRECT(ADDRESS(B1676,2,1,1,"all_city_parameter_inputs"))),"",INDIRECT(ADDRESS(B1676,2,1,1,"all_city_parameter_inputs"))))</f>
        <v>bus_driver</v>
      </c>
      <c r="G1676" s="25" cm="1">
        <f t="array" aca="1" ref="G1676" ca="1">IF(ISBLANK(INDIRECT(ADDRESS(B1676,A1676,1,1,"all_city_parameter_inputs"))), "--",INDIRECT(ADDRESS(B1676,A1676,1,1,"all_city_parameter_inputs")))</f>
        <v>241.85499999999999</v>
      </c>
      <c r="H1676" s="25">
        <f ca="1">IF(OR(F1676="alpha",F1676="beta",F1676="sd",F1676="mean"),"--",VLOOKUP(C1676,Default!$B$5:$H$82,7,FALSE))</f>
        <v>9.76</v>
      </c>
      <c r="I1676" s="9" t="str">
        <f ca="1">VLOOKUP(E1676,Lookup!$C$5:$D$42,2, FALSE)</f>
        <v>Pollution values</v>
      </c>
      <c r="J1676" s="9">
        <f ca="1">VLOOKUP(C1676,Default!$B$4:$E$82,4, FALSE)</f>
        <v>0</v>
      </c>
      <c r="K1676" s="29"/>
      <c r="L1676" s="29"/>
      <c r="M1676" s="29"/>
    </row>
    <row r="1677" spans="1:13" x14ac:dyDescent="0.3">
      <c r="A1677" s="10">
        <f t="shared" ref="A1677:A1740" si="77">A1607+1</f>
        <v>26</v>
      </c>
      <c r="B1677" s="10">
        <f t="shared" ref="B1677:B1740" si="78">B1607</f>
        <v>65</v>
      </c>
      <c r="C1677" s="10" t="str">
        <f t="shared" ref="C1677:C1740" ca="1" si="79">IF(OR(F1677="alpha",F1677="beta",F1677="constant",F1677="sd",F1677="mean"),E1677,E1677&amp;" "&amp;F1677)</f>
        <v>CO2_emission_inventories big_truck</v>
      </c>
      <c r="D1677" s="9" t="str" cm="1">
        <f t="array" aca="1" ref="D1677" ca="1">INDIRECT(ADDRESS(1,A1677,1,1,"all_city_parameter_inputs"))</f>
        <v>valdivia</v>
      </c>
      <c r="E1677" s="11" t="str" cm="1">
        <f t="array" aca="1" ref="E1677" ca="1">IF(AND(ISBLANK(INDIRECT(ADDRESS(B1677,2,1,1,"all_city_parameter_inputs"))), ISBLANK(INDIRECT(ADDRESS(B1677,1,1,1,"all_city_parameter_inputs")))), "", IF(ISBLANK(INDIRECT(ADDRESS(B1677,1,1,1,"all_city_parameter_inputs"))), All_city_list!E1676,INDIRECT(ADDRESS(B1677,1,1,1,"all_city_parameter_inputs"))))</f>
        <v>CO2_emission_inventories</v>
      </c>
      <c r="F1677" s="9" t="str" cm="1">
        <f t="array" aca="1" ref="F1677" ca="1">IF(AND(ISBLANK(INDIRECT(ADDRESS(B1677,3,1,1,"all_city_parameter_inputs"))),ISBLANK(INDIRECT(ADDRESS(B1677,2,1,1,"all_city_parameter_inputs")))),"",IF(ISBLANK(INDIRECT(ADDRESS(B1677,2,1,1,"all_city_parameter_inputs"))),"",INDIRECT(ADDRESS(B1677,2,1,1,"all_city_parameter_inputs"))))</f>
        <v>big_truck</v>
      </c>
      <c r="G1677" s="25" cm="1">
        <f t="array" aca="1" ref="G1677" ca="1">IF(ISBLANK(INDIRECT(ADDRESS(B1677,A1677,1,1,"all_city_parameter_inputs"))), "--",INDIRECT(ADDRESS(B1677,A1677,1,1,"all_city_parameter_inputs")))</f>
        <v>1319.71</v>
      </c>
      <c r="H1677" s="25">
        <f ca="1">IF(OR(F1677="alpha",F1677="beta",F1677="sd",F1677="mean"),"--",VLOOKUP(C1677,Default!$B$5:$H$82,7,FALSE))</f>
        <v>3.68</v>
      </c>
      <c r="I1677" s="9" t="str">
        <f ca="1">VLOOKUP(E1677,Lookup!$C$5:$D$42,2, FALSE)</f>
        <v>Pollution values</v>
      </c>
      <c r="J1677" s="9">
        <f ca="1">VLOOKUP(C1677,Default!$B$4:$E$82,4, FALSE)</f>
        <v>0</v>
      </c>
      <c r="K1677" s="29"/>
      <c r="L1677" s="29"/>
      <c r="M1677" s="29"/>
    </row>
    <row r="1678" spans="1:13" x14ac:dyDescent="0.3">
      <c r="A1678" s="10">
        <f t="shared" si="77"/>
        <v>26</v>
      </c>
      <c r="B1678" s="10">
        <f t="shared" si="78"/>
        <v>66</v>
      </c>
      <c r="C1678" s="10" t="str">
        <f t="shared" ca="1" si="79"/>
        <v>CO2_emission_inventories truck</v>
      </c>
      <c r="D1678" s="9" t="str" cm="1">
        <f t="array" aca="1" ref="D1678" ca="1">INDIRECT(ADDRESS(1,A1678,1,1,"all_city_parameter_inputs"))</f>
        <v>valdivia</v>
      </c>
      <c r="E1678" s="11" t="str" cm="1">
        <f t="array" aca="1" ref="E1678" ca="1">IF(AND(ISBLANK(INDIRECT(ADDRESS(B1678,2,1,1,"all_city_parameter_inputs"))), ISBLANK(INDIRECT(ADDRESS(B1678,1,1,1,"all_city_parameter_inputs")))), "", IF(ISBLANK(INDIRECT(ADDRESS(B1678,1,1,1,"all_city_parameter_inputs"))), All_city_list!E1677,INDIRECT(ADDRESS(B1678,1,1,1,"all_city_parameter_inputs"))))</f>
        <v>CO2_emission_inventories</v>
      </c>
      <c r="F1678" s="9" t="str" cm="1">
        <f t="array" aca="1" ref="F1678" ca="1">IF(AND(ISBLANK(INDIRECT(ADDRESS(B1678,3,1,1,"all_city_parameter_inputs"))),ISBLANK(INDIRECT(ADDRESS(B1678,2,1,1,"all_city_parameter_inputs")))),"",IF(ISBLANK(INDIRECT(ADDRESS(B1678,2,1,1,"all_city_parameter_inputs"))),"",INDIRECT(ADDRESS(B1678,2,1,1,"all_city_parameter_inputs"))))</f>
        <v>truck</v>
      </c>
      <c r="G1678" s="25" cm="1">
        <f t="array" aca="1" ref="G1678" ca="1">IF(ISBLANK(INDIRECT(ADDRESS(B1678,A1678,1,1,"all_city_parameter_inputs"))), "--",INDIRECT(ADDRESS(B1678,A1678,1,1,"all_city_parameter_inputs")))</f>
        <v>5102.33</v>
      </c>
      <c r="H1678" s="25">
        <f ca="1">IF(OR(F1678="alpha",F1678="beta",F1678="sd",F1678="mean"),"--",VLOOKUP(C1678,Default!$B$5:$H$82,7,FALSE))</f>
        <v>6.19</v>
      </c>
      <c r="I1678" s="9" t="str">
        <f ca="1">VLOOKUP(E1678,Lookup!$C$5:$D$42,2, FALSE)</f>
        <v>Pollution values</v>
      </c>
      <c r="J1678" s="9">
        <f ca="1">VLOOKUP(C1678,Default!$B$4:$E$82,4, FALSE)</f>
        <v>0</v>
      </c>
      <c r="K1678" s="29"/>
      <c r="L1678" s="29"/>
      <c r="M1678" s="29"/>
    </row>
    <row r="1679" spans="1:13" x14ac:dyDescent="0.3">
      <c r="A1679" s="10">
        <f t="shared" si="77"/>
        <v>26</v>
      </c>
      <c r="B1679" s="10">
        <f t="shared" si="78"/>
        <v>67</v>
      </c>
      <c r="C1679" s="10" t="str">
        <f t="shared" ca="1" si="79"/>
        <v>CO2_emission_inventories van</v>
      </c>
      <c r="D1679" s="9" t="str" cm="1">
        <f t="array" aca="1" ref="D1679" ca="1">INDIRECT(ADDRESS(1,A1679,1,1,"all_city_parameter_inputs"))</f>
        <v>valdivia</v>
      </c>
      <c r="E1679" s="11" t="str" cm="1">
        <f t="array" aca="1" ref="E1679" ca="1">IF(AND(ISBLANK(INDIRECT(ADDRESS(B1679,2,1,1,"all_city_parameter_inputs"))), ISBLANK(INDIRECT(ADDRESS(B1679,1,1,1,"all_city_parameter_inputs")))), "", IF(ISBLANK(INDIRECT(ADDRESS(B1679,1,1,1,"all_city_parameter_inputs"))), All_city_list!E1678,INDIRECT(ADDRESS(B1679,1,1,1,"all_city_parameter_inputs"))))</f>
        <v>CO2_emission_inventories</v>
      </c>
      <c r="F1679" s="9" t="str" cm="1">
        <f t="array" aca="1" ref="F1679" ca="1">IF(AND(ISBLANK(INDIRECT(ADDRESS(B1679,3,1,1,"all_city_parameter_inputs"))),ISBLANK(INDIRECT(ADDRESS(B1679,2,1,1,"all_city_parameter_inputs")))),"",IF(ISBLANK(INDIRECT(ADDRESS(B1679,2,1,1,"all_city_parameter_inputs"))),"",INDIRECT(ADDRESS(B1679,2,1,1,"all_city_parameter_inputs"))))</f>
        <v>van</v>
      </c>
      <c r="G1679" s="25" t="str" cm="1">
        <f t="array" aca="1" ref="G1679" ca="1">IF(ISBLANK(INDIRECT(ADDRESS(B1679,A1679,1,1,"all_city_parameter_inputs"))), "--",INDIRECT(ADDRESS(B1679,A1679,1,1,"all_city_parameter_inputs")))</f>
        <v>--</v>
      </c>
      <c r="H1679" s="25" t="str">
        <f ca="1">IF(OR(F1679="alpha",F1679="beta",F1679="sd",F1679="mean"),"--",VLOOKUP(C1679,Default!$B$5:$H$82,7,FALSE))</f>
        <v>NOT defined</v>
      </c>
      <c r="I1679" s="9" t="str">
        <f ca="1">VLOOKUP(E1679,Lookup!$C$5:$D$42,2, FALSE)</f>
        <v>Pollution values</v>
      </c>
      <c r="J1679" s="9">
        <f ca="1">VLOOKUP(C1679,Default!$B$4:$E$82,4, FALSE)</f>
        <v>0</v>
      </c>
      <c r="K1679" s="29"/>
      <c r="L1679" s="29"/>
      <c r="M1679" s="29"/>
    </row>
    <row r="1680" spans="1:13" x14ac:dyDescent="0.3">
      <c r="A1680" s="10">
        <f t="shared" si="77"/>
        <v>26</v>
      </c>
      <c r="B1680" s="10">
        <f t="shared" si="78"/>
        <v>68</v>
      </c>
      <c r="C1680" s="10" t="str">
        <f t="shared" ca="1" si="79"/>
        <v>CO2_emission_inventories other</v>
      </c>
      <c r="D1680" s="9" t="str" cm="1">
        <f t="array" aca="1" ref="D1680" ca="1">INDIRECT(ADDRESS(1,A1680,1,1,"all_city_parameter_inputs"))</f>
        <v>valdivia</v>
      </c>
      <c r="E1680" s="11" t="str" cm="1">
        <f t="array" aca="1" ref="E1680" ca="1">IF(AND(ISBLANK(INDIRECT(ADDRESS(B1680,2,1,1,"all_city_parameter_inputs"))), ISBLANK(INDIRECT(ADDRESS(B1680,1,1,1,"all_city_parameter_inputs")))), "", IF(ISBLANK(INDIRECT(ADDRESS(B1680,1,1,1,"all_city_parameter_inputs"))), All_city_list!E1679,INDIRECT(ADDRESS(B1680,1,1,1,"all_city_parameter_inputs"))))</f>
        <v>CO2_emission_inventories</v>
      </c>
      <c r="F1680" s="9" t="str" cm="1">
        <f t="array" aca="1" ref="F1680" ca="1">IF(AND(ISBLANK(INDIRECT(ADDRESS(B1680,3,1,1,"all_city_parameter_inputs"))),ISBLANK(INDIRECT(ADDRESS(B1680,2,1,1,"all_city_parameter_inputs")))),"",IF(ISBLANK(INDIRECT(ADDRESS(B1680,2,1,1,"all_city_parameter_inputs"))),"",INDIRECT(ADDRESS(B1680,2,1,1,"all_city_parameter_inputs"))))</f>
        <v>other</v>
      </c>
      <c r="G1680" s="25" cm="1">
        <f t="array" aca="1" ref="G1680" ca="1">IF(ISBLANK(INDIRECT(ADDRESS(B1680,A1680,1,1,"all_city_parameter_inputs"))), "--",INDIRECT(ADDRESS(B1680,A1680,1,1,"all_city_parameter_inputs")))</f>
        <v>285.70100000000002</v>
      </c>
      <c r="H1680" s="25">
        <f ca="1">IF(OR(F1680="alpha",F1680="beta",F1680="sd",F1680="mean"),"--",VLOOKUP(C1680,Default!$B$5:$H$82,7,FALSE))</f>
        <v>31.28</v>
      </c>
      <c r="I1680" s="9" t="str">
        <f ca="1">VLOOKUP(E1680,Lookup!$C$5:$D$42,2, FALSE)</f>
        <v>Pollution values</v>
      </c>
      <c r="J1680" s="9">
        <f ca="1">VLOOKUP(C1680,Default!$B$4:$E$82,4, FALSE)</f>
        <v>0</v>
      </c>
      <c r="K1680" s="29"/>
      <c r="L1680" s="29"/>
      <c r="M1680" s="29"/>
    </row>
    <row r="1681" spans="1:13" x14ac:dyDescent="0.3">
      <c r="A1681" s="10">
        <f t="shared" si="77"/>
        <v>26</v>
      </c>
      <c r="B1681" s="10">
        <f t="shared" si="78"/>
        <v>69</v>
      </c>
      <c r="C1681" s="10" t="str">
        <f t="shared" ca="1" si="79"/>
        <v>CO2_emission_inventories taxi</v>
      </c>
      <c r="D1681" s="9" t="str" cm="1">
        <f t="array" aca="1" ref="D1681" ca="1">INDIRECT(ADDRESS(1,A1681,1,1,"all_city_parameter_inputs"))</f>
        <v>valdivia</v>
      </c>
      <c r="E1681" s="11" t="str" cm="1">
        <f t="array" aca="1" ref="E1681" ca="1">IF(AND(ISBLANK(INDIRECT(ADDRESS(B1681,2,1,1,"all_city_parameter_inputs"))), ISBLANK(INDIRECT(ADDRESS(B1681,1,1,1,"all_city_parameter_inputs")))), "", IF(ISBLANK(INDIRECT(ADDRESS(B1681,1,1,1,"all_city_parameter_inputs"))), All_city_list!E1680,INDIRECT(ADDRESS(B1681,1,1,1,"all_city_parameter_inputs"))))</f>
        <v>CO2_emission_inventories</v>
      </c>
      <c r="F1681" s="9" t="str" cm="1">
        <f t="array" aca="1" ref="F1681" ca="1">IF(AND(ISBLANK(INDIRECT(ADDRESS(B1681,3,1,1,"all_city_parameter_inputs"))),ISBLANK(INDIRECT(ADDRESS(B1681,2,1,1,"all_city_parameter_inputs")))),"",IF(ISBLANK(INDIRECT(ADDRESS(B1681,2,1,1,"all_city_parameter_inputs"))),"",INDIRECT(ADDRESS(B1681,2,1,1,"all_city_parameter_inputs"))))</f>
        <v>taxi</v>
      </c>
      <c r="G1681" s="25" t="str" cm="1">
        <f t="array" aca="1" ref="G1681" ca="1">IF(ISBLANK(INDIRECT(ADDRESS(B1681,A1681,1,1,"all_city_parameter_inputs"))), "--",INDIRECT(ADDRESS(B1681,A1681,1,1,"all_city_parameter_inputs")))</f>
        <v>--</v>
      </c>
      <c r="H1681" s="25" t="str">
        <f ca="1">IF(OR(F1681="alpha",F1681="beta",F1681="sd",F1681="mean"),"--",VLOOKUP(C1681,Default!$B$5:$H$82,7,FALSE))</f>
        <v>NOT defined</v>
      </c>
      <c r="I1681" s="9" t="str">
        <f ca="1">VLOOKUP(E1681,Lookup!$C$5:$D$42,2, FALSE)</f>
        <v>Pollution values</v>
      </c>
      <c r="J1681" s="9">
        <f ca="1">VLOOKUP(C1681,Default!$B$4:$E$82,4, FALSE)</f>
        <v>0</v>
      </c>
      <c r="K1681" s="29"/>
      <c r="L1681" s="29"/>
      <c r="M1681" s="29"/>
    </row>
    <row r="1682" spans="1:13" x14ac:dyDescent="0.3">
      <c r="A1682" s="10">
        <f t="shared" si="77"/>
        <v>26</v>
      </c>
      <c r="B1682" s="10">
        <f t="shared" si="78"/>
        <v>70</v>
      </c>
      <c r="C1682" s="10" t="str">
        <f t="shared" ca="1" si="79"/>
        <v>CO2_emission_inventories auto_rickshaw</v>
      </c>
      <c r="D1682" s="9" t="str" cm="1">
        <f t="array" aca="1" ref="D1682" ca="1">INDIRECT(ADDRESS(1,A1682,1,1,"all_city_parameter_inputs"))</f>
        <v>valdivia</v>
      </c>
      <c r="E1682" s="11" t="str" cm="1">
        <f t="array" aca="1" ref="E1682" ca="1">IF(AND(ISBLANK(INDIRECT(ADDRESS(B1682,2,1,1,"all_city_parameter_inputs"))), ISBLANK(INDIRECT(ADDRESS(B1682,1,1,1,"all_city_parameter_inputs")))), "", IF(ISBLANK(INDIRECT(ADDRESS(B1682,1,1,1,"all_city_parameter_inputs"))), All_city_list!E1681,INDIRECT(ADDRESS(B1682,1,1,1,"all_city_parameter_inputs"))))</f>
        <v>CO2_emission_inventories</v>
      </c>
      <c r="F1682" s="9" t="str" cm="1">
        <f t="array" aca="1" ref="F1682" ca="1">IF(AND(ISBLANK(INDIRECT(ADDRESS(B1682,3,1,1,"all_city_parameter_inputs"))),ISBLANK(INDIRECT(ADDRESS(B1682,2,1,1,"all_city_parameter_inputs")))),"",IF(ISBLANK(INDIRECT(ADDRESS(B1682,2,1,1,"all_city_parameter_inputs"))),"",INDIRECT(ADDRESS(B1682,2,1,1,"all_city_parameter_inputs"))))</f>
        <v>auto_rickshaw</v>
      </c>
      <c r="G1682" s="25" t="str" cm="1">
        <f t="array" aca="1" ref="G1682" ca="1">IF(ISBLANK(INDIRECT(ADDRESS(B1682,A1682,1,1,"all_city_parameter_inputs"))), "--",INDIRECT(ADDRESS(B1682,A1682,1,1,"all_city_parameter_inputs")))</f>
        <v>--</v>
      </c>
      <c r="H1682" s="25" t="str">
        <f ca="1">IF(OR(F1682="alpha",F1682="beta",F1682="sd",F1682="mean"),"--",VLOOKUP(C1682,Default!$B$5:$H$82,7,FALSE))</f>
        <v>NOT defined</v>
      </c>
      <c r="I1682" s="9" t="str">
        <f ca="1">VLOOKUP(E1682,Lookup!$C$5:$D$42,2, FALSE)</f>
        <v>Pollution values</v>
      </c>
      <c r="J1682" s="9">
        <f ca="1">VLOOKUP(C1682,Default!$B$4:$E$82,4, FALSE)</f>
        <v>0</v>
      </c>
      <c r="K1682" s="29"/>
      <c r="L1682" s="29"/>
      <c r="M1682" s="29"/>
    </row>
    <row r="1683" spans="1:13" x14ac:dyDescent="0.3">
      <c r="A1683" s="10">
        <f t="shared" si="77"/>
        <v>26</v>
      </c>
      <c r="B1683" s="10">
        <f t="shared" si="78"/>
        <v>71</v>
      </c>
      <c r="C1683" s="10" t="str">
        <f t="shared" ca="1" si="79"/>
        <v xml:space="preserve">CO2_emission_confidence </v>
      </c>
      <c r="D1683" s="9" t="str" cm="1">
        <f t="array" aca="1" ref="D1683" ca="1">INDIRECT(ADDRESS(1,A1683,1,1,"all_city_parameter_inputs"))</f>
        <v>valdivia</v>
      </c>
      <c r="E1683" s="11" t="str" cm="1">
        <f t="array" aca="1" ref="E1683" ca="1">IF(AND(ISBLANK(INDIRECT(ADDRESS(B1683,2,1,1,"all_city_parameter_inputs"))), ISBLANK(INDIRECT(ADDRESS(B1683,1,1,1,"all_city_parameter_inputs")))), "", IF(ISBLANK(INDIRECT(ADDRESS(B1683,1,1,1,"all_city_parameter_inputs"))), All_city_list!E1682,INDIRECT(ADDRESS(B1683,1,1,1,"all_city_parameter_inputs"))))</f>
        <v>CO2_emission_confidence</v>
      </c>
      <c r="F1683" s="9" t="str" cm="1">
        <f t="array" aca="1" ref="F1683" ca="1">IF(AND(ISBLANK(INDIRECT(ADDRESS(B1683,3,1,1,"all_city_parameter_inputs"))),ISBLANK(INDIRECT(ADDRESS(B1683,2,1,1,"all_city_parameter_inputs")))),"",IF(ISBLANK(INDIRECT(ADDRESS(B1683,2,1,1,"all_city_parameter_inputs"))),"",INDIRECT(ADDRESS(B1683,2,1,1,"all_city_parameter_inputs"))))</f>
        <v/>
      </c>
      <c r="G1683" s="25" cm="1">
        <f t="array" aca="1" ref="G1683" ca="1">IF(ISBLANK(INDIRECT(ADDRESS(B1683,A1683,1,1,"all_city_parameter_inputs"))), "--",INDIRECT(ADDRESS(B1683,A1683,1,1,"all_city_parameter_inputs")))</f>
        <v>0.8</v>
      </c>
      <c r="H1683" s="25" t="e">
        <f ca="1">IF(OR(F1683="alpha",F1683="beta",F1683="sd",F1683="mean"),"--",VLOOKUP(C1683,Default!$B$5:$H$82,7,FALSE))</f>
        <v>#N/A</v>
      </c>
      <c r="I1683" s="9" t="str">
        <f ca="1">VLOOKUP(E1683,Lookup!$C$5:$D$42,2, FALSE)</f>
        <v>Pollution values</v>
      </c>
      <c r="J1683" s="9" t="e">
        <f ca="1">VLOOKUP(C1683,Default!$B$4:$E$82,4, FALSE)</f>
        <v>#N/A</v>
      </c>
      <c r="K1683" s="29"/>
      <c r="L1683" s="29"/>
      <c r="M1683" s="29"/>
    </row>
    <row r="1684" spans="1:13" x14ac:dyDescent="0.3">
      <c r="A1684" s="10">
        <f t="shared" si="77"/>
        <v>27</v>
      </c>
      <c r="B1684" s="10">
        <f t="shared" si="78"/>
        <v>2</v>
      </c>
      <c r="C1684" s="10" t="str">
        <f t="shared" ca="1" si="79"/>
        <v>speeds subway</v>
      </c>
      <c r="D1684" s="9" t="str" cm="1">
        <f t="array" aca="1" ref="D1684" ca="1">INDIRECT(ADDRESS(1,A1684,1,1,"all_city_parameter_inputs"))</f>
        <v>gran_valparaiso</v>
      </c>
      <c r="E1684" s="11" t="str" cm="1">
        <f t="array" aca="1" ref="E1684" ca="1">IF(AND(ISBLANK(INDIRECT(ADDRESS(B1684,2,1,1,"all_city_parameter_inputs"))), ISBLANK(INDIRECT(ADDRESS(B1684,1,1,1,"all_city_parameter_inputs")))), "", IF(ISBLANK(INDIRECT(ADDRESS(B1684,1,1,1,"all_city_parameter_inputs"))), All_city_list!E1683,INDIRECT(ADDRESS(B1684,1,1,1,"all_city_parameter_inputs"))))</f>
        <v>speeds</v>
      </c>
      <c r="F1684" s="9" t="str" cm="1">
        <f t="array" aca="1" ref="F1684" ca="1">IF(AND(ISBLANK(INDIRECT(ADDRESS(B1684,3,1,1,"all_city_parameter_inputs"))),ISBLANK(INDIRECT(ADDRESS(B1684,2,1,1,"all_city_parameter_inputs")))),"",IF(ISBLANK(INDIRECT(ADDRESS(B1684,2,1,1,"all_city_parameter_inputs"))),"",INDIRECT(ADDRESS(B1684,2,1,1,"all_city_parameter_inputs"))))</f>
        <v>subway</v>
      </c>
      <c r="G1684" s="25" t="str" cm="1">
        <f t="array" aca="1" ref="G1684" ca="1">IF(ISBLANK(INDIRECT(ADDRESS(B1684,A1684,1,1,"all_city_parameter_inputs"))), "--",INDIRECT(ADDRESS(B1684,A1684,1,1,"all_city_parameter_inputs")))</f>
        <v>--</v>
      </c>
      <c r="H1684" s="25">
        <f ca="1">IF(OR(F1684="alpha",F1684="beta",F1684="sd",F1684="mean"),"--",VLOOKUP(C1684,Default!$B$5:$H$82,7,FALSE))</f>
        <v>16</v>
      </c>
      <c r="I1684" s="9" t="str">
        <f ca="1">VLOOKUP(E1684,Lookup!$C$5:$D$42,2, FALSE)</f>
        <v>Travel values</v>
      </c>
      <c r="J1684" s="9">
        <f ca="1">VLOOKUP(C1684,Default!$B$4:$E$82,4, FALSE)</f>
        <v>0</v>
      </c>
      <c r="K1684" s="29"/>
      <c r="L1684" s="29"/>
      <c r="M1684" s="29"/>
    </row>
    <row r="1685" spans="1:13" x14ac:dyDescent="0.3">
      <c r="A1685" s="10">
        <f t="shared" si="77"/>
        <v>27</v>
      </c>
      <c r="B1685" s="10">
        <f t="shared" si="78"/>
        <v>3</v>
      </c>
      <c r="C1685" s="10" t="str">
        <f t="shared" ca="1" si="79"/>
        <v>speeds cycle</v>
      </c>
      <c r="D1685" s="9" t="str" cm="1">
        <f t="array" aca="1" ref="D1685" ca="1">INDIRECT(ADDRESS(1,A1685,1,1,"all_city_parameter_inputs"))</f>
        <v>gran_valparaiso</v>
      </c>
      <c r="E1685" s="11" t="str" cm="1">
        <f t="array" aca="1" ref="E1685" ca="1">IF(AND(ISBLANK(INDIRECT(ADDRESS(B1685,2,1,1,"all_city_parameter_inputs"))), ISBLANK(INDIRECT(ADDRESS(B1685,1,1,1,"all_city_parameter_inputs")))), "", IF(ISBLANK(INDIRECT(ADDRESS(B1685,1,1,1,"all_city_parameter_inputs"))), All_city_list!E1684,INDIRECT(ADDRESS(B1685,1,1,1,"all_city_parameter_inputs"))))</f>
        <v>speeds</v>
      </c>
      <c r="F1685" s="9" t="str" cm="1">
        <f t="array" aca="1" ref="F1685" ca="1">IF(AND(ISBLANK(INDIRECT(ADDRESS(B1685,3,1,1,"all_city_parameter_inputs"))),ISBLANK(INDIRECT(ADDRESS(B1685,2,1,1,"all_city_parameter_inputs")))),"",IF(ISBLANK(INDIRECT(ADDRESS(B1685,2,1,1,"all_city_parameter_inputs"))),"",INDIRECT(ADDRESS(B1685,2,1,1,"all_city_parameter_inputs"))))</f>
        <v>cycle</v>
      </c>
      <c r="G1685" s="25" t="str" cm="1">
        <f t="array" aca="1" ref="G1685" ca="1">IF(ISBLANK(INDIRECT(ADDRESS(B1685,A1685,1,1,"all_city_parameter_inputs"))), "--",INDIRECT(ADDRESS(B1685,A1685,1,1,"all_city_parameter_inputs")))</f>
        <v>--</v>
      </c>
      <c r="H1685" s="25">
        <f ca="1">IF(OR(F1685="alpha",F1685="beta",F1685="sd",F1685="mean"),"--",VLOOKUP(C1685,Default!$B$5:$H$82,7,FALSE))</f>
        <v>7</v>
      </c>
      <c r="I1685" s="9" t="str">
        <f ca="1">VLOOKUP(E1685,Lookup!$C$5:$D$42,2, FALSE)</f>
        <v>Travel values</v>
      </c>
      <c r="J1685" s="9">
        <f ca="1">VLOOKUP(C1685,Default!$B$4:$E$82,4, FALSE)</f>
        <v>0</v>
      </c>
      <c r="K1685" s="29"/>
      <c r="L1685" s="29"/>
      <c r="M1685" s="29"/>
    </row>
    <row r="1686" spans="1:13" x14ac:dyDescent="0.3">
      <c r="A1686" s="10">
        <f t="shared" si="77"/>
        <v>27</v>
      </c>
      <c r="B1686" s="10">
        <f t="shared" si="78"/>
        <v>4</v>
      </c>
      <c r="C1686" s="10" t="str">
        <f t="shared" ca="1" si="79"/>
        <v>PM_emission_inventories motorcycle</v>
      </c>
      <c r="D1686" s="9" t="str" cm="1">
        <f t="array" aca="1" ref="D1686" ca="1">INDIRECT(ADDRESS(1,A1686,1,1,"all_city_parameter_inputs"))</f>
        <v>gran_valparaiso</v>
      </c>
      <c r="E1686" s="11" t="str" cm="1">
        <f t="array" aca="1" ref="E1686" ca="1">IF(AND(ISBLANK(INDIRECT(ADDRESS(B1686,2,1,1,"all_city_parameter_inputs"))), ISBLANK(INDIRECT(ADDRESS(B1686,1,1,1,"all_city_parameter_inputs")))), "", IF(ISBLANK(INDIRECT(ADDRESS(B1686,1,1,1,"all_city_parameter_inputs"))), All_city_list!E1685,INDIRECT(ADDRESS(B1686,1,1,1,"all_city_parameter_inputs"))))</f>
        <v>PM_emission_inventories</v>
      </c>
      <c r="F1686" s="9" t="str" cm="1">
        <f t="array" aca="1" ref="F1686" ca="1">IF(AND(ISBLANK(INDIRECT(ADDRESS(B1686,3,1,1,"all_city_parameter_inputs"))),ISBLANK(INDIRECT(ADDRESS(B1686,2,1,1,"all_city_parameter_inputs")))),"",IF(ISBLANK(INDIRECT(ADDRESS(B1686,2,1,1,"all_city_parameter_inputs"))),"",INDIRECT(ADDRESS(B1686,2,1,1,"all_city_parameter_inputs"))))</f>
        <v>motorcycle</v>
      </c>
      <c r="G1686" s="25" cm="1">
        <f t="array" aca="1" ref="G1686" ca="1">IF(ISBLANK(INDIRECT(ADDRESS(B1686,A1686,1,1,"all_city_parameter_inputs"))), "--",INDIRECT(ADDRESS(B1686,A1686,1,1,"all_city_parameter_inputs")))</f>
        <v>1.9985429999999998E-2</v>
      </c>
      <c r="H1686" s="25">
        <f ca="1">IF(OR(F1686="alpha",F1686="beta",F1686="sd",F1686="mean"),"--",VLOOKUP(C1686,Default!$B$5:$H$82,7,FALSE))</f>
        <v>1.0999999999999999E-2</v>
      </c>
      <c r="I1686" s="9" t="str">
        <f ca="1">VLOOKUP(E1686,Lookup!$C$5:$D$42,2, FALSE)</f>
        <v>Pollution values</v>
      </c>
      <c r="J1686" s="9" t="str">
        <f ca="1">VLOOKUP(C1686,Default!$B$4:$E$82,4, FALSE)</f>
        <v>- Used to estimate the PM for scenarios (function "scenario_pm_calculations").
- Iused as reference to compute confidence around it (function "ithim_setup_parameters").
- used to create VEHICLE_INVENTORY, with speeds, PM and CO2 emissions (function "set_vehicle_inventory").</v>
      </c>
      <c r="K1686" s="29"/>
      <c r="L1686" s="29"/>
      <c r="M1686" s="29"/>
    </row>
    <row r="1687" spans="1:13" x14ac:dyDescent="0.3">
      <c r="A1687" s="10">
        <f t="shared" si="77"/>
        <v>27</v>
      </c>
      <c r="B1687" s="10">
        <f t="shared" si="78"/>
        <v>5</v>
      </c>
      <c r="C1687" s="10" t="str">
        <f t="shared" ca="1" si="79"/>
        <v>PM_emission_inventories car</v>
      </c>
      <c r="D1687" s="9" t="str" cm="1">
        <f t="array" aca="1" ref="D1687" ca="1">INDIRECT(ADDRESS(1,A1687,1,1,"all_city_parameter_inputs"))</f>
        <v>gran_valparaiso</v>
      </c>
      <c r="E1687" s="11" t="str" cm="1">
        <f t="array" aca="1" ref="E1687" ca="1">IF(AND(ISBLANK(INDIRECT(ADDRESS(B1687,2,1,1,"all_city_parameter_inputs"))), ISBLANK(INDIRECT(ADDRESS(B1687,1,1,1,"all_city_parameter_inputs")))), "", IF(ISBLANK(INDIRECT(ADDRESS(B1687,1,1,1,"all_city_parameter_inputs"))), All_city_list!E1686,INDIRECT(ADDRESS(B1687,1,1,1,"all_city_parameter_inputs"))))</f>
        <v>PM_emission_inventories</v>
      </c>
      <c r="F1687" s="9" t="str" cm="1">
        <f t="array" aca="1" ref="F1687" ca="1">IF(AND(ISBLANK(INDIRECT(ADDRESS(B1687,3,1,1,"all_city_parameter_inputs"))),ISBLANK(INDIRECT(ADDRESS(B1687,2,1,1,"all_city_parameter_inputs")))),"",IF(ISBLANK(INDIRECT(ADDRESS(B1687,2,1,1,"all_city_parameter_inputs"))),"",INDIRECT(ADDRESS(B1687,2,1,1,"all_city_parameter_inputs"))))</f>
        <v>car</v>
      </c>
      <c r="G1687" s="25" cm="1">
        <f t="array" aca="1" ref="G1687" ca="1">IF(ISBLANK(INDIRECT(ADDRESS(B1687,A1687,1,1,"all_city_parameter_inputs"))), "--",INDIRECT(ADDRESS(B1687,A1687,1,1,"all_city_parameter_inputs")))</f>
        <v>2.6882526E-2</v>
      </c>
      <c r="H1687" s="25">
        <f ca="1">IF(OR(F1687="alpha",F1687="beta",F1687="sd",F1687="mean"),"--",VLOOKUP(C1687,Default!$B$5:$H$82,7,FALSE))</f>
        <v>0.22800000000000001</v>
      </c>
      <c r="I1687" s="9" t="str">
        <f ca="1">VLOOKUP(E1687,Lookup!$C$5:$D$42,2, FALSE)</f>
        <v>Pollution values</v>
      </c>
      <c r="J1687" s="9">
        <f ca="1">VLOOKUP(C1687,Default!$B$4:$E$82,4, FALSE)</f>
        <v>0</v>
      </c>
      <c r="K1687" s="29"/>
      <c r="L1687" s="29"/>
      <c r="M1687" s="29"/>
    </row>
    <row r="1688" spans="1:13" x14ac:dyDescent="0.3">
      <c r="A1688" s="10">
        <f t="shared" si="77"/>
        <v>27</v>
      </c>
      <c r="B1688" s="10">
        <f t="shared" si="78"/>
        <v>6</v>
      </c>
      <c r="C1688" s="10" t="str">
        <f t="shared" ca="1" si="79"/>
        <v>PM_emission_inventories bus_driver</v>
      </c>
      <c r="D1688" s="9" t="str" cm="1">
        <f t="array" aca="1" ref="D1688" ca="1">INDIRECT(ADDRESS(1,A1688,1,1,"all_city_parameter_inputs"))</f>
        <v>gran_valparaiso</v>
      </c>
      <c r="E1688" s="11" t="str" cm="1">
        <f t="array" aca="1" ref="E1688" ca="1">IF(AND(ISBLANK(INDIRECT(ADDRESS(B1688,2,1,1,"all_city_parameter_inputs"))), ISBLANK(INDIRECT(ADDRESS(B1688,1,1,1,"all_city_parameter_inputs")))), "", IF(ISBLANK(INDIRECT(ADDRESS(B1688,1,1,1,"all_city_parameter_inputs"))), All_city_list!E1687,INDIRECT(ADDRESS(B1688,1,1,1,"all_city_parameter_inputs"))))</f>
        <v>PM_emission_inventories</v>
      </c>
      <c r="F1688" s="9" t="str" cm="1">
        <f t="array" aca="1" ref="F1688" ca="1">IF(AND(ISBLANK(INDIRECT(ADDRESS(B1688,3,1,1,"all_city_parameter_inputs"))),ISBLANK(INDIRECT(ADDRESS(B1688,2,1,1,"all_city_parameter_inputs")))),"",IF(ISBLANK(INDIRECT(ADDRESS(B1688,2,1,1,"all_city_parameter_inputs"))),"",INDIRECT(ADDRESS(B1688,2,1,1,"all_city_parameter_inputs"))))</f>
        <v>bus_driver</v>
      </c>
      <c r="G1688" s="25" cm="1">
        <f t="array" aca="1" ref="G1688" ca="1">IF(ISBLANK(INDIRECT(ADDRESS(B1688,A1688,1,1,"all_city_parameter_inputs"))), "--",INDIRECT(ADDRESS(B1688,A1688,1,1,"all_city_parameter_inputs")))</f>
        <v>3.457271E-2</v>
      </c>
      <c r="H1688" s="25">
        <f ca="1">IF(OR(F1688="alpha",F1688="beta",F1688="sd",F1688="mean"),"--",VLOOKUP(C1688,Default!$B$5:$H$82,7,FALSE))</f>
        <v>0.82</v>
      </c>
      <c r="I1688" s="9" t="str">
        <f ca="1">VLOOKUP(E1688,Lookup!$C$5:$D$42,2, FALSE)</f>
        <v>Pollution values</v>
      </c>
      <c r="J1688" s="9">
        <f ca="1">VLOOKUP(C1688,Default!$B$4:$E$82,4, FALSE)</f>
        <v>0</v>
      </c>
      <c r="K1688" s="29"/>
      <c r="L1688" s="29"/>
      <c r="M1688" s="29"/>
    </row>
    <row r="1689" spans="1:13" x14ac:dyDescent="0.3">
      <c r="A1689" s="10">
        <f t="shared" si="77"/>
        <v>27</v>
      </c>
      <c r="B1689" s="10">
        <f t="shared" si="78"/>
        <v>7</v>
      </c>
      <c r="C1689" s="10" t="str">
        <f t="shared" ca="1" si="79"/>
        <v>PM_emission_inventories big_truck</v>
      </c>
      <c r="D1689" s="9" t="str" cm="1">
        <f t="array" aca="1" ref="D1689" ca="1">INDIRECT(ADDRESS(1,A1689,1,1,"all_city_parameter_inputs"))</f>
        <v>gran_valparaiso</v>
      </c>
      <c r="E1689" s="11" t="str" cm="1">
        <f t="array" aca="1" ref="E1689" ca="1">IF(AND(ISBLANK(INDIRECT(ADDRESS(B1689,2,1,1,"all_city_parameter_inputs"))), ISBLANK(INDIRECT(ADDRESS(B1689,1,1,1,"all_city_parameter_inputs")))), "", IF(ISBLANK(INDIRECT(ADDRESS(B1689,1,1,1,"all_city_parameter_inputs"))), All_city_list!E1688,INDIRECT(ADDRESS(B1689,1,1,1,"all_city_parameter_inputs"))))</f>
        <v>PM_emission_inventories</v>
      </c>
      <c r="F1689" s="9" t="str" cm="1">
        <f t="array" aca="1" ref="F1689" ca="1">IF(AND(ISBLANK(INDIRECT(ADDRESS(B1689,3,1,1,"all_city_parameter_inputs"))),ISBLANK(INDIRECT(ADDRESS(B1689,2,1,1,"all_city_parameter_inputs")))),"",IF(ISBLANK(INDIRECT(ADDRESS(B1689,2,1,1,"all_city_parameter_inputs"))),"",INDIRECT(ADDRESS(B1689,2,1,1,"all_city_parameter_inputs"))))</f>
        <v>big_truck</v>
      </c>
      <c r="G1689" s="25" cm="1">
        <f t="array" aca="1" ref="G1689" ca="1">IF(ISBLANK(INDIRECT(ADDRESS(B1689,A1689,1,1,"all_city_parameter_inputs"))), "--",INDIRECT(ADDRESS(B1689,A1689,1,1,"all_city_parameter_inputs")))</f>
        <v>0.11777238399999999</v>
      </c>
      <c r="H1689" s="25">
        <f ca="1">IF(OR(F1689="alpha",F1689="beta",F1689="sd",F1689="mean"),"--",VLOOKUP(C1689,Default!$B$5:$H$82,7,FALSE))</f>
        <v>0.71099999999999997</v>
      </c>
      <c r="I1689" s="9" t="str">
        <f ca="1">VLOOKUP(E1689,Lookup!$C$5:$D$42,2, FALSE)</f>
        <v>Pollution values</v>
      </c>
      <c r="J1689" s="9">
        <f ca="1">VLOOKUP(C1689,Default!$B$4:$E$82,4, FALSE)</f>
        <v>0</v>
      </c>
      <c r="K1689" s="29"/>
      <c r="L1689" s="29"/>
      <c r="M1689" s="29"/>
    </row>
    <row r="1690" spans="1:13" x14ac:dyDescent="0.3">
      <c r="A1690" s="10">
        <f t="shared" si="77"/>
        <v>27</v>
      </c>
      <c r="B1690" s="10">
        <f t="shared" si="78"/>
        <v>8</v>
      </c>
      <c r="C1690" s="10" t="str">
        <f t="shared" ca="1" si="79"/>
        <v>PM_emission_inventories truck</v>
      </c>
      <c r="D1690" s="9" t="str" cm="1">
        <f t="array" aca="1" ref="D1690" ca="1">INDIRECT(ADDRESS(1,A1690,1,1,"all_city_parameter_inputs"))</f>
        <v>gran_valparaiso</v>
      </c>
      <c r="E1690" s="11" t="str" cm="1">
        <f t="array" aca="1" ref="E1690" ca="1">IF(AND(ISBLANK(INDIRECT(ADDRESS(B1690,2,1,1,"all_city_parameter_inputs"))), ISBLANK(INDIRECT(ADDRESS(B1690,1,1,1,"all_city_parameter_inputs")))), "", IF(ISBLANK(INDIRECT(ADDRESS(B1690,1,1,1,"all_city_parameter_inputs"))), All_city_list!E1689,INDIRECT(ADDRESS(B1690,1,1,1,"all_city_parameter_inputs"))))</f>
        <v>PM_emission_inventories</v>
      </c>
      <c r="F1690" s="9" t="str" cm="1">
        <f t="array" aca="1" ref="F1690" ca="1">IF(AND(ISBLANK(INDIRECT(ADDRESS(B1690,3,1,1,"all_city_parameter_inputs"))),ISBLANK(INDIRECT(ADDRESS(B1690,2,1,1,"all_city_parameter_inputs")))),"",IF(ISBLANK(INDIRECT(ADDRESS(B1690,2,1,1,"all_city_parameter_inputs"))),"",INDIRECT(ADDRESS(B1690,2,1,1,"all_city_parameter_inputs"))))</f>
        <v>truck</v>
      </c>
      <c r="G1690" s="25" cm="1">
        <f t="array" aca="1" ref="G1690" ca="1">IF(ISBLANK(INDIRECT(ADDRESS(B1690,A1690,1,1,"all_city_parameter_inputs"))), "--",INDIRECT(ADDRESS(B1690,A1690,1,1,"all_city_parameter_inputs")))</f>
        <v>0.80078695</v>
      </c>
      <c r="H1690" s="25">
        <f ca="1">IF(OR(F1690="alpha",F1690="beta",F1690="sd",F1690="mean"),"--",VLOOKUP(C1690,Default!$B$5:$H$82,7,FALSE))</f>
        <v>0.85899999999999999</v>
      </c>
      <c r="I1690" s="9" t="str">
        <f ca="1">VLOOKUP(E1690,Lookup!$C$5:$D$42,2, FALSE)</f>
        <v>Pollution values</v>
      </c>
      <c r="J1690" s="9">
        <f ca="1">VLOOKUP(C1690,Default!$B$4:$E$82,4, FALSE)</f>
        <v>0</v>
      </c>
      <c r="K1690" s="29"/>
      <c r="L1690" s="29"/>
      <c r="M1690" s="29"/>
    </row>
    <row r="1691" spans="1:13" x14ac:dyDescent="0.3">
      <c r="A1691" s="10">
        <f t="shared" si="77"/>
        <v>27</v>
      </c>
      <c r="B1691" s="10">
        <f t="shared" si="78"/>
        <v>9</v>
      </c>
      <c r="C1691" s="10" t="str">
        <f t="shared" ca="1" si="79"/>
        <v>PM_emission_inventories van</v>
      </c>
      <c r="D1691" s="9" t="str" cm="1">
        <f t="array" aca="1" ref="D1691" ca="1">INDIRECT(ADDRESS(1,A1691,1,1,"all_city_parameter_inputs"))</f>
        <v>gran_valparaiso</v>
      </c>
      <c r="E1691" s="11" t="str" cm="1">
        <f t="array" aca="1" ref="E1691" ca="1">IF(AND(ISBLANK(INDIRECT(ADDRESS(B1691,2,1,1,"all_city_parameter_inputs"))), ISBLANK(INDIRECT(ADDRESS(B1691,1,1,1,"all_city_parameter_inputs")))), "", IF(ISBLANK(INDIRECT(ADDRESS(B1691,1,1,1,"all_city_parameter_inputs"))), All_city_list!E1690,INDIRECT(ADDRESS(B1691,1,1,1,"all_city_parameter_inputs"))))</f>
        <v>PM_emission_inventories</v>
      </c>
      <c r="F1691" s="9" t="str" cm="1">
        <f t="array" aca="1" ref="F1691" ca="1">IF(AND(ISBLANK(INDIRECT(ADDRESS(B1691,3,1,1,"all_city_parameter_inputs"))),ISBLANK(INDIRECT(ADDRESS(B1691,2,1,1,"all_city_parameter_inputs")))),"",IF(ISBLANK(INDIRECT(ADDRESS(B1691,2,1,1,"all_city_parameter_inputs"))),"",INDIRECT(ADDRESS(B1691,2,1,1,"all_city_parameter_inputs"))))</f>
        <v>van</v>
      </c>
      <c r="G1691" s="25" cm="1">
        <f t="array" aca="1" ref="G1691" ca="1">IF(ISBLANK(INDIRECT(ADDRESS(B1691,A1691,1,1,"all_city_parameter_inputs"))), "--",INDIRECT(ADDRESS(B1691,A1691,1,1,"all_city_parameter_inputs")))</f>
        <v>0</v>
      </c>
      <c r="H1691" s="25" t="str">
        <f ca="1">IF(OR(F1691="alpha",F1691="beta",F1691="sd",F1691="mean"),"--",VLOOKUP(C1691,Default!$B$5:$H$82,7,FALSE))</f>
        <v>NOT defined</v>
      </c>
      <c r="I1691" s="9" t="str">
        <f ca="1">VLOOKUP(E1691,Lookup!$C$5:$D$42,2, FALSE)</f>
        <v>Pollution values</v>
      </c>
      <c r="J1691" s="9">
        <f ca="1">VLOOKUP(C1691,Default!$B$4:$E$82,4, FALSE)</f>
        <v>0</v>
      </c>
      <c r="K1691" s="29"/>
      <c r="L1691" s="29"/>
      <c r="M1691" s="29"/>
    </row>
    <row r="1692" spans="1:13" x14ac:dyDescent="0.3">
      <c r="A1692" s="10">
        <f t="shared" si="77"/>
        <v>27</v>
      </c>
      <c r="B1692" s="10">
        <f t="shared" si="78"/>
        <v>10</v>
      </c>
      <c r="C1692" s="10" t="str">
        <f t="shared" ca="1" si="79"/>
        <v>PM_emission_inventories other</v>
      </c>
      <c r="D1692" s="9" t="str" cm="1">
        <f t="array" aca="1" ref="D1692" ca="1">INDIRECT(ADDRESS(1,A1692,1,1,"all_city_parameter_inputs"))</f>
        <v>gran_valparaiso</v>
      </c>
      <c r="E1692" s="11" t="str" cm="1">
        <f t="array" aca="1" ref="E1692" ca="1">IF(AND(ISBLANK(INDIRECT(ADDRESS(B1692,2,1,1,"all_city_parameter_inputs"))), ISBLANK(INDIRECT(ADDRESS(B1692,1,1,1,"all_city_parameter_inputs")))), "", IF(ISBLANK(INDIRECT(ADDRESS(B1692,1,1,1,"all_city_parameter_inputs"))), All_city_list!E1691,INDIRECT(ADDRESS(B1692,1,1,1,"all_city_parameter_inputs"))))</f>
        <v>PM_emission_inventories</v>
      </c>
      <c r="F1692" s="9" t="str" cm="1">
        <f t="array" aca="1" ref="F1692" ca="1">IF(AND(ISBLANK(INDIRECT(ADDRESS(B1692,3,1,1,"all_city_parameter_inputs"))),ISBLANK(INDIRECT(ADDRESS(B1692,2,1,1,"all_city_parameter_inputs")))),"",IF(ISBLANK(INDIRECT(ADDRESS(B1692,2,1,1,"all_city_parameter_inputs"))),"",INDIRECT(ADDRESS(B1692,2,1,1,"all_city_parameter_inputs"))))</f>
        <v>other</v>
      </c>
      <c r="G1692" s="25" cm="1">
        <f t="array" aca="1" ref="G1692" ca="1">IF(ISBLANK(INDIRECT(ADDRESS(B1692,A1692,1,1,"all_city_parameter_inputs"))), "--",INDIRECT(ADDRESS(B1692,A1692,1,1,"all_city_parameter_inputs")))</f>
        <v>0</v>
      </c>
      <c r="H1692" s="25">
        <f ca="1">IF(OR(F1692="alpha",F1692="beta",F1692="sd",F1692="mean"),"--",VLOOKUP(C1692,Default!$B$5:$H$82,7,FALSE))</f>
        <v>8.2000000000000003E-2</v>
      </c>
      <c r="I1692" s="9" t="str">
        <f ca="1">VLOOKUP(E1692,Lookup!$C$5:$D$42,2, FALSE)</f>
        <v>Pollution values</v>
      </c>
      <c r="J1692" s="9">
        <f ca="1">VLOOKUP(C1692,Default!$B$4:$E$82,4, FALSE)</f>
        <v>0</v>
      </c>
      <c r="K1692" s="29"/>
      <c r="L1692" s="29"/>
      <c r="M1692" s="29"/>
    </row>
    <row r="1693" spans="1:13" x14ac:dyDescent="0.3">
      <c r="A1693" s="10">
        <f t="shared" si="77"/>
        <v>27</v>
      </c>
      <c r="B1693" s="10">
        <f t="shared" si="78"/>
        <v>11</v>
      </c>
      <c r="C1693" s="10" t="str">
        <f t="shared" ca="1" si="79"/>
        <v>PM_emission_inventories taxi</v>
      </c>
      <c r="D1693" s="9" t="str" cm="1">
        <f t="array" aca="1" ref="D1693" ca="1">INDIRECT(ADDRESS(1,A1693,1,1,"all_city_parameter_inputs"))</f>
        <v>gran_valparaiso</v>
      </c>
      <c r="E1693" s="11" t="str" cm="1">
        <f t="array" aca="1" ref="E1693" ca="1">IF(AND(ISBLANK(INDIRECT(ADDRESS(B1693,2,1,1,"all_city_parameter_inputs"))), ISBLANK(INDIRECT(ADDRESS(B1693,1,1,1,"all_city_parameter_inputs")))), "", IF(ISBLANK(INDIRECT(ADDRESS(B1693,1,1,1,"all_city_parameter_inputs"))), All_city_list!E1692,INDIRECT(ADDRESS(B1693,1,1,1,"all_city_parameter_inputs"))))</f>
        <v>PM_emission_inventories</v>
      </c>
      <c r="F1693" s="9" t="str" cm="1">
        <f t="array" aca="1" ref="F1693" ca="1">IF(AND(ISBLANK(INDIRECT(ADDRESS(B1693,3,1,1,"all_city_parameter_inputs"))),ISBLANK(INDIRECT(ADDRESS(B1693,2,1,1,"all_city_parameter_inputs")))),"",IF(ISBLANK(INDIRECT(ADDRESS(B1693,2,1,1,"all_city_parameter_inputs"))),"",INDIRECT(ADDRESS(B1693,2,1,1,"all_city_parameter_inputs"))))</f>
        <v>taxi</v>
      </c>
      <c r="G1693" s="25" cm="1">
        <f t="array" aca="1" ref="G1693" ca="1">IF(ISBLANK(INDIRECT(ADDRESS(B1693,A1693,1,1,"all_city_parameter_inputs"))), "--",INDIRECT(ADDRESS(B1693,A1693,1,1,"all_city_parameter_inputs")))</f>
        <v>0</v>
      </c>
      <c r="H1693" s="25">
        <f ca="1">IF(OR(F1693="alpha",F1693="beta",F1693="sd",F1693="mean"),"--",VLOOKUP(C1693,Default!$B$5:$H$82,7,FALSE))</f>
        <v>1.0999999999999999E-2</v>
      </c>
      <c r="I1693" s="9" t="str">
        <f ca="1">VLOOKUP(E1693,Lookup!$C$5:$D$42,2, FALSE)</f>
        <v>Pollution values</v>
      </c>
      <c r="J1693" s="9">
        <f ca="1">VLOOKUP(C1693,Default!$B$4:$E$82,4, FALSE)</f>
        <v>0</v>
      </c>
      <c r="K1693" s="29"/>
      <c r="L1693" s="29"/>
      <c r="M1693" s="29"/>
    </row>
    <row r="1694" spans="1:13" x14ac:dyDescent="0.3">
      <c r="A1694" s="10">
        <f t="shared" si="77"/>
        <v>27</v>
      </c>
      <c r="B1694" s="10">
        <f t="shared" si="78"/>
        <v>12</v>
      </c>
      <c r="C1694" s="10" t="str">
        <f t="shared" ca="1" si="79"/>
        <v>PM_emission_inventories auto_rickshaw</v>
      </c>
      <c r="D1694" s="9" t="str" cm="1">
        <f t="array" aca="1" ref="D1694" ca="1">INDIRECT(ADDRESS(1,A1694,1,1,"all_city_parameter_inputs"))</f>
        <v>gran_valparaiso</v>
      </c>
      <c r="E1694" s="11" t="str" cm="1">
        <f t="array" aca="1" ref="E1694" ca="1">IF(AND(ISBLANK(INDIRECT(ADDRESS(B1694,2,1,1,"all_city_parameter_inputs"))), ISBLANK(INDIRECT(ADDRESS(B1694,1,1,1,"all_city_parameter_inputs")))), "", IF(ISBLANK(INDIRECT(ADDRESS(B1694,1,1,1,"all_city_parameter_inputs"))), All_city_list!E1693,INDIRECT(ADDRESS(B1694,1,1,1,"all_city_parameter_inputs"))))</f>
        <v>PM_emission_inventories</v>
      </c>
      <c r="F1694" s="9" t="str" cm="1">
        <f t="array" aca="1" ref="F1694" ca="1">IF(AND(ISBLANK(INDIRECT(ADDRESS(B1694,3,1,1,"all_city_parameter_inputs"))),ISBLANK(INDIRECT(ADDRESS(B1694,2,1,1,"all_city_parameter_inputs")))),"",IF(ISBLANK(INDIRECT(ADDRESS(B1694,2,1,1,"all_city_parameter_inputs"))),"",INDIRECT(ADDRESS(B1694,2,1,1,"all_city_parameter_inputs"))))</f>
        <v>auto_rickshaw</v>
      </c>
      <c r="G1694" s="25" cm="1">
        <f t="array" aca="1" ref="G1694" ca="1">IF(ISBLANK(INDIRECT(ADDRESS(B1694,A1694,1,1,"all_city_parameter_inputs"))), "--",INDIRECT(ADDRESS(B1694,A1694,1,1,"all_city_parameter_inputs")))</f>
        <v>0</v>
      </c>
      <c r="H1694" s="25" t="str">
        <f ca="1">IF(OR(F1694="alpha",F1694="beta",F1694="sd",F1694="mean"),"--",VLOOKUP(C1694,Default!$B$5:$H$82,7,FALSE))</f>
        <v>NOT defined</v>
      </c>
      <c r="I1694" s="9" t="str">
        <f ca="1">VLOOKUP(E1694,Lookup!$C$5:$D$42,2, FALSE)</f>
        <v>Pollution values</v>
      </c>
      <c r="J1694" s="9">
        <f ca="1">VLOOKUP(C1694,Default!$B$4:$E$82,4, FALSE)</f>
        <v>0</v>
      </c>
      <c r="K1694" s="29"/>
      <c r="L1694" s="29"/>
      <c r="M1694" s="29"/>
    </row>
    <row r="1695" spans="1:13" x14ac:dyDescent="0.3">
      <c r="A1695" s="10">
        <f t="shared" si="77"/>
        <v>27</v>
      </c>
      <c r="B1695" s="10">
        <f t="shared" si="78"/>
        <v>13</v>
      </c>
      <c r="C1695" s="10" t="str">
        <f t="shared" ca="1" si="79"/>
        <v>injury_reporting_rate</v>
      </c>
      <c r="D1695" s="9" t="str" cm="1">
        <f t="array" aca="1" ref="D1695" ca="1">INDIRECT(ADDRESS(1,A1695,1,1,"all_city_parameter_inputs"))</f>
        <v>gran_valparaiso</v>
      </c>
      <c r="E1695" s="11" t="str" cm="1">
        <f t="array" aca="1" ref="E1695" ca="1">IF(AND(ISBLANK(INDIRECT(ADDRESS(B1695,2,1,1,"all_city_parameter_inputs"))), ISBLANK(INDIRECT(ADDRESS(B1695,1,1,1,"all_city_parameter_inputs")))), "", IF(ISBLANK(INDIRECT(ADDRESS(B1695,1,1,1,"all_city_parameter_inputs"))), All_city_list!E1694,INDIRECT(ADDRESS(B1695,1,1,1,"all_city_parameter_inputs"))))</f>
        <v>injury_reporting_rate</v>
      </c>
      <c r="F1695" s="9" t="str" cm="1">
        <f t="array" aca="1" ref="F1695" ca="1">IF(AND(ISBLANK(INDIRECT(ADDRESS(B1695,3,1,1,"all_city_parameter_inputs"))),ISBLANK(INDIRECT(ADDRESS(B1695,2,1,1,"all_city_parameter_inputs")))),"",IF(ISBLANK(INDIRECT(ADDRESS(B1695,2,1,1,"all_city_parameter_inputs"))),"",INDIRECT(ADDRESS(B1695,2,1,1,"all_city_parameter_inputs"))))</f>
        <v>constant</v>
      </c>
      <c r="G1695" s="25" cm="1">
        <f t="array" aca="1" ref="G1695" ca="1">IF(ISBLANK(INDIRECT(ADDRESS(B1695,A1695,1,1,"all_city_parameter_inputs"))), "--",INDIRECT(ADDRESS(B1695,A1695,1,1,"all_city_parameter_inputs")))</f>
        <v>1</v>
      </c>
      <c r="H1695" s="25">
        <f ca="1">IF(OR(F1695="alpha",F1695="beta",F1695="sd",F1695="mean"),"--",VLOOKUP(C1695,Default!$B$5:$H$82,7,FALSE))</f>
        <v>1</v>
      </c>
      <c r="I1695" s="9" t="str">
        <f ca="1">VLOOKUP(E1695,Lookup!$C$5:$D$42,2, FALSE)</f>
        <v>Injury values</v>
      </c>
      <c r="J1695" s="9" t="str">
        <f ca="1">VLOOKUP(C1695,Default!$B$4:$E$82,4, FALSE)</f>
        <v>rate at which injuries are reported</v>
      </c>
      <c r="K1695" s="29"/>
      <c r="L1695" s="29"/>
      <c r="M1695" s="29"/>
    </row>
    <row r="1696" spans="1:13" x14ac:dyDescent="0.3">
      <c r="A1696" s="10">
        <f t="shared" si="77"/>
        <v>27</v>
      </c>
      <c r="B1696" s="10">
        <f t="shared" si="78"/>
        <v>14</v>
      </c>
      <c r="C1696" s="10" t="str">
        <f t="shared" ca="1" si="79"/>
        <v>injury_reporting_rate</v>
      </c>
      <c r="D1696" s="9" t="str" cm="1">
        <f t="array" aca="1" ref="D1696" ca="1">INDIRECT(ADDRESS(1,A1696,1,1,"all_city_parameter_inputs"))</f>
        <v>gran_valparaiso</v>
      </c>
      <c r="E1696" s="11" t="str" cm="1">
        <f t="array" aca="1" ref="E1696" ca="1">IF(AND(ISBLANK(INDIRECT(ADDRESS(B1696,2,1,1,"all_city_parameter_inputs"))), ISBLANK(INDIRECT(ADDRESS(B1696,1,1,1,"all_city_parameter_inputs")))), "", IF(ISBLANK(INDIRECT(ADDRESS(B1696,1,1,1,"all_city_parameter_inputs"))), All_city_list!E1695,INDIRECT(ADDRESS(B1696,1,1,1,"all_city_parameter_inputs"))))</f>
        <v>injury_reporting_rate</v>
      </c>
      <c r="F1696" s="9" t="str" cm="1">
        <f t="array" aca="1" ref="F1696" ca="1">IF(AND(ISBLANK(INDIRECT(ADDRESS(B1696,3,1,1,"all_city_parameter_inputs"))),ISBLANK(INDIRECT(ADDRESS(B1696,2,1,1,"all_city_parameter_inputs")))),"",IF(ISBLANK(INDIRECT(ADDRESS(B1696,2,1,1,"all_city_parameter_inputs"))),"",INDIRECT(ADDRESS(B1696,2,1,1,"all_city_parameter_inputs"))))</f>
        <v>alpha</v>
      </c>
      <c r="G1696" s="25" cm="1">
        <f t="array" aca="1" ref="G1696" ca="1">IF(ISBLANK(INDIRECT(ADDRESS(B1696,A1696,1,1,"all_city_parameter_inputs"))), "--",INDIRECT(ADDRESS(B1696,A1696,1,1,"all_city_parameter_inputs")))</f>
        <v>40</v>
      </c>
      <c r="H1696" s="25" t="str">
        <f ca="1">IF(OR(F1696="alpha",F1696="beta",F1696="sd",F1696="mean"),"--",VLOOKUP(C1696,Default!$B$5:$H$82,7,FALSE))</f>
        <v>--</v>
      </c>
      <c r="I1696" s="9" t="str">
        <f ca="1">VLOOKUP(E1696,Lookup!$C$5:$D$42,2, FALSE)</f>
        <v>Injury values</v>
      </c>
      <c r="J1696" s="9" t="str">
        <f ca="1">VLOOKUP(C1696,Default!$B$4:$E$82,4, FALSE)</f>
        <v>rate at which injuries are reported</v>
      </c>
      <c r="K1696" s="29"/>
      <c r="L1696" s="29"/>
      <c r="M1696" s="29"/>
    </row>
    <row r="1697" spans="1:13" x14ac:dyDescent="0.3">
      <c r="A1697" s="10">
        <f t="shared" si="77"/>
        <v>27</v>
      </c>
      <c r="B1697" s="10">
        <f t="shared" si="78"/>
        <v>15</v>
      </c>
      <c r="C1697" s="10" t="str">
        <f t="shared" ca="1" si="79"/>
        <v>injury_reporting_rate</v>
      </c>
      <c r="D1697" s="9" t="str" cm="1">
        <f t="array" aca="1" ref="D1697" ca="1">INDIRECT(ADDRESS(1,A1697,1,1,"all_city_parameter_inputs"))</f>
        <v>gran_valparaiso</v>
      </c>
      <c r="E1697" s="11" t="str" cm="1">
        <f t="array" aca="1" ref="E1697" ca="1">IF(AND(ISBLANK(INDIRECT(ADDRESS(B1697,2,1,1,"all_city_parameter_inputs"))), ISBLANK(INDIRECT(ADDRESS(B1697,1,1,1,"all_city_parameter_inputs")))), "", IF(ISBLANK(INDIRECT(ADDRESS(B1697,1,1,1,"all_city_parameter_inputs"))), All_city_list!E1696,INDIRECT(ADDRESS(B1697,1,1,1,"all_city_parameter_inputs"))))</f>
        <v>injury_reporting_rate</v>
      </c>
      <c r="F1697" s="9" t="str" cm="1">
        <f t="array" aca="1" ref="F1697" ca="1">IF(AND(ISBLANK(INDIRECT(ADDRESS(B1697,3,1,1,"all_city_parameter_inputs"))),ISBLANK(INDIRECT(ADDRESS(B1697,2,1,1,"all_city_parameter_inputs")))),"",IF(ISBLANK(INDIRECT(ADDRESS(B1697,2,1,1,"all_city_parameter_inputs"))),"",INDIRECT(ADDRESS(B1697,2,1,1,"all_city_parameter_inputs"))))</f>
        <v>beta</v>
      </c>
      <c r="G1697" s="25" cm="1">
        <f t="array" aca="1" ref="G1697" ca="1">IF(ISBLANK(INDIRECT(ADDRESS(B1697,A1697,1,1,"all_city_parameter_inputs"))), "--",INDIRECT(ADDRESS(B1697,A1697,1,1,"all_city_parameter_inputs")))</f>
        <v>3</v>
      </c>
      <c r="H1697" s="25" t="str">
        <f ca="1">IF(OR(F1697="alpha",F1697="beta",F1697="sd",F1697="mean"),"--",VLOOKUP(C1697,Default!$B$5:$H$82,7,FALSE))</f>
        <v>--</v>
      </c>
      <c r="I1697" s="9" t="str">
        <f ca="1">VLOOKUP(E1697,Lookup!$C$5:$D$42,2, FALSE)</f>
        <v>Injury values</v>
      </c>
      <c r="J1697" s="9" t="str">
        <f ca="1">VLOOKUP(C1697,Default!$B$4:$E$82,4, FALSE)</f>
        <v>rate at which injuries are reported</v>
      </c>
      <c r="K1697" s="29"/>
      <c r="L1697" s="29"/>
      <c r="M1697" s="29"/>
    </row>
    <row r="1698" spans="1:13" x14ac:dyDescent="0.3">
      <c r="A1698" s="10">
        <f t="shared" si="77"/>
        <v>27</v>
      </c>
      <c r="B1698" s="10">
        <f t="shared" si="78"/>
        <v>16</v>
      </c>
      <c r="C1698" s="10" t="str">
        <f t="shared" ca="1" si="79"/>
        <v>chronic_disease_scalar</v>
      </c>
      <c r="D1698" s="9" t="str" cm="1">
        <f t="array" aca="1" ref="D1698" ca="1">INDIRECT(ADDRESS(1,A1698,1,1,"all_city_parameter_inputs"))</f>
        <v>gran_valparaiso</v>
      </c>
      <c r="E1698" s="11" t="str" cm="1">
        <f t="array" aca="1" ref="E1698" ca="1">IF(AND(ISBLANK(INDIRECT(ADDRESS(B1698,2,1,1,"all_city_parameter_inputs"))), ISBLANK(INDIRECT(ADDRESS(B1698,1,1,1,"all_city_parameter_inputs")))), "", IF(ISBLANK(INDIRECT(ADDRESS(B1698,1,1,1,"all_city_parameter_inputs"))), All_city_list!E1697,INDIRECT(ADDRESS(B1698,1,1,1,"all_city_parameter_inputs"))))</f>
        <v>chronic_disease_scalar</v>
      </c>
      <c r="F1698" s="9" t="str" cm="1">
        <f t="array" aca="1" ref="F1698" ca="1">IF(AND(ISBLANK(INDIRECT(ADDRESS(B1698,3,1,1,"all_city_parameter_inputs"))),ISBLANK(INDIRECT(ADDRESS(B1698,2,1,1,"all_city_parameter_inputs")))),"",IF(ISBLANK(INDIRECT(ADDRESS(B1698,2,1,1,"all_city_parameter_inputs"))),"",INDIRECT(ADDRESS(B1698,2,1,1,"all_city_parameter_inputs"))))</f>
        <v>constant</v>
      </c>
      <c r="G1698" s="25" cm="1">
        <f t="array" aca="1" ref="G1698" ca="1">IF(ISBLANK(INDIRECT(ADDRESS(B1698,A1698,1,1,"all_city_parameter_inputs"))), "--",INDIRECT(ADDRESS(B1698,A1698,1,1,"all_city_parameter_inputs")))</f>
        <v>1</v>
      </c>
      <c r="H1698" s="25">
        <f ca="1">IF(OR(F1698="alpha",F1698="beta",F1698="sd",F1698="mean"),"--",VLOOKUP(C1698,Default!$B$5:$H$82,7,FALSE))</f>
        <v>1</v>
      </c>
      <c r="I1698" s="9" t="str">
        <f ca="1">VLOOKUP(E1698,Lookup!$C$5:$D$42,2, FALSE)</f>
        <v>Health values</v>
      </c>
      <c r="J1698" s="9" t="str">
        <f ca="1">VLOOKUP(C1698,Default!$B$4:$E$82,4, FALSE)</f>
        <v>scalar for GBD data</v>
      </c>
      <c r="K1698" s="29"/>
      <c r="L1698" s="29"/>
      <c r="M1698" s="29"/>
    </row>
    <row r="1699" spans="1:13" x14ac:dyDescent="0.3">
      <c r="A1699" s="10">
        <f t="shared" si="77"/>
        <v>27</v>
      </c>
      <c r="B1699" s="10">
        <f t="shared" si="78"/>
        <v>17</v>
      </c>
      <c r="C1699" s="10" t="str">
        <f t="shared" ca="1" si="79"/>
        <v>chronic_disease_scalar</v>
      </c>
      <c r="D1699" s="9" t="str" cm="1">
        <f t="array" aca="1" ref="D1699" ca="1">INDIRECT(ADDRESS(1,A1699,1,1,"all_city_parameter_inputs"))</f>
        <v>gran_valparaiso</v>
      </c>
      <c r="E1699" s="11" t="str" cm="1">
        <f t="array" aca="1" ref="E1699" ca="1">IF(AND(ISBLANK(INDIRECT(ADDRESS(B1699,2,1,1,"all_city_parameter_inputs"))), ISBLANK(INDIRECT(ADDRESS(B1699,1,1,1,"all_city_parameter_inputs")))), "", IF(ISBLANK(INDIRECT(ADDRESS(B1699,1,1,1,"all_city_parameter_inputs"))), All_city_list!E1698,INDIRECT(ADDRESS(B1699,1,1,1,"all_city_parameter_inputs"))))</f>
        <v>chronic_disease_scalar</v>
      </c>
      <c r="F1699" s="9" t="str" cm="1">
        <f t="array" aca="1" ref="F1699" ca="1">IF(AND(ISBLANK(INDIRECT(ADDRESS(B1699,3,1,1,"all_city_parameter_inputs"))),ISBLANK(INDIRECT(ADDRESS(B1699,2,1,1,"all_city_parameter_inputs")))),"",IF(ISBLANK(INDIRECT(ADDRESS(B1699,2,1,1,"all_city_parameter_inputs"))),"",INDIRECT(ADDRESS(B1699,2,1,1,"all_city_parameter_inputs"))))</f>
        <v>mean</v>
      </c>
      <c r="G1699" s="25" cm="1">
        <f t="array" aca="1" ref="G1699" ca="1">IF(ISBLANK(INDIRECT(ADDRESS(B1699,A1699,1,1,"all_city_parameter_inputs"))), "--",INDIRECT(ADDRESS(B1699,A1699,1,1,"all_city_parameter_inputs")))</f>
        <v>1</v>
      </c>
      <c r="H1699" s="25" t="str">
        <f ca="1">IF(OR(F1699="alpha",F1699="beta",F1699="sd",F1699="mean"),"--",VLOOKUP(C1699,Default!$B$5:$H$82,7,FALSE))</f>
        <v>--</v>
      </c>
      <c r="I1699" s="9" t="str">
        <f ca="1">VLOOKUP(E1699,Lookup!$C$5:$D$42,2, FALSE)</f>
        <v>Health values</v>
      </c>
      <c r="J1699" s="9" t="str">
        <f ca="1">VLOOKUP(C1699,Default!$B$4:$E$82,4, FALSE)</f>
        <v>scalar for GBD data</v>
      </c>
      <c r="K1699" s="29"/>
      <c r="L1699" s="29"/>
      <c r="M1699" s="29"/>
    </row>
    <row r="1700" spans="1:13" x14ac:dyDescent="0.3">
      <c r="A1700" s="10">
        <f t="shared" si="77"/>
        <v>27</v>
      </c>
      <c r="B1700" s="10">
        <f t="shared" si="78"/>
        <v>18</v>
      </c>
      <c r="C1700" s="10" t="str">
        <f t="shared" ca="1" si="79"/>
        <v>chronic_disease_scalar</v>
      </c>
      <c r="D1700" s="9" t="str" cm="1">
        <f t="array" aca="1" ref="D1700" ca="1">INDIRECT(ADDRESS(1,A1700,1,1,"all_city_parameter_inputs"))</f>
        <v>gran_valparaiso</v>
      </c>
      <c r="E1700" s="11" t="str" cm="1">
        <f t="array" aca="1" ref="E1700" ca="1">IF(AND(ISBLANK(INDIRECT(ADDRESS(B1700,2,1,1,"all_city_parameter_inputs"))), ISBLANK(INDIRECT(ADDRESS(B1700,1,1,1,"all_city_parameter_inputs")))), "", IF(ISBLANK(INDIRECT(ADDRESS(B1700,1,1,1,"all_city_parameter_inputs"))), All_city_list!E1699,INDIRECT(ADDRESS(B1700,1,1,1,"all_city_parameter_inputs"))))</f>
        <v>chronic_disease_scalar</v>
      </c>
      <c r="F1700" s="9" t="str" cm="1">
        <f t="array" aca="1" ref="F1700" ca="1">IF(AND(ISBLANK(INDIRECT(ADDRESS(B1700,3,1,1,"all_city_parameter_inputs"))),ISBLANK(INDIRECT(ADDRESS(B1700,2,1,1,"all_city_parameter_inputs")))),"",IF(ISBLANK(INDIRECT(ADDRESS(B1700,2,1,1,"all_city_parameter_inputs"))),"",INDIRECT(ADDRESS(B1700,2,1,1,"all_city_parameter_inputs"))))</f>
        <v>sd</v>
      </c>
      <c r="G1700" s="25" cm="1">
        <f t="array" aca="1" ref="G1700" ca="1">IF(ISBLANK(INDIRECT(ADDRESS(B1700,A1700,1,1,"all_city_parameter_inputs"))), "--",INDIRECT(ADDRESS(B1700,A1700,1,1,"all_city_parameter_inputs")))</f>
        <v>1.2</v>
      </c>
      <c r="H1700" s="25" t="str">
        <f ca="1">IF(OR(F1700="alpha",F1700="beta",F1700="sd",F1700="mean"),"--",VLOOKUP(C1700,Default!$B$5:$H$82,7,FALSE))</f>
        <v>--</v>
      </c>
      <c r="I1700" s="9" t="str">
        <f ca="1">VLOOKUP(E1700,Lookup!$C$5:$D$42,2, FALSE)</f>
        <v>Health values</v>
      </c>
      <c r="J1700" s="9" t="str">
        <f ca="1">VLOOKUP(C1700,Default!$B$4:$E$82,4, FALSE)</f>
        <v>scalar for GBD data</v>
      </c>
      <c r="K1700" s="29"/>
      <c r="L1700" s="29"/>
      <c r="M1700" s="29"/>
    </row>
    <row r="1701" spans="1:13" x14ac:dyDescent="0.3">
      <c r="A1701" s="10">
        <f t="shared" si="77"/>
        <v>27</v>
      </c>
      <c r="B1701" s="10">
        <f t="shared" si="78"/>
        <v>19</v>
      </c>
      <c r="C1701" s="10" t="str">
        <f t="shared" ca="1" si="79"/>
        <v>pm_conc_base</v>
      </c>
      <c r="D1701" s="9" t="str" cm="1">
        <f t="array" aca="1" ref="D1701" ca="1">INDIRECT(ADDRESS(1,A1701,1,1,"all_city_parameter_inputs"))</f>
        <v>gran_valparaiso</v>
      </c>
      <c r="E1701" s="11" t="str" cm="1">
        <f t="array" aca="1" ref="E1701" ca="1">IF(AND(ISBLANK(INDIRECT(ADDRESS(B1701,2,1,1,"all_city_parameter_inputs"))), ISBLANK(INDIRECT(ADDRESS(B1701,1,1,1,"all_city_parameter_inputs")))), "", IF(ISBLANK(INDIRECT(ADDRESS(B1701,1,1,1,"all_city_parameter_inputs"))), All_city_list!E1700,INDIRECT(ADDRESS(B1701,1,1,1,"all_city_parameter_inputs"))))</f>
        <v>pm_conc_base</v>
      </c>
      <c r="F1701" s="9" t="str" cm="1">
        <f t="array" aca="1" ref="F1701" ca="1">IF(AND(ISBLANK(INDIRECT(ADDRESS(B1701,3,1,1,"all_city_parameter_inputs"))),ISBLANK(INDIRECT(ADDRESS(B1701,2,1,1,"all_city_parameter_inputs")))),"",IF(ISBLANK(INDIRECT(ADDRESS(B1701,2,1,1,"all_city_parameter_inputs"))),"",INDIRECT(ADDRESS(B1701,2,1,1,"all_city_parameter_inputs"))))</f>
        <v>constant</v>
      </c>
      <c r="G1701" s="25" cm="1">
        <f t="array" aca="1" ref="G1701" ca="1">IF(ISBLANK(INDIRECT(ADDRESS(B1701,A1701,1,1,"all_city_parameter_inputs"))), "--",INDIRECT(ADDRESS(B1701,A1701,1,1,"all_city_parameter_inputs")))</f>
        <v>15.09103333</v>
      </c>
      <c r="H1701" s="25">
        <f ca="1">IF(OR(F1701="alpha",F1701="beta",F1701="sd",F1701="mean"),"--",VLOOKUP(C1701,Default!$B$5:$H$82,7,FALSE))</f>
        <v>50</v>
      </c>
      <c r="I1701" s="9" t="str">
        <f ca="1">VLOOKUP(E1701,Lookup!$C$5:$D$42,2, FALSE)</f>
        <v>Pollution values</v>
      </c>
      <c r="J1701" s="9" t="str">
        <f ca="1">VLOOKUP(C1701,Default!$B$4:$E$82,4, FALSE)</f>
        <v>background PM2.5 concentration</v>
      </c>
      <c r="K1701" s="29"/>
      <c r="L1701" s="29"/>
      <c r="M1701" s="29"/>
    </row>
    <row r="1702" spans="1:13" x14ac:dyDescent="0.3">
      <c r="A1702" s="10">
        <f t="shared" si="77"/>
        <v>27</v>
      </c>
      <c r="B1702" s="10">
        <f t="shared" si="78"/>
        <v>20</v>
      </c>
      <c r="C1702" s="10" t="str">
        <f t="shared" ca="1" si="79"/>
        <v>pm_conc_base</v>
      </c>
      <c r="D1702" s="9" t="str" cm="1">
        <f t="array" aca="1" ref="D1702" ca="1">INDIRECT(ADDRESS(1,A1702,1,1,"all_city_parameter_inputs"))</f>
        <v>gran_valparaiso</v>
      </c>
      <c r="E1702" s="11" t="str" cm="1">
        <f t="array" aca="1" ref="E1702" ca="1">IF(AND(ISBLANK(INDIRECT(ADDRESS(B1702,2,1,1,"all_city_parameter_inputs"))), ISBLANK(INDIRECT(ADDRESS(B1702,1,1,1,"all_city_parameter_inputs")))), "", IF(ISBLANK(INDIRECT(ADDRESS(B1702,1,1,1,"all_city_parameter_inputs"))), All_city_list!E1701,INDIRECT(ADDRESS(B1702,1,1,1,"all_city_parameter_inputs"))))</f>
        <v>pm_conc_base</v>
      </c>
      <c r="F1702" s="9" t="str" cm="1">
        <f t="array" aca="1" ref="F1702" ca="1">IF(AND(ISBLANK(INDIRECT(ADDRESS(B1702,3,1,1,"all_city_parameter_inputs"))),ISBLANK(INDIRECT(ADDRESS(B1702,2,1,1,"all_city_parameter_inputs")))),"",IF(ISBLANK(INDIRECT(ADDRESS(B1702,2,1,1,"all_city_parameter_inputs"))),"",INDIRECT(ADDRESS(B1702,2,1,1,"all_city_parameter_inputs"))))</f>
        <v>mean</v>
      </c>
      <c r="G1702" s="25" cm="1">
        <f t="array" aca="1" ref="G1702" ca="1">IF(ISBLANK(INDIRECT(ADDRESS(B1702,A1702,1,1,"all_city_parameter_inputs"))), "--",INDIRECT(ADDRESS(B1702,A1702,1,1,"all_city_parameter_inputs")))</f>
        <v>24</v>
      </c>
      <c r="H1702" s="25" t="str">
        <f ca="1">IF(OR(F1702="alpha",F1702="beta",F1702="sd",F1702="mean"),"--",VLOOKUP(C1702,Default!$B$5:$H$82,7,FALSE))</f>
        <v>--</v>
      </c>
      <c r="I1702" s="9" t="str">
        <f ca="1">VLOOKUP(E1702,Lookup!$C$5:$D$42,2, FALSE)</f>
        <v>Pollution values</v>
      </c>
      <c r="J1702" s="9" t="str">
        <f ca="1">VLOOKUP(C1702,Default!$B$4:$E$82,4, FALSE)</f>
        <v>background PM2.5 concentration</v>
      </c>
      <c r="K1702" s="29"/>
      <c r="L1702" s="29"/>
      <c r="M1702" s="29"/>
    </row>
    <row r="1703" spans="1:13" x14ac:dyDescent="0.3">
      <c r="A1703" s="10">
        <f t="shared" si="77"/>
        <v>27</v>
      </c>
      <c r="B1703" s="10">
        <f t="shared" si="78"/>
        <v>21</v>
      </c>
      <c r="C1703" s="10" t="str">
        <f t="shared" ca="1" si="79"/>
        <v>pm_conc_base</v>
      </c>
      <c r="D1703" s="9" t="str" cm="1">
        <f t="array" aca="1" ref="D1703" ca="1">INDIRECT(ADDRESS(1,A1703,1,1,"all_city_parameter_inputs"))</f>
        <v>gran_valparaiso</v>
      </c>
      <c r="E1703" s="11" t="str" cm="1">
        <f t="array" aca="1" ref="E1703" ca="1">IF(AND(ISBLANK(INDIRECT(ADDRESS(B1703,2,1,1,"all_city_parameter_inputs"))), ISBLANK(INDIRECT(ADDRESS(B1703,1,1,1,"all_city_parameter_inputs")))), "", IF(ISBLANK(INDIRECT(ADDRESS(B1703,1,1,1,"all_city_parameter_inputs"))), All_city_list!E1702,INDIRECT(ADDRESS(B1703,1,1,1,"all_city_parameter_inputs"))))</f>
        <v>pm_conc_base</v>
      </c>
      <c r="F1703" s="9" t="str" cm="1">
        <f t="array" aca="1" ref="F1703" ca="1">IF(AND(ISBLANK(INDIRECT(ADDRESS(B1703,3,1,1,"all_city_parameter_inputs"))),ISBLANK(INDIRECT(ADDRESS(B1703,2,1,1,"all_city_parameter_inputs")))),"",IF(ISBLANK(INDIRECT(ADDRESS(B1703,2,1,1,"all_city_parameter_inputs"))),"",INDIRECT(ADDRESS(B1703,2,1,1,"all_city_parameter_inputs"))))</f>
        <v>sd</v>
      </c>
      <c r="G1703" s="25" cm="1">
        <f t="array" aca="1" ref="G1703" ca="1">IF(ISBLANK(INDIRECT(ADDRESS(B1703,A1703,1,1,"all_city_parameter_inputs"))), "--",INDIRECT(ADDRESS(B1703,A1703,1,1,"all_city_parameter_inputs")))</f>
        <v>1.0449999999999999</v>
      </c>
      <c r="H1703" s="25" t="str">
        <f ca="1">IF(OR(F1703="alpha",F1703="beta",F1703="sd",F1703="mean"),"--",VLOOKUP(C1703,Default!$B$5:$H$82,7,FALSE))</f>
        <v>--</v>
      </c>
      <c r="I1703" s="9" t="str">
        <f ca="1">VLOOKUP(E1703,Lookup!$C$5:$D$42,2, FALSE)</f>
        <v>Pollution values</v>
      </c>
      <c r="J1703" s="9" t="str">
        <f ca="1">VLOOKUP(C1703,Default!$B$4:$E$82,4, FALSE)</f>
        <v>background PM2.5 concentration</v>
      </c>
      <c r="K1703" s="29"/>
      <c r="L1703" s="29"/>
      <c r="M1703" s="29"/>
    </row>
    <row r="1704" spans="1:13" x14ac:dyDescent="0.3">
      <c r="A1704" s="10">
        <f t="shared" si="77"/>
        <v>27</v>
      </c>
      <c r="B1704" s="10">
        <f t="shared" si="78"/>
        <v>22</v>
      </c>
      <c r="C1704" s="10" t="str">
        <f t="shared" ca="1" si="79"/>
        <v>pm_trans_share</v>
      </c>
      <c r="D1704" s="9" t="str" cm="1">
        <f t="array" aca="1" ref="D1704" ca="1">INDIRECT(ADDRESS(1,A1704,1,1,"all_city_parameter_inputs"))</f>
        <v>gran_valparaiso</v>
      </c>
      <c r="E1704" s="11" t="str" cm="1">
        <f t="array" aca="1" ref="E1704" ca="1">IF(AND(ISBLANK(INDIRECT(ADDRESS(B1704,2,1,1,"all_city_parameter_inputs"))), ISBLANK(INDIRECT(ADDRESS(B1704,1,1,1,"all_city_parameter_inputs")))), "", IF(ISBLANK(INDIRECT(ADDRESS(B1704,1,1,1,"all_city_parameter_inputs"))), All_city_list!E1703,INDIRECT(ADDRESS(B1704,1,1,1,"all_city_parameter_inputs"))))</f>
        <v>pm_trans_share</v>
      </c>
      <c r="F1704" s="9" t="str" cm="1">
        <f t="array" aca="1" ref="F1704" ca="1">IF(AND(ISBLANK(INDIRECT(ADDRESS(B1704,3,1,1,"all_city_parameter_inputs"))),ISBLANK(INDIRECT(ADDRESS(B1704,2,1,1,"all_city_parameter_inputs")))),"",IF(ISBLANK(INDIRECT(ADDRESS(B1704,2,1,1,"all_city_parameter_inputs"))),"",INDIRECT(ADDRESS(B1704,2,1,1,"all_city_parameter_inputs"))))</f>
        <v>constant</v>
      </c>
      <c r="G1704" s="25" cm="1">
        <f t="array" aca="1" ref="G1704" ca="1">IF(ISBLANK(INDIRECT(ADDRESS(B1704,A1704,1,1,"all_city_parameter_inputs"))), "--",INDIRECT(ADDRESS(B1704,A1704,1,1,"all_city_parameter_inputs")))</f>
        <v>0.31</v>
      </c>
      <c r="H1704" s="25">
        <f ca="1">IF(OR(F1704="alpha",F1704="beta",F1704="sd",F1704="mean"),"--",VLOOKUP(C1704,Default!$B$5:$H$82,7,FALSE))</f>
        <v>0.22500000000000001</v>
      </c>
      <c r="I1704" s="9" t="str">
        <f ca="1">VLOOKUP(E1704,Lookup!$C$5:$D$42,2, FALSE)</f>
        <v>Pollution values</v>
      </c>
      <c r="J1704" s="9" t="str">
        <f ca="1">VLOOKUP(C1704,Default!$B$4:$E$82,4, FALSE)</f>
        <v>proportion of background PM2.5 attributable to transport</v>
      </c>
      <c r="K1704" s="29"/>
      <c r="L1704" s="29"/>
      <c r="M1704" s="29"/>
    </row>
    <row r="1705" spans="1:13" x14ac:dyDescent="0.3">
      <c r="A1705" s="10">
        <f t="shared" si="77"/>
        <v>27</v>
      </c>
      <c r="B1705" s="10">
        <f t="shared" si="78"/>
        <v>23</v>
      </c>
      <c r="C1705" s="10" t="str">
        <f t="shared" ca="1" si="79"/>
        <v>pm_trans_share</v>
      </c>
      <c r="D1705" s="9" t="str" cm="1">
        <f t="array" aca="1" ref="D1705" ca="1">INDIRECT(ADDRESS(1,A1705,1,1,"all_city_parameter_inputs"))</f>
        <v>gran_valparaiso</v>
      </c>
      <c r="E1705" s="11" t="str" cm="1">
        <f t="array" aca="1" ref="E1705" ca="1">IF(AND(ISBLANK(INDIRECT(ADDRESS(B1705,2,1,1,"all_city_parameter_inputs"))), ISBLANK(INDIRECT(ADDRESS(B1705,1,1,1,"all_city_parameter_inputs")))), "", IF(ISBLANK(INDIRECT(ADDRESS(B1705,1,1,1,"all_city_parameter_inputs"))), All_city_list!E1704,INDIRECT(ADDRESS(B1705,1,1,1,"all_city_parameter_inputs"))))</f>
        <v>pm_trans_share</v>
      </c>
      <c r="F1705" s="9" t="str" cm="1">
        <f t="array" aca="1" ref="F1705" ca="1">IF(AND(ISBLANK(INDIRECT(ADDRESS(B1705,3,1,1,"all_city_parameter_inputs"))),ISBLANK(INDIRECT(ADDRESS(B1705,2,1,1,"all_city_parameter_inputs")))),"",IF(ISBLANK(INDIRECT(ADDRESS(B1705,2,1,1,"all_city_parameter_inputs"))),"",INDIRECT(ADDRESS(B1705,2,1,1,"all_city_parameter_inputs"))))</f>
        <v>alpha</v>
      </c>
      <c r="G1705" s="25" cm="1">
        <f t="array" aca="1" ref="G1705" ca="1">IF(ISBLANK(INDIRECT(ADDRESS(B1705,A1705,1,1,"all_city_parameter_inputs"))), "--",INDIRECT(ADDRESS(B1705,A1705,1,1,"all_city_parameter_inputs")))</f>
        <v>11.5</v>
      </c>
      <c r="H1705" s="25" t="str">
        <f ca="1">IF(OR(F1705="alpha",F1705="beta",F1705="sd",F1705="mean"),"--",VLOOKUP(C1705,Default!$B$5:$H$82,7,FALSE))</f>
        <v>--</v>
      </c>
      <c r="I1705" s="9" t="str">
        <f ca="1">VLOOKUP(E1705,Lookup!$C$5:$D$42,2, FALSE)</f>
        <v>Pollution values</v>
      </c>
      <c r="J1705" s="9" t="str">
        <f ca="1">VLOOKUP(C1705,Default!$B$4:$E$82,4, FALSE)</f>
        <v>proportion of background PM2.5 attributable to transport</v>
      </c>
      <c r="K1705" s="29"/>
      <c r="L1705" s="29"/>
      <c r="M1705" s="29"/>
    </row>
    <row r="1706" spans="1:13" x14ac:dyDescent="0.3">
      <c r="A1706" s="10">
        <f t="shared" si="77"/>
        <v>27</v>
      </c>
      <c r="B1706" s="10">
        <f t="shared" si="78"/>
        <v>24</v>
      </c>
      <c r="C1706" s="10" t="str">
        <f t="shared" ca="1" si="79"/>
        <v>pm_trans_share</v>
      </c>
      <c r="D1706" s="9" t="str" cm="1">
        <f t="array" aca="1" ref="D1706" ca="1">INDIRECT(ADDRESS(1,A1706,1,1,"all_city_parameter_inputs"))</f>
        <v>gran_valparaiso</v>
      </c>
      <c r="E1706" s="11" t="str" cm="1">
        <f t="array" aca="1" ref="E1706" ca="1">IF(AND(ISBLANK(INDIRECT(ADDRESS(B1706,2,1,1,"all_city_parameter_inputs"))), ISBLANK(INDIRECT(ADDRESS(B1706,1,1,1,"all_city_parameter_inputs")))), "", IF(ISBLANK(INDIRECT(ADDRESS(B1706,1,1,1,"all_city_parameter_inputs"))), All_city_list!E1705,INDIRECT(ADDRESS(B1706,1,1,1,"all_city_parameter_inputs"))))</f>
        <v>pm_trans_share</v>
      </c>
      <c r="F1706" s="9" t="str" cm="1">
        <f t="array" aca="1" ref="F1706" ca="1">IF(AND(ISBLANK(INDIRECT(ADDRESS(B1706,3,1,1,"all_city_parameter_inputs"))),ISBLANK(INDIRECT(ADDRESS(B1706,2,1,1,"all_city_parameter_inputs")))),"",IF(ISBLANK(INDIRECT(ADDRESS(B1706,2,1,1,"all_city_parameter_inputs"))),"",INDIRECT(ADDRESS(B1706,2,1,1,"all_city_parameter_inputs"))))</f>
        <v>beta</v>
      </c>
      <c r="G1706" s="25" cm="1">
        <f t="array" aca="1" ref="G1706" ca="1">IF(ISBLANK(INDIRECT(ADDRESS(B1706,A1706,1,1,"all_city_parameter_inputs"))), "--",INDIRECT(ADDRESS(B1706,A1706,1,1,"all_city_parameter_inputs")))</f>
        <v>15.75</v>
      </c>
      <c r="H1706" s="25" t="str">
        <f ca="1">IF(OR(F1706="alpha",F1706="beta",F1706="sd",F1706="mean"),"--",VLOOKUP(C1706,Default!$B$5:$H$82,7,FALSE))</f>
        <v>--</v>
      </c>
      <c r="I1706" s="9" t="str">
        <f ca="1">VLOOKUP(E1706,Lookup!$C$5:$D$42,2, FALSE)</f>
        <v>Pollution values</v>
      </c>
      <c r="J1706" s="9" t="str">
        <f ca="1">VLOOKUP(C1706,Default!$B$4:$E$82,4, FALSE)</f>
        <v>proportion of background PM2.5 attributable to transport</v>
      </c>
      <c r="K1706" s="29"/>
      <c r="L1706" s="29"/>
      <c r="M1706" s="29"/>
    </row>
    <row r="1707" spans="1:13" x14ac:dyDescent="0.3">
      <c r="A1707" s="10">
        <f t="shared" si="77"/>
        <v>27</v>
      </c>
      <c r="B1707" s="10">
        <f t="shared" si="78"/>
        <v>25</v>
      </c>
      <c r="C1707" s="10" t="str">
        <f t="shared" ca="1" si="79"/>
        <v>background_pa_scalar</v>
      </c>
      <c r="D1707" s="9" t="str" cm="1">
        <f t="array" aca="1" ref="D1707" ca="1">INDIRECT(ADDRESS(1,A1707,1,1,"all_city_parameter_inputs"))</f>
        <v>gran_valparaiso</v>
      </c>
      <c r="E1707" s="11" t="str" cm="1">
        <f t="array" aca="1" ref="E1707" ca="1">IF(AND(ISBLANK(INDIRECT(ADDRESS(B1707,2,1,1,"all_city_parameter_inputs"))), ISBLANK(INDIRECT(ADDRESS(B1707,1,1,1,"all_city_parameter_inputs")))), "", IF(ISBLANK(INDIRECT(ADDRESS(B1707,1,1,1,"all_city_parameter_inputs"))), All_city_list!E1706,INDIRECT(ADDRESS(B1707,1,1,1,"all_city_parameter_inputs"))))</f>
        <v>background_pa_scalar</v>
      </c>
      <c r="F1707" s="9" t="str" cm="1">
        <f t="array" aca="1" ref="F1707" ca="1">IF(AND(ISBLANK(INDIRECT(ADDRESS(B1707,3,1,1,"all_city_parameter_inputs"))),ISBLANK(INDIRECT(ADDRESS(B1707,2,1,1,"all_city_parameter_inputs")))),"",IF(ISBLANK(INDIRECT(ADDRESS(B1707,2,1,1,"all_city_parameter_inputs"))),"",INDIRECT(ADDRESS(B1707,2,1,1,"all_city_parameter_inputs"))))</f>
        <v>constant</v>
      </c>
      <c r="G1707" s="25" cm="1">
        <f t="array" aca="1" ref="G1707" ca="1">IF(ISBLANK(INDIRECT(ADDRESS(B1707,A1707,1,1,"all_city_parameter_inputs"))), "--",INDIRECT(ADDRESS(B1707,A1707,1,1,"all_city_parameter_inputs")))</f>
        <v>1</v>
      </c>
      <c r="H1707" s="25">
        <f ca="1">IF(OR(F1707="alpha",F1707="beta",F1707="sd",F1707="mean"),"--",VLOOKUP(C1707,Default!$B$5:$H$82,7,FALSE))</f>
        <v>1</v>
      </c>
      <c r="I1707" s="9" t="str">
        <f ca="1">VLOOKUP(E1707,Lookup!$C$5:$D$42,2, FALSE)</f>
        <v>PA values</v>
      </c>
      <c r="J1707" s="9" t="str">
        <f ca="1">VLOOKUP(C1707,Default!$B$4:$E$82,4, FALSE)</f>
        <v>scalar for physical activity</v>
      </c>
      <c r="K1707" s="29"/>
      <c r="L1707" s="29"/>
      <c r="M1707" s="29"/>
    </row>
    <row r="1708" spans="1:13" x14ac:dyDescent="0.3">
      <c r="A1708" s="10">
        <f t="shared" si="77"/>
        <v>27</v>
      </c>
      <c r="B1708" s="10">
        <f t="shared" si="78"/>
        <v>26</v>
      </c>
      <c r="C1708" s="10" t="str">
        <f t="shared" ca="1" si="79"/>
        <v>background_pa_scalar</v>
      </c>
      <c r="D1708" s="9" t="str" cm="1">
        <f t="array" aca="1" ref="D1708" ca="1">INDIRECT(ADDRESS(1,A1708,1,1,"all_city_parameter_inputs"))</f>
        <v>gran_valparaiso</v>
      </c>
      <c r="E1708" s="11" t="str" cm="1">
        <f t="array" aca="1" ref="E1708" ca="1">IF(AND(ISBLANK(INDIRECT(ADDRESS(B1708,2,1,1,"all_city_parameter_inputs"))), ISBLANK(INDIRECT(ADDRESS(B1708,1,1,1,"all_city_parameter_inputs")))), "", IF(ISBLANK(INDIRECT(ADDRESS(B1708,1,1,1,"all_city_parameter_inputs"))), All_city_list!E1707,INDIRECT(ADDRESS(B1708,1,1,1,"all_city_parameter_inputs"))))</f>
        <v>background_pa_scalar</v>
      </c>
      <c r="F1708" s="9" t="str" cm="1">
        <f t="array" aca="1" ref="F1708" ca="1">IF(AND(ISBLANK(INDIRECT(ADDRESS(B1708,3,1,1,"all_city_parameter_inputs"))),ISBLANK(INDIRECT(ADDRESS(B1708,2,1,1,"all_city_parameter_inputs")))),"",IF(ISBLANK(INDIRECT(ADDRESS(B1708,2,1,1,"all_city_parameter_inputs"))),"",INDIRECT(ADDRESS(B1708,2,1,1,"all_city_parameter_inputs"))))</f>
        <v>mean</v>
      </c>
      <c r="G1708" s="25" cm="1">
        <f t="array" aca="1" ref="G1708" ca="1">IF(ISBLANK(INDIRECT(ADDRESS(B1708,A1708,1,1,"all_city_parameter_inputs"))), "--",INDIRECT(ADDRESS(B1708,A1708,1,1,"all_city_parameter_inputs")))</f>
        <v>1</v>
      </c>
      <c r="H1708" s="25" t="str">
        <f ca="1">IF(OR(F1708="alpha",F1708="beta",F1708="sd",F1708="mean"),"--",VLOOKUP(C1708,Default!$B$5:$H$82,7,FALSE))</f>
        <v>--</v>
      </c>
      <c r="I1708" s="9" t="str">
        <f ca="1">VLOOKUP(E1708,Lookup!$C$5:$D$42,2, FALSE)</f>
        <v>PA values</v>
      </c>
      <c r="J1708" s="9" t="str">
        <f ca="1">VLOOKUP(C1708,Default!$B$4:$E$82,4, FALSE)</f>
        <v>scalar for physical activity</v>
      </c>
      <c r="K1708" s="29"/>
      <c r="L1708" s="29"/>
      <c r="M1708" s="29"/>
    </row>
    <row r="1709" spans="1:13" x14ac:dyDescent="0.3">
      <c r="A1709" s="10">
        <f t="shared" si="77"/>
        <v>27</v>
      </c>
      <c r="B1709" s="10">
        <f t="shared" si="78"/>
        <v>27</v>
      </c>
      <c r="C1709" s="10" t="str">
        <f t="shared" ca="1" si="79"/>
        <v>background_pa_scalar</v>
      </c>
      <c r="D1709" s="9" t="str" cm="1">
        <f t="array" aca="1" ref="D1709" ca="1">INDIRECT(ADDRESS(1,A1709,1,1,"all_city_parameter_inputs"))</f>
        <v>gran_valparaiso</v>
      </c>
      <c r="E1709" s="11" t="str" cm="1">
        <f t="array" aca="1" ref="E1709" ca="1">IF(AND(ISBLANK(INDIRECT(ADDRESS(B1709,2,1,1,"all_city_parameter_inputs"))), ISBLANK(INDIRECT(ADDRESS(B1709,1,1,1,"all_city_parameter_inputs")))), "", IF(ISBLANK(INDIRECT(ADDRESS(B1709,1,1,1,"all_city_parameter_inputs"))), All_city_list!E1708,INDIRECT(ADDRESS(B1709,1,1,1,"all_city_parameter_inputs"))))</f>
        <v>background_pa_scalar</v>
      </c>
      <c r="F1709" s="9" t="str" cm="1">
        <f t="array" aca="1" ref="F1709" ca="1">IF(AND(ISBLANK(INDIRECT(ADDRESS(B1709,3,1,1,"all_city_parameter_inputs"))),ISBLANK(INDIRECT(ADDRESS(B1709,2,1,1,"all_city_parameter_inputs")))),"",IF(ISBLANK(INDIRECT(ADDRESS(B1709,2,1,1,"all_city_parameter_inputs"))),"",INDIRECT(ADDRESS(B1709,2,1,1,"all_city_parameter_inputs"))))</f>
        <v>sd</v>
      </c>
      <c r="G1709" s="25" cm="1">
        <f t="array" aca="1" ref="G1709" ca="1">IF(ISBLANK(INDIRECT(ADDRESS(B1709,A1709,1,1,"all_city_parameter_inputs"))), "--",INDIRECT(ADDRESS(B1709,A1709,1,1,"all_city_parameter_inputs")))</f>
        <v>1.2</v>
      </c>
      <c r="H1709" s="25" t="str">
        <f ca="1">IF(OR(F1709="alpha",F1709="beta",F1709="sd",F1709="mean"),"--",VLOOKUP(C1709,Default!$B$5:$H$82,7,FALSE))</f>
        <v>--</v>
      </c>
      <c r="I1709" s="9" t="str">
        <f ca="1">VLOOKUP(E1709,Lookup!$C$5:$D$42,2, FALSE)</f>
        <v>PA values</v>
      </c>
      <c r="J1709" s="9" t="str">
        <f ca="1">VLOOKUP(C1709,Default!$B$4:$E$82,4, FALSE)</f>
        <v>scalar for physical activity</v>
      </c>
      <c r="K1709" s="29"/>
      <c r="L1709" s="29"/>
      <c r="M1709" s="29"/>
    </row>
    <row r="1710" spans="1:13" x14ac:dyDescent="0.3">
      <c r="A1710" s="10">
        <f t="shared" si="77"/>
        <v>27</v>
      </c>
      <c r="B1710" s="10">
        <f t="shared" si="78"/>
        <v>28</v>
      </c>
      <c r="C1710" s="10" t="str">
        <f t="shared" ca="1" si="79"/>
        <v>bus_walk_time</v>
      </c>
      <c r="D1710" s="9" t="str" cm="1">
        <f t="array" aca="1" ref="D1710" ca="1">INDIRECT(ADDRESS(1,A1710,1,1,"all_city_parameter_inputs"))</f>
        <v>gran_valparaiso</v>
      </c>
      <c r="E1710" s="11" t="str" cm="1">
        <f t="array" aca="1" ref="E1710" ca="1">IF(AND(ISBLANK(INDIRECT(ADDRESS(B1710,2,1,1,"all_city_parameter_inputs"))), ISBLANK(INDIRECT(ADDRESS(B1710,1,1,1,"all_city_parameter_inputs")))), "", IF(ISBLANK(INDIRECT(ADDRESS(B1710,1,1,1,"all_city_parameter_inputs"))), All_city_list!E1709,INDIRECT(ADDRESS(B1710,1,1,1,"all_city_parameter_inputs"))))</f>
        <v>bus_walk_time</v>
      </c>
      <c r="F1710" s="9" t="str" cm="1">
        <f t="array" aca="1" ref="F1710" ca="1">IF(AND(ISBLANK(INDIRECT(ADDRESS(B1710,3,1,1,"all_city_parameter_inputs"))),ISBLANK(INDIRECT(ADDRESS(B1710,2,1,1,"all_city_parameter_inputs")))),"",IF(ISBLANK(INDIRECT(ADDRESS(B1710,2,1,1,"all_city_parameter_inputs"))),"",INDIRECT(ADDRESS(B1710,2,1,1,"all_city_parameter_inputs"))))</f>
        <v>constant</v>
      </c>
      <c r="G1710" s="25" cm="1">
        <f t="array" aca="1" ref="G1710" ca="1">IF(ISBLANK(INDIRECT(ADDRESS(B1710,A1710,1,1,"all_city_parameter_inputs"))), "--",INDIRECT(ADDRESS(B1710,A1710,1,1,"all_city_parameter_inputs")))</f>
        <v>10.55</v>
      </c>
      <c r="H1710" s="25">
        <f ca="1">IF(OR(F1710="alpha",F1710="beta",F1710="sd",F1710="mean"),"--",VLOOKUP(C1710,Default!$B$5:$H$82,7,FALSE))</f>
        <v>5</v>
      </c>
      <c r="I1710" s="9" t="str">
        <f ca="1">VLOOKUP(E1710,Lookup!$C$5:$D$42,2, FALSE)</f>
        <v>Travel values</v>
      </c>
      <c r="J1710" s="9" t="str">
        <f ca="1">VLOOKUP(C1710,Default!$B$4:$E$82,4, FALSE)</f>
        <v>time taken to walk to bus stop</v>
      </c>
      <c r="K1710" s="29"/>
      <c r="L1710" s="29"/>
      <c r="M1710" s="29"/>
    </row>
    <row r="1711" spans="1:13" x14ac:dyDescent="0.3">
      <c r="A1711" s="10">
        <f t="shared" si="77"/>
        <v>27</v>
      </c>
      <c r="B1711" s="10">
        <f t="shared" si="78"/>
        <v>29</v>
      </c>
      <c r="C1711" s="10" t="str">
        <f t="shared" ca="1" si="79"/>
        <v>bus_walk_time</v>
      </c>
      <c r="D1711" s="9" t="str" cm="1">
        <f t="array" aca="1" ref="D1711" ca="1">INDIRECT(ADDRESS(1,A1711,1,1,"all_city_parameter_inputs"))</f>
        <v>gran_valparaiso</v>
      </c>
      <c r="E1711" s="11" t="str" cm="1">
        <f t="array" aca="1" ref="E1711" ca="1">IF(AND(ISBLANK(INDIRECT(ADDRESS(B1711,2,1,1,"all_city_parameter_inputs"))), ISBLANK(INDIRECT(ADDRESS(B1711,1,1,1,"all_city_parameter_inputs")))), "", IF(ISBLANK(INDIRECT(ADDRESS(B1711,1,1,1,"all_city_parameter_inputs"))), All_city_list!E1710,INDIRECT(ADDRESS(B1711,1,1,1,"all_city_parameter_inputs"))))</f>
        <v>bus_walk_time</v>
      </c>
      <c r="F1711" s="9" t="str" cm="1">
        <f t="array" aca="1" ref="F1711" ca="1">IF(AND(ISBLANK(INDIRECT(ADDRESS(B1711,3,1,1,"all_city_parameter_inputs"))),ISBLANK(INDIRECT(ADDRESS(B1711,2,1,1,"all_city_parameter_inputs")))),"",IF(ISBLANK(INDIRECT(ADDRESS(B1711,2,1,1,"all_city_parameter_inputs"))),"",INDIRECT(ADDRESS(B1711,2,1,1,"all_city_parameter_inputs"))))</f>
        <v>mean</v>
      </c>
      <c r="G1711" s="25" t="str" cm="1">
        <f t="array" aca="1" ref="G1711" ca="1">IF(ISBLANK(INDIRECT(ADDRESS(B1711,A1711,1,1,"all_city_parameter_inputs"))), "--",INDIRECT(ADDRESS(B1711,A1711,1,1,"all_city_parameter_inputs")))</f>
        <v>--</v>
      </c>
      <c r="H1711" s="25" t="str">
        <f ca="1">IF(OR(F1711="alpha",F1711="beta",F1711="sd",F1711="mean"),"--",VLOOKUP(C1711,Default!$B$5:$H$82,7,FALSE))</f>
        <v>--</v>
      </c>
      <c r="I1711" s="9" t="str">
        <f ca="1">VLOOKUP(E1711,Lookup!$C$5:$D$42,2, FALSE)</f>
        <v>Travel values</v>
      </c>
      <c r="J1711" s="9" t="str">
        <f ca="1">VLOOKUP(C1711,Default!$B$4:$E$82,4, FALSE)</f>
        <v>time taken to walk to bus stop</v>
      </c>
      <c r="K1711" s="29"/>
      <c r="L1711" s="29"/>
      <c r="M1711" s="29"/>
    </row>
    <row r="1712" spans="1:13" x14ac:dyDescent="0.3">
      <c r="A1712" s="10">
        <f t="shared" si="77"/>
        <v>27</v>
      </c>
      <c r="B1712" s="10">
        <f t="shared" si="78"/>
        <v>30</v>
      </c>
      <c r="C1712" s="10" t="str">
        <f t="shared" ca="1" si="79"/>
        <v>bus_walk_time</v>
      </c>
      <c r="D1712" s="9" t="str" cm="1">
        <f t="array" aca="1" ref="D1712" ca="1">INDIRECT(ADDRESS(1,A1712,1,1,"all_city_parameter_inputs"))</f>
        <v>gran_valparaiso</v>
      </c>
      <c r="E1712" s="11" t="str" cm="1">
        <f t="array" aca="1" ref="E1712" ca="1">IF(AND(ISBLANK(INDIRECT(ADDRESS(B1712,2,1,1,"all_city_parameter_inputs"))), ISBLANK(INDIRECT(ADDRESS(B1712,1,1,1,"all_city_parameter_inputs")))), "", IF(ISBLANK(INDIRECT(ADDRESS(B1712,1,1,1,"all_city_parameter_inputs"))), All_city_list!E1711,INDIRECT(ADDRESS(B1712,1,1,1,"all_city_parameter_inputs"))))</f>
        <v>bus_walk_time</v>
      </c>
      <c r="F1712" s="9" t="str" cm="1">
        <f t="array" aca="1" ref="F1712" ca="1">IF(AND(ISBLANK(INDIRECT(ADDRESS(B1712,3,1,1,"all_city_parameter_inputs"))),ISBLANK(INDIRECT(ADDRESS(B1712,2,1,1,"all_city_parameter_inputs")))),"",IF(ISBLANK(INDIRECT(ADDRESS(B1712,2,1,1,"all_city_parameter_inputs"))),"",INDIRECT(ADDRESS(B1712,2,1,1,"all_city_parameter_inputs"))))</f>
        <v>sd</v>
      </c>
      <c r="G1712" s="25" t="str" cm="1">
        <f t="array" aca="1" ref="G1712" ca="1">IF(ISBLANK(INDIRECT(ADDRESS(B1712,A1712,1,1,"all_city_parameter_inputs"))), "--",INDIRECT(ADDRESS(B1712,A1712,1,1,"all_city_parameter_inputs")))</f>
        <v>--</v>
      </c>
      <c r="H1712" s="25" t="str">
        <f ca="1">IF(OR(F1712="alpha",F1712="beta",F1712="sd",F1712="mean"),"--",VLOOKUP(C1712,Default!$B$5:$H$82,7,FALSE))</f>
        <v>--</v>
      </c>
      <c r="I1712" s="9" t="str">
        <f ca="1">VLOOKUP(E1712,Lookup!$C$5:$D$42,2, FALSE)</f>
        <v>Travel values</v>
      </c>
      <c r="J1712" s="9" t="str">
        <f ca="1">VLOOKUP(C1712,Default!$B$4:$E$82,4, FALSE)</f>
        <v>time taken to walk to bus stop</v>
      </c>
      <c r="K1712" s="29"/>
      <c r="L1712" s="29"/>
      <c r="M1712" s="29"/>
    </row>
    <row r="1713" spans="1:13" x14ac:dyDescent="0.3">
      <c r="A1713" s="10">
        <f t="shared" si="77"/>
        <v>27</v>
      </c>
      <c r="B1713" s="10">
        <f t="shared" si="78"/>
        <v>31</v>
      </c>
      <c r="C1713" s="10" t="str">
        <f t="shared" ca="1" si="79"/>
        <v>rail_walk_time</v>
      </c>
      <c r="D1713" s="9" t="str" cm="1">
        <f t="array" aca="1" ref="D1713" ca="1">INDIRECT(ADDRESS(1,A1713,1,1,"all_city_parameter_inputs"))</f>
        <v>gran_valparaiso</v>
      </c>
      <c r="E1713" s="11" t="str" cm="1">
        <f t="array" aca="1" ref="E1713" ca="1">IF(AND(ISBLANK(INDIRECT(ADDRESS(B1713,2,1,1,"all_city_parameter_inputs"))), ISBLANK(INDIRECT(ADDRESS(B1713,1,1,1,"all_city_parameter_inputs")))), "", IF(ISBLANK(INDIRECT(ADDRESS(B1713,1,1,1,"all_city_parameter_inputs"))), All_city_list!E1712,INDIRECT(ADDRESS(B1713,1,1,1,"all_city_parameter_inputs"))))</f>
        <v>rail_walk_time</v>
      </c>
      <c r="F1713" s="9" t="str" cm="1">
        <f t="array" aca="1" ref="F1713" ca="1">IF(AND(ISBLANK(INDIRECT(ADDRESS(B1713,3,1,1,"all_city_parameter_inputs"))),ISBLANK(INDIRECT(ADDRESS(B1713,2,1,1,"all_city_parameter_inputs")))),"",IF(ISBLANK(INDIRECT(ADDRESS(B1713,2,1,1,"all_city_parameter_inputs"))),"",INDIRECT(ADDRESS(B1713,2,1,1,"all_city_parameter_inputs"))))</f>
        <v>constant</v>
      </c>
      <c r="G1713" s="25" cm="1">
        <f t="array" aca="1" ref="G1713" ca="1">IF(ISBLANK(INDIRECT(ADDRESS(B1713,A1713,1,1,"all_city_parameter_inputs"))), "--",INDIRECT(ADDRESS(B1713,A1713,1,1,"all_city_parameter_inputs")))</f>
        <v>15</v>
      </c>
      <c r="H1713" s="25">
        <f ca="1">IF(OR(F1713="alpha",F1713="beta",F1713="sd",F1713="mean"),"--",VLOOKUP(C1713,Default!$B$5:$H$82,7,FALSE))</f>
        <v>15</v>
      </c>
      <c r="I1713" s="9" t="str">
        <f ca="1">VLOOKUP(E1713,Lookup!$C$5:$D$42,2, FALSE)</f>
        <v>Travel values</v>
      </c>
      <c r="J1713" s="9" t="str">
        <f ca="1">VLOOKUP(C1713,Default!$B$4:$E$82,4, FALSE)</f>
        <v>time taken to walk to train station</v>
      </c>
      <c r="K1713" s="29"/>
      <c r="L1713" s="29"/>
      <c r="M1713" s="29"/>
    </row>
    <row r="1714" spans="1:13" x14ac:dyDescent="0.3">
      <c r="A1714" s="10">
        <f t="shared" si="77"/>
        <v>27</v>
      </c>
      <c r="B1714" s="10">
        <f t="shared" si="78"/>
        <v>32</v>
      </c>
      <c r="C1714" s="10" t="str">
        <f t="shared" ca="1" si="79"/>
        <v>rail_walk_time</v>
      </c>
      <c r="D1714" s="9" t="str" cm="1">
        <f t="array" aca="1" ref="D1714" ca="1">INDIRECT(ADDRESS(1,A1714,1,1,"all_city_parameter_inputs"))</f>
        <v>gran_valparaiso</v>
      </c>
      <c r="E1714" s="11" t="str" cm="1">
        <f t="array" aca="1" ref="E1714" ca="1">IF(AND(ISBLANK(INDIRECT(ADDRESS(B1714,2,1,1,"all_city_parameter_inputs"))), ISBLANK(INDIRECT(ADDRESS(B1714,1,1,1,"all_city_parameter_inputs")))), "", IF(ISBLANK(INDIRECT(ADDRESS(B1714,1,1,1,"all_city_parameter_inputs"))), All_city_list!E1713,INDIRECT(ADDRESS(B1714,1,1,1,"all_city_parameter_inputs"))))</f>
        <v>rail_walk_time</v>
      </c>
      <c r="F1714" s="9" t="str" cm="1">
        <f t="array" aca="1" ref="F1714" ca="1">IF(AND(ISBLANK(INDIRECT(ADDRESS(B1714,3,1,1,"all_city_parameter_inputs"))),ISBLANK(INDIRECT(ADDRESS(B1714,2,1,1,"all_city_parameter_inputs")))),"",IF(ISBLANK(INDIRECT(ADDRESS(B1714,2,1,1,"all_city_parameter_inputs"))),"",INDIRECT(ADDRESS(B1714,2,1,1,"all_city_parameter_inputs"))))</f>
        <v>mean</v>
      </c>
      <c r="G1714" s="25" t="str" cm="1">
        <f t="array" aca="1" ref="G1714" ca="1">IF(ISBLANK(INDIRECT(ADDRESS(B1714,A1714,1,1,"all_city_parameter_inputs"))), "--",INDIRECT(ADDRESS(B1714,A1714,1,1,"all_city_parameter_inputs")))</f>
        <v>--</v>
      </c>
      <c r="H1714" s="25" t="str">
        <f ca="1">IF(OR(F1714="alpha",F1714="beta",F1714="sd",F1714="mean"),"--",VLOOKUP(C1714,Default!$B$5:$H$82,7,FALSE))</f>
        <v>--</v>
      </c>
      <c r="I1714" s="9" t="str">
        <f ca="1">VLOOKUP(E1714,Lookup!$C$5:$D$42,2, FALSE)</f>
        <v>Travel values</v>
      </c>
      <c r="J1714" s="9" t="str">
        <f ca="1">VLOOKUP(C1714,Default!$B$4:$E$82,4, FALSE)</f>
        <v>time taken to walk to train station</v>
      </c>
      <c r="K1714" s="29"/>
      <c r="L1714" s="29"/>
      <c r="M1714" s="29"/>
    </row>
    <row r="1715" spans="1:13" x14ac:dyDescent="0.3">
      <c r="A1715" s="10">
        <f t="shared" si="77"/>
        <v>27</v>
      </c>
      <c r="B1715" s="10">
        <f t="shared" si="78"/>
        <v>33</v>
      </c>
      <c r="C1715" s="10" t="str">
        <f t="shared" ca="1" si="79"/>
        <v>rail_walk_time</v>
      </c>
      <c r="D1715" s="9" t="str" cm="1">
        <f t="array" aca="1" ref="D1715" ca="1">INDIRECT(ADDRESS(1,A1715,1,1,"all_city_parameter_inputs"))</f>
        <v>gran_valparaiso</v>
      </c>
      <c r="E1715" s="11" t="str" cm="1">
        <f t="array" aca="1" ref="E1715" ca="1">IF(AND(ISBLANK(INDIRECT(ADDRESS(B1715,2,1,1,"all_city_parameter_inputs"))), ISBLANK(INDIRECT(ADDRESS(B1715,1,1,1,"all_city_parameter_inputs")))), "", IF(ISBLANK(INDIRECT(ADDRESS(B1715,1,1,1,"all_city_parameter_inputs"))), All_city_list!E1714,INDIRECT(ADDRESS(B1715,1,1,1,"all_city_parameter_inputs"))))</f>
        <v>rail_walk_time</v>
      </c>
      <c r="F1715" s="9" t="str" cm="1">
        <f t="array" aca="1" ref="F1715" ca="1">IF(AND(ISBLANK(INDIRECT(ADDRESS(B1715,3,1,1,"all_city_parameter_inputs"))),ISBLANK(INDIRECT(ADDRESS(B1715,2,1,1,"all_city_parameter_inputs")))),"",IF(ISBLANK(INDIRECT(ADDRESS(B1715,2,1,1,"all_city_parameter_inputs"))),"",INDIRECT(ADDRESS(B1715,2,1,1,"all_city_parameter_inputs"))))</f>
        <v>sd</v>
      </c>
      <c r="G1715" s="25" t="str" cm="1">
        <f t="array" aca="1" ref="G1715" ca="1">IF(ISBLANK(INDIRECT(ADDRESS(B1715,A1715,1,1,"all_city_parameter_inputs"))), "--",INDIRECT(ADDRESS(B1715,A1715,1,1,"all_city_parameter_inputs")))</f>
        <v>--</v>
      </c>
      <c r="H1715" s="25" t="str">
        <f ca="1">IF(OR(F1715="alpha",F1715="beta",F1715="sd",F1715="mean"),"--",VLOOKUP(C1715,Default!$B$5:$H$82,7,FALSE))</f>
        <v>--</v>
      </c>
      <c r="I1715" s="9" t="str">
        <f ca="1">VLOOKUP(E1715,Lookup!$C$5:$D$42,2, FALSE)</f>
        <v>Travel values</v>
      </c>
      <c r="J1715" s="9" t="str">
        <f ca="1">VLOOKUP(C1715,Default!$B$4:$E$82,4, FALSE)</f>
        <v>time taken to walk to train station</v>
      </c>
      <c r="K1715" s="29"/>
      <c r="L1715" s="29"/>
      <c r="M1715" s="29"/>
    </row>
    <row r="1716" spans="1:13" x14ac:dyDescent="0.3">
      <c r="A1716" s="10">
        <f t="shared" si="77"/>
        <v>27</v>
      </c>
      <c r="B1716" s="10">
        <f t="shared" si="78"/>
        <v>34</v>
      </c>
      <c r="C1716" s="10" t="str">
        <f t="shared" ca="1" si="79"/>
        <v xml:space="preserve">add_motorcycle_fleet </v>
      </c>
      <c r="D1716" s="9" t="str" cm="1">
        <f t="array" aca="1" ref="D1716" ca="1">INDIRECT(ADDRESS(1,A1716,1,1,"all_city_parameter_inputs"))</f>
        <v>gran_valparaiso</v>
      </c>
      <c r="E1716" s="11" t="str" cm="1">
        <f t="array" aca="1" ref="E1716" ca="1">IF(AND(ISBLANK(INDIRECT(ADDRESS(B1716,2,1,1,"all_city_parameter_inputs"))), ISBLANK(INDIRECT(ADDRESS(B1716,1,1,1,"all_city_parameter_inputs")))), "", IF(ISBLANK(INDIRECT(ADDRESS(B1716,1,1,1,"all_city_parameter_inputs"))), All_city_list!E1715,INDIRECT(ADDRESS(B1716,1,1,1,"all_city_parameter_inputs"))))</f>
        <v>add_motorcycle_fleet</v>
      </c>
      <c r="F1716" s="9" t="str" cm="1">
        <f t="array" aca="1" ref="F1716" ca="1">IF(AND(ISBLANK(INDIRECT(ADDRESS(B1716,3,1,1,"all_city_parameter_inputs"))),ISBLANK(INDIRECT(ADDRESS(B1716,2,1,1,"all_city_parameter_inputs")))),"",IF(ISBLANK(INDIRECT(ADDRESS(B1716,2,1,1,"all_city_parameter_inputs"))),"",INDIRECT(ADDRESS(B1716,2,1,1,"all_city_parameter_inputs"))))</f>
        <v/>
      </c>
      <c r="G1716" s="25" t="str" cm="1">
        <f t="array" aca="1" ref="G1716" ca="1">IF(ISBLANK(INDIRECT(ADDRESS(B1716,A1716,1,1,"all_city_parameter_inputs"))), "--",INDIRECT(ADDRESS(B1716,A1716,1,1,"all_city_parameter_inputs")))</f>
        <v>F</v>
      </c>
      <c r="H1716" s="25" t="str">
        <f ca="1">IF(OR(F1716="alpha",F1716="beta",F1716="sd",F1716="mean"),"--",VLOOKUP(C1716,Default!$B$5:$H$82,7,FALSE))</f>
        <v>F</v>
      </c>
      <c r="I1716" s="9" t="str">
        <f ca="1">VLOOKUP(E1716,Lookup!$C$5:$D$42,2, FALSE)</f>
        <v>Travel values</v>
      </c>
      <c r="J1716" s="9">
        <f ca="1">VLOOKUP(C1716,Default!$B$4:$E$82,4, FALSE)</f>
        <v>0</v>
      </c>
      <c r="K1716" s="29"/>
      <c r="L1716" s="29"/>
      <c r="M1716" s="29"/>
    </row>
    <row r="1717" spans="1:13" x14ac:dyDescent="0.3">
      <c r="A1717" s="10">
        <f t="shared" si="77"/>
        <v>27</v>
      </c>
      <c r="B1717" s="10">
        <f t="shared" si="78"/>
        <v>35</v>
      </c>
      <c r="C1717" s="10" t="str">
        <f t="shared" ca="1" si="79"/>
        <v>fleet_to_motorcycle_ratio</v>
      </c>
      <c r="D1717" s="9" t="str" cm="1">
        <f t="array" aca="1" ref="D1717" ca="1">INDIRECT(ADDRESS(1,A1717,1,1,"all_city_parameter_inputs"))</f>
        <v>gran_valparaiso</v>
      </c>
      <c r="E1717" s="11" t="str" cm="1">
        <f t="array" aca="1" ref="E1717" ca="1">IF(AND(ISBLANK(INDIRECT(ADDRESS(B1717,2,1,1,"all_city_parameter_inputs"))), ISBLANK(INDIRECT(ADDRESS(B1717,1,1,1,"all_city_parameter_inputs")))), "", IF(ISBLANK(INDIRECT(ADDRESS(B1717,1,1,1,"all_city_parameter_inputs"))), All_city_list!E1716,INDIRECT(ADDRESS(B1717,1,1,1,"all_city_parameter_inputs"))))</f>
        <v>fleet_to_motorcycle_ratio</v>
      </c>
      <c r="F1717" s="9" t="str" cm="1">
        <f t="array" aca="1" ref="F1717" ca="1">IF(AND(ISBLANK(INDIRECT(ADDRESS(B1717,3,1,1,"all_city_parameter_inputs"))),ISBLANK(INDIRECT(ADDRESS(B1717,2,1,1,"all_city_parameter_inputs")))),"",IF(ISBLANK(INDIRECT(ADDRESS(B1717,2,1,1,"all_city_parameter_inputs"))),"",INDIRECT(ADDRESS(B1717,2,1,1,"all_city_parameter_inputs"))))</f>
        <v>constant</v>
      </c>
      <c r="G1717" s="25" cm="1">
        <f t="array" aca="1" ref="G1717" ca="1">IF(ISBLANK(INDIRECT(ADDRESS(B1717,A1717,1,1,"all_city_parameter_inputs"))), "--",INDIRECT(ADDRESS(B1717,A1717,1,1,"all_city_parameter_inputs")))</f>
        <v>0.53274903299999998</v>
      </c>
      <c r="H1717" s="25">
        <f ca="1">IF(OR(F1717="alpha",F1717="beta",F1717="sd",F1717="mean"),"--",VLOOKUP(C1717,Default!$B$5:$H$82,7,FALSE))</f>
        <v>0.01</v>
      </c>
      <c r="I1717" s="9" t="str">
        <f ca="1">VLOOKUP(E1717,Lookup!$C$5:$D$42,2, FALSE)</f>
        <v>Travel values</v>
      </c>
      <c r="J1717" s="9" t="str">
        <f ca="1">VLOOKUP(C1717,Default!$B$4:$E$82,4, FALSE)</f>
        <v>ratio of fleet vehicles to motorcycles</v>
      </c>
      <c r="K1717" s="29"/>
      <c r="L1717" s="29"/>
      <c r="M1717" s="29"/>
    </row>
    <row r="1718" spans="1:13" x14ac:dyDescent="0.3">
      <c r="A1718" s="10">
        <f t="shared" si="77"/>
        <v>27</v>
      </c>
      <c r="B1718" s="10">
        <f t="shared" si="78"/>
        <v>36</v>
      </c>
      <c r="C1718" s="10" t="str">
        <f t="shared" ca="1" si="79"/>
        <v>fleet_to_motorcycle_ratio</v>
      </c>
      <c r="D1718" s="9" t="str" cm="1">
        <f t="array" aca="1" ref="D1718" ca="1">INDIRECT(ADDRESS(1,A1718,1,1,"all_city_parameter_inputs"))</f>
        <v>gran_valparaiso</v>
      </c>
      <c r="E1718" s="11" t="str" cm="1">
        <f t="array" aca="1" ref="E1718" ca="1">IF(AND(ISBLANK(INDIRECT(ADDRESS(B1718,2,1,1,"all_city_parameter_inputs"))), ISBLANK(INDIRECT(ADDRESS(B1718,1,1,1,"all_city_parameter_inputs")))), "", IF(ISBLANK(INDIRECT(ADDRESS(B1718,1,1,1,"all_city_parameter_inputs"))), All_city_list!E1717,INDIRECT(ADDRESS(B1718,1,1,1,"all_city_parameter_inputs"))))</f>
        <v>fleet_to_motorcycle_ratio</v>
      </c>
      <c r="F1718" s="9" t="str" cm="1">
        <f t="array" aca="1" ref="F1718" ca="1">IF(AND(ISBLANK(INDIRECT(ADDRESS(B1718,3,1,1,"all_city_parameter_inputs"))),ISBLANK(INDIRECT(ADDRESS(B1718,2,1,1,"all_city_parameter_inputs")))),"",IF(ISBLANK(INDIRECT(ADDRESS(B1718,2,1,1,"all_city_parameter_inputs"))),"",INDIRECT(ADDRESS(B1718,2,1,1,"all_city_parameter_inputs"))))</f>
        <v>alpha</v>
      </c>
      <c r="G1718" s="25" cm="1">
        <f t="array" aca="1" ref="G1718" ca="1">IF(ISBLANK(INDIRECT(ADDRESS(B1718,A1718,1,1,"all_city_parameter_inputs"))), "--",INDIRECT(ADDRESS(B1718,A1718,1,1,"all_city_parameter_inputs")))</f>
        <v>245.8</v>
      </c>
      <c r="H1718" s="25" t="str">
        <f ca="1">IF(OR(F1718="alpha",F1718="beta",F1718="sd",F1718="mean"),"--",VLOOKUP(C1718,Default!$B$5:$H$82,7,FALSE))</f>
        <v>--</v>
      </c>
      <c r="I1718" s="9" t="str">
        <f ca="1">VLOOKUP(E1718,Lookup!$C$5:$D$42,2, FALSE)</f>
        <v>Travel values</v>
      </c>
      <c r="J1718" s="9" t="str">
        <f ca="1">VLOOKUP(C1718,Default!$B$4:$E$82,4, FALSE)</f>
        <v>ratio of fleet vehicles to motorcycles</v>
      </c>
      <c r="K1718" s="29"/>
      <c r="L1718" s="29"/>
      <c r="M1718" s="29"/>
    </row>
    <row r="1719" spans="1:13" x14ac:dyDescent="0.3">
      <c r="A1719" s="10">
        <f t="shared" si="77"/>
        <v>27</v>
      </c>
      <c r="B1719" s="10">
        <f t="shared" si="78"/>
        <v>37</v>
      </c>
      <c r="C1719" s="10" t="str">
        <f t="shared" ca="1" si="79"/>
        <v>fleet_to_motorcycle_ratio</v>
      </c>
      <c r="D1719" s="9" t="str" cm="1">
        <f t="array" aca="1" ref="D1719" ca="1">INDIRECT(ADDRESS(1,A1719,1,1,"all_city_parameter_inputs"))</f>
        <v>gran_valparaiso</v>
      </c>
      <c r="E1719" s="11" t="str" cm="1">
        <f t="array" aca="1" ref="E1719" ca="1">IF(AND(ISBLANK(INDIRECT(ADDRESS(B1719,2,1,1,"all_city_parameter_inputs"))), ISBLANK(INDIRECT(ADDRESS(B1719,1,1,1,"all_city_parameter_inputs")))), "", IF(ISBLANK(INDIRECT(ADDRESS(B1719,1,1,1,"all_city_parameter_inputs"))), All_city_list!E1718,INDIRECT(ADDRESS(B1719,1,1,1,"all_city_parameter_inputs"))))</f>
        <v>fleet_to_motorcycle_ratio</v>
      </c>
      <c r="F1719" s="9" t="str" cm="1">
        <f t="array" aca="1" ref="F1719" ca="1">IF(AND(ISBLANK(INDIRECT(ADDRESS(B1719,3,1,1,"all_city_parameter_inputs"))),ISBLANK(INDIRECT(ADDRESS(B1719,2,1,1,"all_city_parameter_inputs")))),"",IF(ISBLANK(INDIRECT(ADDRESS(B1719,2,1,1,"all_city_parameter_inputs"))),"",INDIRECT(ADDRESS(B1719,2,1,1,"all_city_parameter_inputs"))))</f>
        <v>beta</v>
      </c>
      <c r="G1719" s="25" cm="1">
        <f t="array" aca="1" ref="G1719" ca="1">IF(ISBLANK(INDIRECT(ADDRESS(B1719,A1719,1,1,"all_city_parameter_inputs"))), "--",INDIRECT(ADDRESS(B1719,A1719,1,1,"all_city_parameter_inputs")))</f>
        <v>311.08</v>
      </c>
      <c r="H1719" s="25" t="str">
        <f ca="1">IF(OR(F1719="alpha",F1719="beta",F1719="sd",F1719="mean"),"--",VLOOKUP(C1719,Default!$B$5:$H$82,7,FALSE))</f>
        <v>--</v>
      </c>
      <c r="I1719" s="9" t="str">
        <f ca="1">VLOOKUP(E1719,Lookup!$C$5:$D$42,2, FALSE)</f>
        <v>Travel values</v>
      </c>
      <c r="J1719" s="9" t="str">
        <f ca="1">VLOOKUP(C1719,Default!$B$4:$E$82,4, FALSE)</f>
        <v>ratio of fleet vehicles to motorcycles</v>
      </c>
      <c r="K1719" s="29"/>
      <c r="L1719" s="29"/>
      <c r="M1719" s="29"/>
    </row>
    <row r="1720" spans="1:13" x14ac:dyDescent="0.3">
      <c r="A1720" s="10">
        <f t="shared" si="77"/>
        <v>27</v>
      </c>
      <c r="B1720" s="10">
        <f t="shared" si="78"/>
        <v>38</v>
      </c>
      <c r="C1720" s="10" t="str">
        <f t="shared" ca="1" si="79"/>
        <v xml:space="preserve">background_pa_confidence </v>
      </c>
      <c r="D1720" s="9" t="str" cm="1">
        <f t="array" aca="1" ref="D1720" ca="1">INDIRECT(ADDRESS(1,A1720,1,1,"all_city_parameter_inputs"))</f>
        <v>gran_valparaiso</v>
      </c>
      <c r="E1720" s="11" t="str" cm="1">
        <f t="array" aca="1" ref="E1720" ca="1">IF(AND(ISBLANK(INDIRECT(ADDRESS(B1720,2,1,1,"all_city_parameter_inputs"))), ISBLANK(INDIRECT(ADDRESS(B1720,1,1,1,"all_city_parameter_inputs")))), "", IF(ISBLANK(INDIRECT(ADDRESS(B1720,1,1,1,"all_city_parameter_inputs"))), All_city_list!E1719,INDIRECT(ADDRESS(B1720,1,1,1,"all_city_parameter_inputs"))))</f>
        <v>background_pa_confidence</v>
      </c>
      <c r="F1720" s="9" t="str" cm="1">
        <f t="array" aca="1" ref="F1720" ca="1">IF(AND(ISBLANK(INDIRECT(ADDRESS(B1720,3,1,1,"all_city_parameter_inputs"))),ISBLANK(INDIRECT(ADDRESS(B1720,2,1,1,"all_city_parameter_inputs")))),"",IF(ISBLANK(INDIRECT(ADDRESS(B1720,2,1,1,"all_city_parameter_inputs"))),"",INDIRECT(ADDRESS(B1720,2,1,1,"all_city_parameter_inputs"))))</f>
        <v/>
      </c>
      <c r="G1720" s="25" cm="1">
        <f t="array" aca="1" ref="G1720" ca="1">IF(ISBLANK(INDIRECT(ADDRESS(B1720,A1720,1,1,"all_city_parameter_inputs"))), "--",INDIRECT(ADDRESS(B1720,A1720,1,1,"all_city_parameter_inputs")))</f>
        <v>0.3</v>
      </c>
      <c r="H1720" s="25" t="e">
        <f ca="1">IF(OR(F1720="alpha",F1720="beta",F1720="sd",F1720="mean"),"--",VLOOKUP(C1720,Default!$B$5:$H$82,7,FALSE))</f>
        <v>#N/A</v>
      </c>
      <c r="I1720" s="9" t="str">
        <f ca="1">VLOOKUP(E1720,Lookup!$C$5:$D$42,2, FALSE)</f>
        <v>PA values</v>
      </c>
      <c r="J1720" s="9" t="e">
        <f ca="1">VLOOKUP(C1720,Default!$B$4:$E$82,4, FALSE)</f>
        <v>#N/A</v>
      </c>
      <c r="K1720" s="29"/>
      <c r="L1720" s="29"/>
      <c r="M1720" s="29"/>
    </row>
    <row r="1721" spans="1:13" x14ac:dyDescent="0.3">
      <c r="A1721" s="10">
        <f t="shared" si="77"/>
        <v>27</v>
      </c>
      <c r="B1721" s="10">
        <f t="shared" si="78"/>
        <v>39</v>
      </c>
      <c r="C1721" s="10" t="str">
        <f t="shared" ca="1" si="79"/>
        <v xml:space="preserve">add_walk_to_bus_trips </v>
      </c>
      <c r="D1721" s="9" t="str" cm="1">
        <f t="array" aca="1" ref="D1721" ca="1">INDIRECT(ADDRESS(1,A1721,1,1,"all_city_parameter_inputs"))</f>
        <v>gran_valparaiso</v>
      </c>
      <c r="E1721" s="11" t="str" cm="1">
        <f t="array" aca="1" ref="E1721" ca="1">IF(AND(ISBLANK(INDIRECT(ADDRESS(B1721,2,1,1,"all_city_parameter_inputs"))), ISBLANK(INDIRECT(ADDRESS(B1721,1,1,1,"all_city_parameter_inputs")))), "", IF(ISBLANK(INDIRECT(ADDRESS(B1721,1,1,1,"all_city_parameter_inputs"))), All_city_list!E1720,INDIRECT(ADDRESS(B1721,1,1,1,"all_city_parameter_inputs"))))</f>
        <v>add_walk_to_bus_trips</v>
      </c>
      <c r="F1721" s="9" t="str" cm="1">
        <f t="array" aca="1" ref="F1721" ca="1">IF(AND(ISBLANK(INDIRECT(ADDRESS(B1721,3,1,1,"all_city_parameter_inputs"))),ISBLANK(INDIRECT(ADDRESS(B1721,2,1,1,"all_city_parameter_inputs")))),"",IF(ISBLANK(INDIRECT(ADDRESS(B1721,2,1,1,"all_city_parameter_inputs"))),"",INDIRECT(ADDRESS(B1721,2,1,1,"all_city_parameter_inputs"))))</f>
        <v/>
      </c>
      <c r="G1721" s="25" t="str" cm="1">
        <f t="array" aca="1" ref="G1721" ca="1">IF(ISBLANK(INDIRECT(ADDRESS(B1721,A1721,1,1,"all_city_parameter_inputs"))), "--",INDIRECT(ADDRESS(B1721,A1721,1,1,"all_city_parameter_inputs")))</f>
        <v>T</v>
      </c>
      <c r="H1721" s="25" t="str">
        <f ca="1">IF(OR(F1721="alpha",F1721="beta",F1721="sd",F1721="mean"),"--",VLOOKUP(C1721,Default!$B$5:$H$82,7,FALSE))</f>
        <v>T</v>
      </c>
      <c r="I1721" s="9" t="str">
        <f ca="1">VLOOKUP(E1721,Lookup!$C$5:$D$42,2, FALSE)</f>
        <v>Travel values</v>
      </c>
      <c r="J1721" s="9">
        <f ca="1">VLOOKUP(C1721,Default!$B$4:$E$82,4, FALSE)</f>
        <v>0</v>
      </c>
      <c r="K1721" s="29"/>
      <c r="L1721" s="29"/>
      <c r="M1721" s="29"/>
    </row>
    <row r="1722" spans="1:13" x14ac:dyDescent="0.3">
      <c r="A1722" s="10">
        <f t="shared" si="77"/>
        <v>27</v>
      </c>
      <c r="B1722" s="10">
        <f t="shared" si="78"/>
        <v>40</v>
      </c>
      <c r="C1722" s="10" t="str">
        <f t="shared" ca="1" si="79"/>
        <v>bus_to_passenger_ratio</v>
      </c>
      <c r="D1722" s="9" t="str" cm="1">
        <f t="array" aca="1" ref="D1722" ca="1">INDIRECT(ADDRESS(1,A1722,1,1,"all_city_parameter_inputs"))</f>
        <v>gran_valparaiso</v>
      </c>
      <c r="E1722" s="11" t="str" cm="1">
        <f t="array" aca="1" ref="E1722" ca="1">IF(AND(ISBLANK(INDIRECT(ADDRESS(B1722,2,1,1,"all_city_parameter_inputs"))), ISBLANK(INDIRECT(ADDRESS(B1722,1,1,1,"all_city_parameter_inputs")))), "", IF(ISBLANK(INDIRECT(ADDRESS(B1722,1,1,1,"all_city_parameter_inputs"))), All_city_list!E1721,INDIRECT(ADDRESS(B1722,1,1,1,"all_city_parameter_inputs"))))</f>
        <v>bus_to_passenger_ratio</v>
      </c>
      <c r="F1722" s="9" t="str" cm="1">
        <f t="array" aca="1" ref="F1722" ca="1">IF(AND(ISBLANK(INDIRECT(ADDRESS(B1722,3,1,1,"all_city_parameter_inputs"))),ISBLANK(INDIRECT(ADDRESS(B1722,2,1,1,"all_city_parameter_inputs")))),"",IF(ISBLANK(INDIRECT(ADDRESS(B1722,2,1,1,"all_city_parameter_inputs"))),"",INDIRECT(ADDRESS(B1722,2,1,1,"all_city_parameter_inputs"))))</f>
        <v>constant</v>
      </c>
      <c r="G1722" s="25" cm="1">
        <f t="array" aca="1" ref="G1722" ca="1">IF(ISBLANK(INDIRECT(ADDRESS(B1722,A1722,1,1,"all_city_parameter_inputs"))), "--",INDIRECT(ADDRESS(B1722,A1722,1,1,"all_city_parameter_inputs")))</f>
        <v>3.2258065000000002E-2</v>
      </c>
      <c r="H1722" s="25">
        <f ca="1">IF(OR(F1722="alpha",F1722="beta",F1722="sd",F1722="mean"),"--",VLOOKUP(C1722,Default!$B$5:$H$82,7,FALSE))</f>
        <v>2.1999999999999999E-2</v>
      </c>
      <c r="I1722" s="9" t="str">
        <f ca="1">VLOOKUP(E1722,Lookup!$C$5:$D$42,2, FALSE)</f>
        <v>Travel values</v>
      </c>
      <c r="J1722" s="9" t="str">
        <f ca="1">VLOOKUP(C1722,Default!$B$4:$E$82,4, FALSE)</f>
        <v>number of buses per passenger</v>
      </c>
      <c r="K1722" s="29"/>
      <c r="L1722" s="29"/>
      <c r="M1722" s="29"/>
    </row>
    <row r="1723" spans="1:13" x14ac:dyDescent="0.3">
      <c r="A1723" s="10">
        <f t="shared" si="77"/>
        <v>27</v>
      </c>
      <c r="B1723" s="10">
        <f t="shared" si="78"/>
        <v>41</v>
      </c>
      <c r="C1723" s="10" t="str">
        <f t="shared" ca="1" si="79"/>
        <v>bus_to_passenger_ratio</v>
      </c>
      <c r="D1723" s="9" t="str" cm="1">
        <f t="array" aca="1" ref="D1723" ca="1">INDIRECT(ADDRESS(1,A1723,1,1,"all_city_parameter_inputs"))</f>
        <v>gran_valparaiso</v>
      </c>
      <c r="E1723" s="11" t="str" cm="1">
        <f t="array" aca="1" ref="E1723" ca="1">IF(AND(ISBLANK(INDIRECT(ADDRESS(B1723,2,1,1,"all_city_parameter_inputs"))), ISBLANK(INDIRECT(ADDRESS(B1723,1,1,1,"all_city_parameter_inputs")))), "", IF(ISBLANK(INDIRECT(ADDRESS(B1723,1,1,1,"all_city_parameter_inputs"))), All_city_list!E1722,INDIRECT(ADDRESS(B1723,1,1,1,"all_city_parameter_inputs"))))</f>
        <v>bus_to_passenger_ratio</v>
      </c>
      <c r="F1723" s="9" t="str" cm="1">
        <f t="array" aca="1" ref="F1723" ca="1">IF(AND(ISBLANK(INDIRECT(ADDRESS(B1723,3,1,1,"all_city_parameter_inputs"))),ISBLANK(INDIRECT(ADDRESS(B1723,2,1,1,"all_city_parameter_inputs")))),"",IF(ISBLANK(INDIRECT(ADDRESS(B1723,2,1,1,"all_city_parameter_inputs"))),"",INDIRECT(ADDRESS(B1723,2,1,1,"all_city_parameter_inputs"))))</f>
        <v>alpha</v>
      </c>
      <c r="G1723" s="25" cm="1">
        <f t="array" aca="1" ref="G1723" ca="1">IF(ISBLANK(INDIRECT(ADDRESS(B1723,A1723,1,1,"all_city_parameter_inputs"))), "--",INDIRECT(ADDRESS(B1723,A1723,1,1,"all_city_parameter_inputs")))</f>
        <v>20</v>
      </c>
      <c r="H1723" s="25" t="str">
        <f ca="1">IF(OR(F1723="alpha",F1723="beta",F1723="sd",F1723="mean"),"--",VLOOKUP(C1723,Default!$B$5:$H$82,7,FALSE))</f>
        <v>--</v>
      </c>
      <c r="I1723" s="9" t="str">
        <f ca="1">VLOOKUP(E1723,Lookup!$C$5:$D$42,2, FALSE)</f>
        <v>Travel values</v>
      </c>
      <c r="J1723" s="9" t="str">
        <f ca="1">VLOOKUP(C1723,Default!$B$4:$E$82,4, FALSE)</f>
        <v>number of buses per passenger</v>
      </c>
      <c r="K1723" s="29"/>
      <c r="L1723" s="29"/>
      <c r="M1723" s="29"/>
    </row>
    <row r="1724" spans="1:13" x14ac:dyDescent="0.3">
      <c r="A1724" s="10">
        <f t="shared" si="77"/>
        <v>27</v>
      </c>
      <c r="B1724" s="10">
        <f t="shared" si="78"/>
        <v>42</v>
      </c>
      <c r="C1724" s="10" t="str">
        <f t="shared" ca="1" si="79"/>
        <v>bus_to_passenger_ratio</v>
      </c>
      <c r="D1724" s="9" t="str" cm="1">
        <f t="array" aca="1" ref="D1724" ca="1">INDIRECT(ADDRESS(1,A1724,1,1,"all_city_parameter_inputs"))</f>
        <v>gran_valparaiso</v>
      </c>
      <c r="E1724" s="11" t="str" cm="1">
        <f t="array" aca="1" ref="E1724" ca="1">IF(AND(ISBLANK(INDIRECT(ADDRESS(B1724,2,1,1,"all_city_parameter_inputs"))), ISBLANK(INDIRECT(ADDRESS(B1724,1,1,1,"all_city_parameter_inputs")))), "", IF(ISBLANK(INDIRECT(ADDRESS(B1724,1,1,1,"all_city_parameter_inputs"))), All_city_list!E1723,INDIRECT(ADDRESS(B1724,1,1,1,"all_city_parameter_inputs"))))</f>
        <v>bus_to_passenger_ratio</v>
      </c>
      <c r="F1724" s="9" t="str" cm="1">
        <f t="array" aca="1" ref="F1724" ca="1">IF(AND(ISBLANK(INDIRECT(ADDRESS(B1724,3,1,1,"all_city_parameter_inputs"))),ISBLANK(INDIRECT(ADDRESS(B1724,2,1,1,"all_city_parameter_inputs")))),"",IF(ISBLANK(INDIRECT(ADDRESS(B1724,2,1,1,"all_city_parameter_inputs"))),"",INDIRECT(ADDRESS(B1724,2,1,1,"all_city_parameter_inputs"))))</f>
        <v>beta</v>
      </c>
      <c r="G1724" s="25" cm="1">
        <f t="array" aca="1" ref="G1724" ca="1">IF(ISBLANK(INDIRECT(ADDRESS(B1724,A1724,1,1,"all_city_parameter_inputs"))), "--",INDIRECT(ADDRESS(B1724,A1724,1,1,"all_city_parameter_inputs")))</f>
        <v>600</v>
      </c>
      <c r="H1724" s="25" t="str">
        <f ca="1">IF(OR(F1724="alpha",F1724="beta",F1724="sd",F1724="mean"),"--",VLOOKUP(C1724,Default!$B$5:$H$82,7,FALSE))</f>
        <v>--</v>
      </c>
      <c r="I1724" s="9" t="str">
        <f ca="1">VLOOKUP(E1724,Lookup!$C$5:$D$42,2, FALSE)</f>
        <v>Travel values</v>
      </c>
      <c r="J1724" s="9" t="str">
        <f ca="1">VLOOKUP(C1724,Default!$B$4:$E$82,4, FALSE)</f>
        <v>number of buses per passenger</v>
      </c>
      <c r="K1724" s="29"/>
      <c r="L1724" s="29"/>
      <c r="M1724" s="29"/>
    </row>
    <row r="1725" spans="1:13" x14ac:dyDescent="0.3">
      <c r="A1725" s="10">
        <f t="shared" si="77"/>
        <v>27</v>
      </c>
      <c r="B1725" s="10">
        <f t="shared" si="78"/>
        <v>43</v>
      </c>
      <c r="C1725" s="10" t="str">
        <f t="shared" ca="1" si="79"/>
        <v>truck_to_car_ratio</v>
      </c>
      <c r="D1725" s="9" t="str" cm="1">
        <f t="array" aca="1" ref="D1725" ca="1">INDIRECT(ADDRESS(1,A1725,1,1,"all_city_parameter_inputs"))</f>
        <v>gran_valparaiso</v>
      </c>
      <c r="E1725" s="11" t="str" cm="1">
        <f t="array" aca="1" ref="E1725" ca="1">IF(AND(ISBLANK(INDIRECT(ADDRESS(B1725,2,1,1,"all_city_parameter_inputs"))), ISBLANK(INDIRECT(ADDRESS(B1725,1,1,1,"all_city_parameter_inputs")))), "", IF(ISBLANK(INDIRECT(ADDRESS(B1725,1,1,1,"all_city_parameter_inputs"))), All_city_list!E1724,INDIRECT(ADDRESS(B1725,1,1,1,"all_city_parameter_inputs"))))</f>
        <v>truck_to_car_ratio</v>
      </c>
      <c r="F1725" s="9" t="str" cm="1">
        <f t="array" aca="1" ref="F1725" ca="1">IF(AND(ISBLANK(INDIRECT(ADDRESS(B1725,3,1,1,"all_city_parameter_inputs"))),ISBLANK(INDIRECT(ADDRESS(B1725,2,1,1,"all_city_parameter_inputs")))),"",IF(ISBLANK(INDIRECT(ADDRESS(B1725,2,1,1,"all_city_parameter_inputs"))),"",INDIRECT(ADDRESS(B1725,2,1,1,"all_city_parameter_inputs"))))</f>
        <v>constant</v>
      </c>
      <c r="G1725" s="25" cm="1">
        <f t="array" aca="1" ref="G1725" ca="1">IF(ISBLANK(INDIRECT(ADDRESS(B1725,A1725,1,1,"all_city_parameter_inputs"))), "--",INDIRECT(ADDRESS(B1725,A1725,1,1,"all_city_parameter_inputs")))</f>
        <v>0.23076923099999999</v>
      </c>
      <c r="H1725" s="25">
        <f ca="1">IF(OR(F1725="alpha",F1725="beta",F1725="sd",F1725="mean"),"--",VLOOKUP(C1725,Default!$B$5:$H$82,7,FALSE))</f>
        <v>0.21</v>
      </c>
      <c r="I1725" s="9" t="str">
        <f ca="1">VLOOKUP(E1725,Lookup!$C$5:$D$42,2, FALSE)</f>
        <v>Travel values</v>
      </c>
      <c r="J1725" s="9" t="str">
        <f ca="1">VLOOKUP(C1725,Default!$B$4:$E$82,4, FALSE)</f>
        <v>number of trucks per car</v>
      </c>
      <c r="K1725" s="29"/>
      <c r="L1725" s="29"/>
      <c r="M1725" s="29"/>
    </row>
    <row r="1726" spans="1:13" x14ac:dyDescent="0.3">
      <c r="A1726" s="10">
        <f t="shared" si="77"/>
        <v>27</v>
      </c>
      <c r="B1726" s="10">
        <f t="shared" si="78"/>
        <v>44</v>
      </c>
      <c r="C1726" s="10" t="str">
        <f t="shared" ca="1" si="79"/>
        <v>truck_to_car_ratio</v>
      </c>
      <c r="D1726" s="9" t="str" cm="1">
        <f t="array" aca="1" ref="D1726" ca="1">INDIRECT(ADDRESS(1,A1726,1,1,"all_city_parameter_inputs"))</f>
        <v>gran_valparaiso</v>
      </c>
      <c r="E1726" s="11" t="str" cm="1">
        <f t="array" aca="1" ref="E1726" ca="1">IF(AND(ISBLANK(INDIRECT(ADDRESS(B1726,2,1,1,"all_city_parameter_inputs"))), ISBLANK(INDIRECT(ADDRESS(B1726,1,1,1,"all_city_parameter_inputs")))), "", IF(ISBLANK(INDIRECT(ADDRESS(B1726,1,1,1,"all_city_parameter_inputs"))), All_city_list!E1725,INDIRECT(ADDRESS(B1726,1,1,1,"all_city_parameter_inputs"))))</f>
        <v>truck_to_car_ratio</v>
      </c>
      <c r="F1726" s="9" t="str" cm="1">
        <f t="array" aca="1" ref="F1726" ca="1">IF(AND(ISBLANK(INDIRECT(ADDRESS(B1726,3,1,1,"all_city_parameter_inputs"))),ISBLANK(INDIRECT(ADDRESS(B1726,2,1,1,"all_city_parameter_inputs")))),"",IF(ISBLANK(INDIRECT(ADDRESS(B1726,2,1,1,"all_city_parameter_inputs"))),"",INDIRECT(ADDRESS(B1726,2,1,1,"all_city_parameter_inputs"))))</f>
        <v>alpha</v>
      </c>
      <c r="G1726" s="25" cm="1">
        <f t="array" aca="1" ref="G1726" ca="1">IF(ISBLANK(INDIRECT(ADDRESS(B1726,A1726,1,1,"all_city_parameter_inputs"))), "--",INDIRECT(ADDRESS(B1726,A1726,1,1,"all_city_parameter_inputs")))</f>
        <v>3</v>
      </c>
      <c r="H1726" s="25" t="str">
        <f ca="1">IF(OR(F1726="alpha",F1726="beta",F1726="sd",F1726="mean"),"--",VLOOKUP(C1726,Default!$B$5:$H$82,7,FALSE))</f>
        <v>--</v>
      </c>
      <c r="I1726" s="9" t="str">
        <f ca="1">VLOOKUP(E1726,Lookup!$C$5:$D$42,2, FALSE)</f>
        <v>Travel values</v>
      </c>
      <c r="J1726" s="9" t="str">
        <f ca="1">VLOOKUP(C1726,Default!$B$4:$E$82,4, FALSE)</f>
        <v>number of trucks per car</v>
      </c>
      <c r="K1726" s="29"/>
      <c r="L1726" s="29"/>
      <c r="M1726" s="29"/>
    </row>
    <row r="1727" spans="1:13" x14ac:dyDescent="0.3">
      <c r="A1727" s="10">
        <f t="shared" si="77"/>
        <v>27</v>
      </c>
      <c r="B1727" s="10">
        <f t="shared" si="78"/>
        <v>45</v>
      </c>
      <c r="C1727" s="10" t="str">
        <f t="shared" ca="1" si="79"/>
        <v>truck_to_car_ratio</v>
      </c>
      <c r="D1727" s="9" t="str" cm="1">
        <f t="array" aca="1" ref="D1727" ca="1">INDIRECT(ADDRESS(1,A1727,1,1,"all_city_parameter_inputs"))</f>
        <v>gran_valparaiso</v>
      </c>
      <c r="E1727" s="11" t="str" cm="1">
        <f t="array" aca="1" ref="E1727" ca="1">IF(AND(ISBLANK(INDIRECT(ADDRESS(B1727,2,1,1,"all_city_parameter_inputs"))), ISBLANK(INDIRECT(ADDRESS(B1727,1,1,1,"all_city_parameter_inputs")))), "", IF(ISBLANK(INDIRECT(ADDRESS(B1727,1,1,1,"all_city_parameter_inputs"))), All_city_list!E1726,INDIRECT(ADDRESS(B1727,1,1,1,"all_city_parameter_inputs"))))</f>
        <v>truck_to_car_ratio</v>
      </c>
      <c r="F1727" s="9" t="str" cm="1">
        <f t="array" aca="1" ref="F1727" ca="1">IF(AND(ISBLANK(INDIRECT(ADDRESS(B1727,3,1,1,"all_city_parameter_inputs"))),ISBLANK(INDIRECT(ADDRESS(B1727,2,1,1,"all_city_parameter_inputs")))),"",IF(ISBLANK(INDIRECT(ADDRESS(B1727,2,1,1,"all_city_parameter_inputs"))),"",INDIRECT(ADDRESS(B1727,2,1,1,"all_city_parameter_inputs"))))</f>
        <v>beta</v>
      </c>
      <c r="G1727" s="25" cm="1">
        <f t="array" aca="1" ref="G1727" ca="1">IF(ISBLANK(INDIRECT(ADDRESS(B1727,A1727,1,1,"all_city_parameter_inputs"))), "--",INDIRECT(ADDRESS(B1727,A1727,1,1,"all_city_parameter_inputs")))</f>
        <v>10</v>
      </c>
      <c r="H1727" s="25" t="str">
        <f ca="1">IF(OR(F1727="alpha",F1727="beta",F1727="sd",F1727="mean"),"--",VLOOKUP(C1727,Default!$B$5:$H$82,7,FALSE))</f>
        <v>--</v>
      </c>
      <c r="I1727" s="9" t="str">
        <f ca="1">VLOOKUP(E1727,Lookup!$C$5:$D$42,2, FALSE)</f>
        <v>Travel values</v>
      </c>
      <c r="J1727" s="9" t="str">
        <f ca="1">VLOOKUP(C1727,Default!$B$4:$E$82,4, FALSE)</f>
        <v>number of trucks per car</v>
      </c>
      <c r="K1727" s="29"/>
      <c r="L1727" s="29"/>
      <c r="M1727" s="29"/>
    </row>
    <row r="1728" spans="1:13" x14ac:dyDescent="0.3">
      <c r="A1728" s="10">
        <f t="shared" si="77"/>
        <v>27</v>
      </c>
      <c r="B1728" s="10">
        <f t="shared" si="78"/>
        <v>46</v>
      </c>
      <c r="C1728" s="10" t="str">
        <f t="shared" ca="1" si="79"/>
        <v xml:space="preserve">PM_emission_confidence </v>
      </c>
      <c r="D1728" s="9" t="str" cm="1">
        <f t="array" aca="1" ref="D1728" ca="1">INDIRECT(ADDRESS(1,A1728,1,1,"all_city_parameter_inputs"))</f>
        <v>gran_valparaiso</v>
      </c>
      <c r="E1728" s="11" t="str" cm="1">
        <f t="array" aca="1" ref="E1728" ca="1">IF(AND(ISBLANK(INDIRECT(ADDRESS(B1728,2,1,1,"all_city_parameter_inputs"))), ISBLANK(INDIRECT(ADDRESS(B1728,1,1,1,"all_city_parameter_inputs")))), "", IF(ISBLANK(INDIRECT(ADDRESS(B1728,1,1,1,"all_city_parameter_inputs"))), All_city_list!E1727,INDIRECT(ADDRESS(B1728,1,1,1,"all_city_parameter_inputs"))))</f>
        <v>PM_emission_confidence</v>
      </c>
      <c r="F1728" s="9" t="str" cm="1">
        <f t="array" aca="1" ref="F1728" ca="1">IF(AND(ISBLANK(INDIRECT(ADDRESS(B1728,3,1,1,"all_city_parameter_inputs"))),ISBLANK(INDIRECT(ADDRESS(B1728,2,1,1,"all_city_parameter_inputs")))),"",IF(ISBLANK(INDIRECT(ADDRESS(B1728,2,1,1,"all_city_parameter_inputs"))),"",INDIRECT(ADDRESS(B1728,2,1,1,"all_city_parameter_inputs"))))</f>
        <v/>
      </c>
      <c r="G1728" s="25" cm="1">
        <f t="array" aca="1" ref="G1728" ca="1">IF(ISBLANK(INDIRECT(ADDRESS(B1728,A1728,1,1,"all_city_parameter_inputs"))), "--",INDIRECT(ADDRESS(B1728,A1728,1,1,"all_city_parameter_inputs")))</f>
        <v>0.8</v>
      </c>
      <c r="H1728" s="25" t="e">
        <f ca="1">IF(OR(F1728="alpha",F1728="beta",F1728="sd",F1728="mean"),"--",VLOOKUP(C1728,Default!$B$5:$H$82,7,FALSE))</f>
        <v>#N/A</v>
      </c>
      <c r="I1728" s="9" t="str">
        <f ca="1">VLOOKUP(E1728,Lookup!$C$5:$D$42,2, FALSE)</f>
        <v>Pollution values</v>
      </c>
      <c r="J1728" s="9" t="e">
        <f ca="1">VLOOKUP(C1728,Default!$B$4:$E$82,4, FALSE)</f>
        <v>#N/A</v>
      </c>
      <c r="K1728" s="29"/>
      <c r="L1728" s="29"/>
      <c r="M1728" s="29"/>
    </row>
    <row r="1729" spans="1:13" x14ac:dyDescent="0.3">
      <c r="A1729" s="10">
        <f t="shared" si="77"/>
        <v>27</v>
      </c>
      <c r="B1729" s="10">
        <f t="shared" si="78"/>
        <v>47</v>
      </c>
      <c r="C1729" s="10" t="str">
        <f t="shared" ca="1" si="79"/>
        <v>distance_scalar_car_taxi</v>
      </c>
      <c r="D1729" s="9" t="str" cm="1">
        <f t="array" aca="1" ref="D1729" ca="1">INDIRECT(ADDRESS(1,A1729,1,1,"all_city_parameter_inputs"))</f>
        <v>gran_valparaiso</v>
      </c>
      <c r="E1729" s="11" t="str" cm="1">
        <f t="array" aca="1" ref="E1729" ca="1">IF(AND(ISBLANK(INDIRECT(ADDRESS(B1729,2,1,1,"all_city_parameter_inputs"))), ISBLANK(INDIRECT(ADDRESS(B1729,1,1,1,"all_city_parameter_inputs")))), "", IF(ISBLANK(INDIRECT(ADDRESS(B1729,1,1,1,"all_city_parameter_inputs"))), All_city_list!E1728,INDIRECT(ADDRESS(B1729,1,1,1,"all_city_parameter_inputs"))))</f>
        <v>distance_scalar_car_taxi</v>
      </c>
      <c r="F1729" s="9" t="str" cm="1">
        <f t="array" aca="1" ref="F1729" ca="1">IF(AND(ISBLANK(INDIRECT(ADDRESS(B1729,3,1,1,"all_city_parameter_inputs"))),ISBLANK(INDIRECT(ADDRESS(B1729,2,1,1,"all_city_parameter_inputs")))),"",IF(ISBLANK(INDIRECT(ADDRESS(B1729,2,1,1,"all_city_parameter_inputs"))),"",INDIRECT(ADDRESS(B1729,2,1,1,"all_city_parameter_inputs"))))</f>
        <v>constant</v>
      </c>
      <c r="G1729" s="25" cm="1">
        <f t="array" aca="1" ref="G1729" ca="1">IF(ISBLANK(INDIRECT(ADDRESS(B1729,A1729,1,1,"all_city_parameter_inputs"))), "--",INDIRECT(ADDRESS(B1729,A1729,1,1,"all_city_parameter_inputs")))</f>
        <v>1</v>
      </c>
      <c r="H1729" s="25">
        <f ca="1">IF(OR(F1729="alpha",F1729="beta",F1729="sd",F1729="mean"),"--",VLOOKUP(C1729,Default!$B$5:$H$82,7,FALSE))</f>
        <v>1</v>
      </c>
      <c r="I1729" s="9" t="str">
        <f ca="1">VLOOKUP(E1729,Lookup!$C$5:$D$42,2, FALSE)</f>
        <v>Travel values</v>
      </c>
      <c r="J1729" s="9" t="str">
        <f ca="1">VLOOKUP(C1729,Default!$B$4:$E$82,4, FALSE)</f>
        <v>scalar for car/taxi distance</v>
      </c>
      <c r="K1729" s="29"/>
      <c r="L1729" s="29"/>
      <c r="M1729" s="29"/>
    </row>
    <row r="1730" spans="1:13" x14ac:dyDescent="0.3">
      <c r="A1730" s="10">
        <f t="shared" si="77"/>
        <v>27</v>
      </c>
      <c r="B1730" s="10">
        <f t="shared" si="78"/>
        <v>48</v>
      </c>
      <c r="C1730" s="10" t="str">
        <f t="shared" ca="1" si="79"/>
        <v>distance_scalar_car_taxi</v>
      </c>
      <c r="D1730" s="9" t="str" cm="1">
        <f t="array" aca="1" ref="D1730" ca="1">INDIRECT(ADDRESS(1,A1730,1,1,"all_city_parameter_inputs"))</f>
        <v>gran_valparaiso</v>
      </c>
      <c r="E1730" s="11" t="str" cm="1">
        <f t="array" aca="1" ref="E1730" ca="1">IF(AND(ISBLANK(INDIRECT(ADDRESS(B1730,2,1,1,"all_city_parameter_inputs"))), ISBLANK(INDIRECT(ADDRESS(B1730,1,1,1,"all_city_parameter_inputs")))), "", IF(ISBLANK(INDIRECT(ADDRESS(B1730,1,1,1,"all_city_parameter_inputs"))), All_city_list!E1729,INDIRECT(ADDRESS(B1730,1,1,1,"all_city_parameter_inputs"))))</f>
        <v>distance_scalar_car_taxi</v>
      </c>
      <c r="F1730" s="9" t="str" cm="1">
        <f t="array" aca="1" ref="F1730" ca="1">IF(AND(ISBLANK(INDIRECT(ADDRESS(B1730,3,1,1,"all_city_parameter_inputs"))),ISBLANK(INDIRECT(ADDRESS(B1730,2,1,1,"all_city_parameter_inputs")))),"",IF(ISBLANK(INDIRECT(ADDRESS(B1730,2,1,1,"all_city_parameter_inputs"))),"",INDIRECT(ADDRESS(B1730,2,1,1,"all_city_parameter_inputs"))))</f>
        <v>mean</v>
      </c>
      <c r="G1730" s="25" cm="1">
        <f t="array" aca="1" ref="G1730" ca="1">IF(ISBLANK(INDIRECT(ADDRESS(B1730,A1730,1,1,"all_city_parameter_inputs"))), "--",INDIRECT(ADDRESS(B1730,A1730,1,1,"all_city_parameter_inputs")))</f>
        <v>1</v>
      </c>
      <c r="H1730" s="25" t="str">
        <f ca="1">IF(OR(F1730="alpha",F1730="beta",F1730="sd",F1730="mean"),"--",VLOOKUP(C1730,Default!$B$5:$H$82,7,FALSE))</f>
        <v>--</v>
      </c>
      <c r="I1730" s="9" t="str">
        <f ca="1">VLOOKUP(E1730,Lookup!$C$5:$D$42,2, FALSE)</f>
        <v>Travel values</v>
      </c>
      <c r="J1730" s="9" t="str">
        <f ca="1">VLOOKUP(C1730,Default!$B$4:$E$82,4, FALSE)</f>
        <v>scalar for car/taxi distance</v>
      </c>
      <c r="K1730" s="29"/>
      <c r="L1730" s="29"/>
      <c r="M1730" s="29"/>
    </row>
    <row r="1731" spans="1:13" x14ac:dyDescent="0.3">
      <c r="A1731" s="10">
        <f t="shared" si="77"/>
        <v>27</v>
      </c>
      <c r="B1731" s="10">
        <f t="shared" si="78"/>
        <v>49</v>
      </c>
      <c r="C1731" s="10" t="str">
        <f t="shared" ca="1" si="79"/>
        <v>distance_scalar_car_taxi</v>
      </c>
      <c r="D1731" s="9" t="str" cm="1">
        <f t="array" aca="1" ref="D1731" ca="1">INDIRECT(ADDRESS(1,A1731,1,1,"all_city_parameter_inputs"))</f>
        <v>gran_valparaiso</v>
      </c>
      <c r="E1731" s="11" t="str" cm="1">
        <f t="array" aca="1" ref="E1731" ca="1">IF(AND(ISBLANK(INDIRECT(ADDRESS(B1731,2,1,1,"all_city_parameter_inputs"))), ISBLANK(INDIRECT(ADDRESS(B1731,1,1,1,"all_city_parameter_inputs")))), "", IF(ISBLANK(INDIRECT(ADDRESS(B1731,1,1,1,"all_city_parameter_inputs"))), All_city_list!E1730,INDIRECT(ADDRESS(B1731,1,1,1,"all_city_parameter_inputs"))))</f>
        <v>distance_scalar_car_taxi</v>
      </c>
      <c r="F1731" s="9" t="str" cm="1">
        <f t="array" aca="1" ref="F1731" ca="1">IF(AND(ISBLANK(INDIRECT(ADDRESS(B1731,3,1,1,"all_city_parameter_inputs"))),ISBLANK(INDIRECT(ADDRESS(B1731,2,1,1,"all_city_parameter_inputs")))),"",IF(ISBLANK(INDIRECT(ADDRESS(B1731,2,1,1,"all_city_parameter_inputs"))),"",INDIRECT(ADDRESS(B1731,2,1,1,"all_city_parameter_inputs"))))</f>
        <v>sd</v>
      </c>
      <c r="G1731" s="25" cm="1">
        <f t="array" aca="1" ref="G1731" ca="1">IF(ISBLANK(INDIRECT(ADDRESS(B1731,A1731,1,1,"all_city_parameter_inputs"))), "--",INDIRECT(ADDRESS(B1731,A1731,1,1,"all_city_parameter_inputs")))</f>
        <v>1.2</v>
      </c>
      <c r="H1731" s="25" t="str">
        <f ca="1">IF(OR(F1731="alpha",F1731="beta",F1731="sd",F1731="mean"),"--",VLOOKUP(C1731,Default!$B$5:$H$82,7,FALSE))</f>
        <v>--</v>
      </c>
      <c r="I1731" s="9" t="str">
        <f ca="1">VLOOKUP(E1731,Lookup!$C$5:$D$42,2, FALSE)</f>
        <v>Travel values</v>
      </c>
      <c r="J1731" s="9" t="str">
        <f ca="1">VLOOKUP(C1731,Default!$B$4:$E$82,4, FALSE)</f>
        <v>scalar for car/taxi distance</v>
      </c>
      <c r="K1731" s="29"/>
      <c r="L1731" s="29"/>
      <c r="M1731" s="29"/>
    </row>
    <row r="1732" spans="1:13" x14ac:dyDescent="0.3">
      <c r="A1732" s="10">
        <f t="shared" si="77"/>
        <v>27</v>
      </c>
      <c r="B1732" s="10">
        <f t="shared" si="78"/>
        <v>50</v>
      </c>
      <c r="C1732" s="10" t="str">
        <f t="shared" ca="1" si="79"/>
        <v>distance_scalar_motorcycle</v>
      </c>
      <c r="D1732" s="9" t="str" cm="1">
        <f t="array" aca="1" ref="D1732" ca="1">INDIRECT(ADDRESS(1,A1732,1,1,"all_city_parameter_inputs"))</f>
        <v>gran_valparaiso</v>
      </c>
      <c r="E1732" s="11" t="str" cm="1">
        <f t="array" aca="1" ref="E1732" ca="1">IF(AND(ISBLANK(INDIRECT(ADDRESS(B1732,2,1,1,"all_city_parameter_inputs"))), ISBLANK(INDIRECT(ADDRESS(B1732,1,1,1,"all_city_parameter_inputs")))), "", IF(ISBLANK(INDIRECT(ADDRESS(B1732,1,1,1,"all_city_parameter_inputs"))), All_city_list!E1731,INDIRECT(ADDRESS(B1732,1,1,1,"all_city_parameter_inputs"))))</f>
        <v>distance_scalar_motorcycle</v>
      </c>
      <c r="F1732" s="9" t="str" cm="1">
        <f t="array" aca="1" ref="F1732" ca="1">IF(AND(ISBLANK(INDIRECT(ADDRESS(B1732,3,1,1,"all_city_parameter_inputs"))),ISBLANK(INDIRECT(ADDRESS(B1732,2,1,1,"all_city_parameter_inputs")))),"",IF(ISBLANK(INDIRECT(ADDRESS(B1732,2,1,1,"all_city_parameter_inputs"))),"",INDIRECT(ADDRESS(B1732,2,1,1,"all_city_parameter_inputs"))))</f>
        <v>constant</v>
      </c>
      <c r="G1732" s="25" cm="1">
        <f t="array" aca="1" ref="G1732" ca="1">IF(ISBLANK(INDIRECT(ADDRESS(B1732,A1732,1,1,"all_city_parameter_inputs"))), "--",INDIRECT(ADDRESS(B1732,A1732,1,1,"all_city_parameter_inputs")))</f>
        <v>1</v>
      </c>
      <c r="H1732" s="25">
        <f ca="1">IF(OR(F1732="alpha",F1732="beta",F1732="sd",F1732="mean"),"--",VLOOKUP(C1732,Default!$B$5:$H$82,7,FALSE))</f>
        <v>1</v>
      </c>
      <c r="I1732" s="9" t="str">
        <f ca="1">VLOOKUP(E1732,Lookup!$C$5:$D$42,2, FALSE)</f>
        <v>Travel values</v>
      </c>
      <c r="J1732" s="9" t="str">
        <f ca="1">VLOOKUP(C1732,Default!$B$4:$E$82,4, FALSE)</f>
        <v>scalar for motorcycle distance</v>
      </c>
      <c r="K1732" s="29"/>
      <c r="L1732" s="29"/>
      <c r="M1732" s="29"/>
    </row>
    <row r="1733" spans="1:13" x14ac:dyDescent="0.3">
      <c r="A1733" s="10">
        <f t="shared" si="77"/>
        <v>27</v>
      </c>
      <c r="B1733" s="10">
        <f t="shared" si="78"/>
        <v>51</v>
      </c>
      <c r="C1733" s="10" t="str">
        <f t="shared" ca="1" si="79"/>
        <v>distance_scalar_motorcycle</v>
      </c>
      <c r="D1733" s="9" t="str" cm="1">
        <f t="array" aca="1" ref="D1733" ca="1">INDIRECT(ADDRESS(1,A1733,1,1,"all_city_parameter_inputs"))</f>
        <v>gran_valparaiso</v>
      </c>
      <c r="E1733" s="11" t="str" cm="1">
        <f t="array" aca="1" ref="E1733" ca="1">IF(AND(ISBLANK(INDIRECT(ADDRESS(B1733,2,1,1,"all_city_parameter_inputs"))), ISBLANK(INDIRECT(ADDRESS(B1733,1,1,1,"all_city_parameter_inputs")))), "", IF(ISBLANK(INDIRECT(ADDRESS(B1733,1,1,1,"all_city_parameter_inputs"))), All_city_list!E1732,INDIRECT(ADDRESS(B1733,1,1,1,"all_city_parameter_inputs"))))</f>
        <v>distance_scalar_motorcycle</v>
      </c>
      <c r="F1733" s="9" t="str" cm="1">
        <f t="array" aca="1" ref="F1733" ca="1">IF(AND(ISBLANK(INDIRECT(ADDRESS(B1733,3,1,1,"all_city_parameter_inputs"))),ISBLANK(INDIRECT(ADDRESS(B1733,2,1,1,"all_city_parameter_inputs")))),"",IF(ISBLANK(INDIRECT(ADDRESS(B1733,2,1,1,"all_city_parameter_inputs"))),"",INDIRECT(ADDRESS(B1733,2,1,1,"all_city_parameter_inputs"))))</f>
        <v>mean</v>
      </c>
      <c r="G1733" s="25" cm="1">
        <f t="array" aca="1" ref="G1733" ca="1">IF(ISBLANK(INDIRECT(ADDRESS(B1733,A1733,1,1,"all_city_parameter_inputs"))), "--",INDIRECT(ADDRESS(B1733,A1733,1,1,"all_city_parameter_inputs")))</f>
        <v>1</v>
      </c>
      <c r="H1733" s="25" t="str">
        <f ca="1">IF(OR(F1733="alpha",F1733="beta",F1733="sd",F1733="mean"),"--",VLOOKUP(C1733,Default!$B$5:$H$82,7,FALSE))</f>
        <v>--</v>
      </c>
      <c r="I1733" s="9" t="str">
        <f ca="1">VLOOKUP(E1733,Lookup!$C$5:$D$42,2, FALSE)</f>
        <v>Travel values</v>
      </c>
      <c r="J1733" s="9" t="str">
        <f ca="1">VLOOKUP(C1733,Default!$B$4:$E$82,4, FALSE)</f>
        <v>scalar for motorcycle distance</v>
      </c>
      <c r="K1733" s="29"/>
      <c r="L1733" s="29"/>
      <c r="M1733" s="29"/>
    </row>
    <row r="1734" spans="1:13" x14ac:dyDescent="0.3">
      <c r="A1734" s="10">
        <f t="shared" si="77"/>
        <v>27</v>
      </c>
      <c r="B1734" s="10">
        <f t="shared" si="78"/>
        <v>52</v>
      </c>
      <c r="C1734" s="10" t="str">
        <f t="shared" ca="1" si="79"/>
        <v>distance_scalar_motorcycle</v>
      </c>
      <c r="D1734" s="9" t="str" cm="1">
        <f t="array" aca="1" ref="D1734" ca="1">INDIRECT(ADDRESS(1,A1734,1,1,"all_city_parameter_inputs"))</f>
        <v>gran_valparaiso</v>
      </c>
      <c r="E1734" s="11" t="str" cm="1">
        <f t="array" aca="1" ref="E1734" ca="1">IF(AND(ISBLANK(INDIRECT(ADDRESS(B1734,2,1,1,"all_city_parameter_inputs"))), ISBLANK(INDIRECT(ADDRESS(B1734,1,1,1,"all_city_parameter_inputs")))), "", IF(ISBLANK(INDIRECT(ADDRESS(B1734,1,1,1,"all_city_parameter_inputs"))), All_city_list!E1733,INDIRECT(ADDRESS(B1734,1,1,1,"all_city_parameter_inputs"))))</f>
        <v>distance_scalar_motorcycle</v>
      </c>
      <c r="F1734" s="9" t="str" cm="1">
        <f t="array" aca="1" ref="F1734" ca="1">IF(AND(ISBLANK(INDIRECT(ADDRESS(B1734,3,1,1,"all_city_parameter_inputs"))),ISBLANK(INDIRECT(ADDRESS(B1734,2,1,1,"all_city_parameter_inputs")))),"",IF(ISBLANK(INDIRECT(ADDRESS(B1734,2,1,1,"all_city_parameter_inputs"))),"",INDIRECT(ADDRESS(B1734,2,1,1,"all_city_parameter_inputs"))))</f>
        <v>sd</v>
      </c>
      <c r="G1734" s="25" cm="1">
        <f t="array" aca="1" ref="G1734" ca="1">IF(ISBLANK(INDIRECT(ADDRESS(B1734,A1734,1,1,"all_city_parameter_inputs"))), "--",INDIRECT(ADDRESS(B1734,A1734,1,1,"all_city_parameter_inputs")))</f>
        <v>1.2</v>
      </c>
      <c r="H1734" s="25" t="str">
        <f ca="1">IF(OR(F1734="alpha",F1734="beta",F1734="sd",F1734="mean"),"--",VLOOKUP(C1734,Default!$B$5:$H$82,7,FALSE))</f>
        <v>--</v>
      </c>
      <c r="I1734" s="9" t="str">
        <f ca="1">VLOOKUP(E1734,Lookup!$C$5:$D$42,2, FALSE)</f>
        <v>Travel values</v>
      </c>
      <c r="J1734" s="9" t="str">
        <f ca="1">VLOOKUP(C1734,Default!$B$4:$E$82,4, FALSE)</f>
        <v>scalar for motorcycle distance</v>
      </c>
      <c r="K1734" s="29"/>
      <c r="L1734" s="29"/>
      <c r="M1734" s="29"/>
    </row>
    <row r="1735" spans="1:13" x14ac:dyDescent="0.3">
      <c r="A1735" s="10">
        <f t="shared" si="77"/>
        <v>27</v>
      </c>
      <c r="B1735" s="10">
        <f t="shared" si="78"/>
        <v>53</v>
      </c>
      <c r="C1735" s="10" t="str">
        <f t="shared" ca="1" si="79"/>
        <v>distance_scalar_pt</v>
      </c>
      <c r="D1735" s="9" t="str" cm="1">
        <f t="array" aca="1" ref="D1735" ca="1">INDIRECT(ADDRESS(1,A1735,1,1,"all_city_parameter_inputs"))</f>
        <v>gran_valparaiso</v>
      </c>
      <c r="E1735" s="11" t="str" cm="1">
        <f t="array" aca="1" ref="E1735" ca="1">IF(AND(ISBLANK(INDIRECT(ADDRESS(B1735,2,1,1,"all_city_parameter_inputs"))), ISBLANK(INDIRECT(ADDRESS(B1735,1,1,1,"all_city_parameter_inputs")))), "", IF(ISBLANK(INDIRECT(ADDRESS(B1735,1,1,1,"all_city_parameter_inputs"))), All_city_list!E1734,INDIRECT(ADDRESS(B1735,1,1,1,"all_city_parameter_inputs"))))</f>
        <v>distance_scalar_pt</v>
      </c>
      <c r="F1735" s="9" t="str" cm="1">
        <f t="array" aca="1" ref="F1735" ca="1">IF(AND(ISBLANK(INDIRECT(ADDRESS(B1735,3,1,1,"all_city_parameter_inputs"))),ISBLANK(INDIRECT(ADDRESS(B1735,2,1,1,"all_city_parameter_inputs")))),"",IF(ISBLANK(INDIRECT(ADDRESS(B1735,2,1,1,"all_city_parameter_inputs"))),"",INDIRECT(ADDRESS(B1735,2,1,1,"all_city_parameter_inputs"))))</f>
        <v>constant</v>
      </c>
      <c r="G1735" s="25" cm="1">
        <f t="array" aca="1" ref="G1735" ca="1">IF(ISBLANK(INDIRECT(ADDRESS(B1735,A1735,1,1,"all_city_parameter_inputs"))), "--",INDIRECT(ADDRESS(B1735,A1735,1,1,"all_city_parameter_inputs")))</f>
        <v>1</v>
      </c>
      <c r="H1735" s="25">
        <f ca="1">IF(OR(F1735="alpha",F1735="beta",F1735="sd",F1735="mean"),"--",VLOOKUP(C1735,Default!$B$5:$H$82,7,FALSE))</f>
        <v>1</v>
      </c>
      <c r="I1735" s="9" t="str">
        <f ca="1">VLOOKUP(E1735,Lookup!$C$5:$D$42,2, FALSE)</f>
        <v>Travel values</v>
      </c>
      <c r="J1735" s="9" t="str">
        <f ca="1">VLOOKUP(C1735,Default!$B$4:$E$82,4, FALSE)</f>
        <v>scalar for PT distance</v>
      </c>
      <c r="K1735" s="29"/>
      <c r="L1735" s="29"/>
      <c r="M1735" s="29"/>
    </row>
    <row r="1736" spans="1:13" x14ac:dyDescent="0.3">
      <c r="A1736" s="10">
        <f t="shared" si="77"/>
        <v>27</v>
      </c>
      <c r="B1736" s="10">
        <f t="shared" si="78"/>
        <v>54</v>
      </c>
      <c r="C1736" s="10" t="str">
        <f t="shared" ca="1" si="79"/>
        <v>distance_scalar_pt</v>
      </c>
      <c r="D1736" s="9" t="str" cm="1">
        <f t="array" aca="1" ref="D1736" ca="1">INDIRECT(ADDRESS(1,A1736,1,1,"all_city_parameter_inputs"))</f>
        <v>gran_valparaiso</v>
      </c>
      <c r="E1736" s="11" t="str" cm="1">
        <f t="array" aca="1" ref="E1736" ca="1">IF(AND(ISBLANK(INDIRECT(ADDRESS(B1736,2,1,1,"all_city_parameter_inputs"))), ISBLANK(INDIRECT(ADDRESS(B1736,1,1,1,"all_city_parameter_inputs")))), "", IF(ISBLANK(INDIRECT(ADDRESS(B1736,1,1,1,"all_city_parameter_inputs"))), All_city_list!E1735,INDIRECT(ADDRESS(B1736,1,1,1,"all_city_parameter_inputs"))))</f>
        <v>distance_scalar_pt</v>
      </c>
      <c r="F1736" s="9" t="str" cm="1">
        <f t="array" aca="1" ref="F1736" ca="1">IF(AND(ISBLANK(INDIRECT(ADDRESS(B1736,3,1,1,"all_city_parameter_inputs"))),ISBLANK(INDIRECT(ADDRESS(B1736,2,1,1,"all_city_parameter_inputs")))),"",IF(ISBLANK(INDIRECT(ADDRESS(B1736,2,1,1,"all_city_parameter_inputs"))),"",INDIRECT(ADDRESS(B1736,2,1,1,"all_city_parameter_inputs"))))</f>
        <v>mean</v>
      </c>
      <c r="G1736" s="25" cm="1">
        <f t="array" aca="1" ref="G1736" ca="1">IF(ISBLANK(INDIRECT(ADDRESS(B1736,A1736,1,1,"all_city_parameter_inputs"))), "--",INDIRECT(ADDRESS(B1736,A1736,1,1,"all_city_parameter_inputs")))</f>
        <v>1</v>
      </c>
      <c r="H1736" s="25" t="str">
        <f ca="1">IF(OR(F1736="alpha",F1736="beta",F1736="sd",F1736="mean"),"--",VLOOKUP(C1736,Default!$B$5:$H$82,7,FALSE))</f>
        <v>--</v>
      </c>
      <c r="I1736" s="9" t="str">
        <f ca="1">VLOOKUP(E1736,Lookup!$C$5:$D$42,2, FALSE)</f>
        <v>Travel values</v>
      </c>
      <c r="J1736" s="9" t="str">
        <f ca="1">VLOOKUP(C1736,Default!$B$4:$E$82,4, FALSE)</f>
        <v>scalar for PT distance</v>
      </c>
      <c r="K1736" s="29"/>
      <c r="L1736" s="29"/>
      <c r="M1736" s="29"/>
    </row>
    <row r="1737" spans="1:13" x14ac:dyDescent="0.3">
      <c r="A1737" s="10">
        <f t="shared" si="77"/>
        <v>27</v>
      </c>
      <c r="B1737" s="10">
        <f t="shared" si="78"/>
        <v>55</v>
      </c>
      <c r="C1737" s="10" t="str">
        <f t="shared" ca="1" si="79"/>
        <v>distance_scalar_pt</v>
      </c>
      <c r="D1737" s="9" t="str" cm="1">
        <f t="array" aca="1" ref="D1737" ca="1">INDIRECT(ADDRESS(1,A1737,1,1,"all_city_parameter_inputs"))</f>
        <v>gran_valparaiso</v>
      </c>
      <c r="E1737" s="11" t="str" cm="1">
        <f t="array" aca="1" ref="E1737" ca="1">IF(AND(ISBLANK(INDIRECT(ADDRESS(B1737,2,1,1,"all_city_parameter_inputs"))), ISBLANK(INDIRECT(ADDRESS(B1737,1,1,1,"all_city_parameter_inputs")))), "", IF(ISBLANK(INDIRECT(ADDRESS(B1737,1,1,1,"all_city_parameter_inputs"))), All_city_list!E1736,INDIRECT(ADDRESS(B1737,1,1,1,"all_city_parameter_inputs"))))</f>
        <v>distance_scalar_pt</v>
      </c>
      <c r="F1737" s="9" t="str" cm="1">
        <f t="array" aca="1" ref="F1737" ca="1">IF(AND(ISBLANK(INDIRECT(ADDRESS(B1737,3,1,1,"all_city_parameter_inputs"))),ISBLANK(INDIRECT(ADDRESS(B1737,2,1,1,"all_city_parameter_inputs")))),"",IF(ISBLANK(INDIRECT(ADDRESS(B1737,2,1,1,"all_city_parameter_inputs"))),"",INDIRECT(ADDRESS(B1737,2,1,1,"all_city_parameter_inputs"))))</f>
        <v>sd</v>
      </c>
      <c r="G1737" s="25" cm="1">
        <f t="array" aca="1" ref="G1737" ca="1">IF(ISBLANK(INDIRECT(ADDRESS(B1737,A1737,1,1,"all_city_parameter_inputs"))), "--",INDIRECT(ADDRESS(B1737,A1737,1,1,"all_city_parameter_inputs")))</f>
        <v>1.2</v>
      </c>
      <c r="H1737" s="25" t="str">
        <f ca="1">IF(OR(F1737="alpha",F1737="beta",F1737="sd",F1737="mean"),"--",VLOOKUP(C1737,Default!$B$5:$H$82,7,FALSE))</f>
        <v>--</v>
      </c>
      <c r="I1737" s="9" t="str">
        <f ca="1">VLOOKUP(E1737,Lookup!$C$5:$D$42,2, FALSE)</f>
        <v>Travel values</v>
      </c>
      <c r="J1737" s="9" t="str">
        <f ca="1">VLOOKUP(C1737,Default!$B$4:$E$82,4, FALSE)</f>
        <v>scalar for PT distance</v>
      </c>
      <c r="K1737" s="29"/>
      <c r="L1737" s="29"/>
      <c r="M1737" s="29"/>
    </row>
    <row r="1738" spans="1:13" x14ac:dyDescent="0.3">
      <c r="A1738" s="10">
        <f t="shared" si="77"/>
        <v>27</v>
      </c>
      <c r="B1738" s="10">
        <f t="shared" si="78"/>
        <v>56</v>
      </c>
      <c r="C1738" s="10" t="str">
        <f t="shared" ca="1" si="79"/>
        <v>distance_scalar_walking</v>
      </c>
      <c r="D1738" s="9" t="str" cm="1">
        <f t="array" aca="1" ref="D1738" ca="1">INDIRECT(ADDRESS(1,A1738,1,1,"all_city_parameter_inputs"))</f>
        <v>gran_valparaiso</v>
      </c>
      <c r="E1738" s="11" t="str" cm="1">
        <f t="array" aca="1" ref="E1738" ca="1">IF(AND(ISBLANK(INDIRECT(ADDRESS(B1738,2,1,1,"all_city_parameter_inputs"))), ISBLANK(INDIRECT(ADDRESS(B1738,1,1,1,"all_city_parameter_inputs")))), "", IF(ISBLANK(INDIRECT(ADDRESS(B1738,1,1,1,"all_city_parameter_inputs"))), All_city_list!E1737,INDIRECT(ADDRESS(B1738,1,1,1,"all_city_parameter_inputs"))))</f>
        <v>distance_scalar_walking</v>
      </c>
      <c r="F1738" s="9" t="str" cm="1">
        <f t="array" aca="1" ref="F1738" ca="1">IF(AND(ISBLANK(INDIRECT(ADDRESS(B1738,3,1,1,"all_city_parameter_inputs"))),ISBLANK(INDIRECT(ADDRESS(B1738,2,1,1,"all_city_parameter_inputs")))),"",IF(ISBLANK(INDIRECT(ADDRESS(B1738,2,1,1,"all_city_parameter_inputs"))),"",INDIRECT(ADDRESS(B1738,2,1,1,"all_city_parameter_inputs"))))</f>
        <v>constant</v>
      </c>
      <c r="G1738" s="25" cm="1">
        <f t="array" aca="1" ref="G1738" ca="1">IF(ISBLANK(INDIRECT(ADDRESS(B1738,A1738,1,1,"all_city_parameter_inputs"))), "--",INDIRECT(ADDRESS(B1738,A1738,1,1,"all_city_parameter_inputs")))</f>
        <v>1</v>
      </c>
      <c r="H1738" s="25">
        <f ca="1">IF(OR(F1738="alpha",F1738="beta",F1738="sd",F1738="mean"),"--",VLOOKUP(C1738,Default!$B$5:$H$82,7,FALSE))</f>
        <v>1</v>
      </c>
      <c r="I1738" s="9" t="str">
        <f ca="1">VLOOKUP(E1738,Lookup!$C$5:$D$42,2, FALSE)</f>
        <v>Travel values</v>
      </c>
      <c r="J1738" s="9" t="str">
        <f ca="1">VLOOKUP(C1738,Default!$B$4:$E$82,4, FALSE)</f>
        <v>scalar for walking distance</v>
      </c>
      <c r="K1738" s="29"/>
      <c r="L1738" s="29"/>
      <c r="M1738" s="29"/>
    </row>
    <row r="1739" spans="1:13" x14ac:dyDescent="0.3">
      <c r="A1739" s="10">
        <f t="shared" si="77"/>
        <v>27</v>
      </c>
      <c r="B1739" s="10">
        <f t="shared" si="78"/>
        <v>57</v>
      </c>
      <c r="C1739" s="10" t="str">
        <f t="shared" ca="1" si="79"/>
        <v>distance_scalar_walking</v>
      </c>
      <c r="D1739" s="9" t="str" cm="1">
        <f t="array" aca="1" ref="D1739" ca="1">INDIRECT(ADDRESS(1,A1739,1,1,"all_city_parameter_inputs"))</f>
        <v>gran_valparaiso</v>
      </c>
      <c r="E1739" s="11" t="str" cm="1">
        <f t="array" aca="1" ref="E1739" ca="1">IF(AND(ISBLANK(INDIRECT(ADDRESS(B1739,2,1,1,"all_city_parameter_inputs"))), ISBLANK(INDIRECT(ADDRESS(B1739,1,1,1,"all_city_parameter_inputs")))), "", IF(ISBLANK(INDIRECT(ADDRESS(B1739,1,1,1,"all_city_parameter_inputs"))), All_city_list!E1738,INDIRECT(ADDRESS(B1739,1,1,1,"all_city_parameter_inputs"))))</f>
        <v>distance_scalar_walking</v>
      </c>
      <c r="F1739" s="9" t="str" cm="1">
        <f t="array" aca="1" ref="F1739" ca="1">IF(AND(ISBLANK(INDIRECT(ADDRESS(B1739,3,1,1,"all_city_parameter_inputs"))),ISBLANK(INDIRECT(ADDRESS(B1739,2,1,1,"all_city_parameter_inputs")))),"",IF(ISBLANK(INDIRECT(ADDRESS(B1739,2,1,1,"all_city_parameter_inputs"))),"",INDIRECT(ADDRESS(B1739,2,1,1,"all_city_parameter_inputs"))))</f>
        <v>mean</v>
      </c>
      <c r="G1739" s="25" cm="1">
        <f t="array" aca="1" ref="G1739" ca="1">IF(ISBLANK(INDIRECT(ADDRESS(B1739,A1739,1,1,"all_city_parameter_inputs"))), "--",INDIRECT(ADDRESS(B1739,A1739,1,1,"all_city_parameter_inputs")))</f>
        <v>1</v>
      </c>
      <c r="H1739" s="25" t="str">
        <f ca="1">IF(OR(F1739="alpha",F1739="beta",F1739="sd",F1739="mean"),"--",VLOOKUP(C1739,Default!$B$5:$H$82,7,FALSE))</f>
        <v>--</v>
      </c>
      <c r="I1739" s="9" t="str">
        <f ca="1">VLOOKUP(E1739,Lookup!$C$5:$D$42,2, FALSE)</f>
        <v>Travel values</v>
      </c>
      <c r="J1739" s="9" t="str">
        <f ca="1">VLOOKUP(C1739,Default!$B$4:$E$82,4, FALSE)</f>
        <v>scalar for walking distance</v>
      </c>
      <c r="K1739" s="29"/>
      <c r="L1739" s="29"/>
      <c r="M1739" s="29"/>
    </row>
    <row r="1740" spans="1:13" x14ac:dyDescent="0.3">
      <c r="A1740" s="10">
        <f t="shared" si="77"/>
        <v>27</v>
      </c>
      <c r="B1740" s="10">
        <f t="shared" si="78"/>
        <v>58</v>
      </c>
      <c r="C1740" s="10" t="str">
        <f t="shared" ca="1" si="79"/>
        <v>distance_scalar_walking</v>
      </c>
      <c r="D1740" s="9" t="str" cm="1">
        <f t="array" aca="1" ref="D1740" ca="1">INDIRECT(ADDRESS(1,A1740,1,1,"all_city_parameter_inputs"))</f>
        <v>gran_valparaiso</v>
      </c>
      <c r="E1740" s="11" t="str" cm="1">
        <f t="array" aca="1" ref="E1740" ca="1">IF(AND(ISBLANK(INDIRECT(ADDRESS(B1740,2,1,1,"all_city_parameter_inputs"))), ISBLANK(INDIRECT(ADDRESS(B1740,1,1,1,"all_city_parameter_inputs")))), "", IF(ISBLANK(INDIRECT(ADDRESS(B1740,1,1,1,"all_city_parameter_inputs"))), All_city_list!E1739,INDIRECT(ADDRESS(B1740,1,1,1,"all_city_parameter_inputs"))))</f>
        <v>distance_scalar_walking</v>
      </c>
      <c r="F1740" s="9" t="str" cm="1">
        <f t="array" aca="1" ref="F1740" ca="1">IF(AND(ISBLANK(INDIRECT(ADDRESS(B1740,3,1,1,"all_city_parameter_inputs"))),ISBLANK(INDIRECT(ADDRESS(B1740,2,1,1,"all_city_parameter_inputs")))),"",IF(ISBLANK(INDIRECT(ADDRESS(B1740,2,1,1,"all_city_parameter_inputs"))),"",INDIRECT(ADDRESS(B1740,2,1,1,"all_city_parameter_inputs"))))</f>
        <v>sd</v>
      </c>
      <c r="G1740" s="25" cm="1">
        <f t="array" aca="1" ref="G1740" ca="1">IF(ISBLANK(INDIRECT(ADDRESS(B1740,A1740,1,1,"all_city_parameter_inputs"))), "--",INDIRECT(ADDRESS(B1740,A1740,1,1,"all_city_parameter_inputs")))</f>
        <v>1.2</v>
      </c>
      <c r="H1740" s="25" t="str">
        <f ca="1">IF(OR(F1740="alpha",F1740="beta",F1740="sd",F1740="mean"),"--",VLOOKUP(C1740,Default!$B$5:$H$82,7,FALSE))</f>
        <v>--</v>
      </c>
      <c r="I1740" s="9" t="str">
        <f ca="1">VLOOKUP(E1740,Lookup!$C$5:$D$42,2, FALSE)</f>
        <v>Travel values</v>
      </c>
      <c r="J1740" s="9" t="str">
        <f ca="1">VLOOKUP(C1740,Default!$B$4:$E$82,4, FALSE)</f>
        <v>scalar for walking distance</v>
      </c>
      <c r="K1740" s="29"/>
      <c r="L1740" s="29"/>
      <c r="M1740" s="29"/>
    </row>
    <row r="1741" spans="1:13" x14ac:dyDescent="0.3">
      <c r="A1741" s="10">
        <f t="shared" ref="A1741:A1753" si="80">A1671+1</f>
        <v>27</v>
      </c>
      <c r="B1741" s="10">
        <f t="shared" ref="B1741:B1753" si="81">B1671</f>
        <v>59</v>
      </c>
      <c r="C1741" s="10" t="str">
        <f t="shared" ref="C1741:C1753" ca="1" si="82">IF(OR(F1741="alpha",F1741="beta",F1741="constant",F1741="sd",F1741="mean"),E1741,E1741&amp;" "&amp;F1741)</f>
        <v>distance_scalar_cycling</v>
      </c>
      <c r="D1741" s="9" t="str" cm="1">
        <f t="array" aca="1" ref="D1741" ca="1">INDIRECT(ADDRESS(1,A1741,1,1,"all_city_parameter_inputs"))</f>
        <v>gran_valparaiso</v>
      </c>
      <c r="E1741" s="11" t="str" cm="1">
        <f t="array" aca="1" ref="E1741" ca="1">IF(AND(ISBLANK(INDIRECT(ADDRESS(B1741,2,1,1,"all_city_parameter_inputs"))), ISBLANK(INDIRECT(ADDRESS(B1741,1,1,1,"all_city_parameter_inputs")))), "", IF(ISBLANK(INDIRECT(ADDRESS(B1741,1,1,1,"all_city_parameter_inputs"))), All_city_list!E1740,INDIRECT(ADDRESS(B1741,1,1,1,"all_city_parameter_inputs"))))</f>
        <v>distance_scalar_cycling</v>
      </c>
      <c r="F1741" s="9" t="str" cm="1">
        <f t="array" aca="1" ref="F1741" ca="1">IF(AND(ISBLANK(INDIRECT(ADDRESS(B1741,3,1,1,"all_city_parameter_inputs"))),ISBLANK(INDIRECT(ADDRESS(B1741,2,1,1,"all_city_parameter_inputs")))),"",IF(ISBLANK(INDIRECT(ADDRESS(B1741,2,1,1,"all_city_parameter_inputs"))),"",INDIRECT(ADDRESS(B1741,2,1,1,"all_city_parameter_inputs"))))</f>
        <v>constant</v>
      </c>
      <c r="G1741" s="25" cm="1">
        <f t="array" aca="1" ref="G1741" ca="1">IF(ISBLANK(INDIRECT(ADDRESS(B1741,A1741,1,1,"all_city_parameter_inputs"))), "--",INDIRECT(ADDRESS(B1741,A1741,1,1,"all_city_parameter_inputs")))</f>
        <v>1</v>
      </c>
      <c r="H1741" s="25">
        <f ca="1">IF(OR(F1741="alpha",F1741="beta",F1741="sd",F1741="mean"),"--",VLOOKUP(C1741,Default!$B$5:$H$82,7,FALSE))</f>
        <v>1</v>
      </c>
      <c r="I1741" s="9" t="str">
        <f ca="1">VLOOKUP(E1741,Lookup!$C$5:$D$42,2, FALSE)</f>
        <v>Travel values</v>
      </c>
      <c r="J1741" s="9" t="str">
        <f ca="1">VLOOKUP(C1741,Default!$B$4:$E$82,4, FALSE)</f>
        <v>scalar for cycling distance</v>
      </c>
      <c r="K1741" s="29"/>
      <c r="L1741" s="29"/>
      <c r="M1741" s="29"/>
    </row>
    <row r="1742" spans="1:13" x14ac:dyDescent="0.3">
      <c r="A1742" s="10">
        <f t="shared" si="80"/>
        <v>27</v>
      </c>
      <c r="B1742" s="10">
        <f t="shared" si="81"/>
        <v>60</v>
      </c>
      <c r="C1742" s="10" t="str">
        <f t="shared" ca="1" si="82"/>
        <v>distance_scalar_cycling</v>
      </c>
      <c r="D1742" s="9" t="str" cm="1">
        <f t="array" aca="1" ref="D1742" ca="1">INDIRECT(ADDRESS(1,A1742,1,1,"all_city_parameter_inputs"))</f>
        <v>gran_valparaiso</v>
      </c>
      <c r="E1742" s="11" t="str" cm="1">
        <f t="array" aca="1" ref="E1742" ca="1">IF(AND(ISBLANK(INDIRECT(ADDRESS(B1742,2,1,1,"all_city_parameter_inputs"))), ISBLANK(INDIRECT(ADDRESS(B1742,1,1,1,"all_city_parameter_inputs")))), "", IF(ISBLANK(INDIRECT(ADDRESS(B1742,1,1,1,"all_city_parameter_inputs"))), All_city_list!E1741,INDIRECT(ADDRESS(B1742,1,1,1,"all_city_parameter_inputs"))))</f>
        <v>distance_scalar_cycling</v>
      </c>
      <c r="F1742" s="9" t="str" cm="1">
        <f t="array" aca="1" ref="F1742" ca="1">IF(AND(ISBLANK(INDIRECT(ADDRESS(B1742,3,1,1,"all_city_parameter_inputs"))),ISBLANK(INDIRECT(ADDRESS(B1742,2,1,1,"all_city_parameter_inputs")))),"",IF(ISBLANK(INDIRECT(ADDRESS(B1742,2,1,1,"all_city_parameter_inputs"))),"",INDIRECT(ADDRESS(B1742,2,1,1,"all_city_parameter_inputs"))))</f>
        <v>mean</v>
      </c>
      <c r="G1742" s="25" cm="1">
        <f t="array" aca="1" ref="G1742" ca="1">IF(ISBLANK(INDIRECT(ADDRESS(B1742,A1742,1,1,"all_city_parameter_inputs"))), "--",INDIRECT(ADDRESS(B1742,A1742,1,1,"all_city_parameter_inputs")))</f>
        <v>1</v>
      </c>
      <c r="H1742" s="25" t="str">
        <f ca="1">IF(OR(F1742="alpha",F1742="beta",F1742="sd",F1742="mean"),"--",VLOOKUP(C1742,Default!$B$5:$H$82,7,FALSE))</f>
        <v>--</v>
      </c>
      <c r="I1742" s="9" t="str">
        <f ca="1">VLOOKUP(E1742,Lookup!$C$5:$D$42,2, FALSE)</f>
        <v>Travel values</v>
      </c>
      <c r="J1742" s="9" t="str">
        <f ca="1">VLOOKUP(C1742,Default!$B$4:$E$82,4, FALSE)</f>
        <v>scalar for cycling distance</v>
      </c>
      <c r="K1742" s="29"/>
      <c r="L1742" s="29"/>
      <c r="M1742" s="29"/>
    </row>
    <row r="1743" spans="1:13" x14ac:dyDescent="0.3">
      <c r="A1743" s="10">
        <f t="shared" si="80"/>
        <v>27</v>
      </c>
      <c r="B1743" s="10">
        <f t="shared" si="81"/>
        <v>61</v>
      </c>
      <c r="C1743" s="10" t="str">
        <f t="shared" ca="1" si="82"/>
        <v>distance_scalar_cycling</v>
      </c>
      <c r="D1743" s="9" t="str" cm="1">
        <f t="array" aca="1" ref="D1743" ca="1">INDIRECT(ADDRESS(1,A1743,1,1,"all_city_parameter_inputs"))</f>
        <v>gran_valparaiso</v>
      </c>
      <c r="E1743" s="11" t="str" cm="1">
        <f t="array" aca="1" ref="E1743" ca="1">IF(AND(ISBLANK(INDIRECT(ADDRESS(B1743,2,1,1,"all_city_parameter_inputs"))), ISBLANK(INDIRECT(ADDRESS(B1743,1,1,1,"all_city_parameter_inputs")))), "", IF(ISBLANK(INDIRECT(ADDRESS(B1743,1,1,1,"all_city_parameter_inputs"))), All_city_list!E1742,INDIRECT(ADDRESS(B1743,1,1,1,"all_city_parameter_inputs"))))</f>
        <v>distance_scalar_cycling</v>
      </c>
      <c r="F1743" s="9" t="str" cm="1">
        <f t="array" aca="1" ref="F1743" ca="1">IF(AND(ISBLANK(INDIRECT(ADDRESS(B1743,3,1,1,"all_city_parameter_inputs"))),ISBLANK(INDIRECT(ADDRESS(B1743,2,1,1,"all_city_parameter_inputs")))),"",IF(ISBLANK(INDIRECT(ADDRESS(B1743,2,1,1,"all_city_parameter_inputs"))),"",INDIRECT(ADDRESS(B1743,2,1,1,"all_city_parameter_inputs"))))</f>
        <v>sd</v>
      </c>
      <c r="G1743" s="25" cm="1">
        <f t="array" aca="1" ref="G1743" ca="1">IF(ISBLANK(INDIRECT(ADDRESS(B1743,A1743,1,1,"all_city_parameter_inputs"))), "--",INDIRECT(ADDRESS(B1743,A1743,1,1,"all_city_parameter_inputs")))</f>
        <v>1.2</v>
      </c>
      <c r="H1743" s="25" t="str">
        <f ca="1">IF(OR(F1743="alpha",F1743="beta",F1743="sd",F1743="mean"),"--",VLOOKUP(C1743,Default!$B$5:$H$82,7,FALSE))</f>
        <v>--</v>
      </c>
      <c r="I1743" s="9" t="str">
        <f ca="1">VLOOKUP(E1743,Lookup!$C$5:$D$42,2, FALSE)</f>
        <v>Travel values</v>
      </c>
      <c r="J1743" s="9" t="str">
        <f ca="1">VLOOKUP(C1743,Default!$B$4:$E$82,4, FALSE)</f>
        <v>scalar for cycling distance</v>
      </c>
      <c r="K1743" s="29"/>
      <c r="L1743" s="29"/>
      <c r="M1743" s="29"/>
    </row>
    <row r="1744" spans="1:13" x14ac:dyDescent="0.3">
      <c r="A1744" s="10">
        <f t="shared" si="80"/>
        <v>27</v>
      </c>
      <c r="B1744" s="10">
        <f t="shared" si="81"/>
        <v>62</v>
      </c>
      <c r="C1744" s="10" t="str">
        <f t="shared" ca="1" si="82"/>
        <v>CO2_emission_inventories motorcycle</v>
      </c>
      <c r="D1744" s="9" t="str" cm="1">
        <f t="array" aca="1" ref="D1744" ca="1">INDIRECT(ADDRESS(1,A1744,1,1,"all_city_parameter_inputs"))</f>
        <v>gran_valparaiso</v>
      </c>
      <c r="E1744" s="11" t="str" cm="1">
        <f t="array" aca="1" ref="E1744" ca="1">IF(AND(ISBLANK(INDIRECT(ADDRESS(B1744,2,1,1,"all_city_parameter_inputs"))), ISBLANK(INDIRECT(ADDRESS(B1744,1,1,1,"all_city_parameter_inputs")))), "", IF(ISBLANK(INDIRECT(ADDRESS(B1744,1,1,1,"all_city_parameter_inputs"))), All_city_list!E1743,INDIRECT(ADDRESS(B1744,1,1,1,"all_city_parameter_inputs"))))</f>
        <v>CO2_emission_inventories</v>
      </c>
      <c r="F1744" s="9" t="str" cm="1">
        <f t="array" aca="1" ref="F1744" ca="1">IF(AND(ISBLANK(INDIRECT(ADDRESS(B1744,3,1,1,"all_city_parameter_inputs"))),ISBLANK(INDIRECT(ADDRESS(B1744,2,1,1,"all_city_parameter_inputs")))),"",IF(ISBLANK(INDIRECT(ADDRESS(B1744,2,1,1,"all_city_parameter_inputs"))),"",INDIRECT(ADDRESS(B1744,2,1,1,"all_city_parameter_inputs"))))</f>
        <v>motorcycle</v>
      </c>
      <c r="G1744" s="25" cm="1">
        <f t="array" aca="1" ref="G1744" ca="1">IF(ISBLANK(INDIRECT(ADDRESS(B1744,A1744,1,1,"all_city_parameter_inputs"))), "--",INDIRECT(ADDRESS(B1744,A1744,1,1,"all_city_parameter_inputs")))</f>
        <v>32712.247319999999</v>
      </c>
      <c r="H1744" s="25">
        <f ca="1">IF(OR(F1744="alpha",F1744="beta",F1744="sd",F1744="mean"),"--",VLOOKUP(C1744,Default!$B$5:$H$82,7,FALSE))</f>
        <v>15.95</v>
      </c>
      <c r="I1744" s="9" t="str">
        <f ca="1">VLOOKUP(E1744,Lookup!$C$5:$D$42,2, FALSE)</f>
        <v>Pollution values</v>
      </c>
      <c r="J1744" s="9" t="str">
        <f ca="1">VLOOKUP(C1744,Default!$B$4:$E$82,4, FALSE)</f>
        <v>- used to estimate the CO2 for scenarios (function "scenario_co2_calculations").
- used to create the VEHICLE_INVENTORY, with speeds, PM and CO2 emissions (function "set_vehicle_inventory").</v>
      </c>
      <c r="K1744" s="29"/>
      <c r="L1744" s="29"/>
      <c r="M1744" s="29"/>
    </row>
    <row r="1745" spans="1:13" x14ac:dyDescent="0.3">
      <c r="A1745" s="10">
        <f t="shared" si="80"/>
        <v>27</v>
      </c>
      <c r="B1745" s="10">
        <f t="shared" si="81"/>
        <v>63</v>
      </c>
      <c r="C1745" s="10" t="str">
        <f t="shared" ca="1" si="82"/>
        <v>CO2_emission_inventories car</v>
      </c>
      <c r="D1745" s="9" t="str" cm="1">
        <f t="array" aca="1" ref="D1745" ca="1">INDIRECT(ADDRESS(1,A1745,1,1,"all_city_parameter_inputs"))</f>
        <v>gran_valparaiso</v>
      </c>
      <c r="E1745" s="11" t="str" cm="1">
        <f t="array" aca="1" ref="E1745" ca="1">IF(AND(ISBLANK(INDIRECT(ADDRESS(B1745,2,1,1,"all_city_parameter_inputs"))), ISBLANK(INDIRECT(ADDRESS(B1745,1,1,1,"all_city_parameter_inputs")))), "", IF(ISBLANK(INDIRECT(ADDRESS(B1745,1,1,1,"all_city_parameter_inputs"))), All_city_list!E1744,INDIRECT(ADDRESS(B1745,1,1,1,"all_city_parameter_inputs"))))</f>
        <v>CO2_emission_inventories</v>
      </c>
      <c r="F1745" s="9" t="str" cm="1">
        <f t="array" aca="1" ref="F1745" ca="1">IF(AND(ISBLANK(INDIRECT(ADDRESS(B1745,3,1,1,"all_city_parameter_inputs"))),ISBLANK(INDIRECT(ADDRESS(B1745,2,1,1,"all_city_parameter_inputs")))),"",IF(ISBLANK(INDIRECT(ADDRESS(B1745,2,1,1,"all_city_parameter_inputs"))),"",INDIRECT(ADDRESS(B1745,2,1,1,"all_city_parameter_inputs"))))</f>
        <v>car</v>
      </c>
      <c r="G1745" s="25" cm="1">
        <f t="array" aca="1" ref="G1745" ca="1">IF(ISBLANK(INDIRECT(ADDRESS(B1745,A1745,1,1,"all_city_parameter_inputs"))), "--",INDIRECT(ADDRESS(B1745,A1745,1,1,"all_city_parameter_inputs")))</f>
        <v>406321.94040000002</v>
      </c>
      <c r="H1745" s="25">
        <f ca="1">IF(OR(F1745="alpha",F1745="beta",F1745="sd",F1745="mean"),"--",VLOOKUP(C1745,Default!$B$5:$H$82,7,FALSE))</f>
        <v>33.130000000000003</v>
      </c>
      <c r="I1745" s="9" t="str">
        <f ca="1">VLOOKUP(E1745,Lookup!$C$5:$D$42,2, FALSE)</f>
        <v>Pollution values</v>
      </c>
      <c r="J1745" s="9">
        <f ca="1">VLOOKUP(C1745,Default!$B$4:$E$82,4, FALSE)</f>
        <v>0</v>
      </c>
      <c r="K1745" s="29"/>
      <c r="L1745" s="29"/>
      <c r="M1745" s="29"/>
    </row>
    <row r="1746" spans="1:13" x14ac:dyDescent="0.3">
      <c r="A1746" s="10">
        <f t="shared" si="80"/>
        <v>27</v>
      </c>
      <c r="B1746" s="10">
        <f t="shared" si="81"/>
        <v>64</v>
      </c>
      <c r="C1746" s="10" t="str">
        <f t="shared" ca="1" si="82"/>
        <v>CO2_emission_inventories bus_driver</v>
      </c>
      <c r="D1746" s="9" t="str" cm="1">
        <f t="array" aca="1" ref="D1746" ca="1">INDIRECT(ADDRESS(1,A1746,1,1,"all_city_parameter_inputs"))</f>
        <v>gran_valparaiso</v>
      </c>
      <c r="E1746" s="11" t="str" cm="1">
        <f t="array" aca="1" ref="E1746" ca="1">IF(AND(ISBLANK(INDIRECT(ADDRESS(B1746,2,1,1,"all_city_parameter_inputs"))), ISBLANK(INDIRECT(ADDRESS(B1746,1,1,1,"all_city_parameter_inputs")))), "", IF(ISBLANK(INDIRECT(ADDRESS(B1746,1,1,1,"all_city_parameter_inputs"))), All_city_list!E1745,INDIRECT(ADDRESS(B1746,1,1,1,"all_city_parameter_inputs"))))</f>
        <v>CO2_emission_inventories</v>
      </c>
      <c r="F1746" s="9" t="str" cm="1">
        <f t="array" aca="1" ref="F1746" ca="1">IF(AND(ISBLANK(INDIRECT(ADDRESS(B1746,3,1,1,"all_city_parameter_inputs"))),ISBLANK(INDIRECT(ADDRESS(B1746,2,1,1,"all_city_parameter_inputs")))),"",IF(ISBLANK(INDIRECT(ADDRESS(B1746,2,1,1,"all_city_parameter_inputs"))),"",INDIRECT(ADDRESS(B1746,2,1,1,"all_city_parameter_inputs"))))</f>
        <v>bus_driver</v>
      </c>
      <c r="G1746" s="25" cm="1">
        <f t="array" aca="1" ref="G1746" ca="1">IF(ISBLANK(INDIRECT(ADDRESS(B1746,A1746,1,1,"all_city_parameter_inputs"))), "--",INDIRECT(ADDRESS(B1746,A1746,1,1,"all_city_parameter_inputs")))</f>
        <v>22446.681789999999</v>
      </c>
      <c r="H1746" s="25">
        <f ca="1">IF(OR(F1746="alpha",F1746="beta",F1746="sd",F1746="mean"),"--",VLOOKUP(C1746,Default!$B$5:$H$82,7,FALSE))</f>
        <v>9.76</v>
      </c>
      <c r="I1746" s="9" t="str">
        <f ca="1">VLOOKUP(E1746,Lookup!$C$5:$D$42,2, FALSE)</f>
        <v>Pollution values</v>
      </c>
      <c r="J1746" s="9">
        <f ca="1">VLOOKUP(C1746,Default!$B$4:$E$82,4, FALSE)</f>
        <v>0</v>
      </c>
      <c r="K1746" s="29"/>
      <c r="L1746" s="29"/>
      <c r="M1746" s="29"/>
    </row>
    <row r="1747" spans="1:13" x14ac:dyDescent="0.3">
      <c r="A1747" s="10">
        <f t="shared" si="80"/>
        <v>27</v>
      </c>
      <c r="B1747" s="10">
        <f t="shared" si="81"/>
        <v>65</v>
      </c>
      <c r="C1747" s="10" t="str">
        <f t="shared" ca="1" si="82"/>
        <v>CO2_emission_inventories big_truck</v>
      </c>
      <c r="D1747" s="9" t="str" cm="1">
        <f t="array" aca="1" ref="D1747" ca="1">INDIRECT(ADDRESS(1,A1747,1,1,"all_city_parameter_inputs"))</f>
        <v>gran_valparaiso</v>
      </c>
      <c r="E1747" s="11" t="str" cm="1">
        <f t="array" aca="1" ref="E1747" ca="1">IF(AND(ISBLANK(INDIRECT(ADDRESS(B1747,2,1,1,"all_city_parameter_inputs"))), ISBLANK(INDIRECT(ADDRESS(B1747,1,1,1,"all_city_parameter_inputs")))), "", IF(ISBLANK(INDIRECT(ADDRESS(B1747,1,1,1,"all_city_parameter_inputs"))), All_city_list!E1746,INDIRECT(ADDRESS(B1747,1,1,1,"all_city_parameter_inputs"))))</f>
        <v>CO2_emission_inventories</v>
      </c>
      <c r="F1747" s="9" t="str" cm="1">
        <f t="array" aca="1" ref="F1747" ca="1">IF(AND(ISBLANK(INDIRECT(ADDRESS(B1747,3,1,1,"all_city_parameter_inputs"))),ISBLANK(INDIRECT(ADDRESS(B1747,2,1,1,"all_city_parameter_inputs")))),"",IF(ISBLANK(INDIRECT(ADDRESS(B1747,2,1,1,"all_city_parameter_inputs"))),"",INDIRECT(ADDRESS(B1747,2,1,1,"all_city_parameter_inputs"))))</f>
        <v>big_truck</v>
      </c>
      <c r="G1747" s="25" cm="1">
        <f t="array" aca="1" ref="G1747" ca="1">IF(ISBLANK(INDIRECT(ADDRESS(B1747,A1747,1,1,"all_city_parameter_inputs"))), "--",INDIRECT(ADDRESS(B1747,A1747,1,1,"all_city_parameter_inputs")))</f>
        <v>220770.0925</v>
      </c>
      <c r="H1747" s="25">
        <f ca="1">IF(OR(F1747="alpha",F1747="beta",F1747="sd",F1747="mean"),"--",VLOOKUP(C1747,Default!$B$5:$H$82,7,FALSE))</f>
        <v>3.68</v>
      </c>
      <c r="I1747" s="9" t="str">
        <f ca="1">VLOOKUP(E1747,Lookup!$C$5:$D$42,2, FALSE)</f>
        <v>Pollution values</v>
      </c>
      <c r="J1747" s="9">
        <f ca="1">VLOOKUP(C1747,Default!$B$4:$E$82,4, FALSE)</f>
        <v>0</v>
      </c>
      <c r="K1747" s="29"/>
      <c r="L1747" s="29"/>
      <c r="M1747" s="29"/>
    </row>
    <row r="1748" spans="1:13" x14ac:dyDescent="0.3">
      <c r="A1748" s="10">
        <f t="shared" si="80"/>
        <v>27</v>
      </c>
      <c r="B1748" s="10">
        <f t="shared" si="81"/>
        <v>66</v>
      </c>
      <c r="C1748" s="10" t="str">
        <f t="shared" ca="1" si="82"/>
        <v>CO2_emission_inventories truck</v>
      </c>
      <c r="D1748" s="9" t="str" cm="1">
        <f t="array" aca="1" ref="D1748" ca="1">INDIRECT(ADDRESS(1,A1748,1,1,"all_city_parameter_inputs"))</f>
        <v>gran_valparaiso</v>
      </c>
      <c r="E1748" s="11" t="str" cm="1">
        <f t="array" aca="1" ref="E1748" ca="1">IF(AND(ISBLANK(INDIRECT(ADDRESS(B1748,2,1,1,"all_city_parameter_inputs"))), ISBLANK(INDIRECT(ADDRESS(B1748,1,1,1,"all_city_parameter_inputs")))), "", IF(ISBLANK(INDIRECT(ADDRESS(B1748,1,1,1,"all_city_parameter_inputs"))), All_city_list!E1747,INDIRECT(ADDRESS(B1748,1,1,1,"all_city_parameter_inputs"))))</f>
        <v>CO2_emission_inventories</v>
      </c>
      <c r="F1748" s="9" t="str" cm="1">
        <f t="array" aca="1" ref="F1748" ca="1">IF(AND(ISBLANK(INDIRECT(ADDRESS(B1748,3,1,1,"all_city_parameter_inputs"))),ISBLANK(INDIRECT(ADDRESS(B1748,2,1,1,"all_city_parameter_inputs")))),"",IF(ISBLANK(INDIRECT(ADDRESS(B1748,2,1,1,"all_city_parameter_inputs"))),"",INDIRECT(ADDRESS(B1748,2,1,1,"all_city_parameter_inputs"))))</f>
        <v>truck</v>
      </c>
      <c r="G1748" s="25" cm="1">
        <f t="array" aca="1" ref="G1748" ca="1">IF(ISBLANK(INDIRECT(ADDRESS(B1748,A1748,1,1,"all_city_parameter_inputs"))), "--",INDIRECT(ADDRESS(B1748,A1748,1,1,"all_city_parameter_inputs")))</f>
        <v>470632.32610000001</v>
      </c>
      <c r="H1748" s="25">
        <f ca="1">IF(OR(F1748="alpha",F1748="beta",F1748="sd",F1748="mean"),"--",VLOOKUP(C1748,Default!$B$5:$H$82,7,FALSE))</f>
        <v>6.19</v>
      </c>
      <c r="I1748" s="9" t="str">
        <f ca="1">VLOOKUP(E1748,Lookup!$C$5:$D$42,2, FALSE)</f>
        <v>Pollution values</v>
      </c>
      <c r="J1748" s="9">
        <f ca="1">VLOOKUP(C1748,Default!$B$4:$E$82,4, FALSE)</f>
        <v>0</v>
      </c>
      <c r="K1748" s="29"/>
      <c r="L1748" s="29"/>
      <c r="M1748" s="29"/>
    </row>
    <row r="1749" spans="1:13" x14ac:dyDescent="0.3">
      <c r="A1749" s="10">
        <f t="shared" si="80"/>
        <v>27</v>
      </c>
      <c r="B1749" s="10">
        <f t="shared" si="81"/>
        <v>67</v>
      </c>
      <c r="C1749" s="10" t="str">
        <f t="shared" ca="1" si="82"/>
        <v>CO2_emission_inventories van</v>
      </c>
      <c r="D1749" s="9" t="str" cm="1">
        <f t="array" aca="1" ref="D1749" ca="1">INDIRECT(ADDRESS(1,A1749,1,1,"all_city_parameter_inputs"))</f>
        <v>gran_valparaiso</v>
      </c>
      <c r="E1749" s="11" t="str" cm="1">
        <f t="array" aca="1" ref="E1749" ca="1">IF(AND(ISBLANK(INDIRECT(ADDRESS(B1749,2,1,1,"all_city_parameter_inputs"))), ISBLANK(INDIRECT(ADDRESS(B1749,1,1,1,"all_city_parameter_inputs")))), "", IF(ISBLANK(INDIRECT(ADDRESS(B1749,1,1,1,"all_city_parameter_inputs"))), All_city_list!E1748,INDIRECT(ADDRESS(B1749,1,1,1,"all_city_parameter_inputs"))))</f>
        <v>CO2_emission_inventories</v>
      </c>
      <c r="F1749" s="9" t="str" cm="1">
        <f t="array" aca="1" ref="F1749" ca="1">IF(AND(ISBLANK(INDIRECT(ADDRESS(B1749,3,1,1,"all_city_parameter_inputs"))),ISBLANK(INDIRECT(ADDRESS(B1749,2,1,1,"all_city_parameter_inputs")))),"",IF(ISBLANK(INDIRECT(ADDRESS(B1749,2,1,1,"all_city_parameter_inputs"))),"",INDIRECT(ADDRESS(B1749,2,1,1,"all_city_parameter_inputs"))))</f>
        <v>van</v>
      </c>
      <c r="G1749" s="25" t="str" cm="1">
        <f t="array" aca="1" ref="G1749" ca="1">IF(ISBLANK(INDIRECT(ADDRESS(B1749,A1749,1,1,"all_city_parameter_inputs"))), "--",INDIRECT(ADDRESS(B1749,A1749,1,1,"all_city_parameter_inputs")))</f>
        <v>--</v>
      </c>
      <c r="H1749" s="25" t="str">
        <f ca="1">IF(OR(F1749="alpha",F1749="beta",F1749="sd",F1749="mean"),"--",VLOOKUP(C1749,Default!$B$5:$H$82,7,FALSE))</f>
        <v>NOT defined</v>
      </c>
      <c r="I1749" s="9" t="str">
        <f ca="1">VLOOKUP(E1749,Lookup!$C$5:$D$42,2, FALSE)</f>
        <v>Pollution values</v>
      </c>
      <c r="J1749" s="9">
        <f ca="1">VLOOKUP(C1749,Default!$B$4:$E$82,4, FALSE)</f>
        <v>0</v>
      </c>
      <c r="K1749" s="29"/>
      <c r="L1749" s="29"/>
      <c r="M1749" s="29"/>
    </row>
    <row r="1750" spans="1:13" x14ac:dyDescent="0.3">
      <c r="A1750" s="10">
        <f t="shared" si="80"/>
        <v>27</v>
      </c>
      <c r="B1750" s="10">
        <f t="shared" si="81"/>
        <v>68</v>
      </c>
      <c r="C1750" s="10" t="str">
        <f t="shared" ca="1" si="82"/>
        <v>CO2_emission_inventories other</v>
      </c>
      <c r="D1750" s="9" t="str" cm="1">
        <f t="array" aca="1" ref="D1750" ca="1">INDIRECT(ADDRESS(1,A1750,1,1,"all_city_parameter_inputs"))</f>
        <v>gran_valparaiso</v>
      </c>
      <c r="E1750" s="11" t="str" cm="1">
        <f t="array" aca="1" ref="E1750" ca="1">IF(AND(ISBLANK(INDIRECT(ADDRESS(B1750,2,1,1,"all_city_parameter_inputs"))), ISBLANK(INDIRECT(ADDRESS(B1750,1,1,1,"all_city_parameter_inputs")))), "", IF(ISBLANK(INDIRECT(ADDRESS(B1750,1,1,1,"all_city_parameter_inputs"))), All_city_list!E1749,INDIRECT(ADDRESS(B1750,1,1,1,"all_city_parameter_inputs"))))</f>
        <v>CO2_emission_inventories</v>
      </c>
      <c r="F1750" s="9" t="str" cm="1">
        <f t="array" aca="1" ref="F1750" ca="1">IF(AND(ISBLANK(INDIRECT(ADDRESS(B1750,3,1,1,"all_city_parameter_inputs"))),ISBLANK(INDIRECT(ADDRESS(B1750,2,1,1,"all_city_parameter_inputs")))),"",IF(ISBLANK(INDIRECT(ADDRESS(B1750,2,1,1,"all_city_parameter_inputs"))),"",INDIRECT(ADDRESS(B1750,2,1,1,"all_city_parameter_inputs"))))</f>
        <v>other</v>
      </c>
      <c r="G1750" s="25" cm="1">
        <f t="array" aca="1" ref="G1750" ca="1">IF(ISBLANK(INDIRECT(ADDRESS(B1750,A1750,1,1,"all_city_parameter_inputs"))), "--",INDIRECT(ADDRESS(B1750,A1750,1,1,"all_city_parameter_inputs")))</f>
        <v>9761.4987500000007</v>
      </c>
      <c r="H1750" s="25">
        <f ca="1">IF(OR(F1750="alpha",F1750="beta",F1750="sd",F1750="mean"),"--",VLOOKUP(C1750,Default!$B$5:$H$82,7,FALSE))</f>
        <v>31.28</v>
      </c>
      <c r="I1750" s="9" t="str">
        <f ca="1">VLOOKUP(E1750,Lookup!$C$5:$D$42,2, FALSE)</f>
        <v>Pollution values</v>
      </c>
      <c r="J1750" s="9">
        <f ca="1">VLOOKUP(C1750,Default!$B$4:$E$82,4, FALSE)</f>
        <v>0</v>
      </c>
      <c r="K1750" s="29"/>
      <c r="L1750" s="29"/>
      <c r="M1750" s="29"/>
    </row>
    <row r="1751" spans="1:13" x14ac:dyDescent="0.3">
      <c r="A1751" s="10">
        <f t="shared" si="80"/>
        <v>27</v>
      </c>
      <c r="B1751" s="10">
        <f t="shared" si="81"/>
        <v>69</v>
      </c>
      <c r="C1751" s="10" t="str">
        <f t="shared" ca="1" si="82"/>
        <v>CO2_emission_inventories taxi</v>
      </c>
      <c r="D1751" s="9" t="str" cm="1">
        <f t="array" aca="1" ref="D1751" ca="1">INDIRECT(ADDRESS(1,A1751,1,1,"all_city_parameter_inputs"))</f>
        <v>gran_valparaiso</v>
      </c>
      <c r="E1751" s="11" t="str" cm="1">
        <f t="array" aca="1" ref="E1751" ca="1">IF(AND(ISBLANK(INDIRECT(ADDRESS(B1751,2,1,1,"all_city_parameter_inputs"))), ISBLANK(INDIRECT(ADDRESS(B1751,1,1,1,"all_city_parameter_inputs")))), "", IF(ISBLANK(INDIRECT(ADDRESS(B1751,1,1,1,"all_city_parameter_inputs"))), All_city_list!E1750,INDIRECT(ADDRESS(B1751,1,1,1,"all_city_parameter_inputs"))))</f>
        <v>CO2_emission_inventories</v>
      </c>
      <c r="F1751" s="9" t="str" cm="1">
        <f t="array" aca="1" ref="F1751" ca="1">IF(AND(ISBLANK(INDIRECT(ADDRESS(B1751,3,1,1,"all_city_parameter_inputs"))),ISBLANK(INDIRECT(ADDRESS(B1751,2,1,1,"all_city_parameter_inputs")))),"",IF(ISBLANK(INDIRECT(ADDRESS(B1751,2,1,1,"all_city_parameter_inputs"))),"",INDIRECT(ADDRESS(B1751,2,1,1,"all_city_parameter_inputs"))))</f>
        <v>taxi</v>
      </c>
      <c r="G1751" s="25" t="str" cm="1">
        <f t="array" aca="1" ref="G1751" ca="1">IF(ISBLANK(INDIRECT(ADDRESS(B1751,A1751,1,1,"all_city_parameter_inputs"))), "--",INDIRECT(ADDRESS(B1751,A1751,1,1,"all_city_parameter_inputs")))</f>
        <v>--</v>
      </c>
      <c r="H1751" s="25" t="str">
        <f ca="1">IF(OR(F1751="alpha",F1751="beta",F1751="sd",F1751="mean"),"--",VLOOKUP(C1751,Default!$B$5:$H$82,7,FALSE))</f>
        <v>NOT defined</v>
      </c>
      <c r="I1751" s="9" t="str">
        <f ca="1">VLOOKUP(E1751,Lookup!$C$5:$D$42,2, FALSE)</f>
        <v>Pollution values</v>
      </c>
      <c r="J1751" s="9">
        <f ca="1">VLOOKUP(C1751,Default!$B$4:$E$82,4, FALSE)</f>
        <v>0</v>
      </c>
      <c r="K1751" s="29"/>
      <c r="L1751" s="29"/>
      <c r="M1751" s="29"/>
    </row>
    <row r="1752" spans="1:13" x14ac:dyDescent="0.3">
      <c r="A1752" s="10">
        <f t="shared" si="80"/>
        <v>27</v>
      </c>
      <c r="B1752" s="10">
        <f t="shared" si="81"/>
        <v>70</v>
      </c>
      <c r="C1752" s="10" t="str">
        <f t="shared" ca="1" si="82"/>
        <v>CO2_emission_inventories auto_rickshaw</v>
      </c>
      <c r="D1752" s="9" t="str" cm="1">
        <f t="array" aca="1" ref="D1752" ca="1">INDIRECT(ADDRESS(1,A1752,1,1,"all_city_parameter_inputs"))</f>
        <v>gran_valparaiso</v>
      </c>
      <c r="E1752" s="11" t="str" cm="1">
        <f t="array" aca="1" ref="E1752" ca="1">IF(AND(ISBLANK(INDIRECT(ADDRESS(B1752,2,1,1,"all_city_parameter_inputs"))), ISBLANK(INDIRECT(ADDRESS(B1752,1,1,1,"all_city_parameter_inputs")))), "", IF(ISBLANK(INDIRECT(ADDRESS(B1752,1,1,1,"all_city_parameter_inputs"))), All_city_list!E1751,INDIRECT(ADDRESS(B1752,1,1,1,"all_city_parameter_inputs"))))</f>
        <v>CO2_emission_inventories</v>
      </c>
      <c r="F1752" s="9" t="str" cm="1">
        <f t="array" aca="1" ref="F1752" ca="1">IF(AND(ISBLANK(INDIRECT(ADDRESS(B1752,3,1,1,"all_city_parameter_inputs"))),ISBLANK(INDIRECT(ADDRESS(B1752,2,1,1,"all_city_parameter_inputs")))),"",IF(ISBLANK(INDIRECT(ADDRESS(B1752,2,1,1,"all_city_parameter_inputs"))),"",INDIRECT(ADDRESS(B1752,2,1,1,"all_city_parameter_inputs"))))</f>
        <v>auto_rickshaw</v>
      </c>
      <c r="G1752" s="25" t="str" cm="1">
        <f t="array" aca="1" ref="G1752" ca="1">IF(ISBLANK(INDIRECT(ADDRESS(B1752,A1752,1,1,"all_city_parameter_inputs"))), "--",INDIRECT(ADDRESS(B1752,A1752,1,1,"all_city_parameter_inputs")))</f>
        <v>--</v>
      </c>
      <c r="H1752" s="25" t="str">
        <f ca="1">IF(OR(F1752="alpha",F1752="beta",F1752="sd",F1752="mean"),"--",VLOOKUP(C1752,Default!$B$5:$H$82,7,FALSE))</f>
        <v>NOT defined</v>
      </c>
      <c r="I1752" s="9" t="str">
        <f ca="1">VLOOKUP(E1752,Lookup!$C$5:$D$42,2, FALSE)</f>
        <v>Pollution values</v>
      </c>
      <c r="J1752" s="9">
        <f ca="1">VLOOKUP(C1752,Default!$B$4:$E$82,4, FALSE)</f>
        <v>0</v>
      </c>
      <c r="K1752" s="29"/>
      <c r="L1752" s="29"/>
      <c r="M1752" s="29"/>
    </row>
    <row r="1753" spans="1:13" x14ac:dyDescent="0.3">
      <c r="A1753" s="10">
        <f t="shared" si="80"/>
        <v>27</v>
      </c>
      <c r="B1753" s="10">
        <f t="shared" si="81"/>
        <v>71</v>
      </c>
      <c r="C1753" s="10" t="str">
        <f t="shared" ca="1" si="82"/>
        <v xml:space="preserve">CO2_emission_confidence </v>
      </c>
      <c r="D1753" s="9" t="str" cm="1">
        <f t="array" aca="1" ref="D1753" ca="1">INDIRECT(ADDRESS(1,A1753,1,1,"all_city_parameter_inputs"))</f>
        <v>gran_valparaiso</v>
      </c>
      <c r="E1753" s="11" t="str" cm="1">
        <f t="array" aca="1" ref="E1753" ca="1">IF(AND(ISBLANK(INDIRECT(ADDRESS(B1753,2,1,1,"all_city_parameter_inputs"))), ISBLANK(INDIRECT(ADDRESS(B1753,1,1,1,"all_city_parameter_inputs")))), "", IF(ISBLANK(INDIRECT(ADDRESS(B1753,1,1,1,"all_city_parameter_inputs"))), All_city_list!E1752,INDIRECT(ADDRESS(B1753,1,1,1,"all_city_parameter_inputs"))))</f>
        <v>CO2_emission_confidence</v>
      </c>
      <c r="F1753" s="9" t="str" cm="1">
        <f t="array" aca="1" ref="F1753" ca="1">IF(AND(ISBLANK(INDIRECT(ADDRESS(B1753,3,1,1,"all_city_parameter_inputs"))),ISBLANK(INDIRECT(ADDRESS(B1753,2,1,1,"all_city_parameter_inputs")))),"",IF(ISBLANK(INDIRECT(ADDRESS(B1753,2,1,1,"all_city_parameter_inputs"))),"",INDIRECT(ADDRESS(B1753,2,1,1,"all_city_parameter_inputs"))))</f>
        <v/>
      </c>
      <c r="G1753" s="25" cm="1">
        <f t="array" aca="1" ref="G1753" ca="1">IF(ISBLANK(INDIRECT(ADDRESS(B1753,A1753,1,1,"all_city_parameter_inputs"))), "--",INDIRECT(ADDRESS(B1753,A1753,1,1,"all_city_parameter_inputs")))</f>
        <v>0.8</v>
      </c>
      <c r="H1753" s="25" t="e">
        <f ca="1">IF(OR(F1753="alpha",F1753="beta",F1753="sd",F1753="mean"),"--",VLOOKUP(C1753,Default!$B$5:$H$82,7,FALSE))</f>
        <v>#N/A</v>
      </c>
      <c r="I1753" s="9" t="str">
        <f ca="1">VLOOKUP(E1753,Lookup!$C$5:$D$42,2, FALSE)</f>
        <v>Pollution values</v>
      </c>
      <c r="J1753" s="9" t="e">
        <f ca="1">VLOOKUP(C1753,Default!$B$4:$E$82,4, FALSE)</f>
        <v>#N/A</v>
      </c>
      <c r="K1753" s="29"/>
      <c r="L1753" s="29"/>
      <c r="M1753" s="29"/>
    </row>
    <row r="1754" spans="1:13" x14ac:dyDescent="0.3">
      <c r="D1754" s="9"/>
      <c r="E1754" s="11"/>
      <c r="F1754" s="9"/>
      <c r="G1754" s="25"/>
      <c r="H1754" s="25"/>
      <c r="I1754" s="9"/>
      <c r="J1754" s="9"/>
      <c r="K1754" s="29"/>
      <c r="L1754" s="29"/>
      <c r="M1754" s="29"/>
    </row>
    <row r="1755" spans="1:13" x14ac:dyDescent="0.3">
      <c r="D1755" s="9"/>
      <c r="E1755" s="11"/>
      <c r="F1755" s="9"/>
      <c r="G1755" s="25"/>
      <c r="H1755" s="25"/>
      <c r="I1755" s="9"/>
      <c r="J1755" s="9"/>
      <c r="K1755" s="29"/>
      <c r="L1755" s="29"/>
      <c r="M1755" s="29"/>
    </row>
    <row r="1756" spans="1:13" x14ac:dyDescent="0.3">
      <c r="D1756" s="9"/>
      <c r="E1756" s="11"/>
      <c r="F1756" s="9"/>
      <c r="G1756" s="25"/>
      <c r="H1756" s="25"/>
      <c r="I1756" s="9"/>
      <c r="J1756" s="9"/>
      <c r="K1756" s="29"/>
      <c r="L1756" s="29"/>
      <c r="M1756" s="29"/>
    </row>
    <row r="1757" spans="1:13" x14ac:dyDescent="0.3">
      <c r="D1757" s="9"/>
      <c r="E1757" s="11"/>
      <c r="F1757" s="9"/>
      <c r="G1757" s="25"/>
      <c r="H1757" s="25"/>
      <c r="I1757" s="9"/>
      <c r="J1757" s="9"/>
      <c r="K1757" s="29"/>
      <c r="L1757" s="29"/>
      <c r="M1757" s="29"/>
    </row>
    <row r="1758" spans="1:13" x14ac:dyDescent="0.3">
      <c r="D1758" s="9"/>
      <c r="E1758" s="11"/>
      <c r="F1758" s="9"/>
      <c r="G1758" s="25"/>
      <c r="H1758" s="25"/>
      <c r="I1758" s="9"/>
      <c r="J1758" s="9"/>
      <c r="K1758" s="29"/>
      <c r="L1758" s="29"/>
      <c r="M1758" s="29"/>
    </row>
    <row r="1759" spans="1:13" x14ac:dyDescent="0.3">
      <c r="D1759" s="9"/>
      <c r="E1759" s="11"/>
      <c r="F1759" s="9"/>
      <c r="G1759" s="25"/>
      <c r="H1759" s="25"/>
      <c r="I1759" s="9"/>
      <c r="J1759" s="9"/>
      <c r="K1759" s="29"/>
      <c r="L1759" s="29"/>
      <c r="M1759" s="29"/>
    </row>
    <row r="1760" spans="1:13" x14ac:dyDescent="0.3">
      <c r="D1760" s="9"/>
      <c r="E1760" s="11"/>
      <c r="F1760" s="9"/>
      <c r="G1760" s="25"/>
      <c r="H1760" s="25"/>
      <c r="I1760" s="9"/>
      <c r="J1760" s="9"/>
      <c r="K1760" s="29"/>
      <c r="L1760" s="29"/>
      <c r="M1760" s="29"/>
    </row>
    <row r="1761" spans="4:13" x14ac:dyDescent="0.3">
      <c r="D1761" s="9"/>
      <c r="E1761" s="11"/>
      <c r="F1761" s="9"/>
      <c r="G1761" s="25"/>
      <c r="H1761" s="25"/>
      <c r="I1761" s="9"/>
      <c r="J1761" s="9"/>
      <c r="K1761" s="29"/>
      <c r="L1761" s="29"/>
      <c r="M1761" s="29"/>
    </row>
    <row r="1762" spans="4:13" x14ac:dyDescent="0.3">
      <c r="D1762" s="9"/>
      <c r="E1762" s="11"/>
      <c r="F1762" s="9"/>
      <c r="G1762" s="25"/>
      <c r="H1762" s="25"/>
      <c r="I1762" s="9"/>
      <c r="J1762" s="9"/>
      <c r="K1762" s="29"/>
      <c r="L1762" s="29"/>
      <c r="M1762" s="29"/>
    </row>
    <row r="1763" spans="4:13" x14ac:dyDescent="0.3">
      <c r="D1763" s="9"/>
      <c r="E1763" s="11"/>
      <c r="F1763" s="9"/>
      <c r="G1763" s="25"/>
      <c r="H1763" s="25"/>
      <c r="I1763" s="9"/>
      <c r="J1763" s="9"/>
      <c r="K1763" s="29"/>
      <c r="L1763" s="29"/>
      <c r="M1763" s="29"/>
    </row>
    <row r="1764" spans="4:13" x14ac:dyDescent="0.3">
      <c r="D1764" s="9"/>
      <c r="E1764" s="11"/>
      <c r="F1764" s="9"/>
      <c r="G1764" s="25"/>
      <c r="H1764" s="25"/>
      <c r="I1764" s="9"/>
      <c r="J1764" s="9"/>
      <c r="K1764" s="29"/>
      <c r="L1764" s="29"/>
      <c r="M1764" s="29"/>
    </row>
    <row r="1765" spans="4:13" x14ac:dyDescent="0.3">
      <c r="D1765" s="9"/>
      <c r="E1765" s="11"/>
      <c r="F1765" s="9"/>
      <c r="G1765" s="25"/>
      <c r="H1765" s="25"/>
      <c r="I1765" s="9"/>
      <c r="J1765" s="9"/>
      <c r="K1765" s="29"/>
      <c r="L1765" s="29"/>
      <c r="M1765" s="29"/>
    </row>
    <row r="1766" spans="4:13" x14ac:dyDescent="0.3">
      <c r="D1766" s="9"/>
      <c r="E1766" s="11"/>
      <c r="F1766" s="9"/>
      <c r="G1766" s="25"/>
      <c r="H1766" s="25"/>
      <c r="I1766" s="9"/>
      <c r="J1766" s="9"/>
      <c r="K1766" s="29"/>
      <c r="L1766" s="29"/>
      <c r="M1766" s="29"/>
    </row>
    <row r="1767" spans="4:13" x14ac:dyDescent="0.3">
      <c r="D1767" s="9"/>
      <c r="E1767" s="11"/>
      <c r="F1767" s="9"/>
      <c r="G1767" s="25"/>
      <c r="H1767" s="25"/>
      <c r="I1767" s="9"/>
      <c r="J1767" s="9"/>
      <c r="K1767" s="29"/>
      <c r="L1767" s="29"/>
      <c r="M1767" s="29"/>
    </row>
    <row r="1768" spans="4:13" x14ac:dyDescent="0.3">
      <c r="D1768" s="9"/>
      <c r="E1768" s="11"/>
      <c r="F1768" s="9"/>
      <c r="G1768" s="25"/>
      <c r="H1768" s="25"/>
      <c r="I1768" s="9"/>
      <c r="J1768" s="9"/>
      <c r="K1768" s="29"/>
      <c r="L1768" s="29"/>
      <c r="M1768" s="29"/>
    </row>
    <row r="1769" spans="4:13" x14ac:dyDescent="0.3">
      <c r="D1769" s="9"/>
      <c r="E1769" s="11"/>
      <c r="F1769" s="9"/>
      <c r="G1769" s="25"/>
      <c r="H1769" s="25"/>
      <c r="I1769" s="9"/>
      <c r="J1769" s="9"/>
      <c r="K1769" s="29"/>
      <c r="L1769" s="29"/>
      <c r="M1769" s="29"/>
    </row>
    <row r="1770" spans="4:13" x14ac:dyDescent="0.3">
      <c r="D1770" s="9"/>
      <c r="E1770" s="11"/>
      <c r="F1770" s="9"/>
      <c r="G1770" s="25"/>
      <c r="H1770" s="25"/>
      <c r="I1770" s="9"/>
      <c r="J1770" s="9"/>
      <c r="K1770" s="29"/>
      <c r="L1770" s="29"/>
      <c r="M1770" s="29"/>
    </row>
    <row r="1771" spans="4:13" x14ac:dyDescent="0.3">
      <c r="D1771" s="9"/>
      <c r="E1771" s="11"/>
      <c r="F1771" s="9"/>
      <c r="G1771" s="25"/>
      <c r="H1771" s="25"/>
      <c r="I1771" s="9"/>
      <c r="J1771" s="9"/>
      <c r="K1771" s="29"/>
      <c r="L1771" s="29"/>
      <c r="M1771" s="29"/>
    </row>
    <row r="1772" spans="4:13" x14ac:dyDescent="0.3">
      <c r="D1772" s="9"/>
      <c r="E1772" s="11"/>
      <c r="F1772" s="9"/>
      <c r="G1772" s="25"/>
      <c r="H1772" s="25"/>
      <c r="I1772" s="9"/>
      <c r="J1772" s="9"/>
      <c r="K1772" s="29"/>
      <c r="L1772" s="29"/>
      <c r="M1772" s="29"/>
    </row>
    <row r="1773" spans="4:13" x14ac:dyDescent="0.3">
      <c r="D1773" s="9"/>
      <c r="E1773" s="11"/>
      <c r="F1773" s="9"/>
      <c r="G1773" s="25"/>
      <c r="H1773" s="25"/>
      <c r="I1773" s="9"/>
      <c r="J1773" s="9"/>
      <c r="K1773" s="29"/>
      <c r="L1773" s="29"/>
      <c r="M1773" s="29"/>
    </row>
    <row r="1774" spans="4:13" x14ac:dyDescent="0.3">
      <c r="D1774" s="9"/>
      <c r="E1774" s="11"/>
      <c r="F1774" s="9"/>
      <c r="G1774" s="25"/>
      <c r="H1774" s="25"/>
      <c r="I1774" s="9"/>
      <c r="J1774" s="9"/>
      <c r="K1774" s="29"/>
      <c r="L1774" s="29"/>
      <c r="M1774" s="29"/>
    </row>
    <row r="1775" spans="4:13" x14ac:dyDescent="0.3">
      <c r="D1775" s="9"/>
      <c r="E1775" s="11"/>
      <c r="F1775" s="9"/>
      <c r="G1775" s="25"/>
      <c r="H1775" s="25"/>
      <c r="I1775" s="9"/>
      <c r="J1775" s="9"/>
      <c r="K1775" s="29"/>
      <c r="L1775" s="29"/>
      <c r="M1775" s="29"/>
    </row>
    <row r="1776" spans="4:13" x14ac:dyDescent="0.3">
      <c r="D1776" s="9"/>
      <c r="E1776" s="11"/>
      <c r="F1776" s="9"/>
      <c r="G1776" s="25"/>
      <c r="H1776" s="25"/>
      <c r="I1776" s="9"/>
      <c r="J1776" s="9"/>
      <c r="K1776" s="29"/>
      <c r="L1776" s="29"/>
      <c r="M1776" s="29"/>
    </row>
    <row r="1777" spans="4:13" x14ac:dyDescent="0.3">
      <c r="D1777" s="9"/>
      <c r="E1777" s="11"/>
      <c r="F1777" s="9"/>
      <c r="G1777" s="25"/>
      <c r="H1777" s="25"/>
      <c r="I1777" s="9"/>
      <c r="J1777" s="9"/>
      <c r="K1777" s="29"/>
      <c r="L1777" s="29"/>
      <c r="M1777" s="29"/>
    </row>
    <row r="1778" spans="4:13" x14ac:dyDescent="0.3">
      <c r="D1778" s="9"/>
      <c r="E1778" s="11"/>
      <c r="F1778" s="9"/>
      <c r="G1778" s="25"/>
      <c r="H1778" s="25"/>
      <c r="I1778" s="9"/>
      <c r="J1778" s="9"/>
      <c r="K1778" s="29"/>
      <c r="L1778" s="29"/>
      <c r="M1778" s="29"/>
    </row>
    <row r="1779" spans="4:13" x14ac:dyDescent="0.3">
      <c r="D1779" s="9"/>
      <c r="E1779" s="11"/>
      <c r="F1779" s="9"/>
      <c r="G1779" s="25"/>
      <c r="H1779" s="25"/>
      <c r="I1779" s="9"/>
      <c r="J1779" s="9"/>
      <c r="K1779" s="29"/>
      <c r="L1779" s="29"/>
      <c r="M1779" s="29"/>
    </row>
    <row r="1780" spans="4:13" x14ac:dyDescent="0.3">
      <c r="D1780" s="9"/>
      <c r="E1780" s="11"/>
      <c r="F1780" s="9"/>
      <c r="G1780" s="25"/>
      <c r="H1780" s="25"/>
      <c r="I1780" s="9"/>
      <c r="J1780" s="9"/>
      <c r="K1780" s="29"/>
      <c r="L1780" s="29"/>
      <c r="M1780" s="29"/>
    </row>
    <row r="1781" spans="4:13" x14ac:dyDescent="0.3">
      <c r="D1781" s="9"/>
      <c r="E1781" s="11"/>
      <c r="F1781" s="9"/>
      <c r="G1781" s="25"/>
      <c r="H1781" s="25"/>
      <c r="I1781" s="9"/>
      <c r="J1781" s="9"/>
      <c r="K1781" s="29"/>
      <c r="L1781" s="29"/>
      <c r="M1781" s="29"/>
    </row>
    <row r="1782" spans="4:13" x14ac:dyDescent="0.3">
      <c r="D1782" s="9"/>
      <c r="E1782" s="11"/>
      <c r="F1782" s="9"/>
      <c r="G1782" s="25"/>
      <c r="H1782" s="25"/>
      <c r="I1782" s="9"/>
      <c r="J1782" s="9"/>
      <c r="K1782" s="29"/>
      <c r="L1782" s="29"/>
      <c r="M1782" s="29"/>
    </row>
    <row r="1783" spans="4:13" x14ac:dyDescent="0.3">
      <c r="D1783" s="9"/>
      <c r="E1783" s="11"/>
      <c r="F1783" s="9"/>
      <c r="G1783" s="25"/>
      <c r="H1783" s="25"/>
      <c r="I1783" s="9"/>
      <c r="J1783" s="9"/>
      <c r="K1783" s="29"/>
      <c r="L1783" s="29"/>
      <c r="M1783" s="29"/>
    </row>
    <row r="1784" spans="4:13" x14ac:dyDescent="0.3">
      <c r="D1784" s="9"/>
      <c r="E1784" s="11"/>
      <c r="F1784" s="9"/>
      <c r="G1784" s="25"/>
      <c r="H1784" s="25"/>
      <c r="I1784" s="9"/>
      <c r="J1784" s="9"/>
      <c r="K1784" s="29"/>
      <c r="L1784" s="29"/>
      <c r="M1784" s="29"/>
    </row>
    <row r="1785" spans="4:13" x14ac:dyDescent="0.3">
      <c r="D1785" s="9"/>
      <c r="E1785" s="11"/>
      <c r="F1785" s="9"/>
      <c r="G1785" s="25"/>
      <c r="H1785" s="25"/>
      <c r="I1785" s="9"/>
      <c r="J1785" s="9"/>
      <c r="K1785" s="29"/>
      <c r="L1785" s="29"/>
      <c r="M1785" s="29"/>
    </row>
    <row r="1786" spans="4:13" x14ac:dyDescent="0.3">
      <c r="D1786" s="9"/>
      <c r="E1786" s="11"/>
      <c r="F1786" s="9"/>
      <c r="G1786" s="25"/>
      <c r="H1786" s="25"/>
      <c r="I1786" s="9"/>
      <c r="J1786" s="9"/>
      <c r="K1786" s="29"/>
      <c r="L1786" s="29"/>
      <c r="M1786" s="29"/>
    </row>
    <row r="1787" spans="4:13" x14ac:dyDescent="0.3">
      <c r="D1787" s="9"/>
      <c r="E1787" s="11"/>
      <c r="F1787" s="9"/>
      <c r="G1787" s="25"/>
      <c r="H1787" s="25"/>
      <c r="I1787" s="9"/>
      <c r="J1787" s="9"/>
      <c r="K1787" s="29"/>
      <c r="L1787" s="29"/>
      <c r="M1787" s="29"/>
    </row>
    <row r="1788" spans="4:13" x14ac:dyDescent="0.3">
      <c r="D1788" s="9"/>
      <c r="E1788" s="11"/>
      <c r="F1788" s="9"/>
      <c r="G1788" s="25"/>
      <c r="H1788" s="25"/>
      <c r="I1788" s="9"/>
      <c r="J1788" s="9"/>
      <c r="K1788" s="29"/>
      <c r="L1788" s="29"/>
      <c r="M1788" s="29"/>
    </row>
    <row r="1789" spans="4:13" x14ac:dyDescent="0.3">
      <c r="D1789" s="9"/>
      <c r="E1789" s="11"/>
      <c r="F1789" s="9"/>
      <c r="G1789" s="25"/>
      <c r="H1789" s="25"/>
      <c r="I1789" s="9"/>
      <c r="J1789" s="9"/>
      <c r="K1789" s="29"/>
      <c r="L1789" s="29"/>
      <c r="M1789" s="29"/>
    </row>
    <row r="1790" spans="4:13" x14ac:dyDescent="0.3">
      <c r="D1790" s="9"/>
      <c r="E1790" s="11"/>
      <c r="F1790" s="9"/>
      <c r="G1790" s="25"/>
      <c r="H1790" s="25"/>
      <c r="I1790" s="9"/>
      <c r="J1790" s="9"/>
      <c r="K1790" s="29"/>
      <c r="L1790" s="29"/>
      <c r="M1790" s="29"/>
    </row>
    <row r="1791" spans="4:13" x14ac:dyDescent="0.3">
      <c r="D1791" s="9"/>
      <c r="E1791" s="11"/>
      <c r="F1791" s="9"/>
      <c r="G1791" s="25"/>
      <c r="H1791" s="25"/>
      <c r="I1791" s="9"/>
      <c r="J1791" s="9"/>
      <c r="K1791" s="29"/>
      <c r="L1791" s="29"/>
      <c r="M1791" s="29"/>
    </row>
    <row r="1792" spans="4:13" x14ac:dyDescent="0.3">
      <c r="D1792" s="9"/>
      <c r="E1792" s="11"/>
      <c r="F1792" s="9"/>
      <c r="G1792" s="25"/>
      <c r="H1792" s="25"/>
      <c r="I1792" s="9"/>
      <c r="J1792" s="9"/>
      <c r="K1792" s="29"/>
      <c r="L1792" s="29"/>
      <c r="M1792" s="29"/>
    </row>
    <row r="1793" spans="4:13" x14ac:dyDescent="0.3">
      <c r="D1793" s="9"/>
      <c r="E1793" s="11"/>
      <c r="F1793" s="9"/>
      <c r="G1793" s="25"/>
      <c r="H1793" s="25"/>
      <c r="I1793" s="9"/>
      <c r="J1793" s="9"/>
      <c r="K1793" s="29"/>
      <c r="L1793" s="29"/>
      <c r="M1793" s="29"/>
    </row>
    <row r="1794" spans="4:13" x14ac:dyDescent="0.3">
      <c r="D1794" s="9"/>
      <c r="E1794" s="11"/>
      <c r="F1794" s="9"/>
      <c r="G1794" s="25"/>
      <c r="H1794" s="25"/>
      <c r="I1794" s="9"/>
      <c r="J1794" s="9"/>
      <c r="K1794" s="29"/>
      <c r="L1794" s="29"/>
      <c r="M1794" s="29"/>
    </row>
    <row r="1795" spans="4:13" x14ac:dyDescent="0.3">
      <c r="D1795" s="9"/>
      <c r="E1795" s="11"/>
      <c r="F1795" s="9"/>
      <c r="G1795" s="25"/>
      <c r="H1795" s="25"/>
      <c r="I1795" s="9"/>
      <c r="J1795" s="9"/>
      <c r="K1795" s="29"/>
      <c r="L1795" s="29"/>
      <c r="M1795" s="29"/>
    </row>
    <row r="1796" spans="4:13" x14ac:dyDescent="0.3">
      <c r="D1796" s="9"/>
      <c r="E1796" s="11"/>
      <c r="F1796" s="9"/>
      <c r="G1796" s="25"/>
      <c r="H1796" s="25"/>
      <c r="I1796" s="9"/>
      <c r="J1796" s="9"/>
      <c r="K1796" s="29"/>
      <c r="L1796" s="29"/>
      <c r="M1796" s="29"/>
    </row>
    <row r="1797" spans="4:13" x14ac:dyDescent="0.3">
      <c r="D1797" s="9"/>
      <c r="E1797" s="11"/>
      <c r="F1797" s="9"/>
      <c r="G1797" s="25"/>
      <c r="H1797" s="25"/>
      <c r="I1797" s="9"/>
      <c r="J1797" s="9"/>
      <c r="K1797" s="29"/>
      <c r="L1797" s="29"/>
      <c r="M1797" s="29"/>
    </row>
    <row r="1798" spans="4:13" x14ac:dyDescent="0.3">
      <c r="D1798" s="9"/>
      <c r="E1798" s="11"/>
      <c r="F1798" s="9"/>
      <c r="G1798" s="25"/>
      <c r="H1798" s="25"/>
      <c r="I1798" s="9"/>
      <c r="J1798" s="9"/>
      <c r="K1798" s="29"/>
      <c r="L1798" s="29"/>
      <c r="M1798" s="29"/>
    </row>
    <row r="1799" spans="4:13" x14ac:dyDescent="0.3">
      <c r="D1799" s="9"/>
      <c r="E1799" s="11"/>
      <c r="F1799" s="9"/>
      <c r="G1799" s="25"/>
      <c r="H1799" s="25"/>
      <c r="I1799" s="9"/>
      <c r="J1799" s="9"/>
      <c r="K1799" s="29"/>
      <c r="L1799" s="29"/>
      <c r="M1799" s="29"/>
    </row>
    <row r="1800" spans="4:13" x14ac:dyDescent="0.3">
      <c r="D1800" s="9"/>
      <c r="E1800" s="11"/>
      <c r="F1800" s="9"/>
      <c r="G1800" s="25"/>
      <c r="H1800" s="25"/>
      <c r="I1800" s="9"/>
      <c r="J1800" s="9"/>
      <c r="K1800" s="29"/>
      <c r="L1800" s="29"/>
      <c r="M1800" s="29"/>
    </row>
    <row r="1801" spans="4:13" x14ac:dyDescent="0.3">
      <c r="D1801" s="9"/>
      <c r="E1801" s="11"/>
      <c r="F1801" s="9"/>
      <c r="G1801" s="25"/>
      <c r="H1801" s="25"/>
      <c r="I1801" s="9"/>
      <c r="J1801" s="9"/>
      <c r="K1801" s="29"/>
      <c r="L1801" s="29"/>
      <c r="M1801" s="29"/>
    </row>
    <row r="1802" spans="4:13" x14ac:dyDescent="0.3">
      <c r="D1802" s="9"/>
      <c r="E1802" s="11"/>
      <c r="F1802" s="9"/>
      <c r="G1802" s="25"/>
      <c r="H1802" s="25"/>
      <c r="I1802" s="9"/>
      <c r="J1802" s="9"/>
      <c r="K1802" s="29"/>
      <c r="L1802" s="29"/>
      <c r="M1802" s="29"/>
    </row>
    <row r="1803" spans="4:13" x14ac:dyDescent="0.3">
      <c r="D1803" s="9"/>
      <c r="E1803" s="11"/>
      <c r="F1803" s="9"/>
      <c r="G1803" s="25"/>
      <c r="H1803" s="25"/>
      <c r="I1803" s="9"/>
      <c r="J1803" s="9"/>
      <c r="K1803" s="29"/>
      <c r="L1803" s="29"/>
      <c r="M1803" s="29"/>
    </row>
    <row r="1804" spans="4:13" x14ac:dyDescent="0.3">
      <c r="D1804" s="9"/>
      <c r="E1804" s="11"/>
      <c r="F1804" s="9"/>
      <c r="G1804" s="25"/>
      <c r="H1804" s="25"/>
      <c r="I1804" s="9"/>
      <c r="J1804" s="9"/>
      <c r="K1804" s="29"/>
      <c r="L1804" s="29"/>
      <c r="M1804" s="29"/>
    </row>
    <row r="1805" spans="4:13" x14ac:dyDescent="0.3">
      <c r="D1805" s="9"/>
      <c r="E1805" s="11"/>
      <c r="F1805" s="9"/>
      <c r="G1805" s="25"/>
      <c r="H1805" s="25"/>
      <c r="I1805" s="9"/>
      <c r="J1805" s="9"/>
      <c r="K1805" s="29"/>
      <c r="L1805" s="29"/>
      <c r="M1805" s="29"/>
    </row>
    <row r="1806" spans="4:13" x14ac:dyDescent="0.3">
      <c r="D1806" s="9"/>
      <c r="E1806" s="11"/>
      <c r="F1806" s="9"/>
      <c r="G1806" s="25"/>
      <c r="H1806" s="25"/>
      <c r="I1806" s="9"/>
      <c r="J1806" s="9"/>
      <c r="K1806" s="29"/>
      <c r="L1806" s="29"/>
      <c r="M1806" s="29"/>
    </row>
    <row r="1807" spans="4:13" x14ac:dyDescent="0.3">
      <c r="D1807" s="9"/>
      <c r="E1807" s="11"/>
      <c r="F1807" s="9"/>
      <c r="G1807" s="25"/>
      <c r="H1807" s="25"/>
      <c r="I1807" s="9"/>
      <c r="J1807" s="9"/>
      <c r="K1807" s="29"/>
      <c r="L1807" s="29"/>
      <c r="M1807" s="29"/>
    </row>
    <row r="1808" spans="4:13" x14ac:dyDescent="0.3">
      <c r="D1808" s="9"/>
      <c r="E1808" s="11"/>
      <c r="F1808" s="9"/>
      <c r="G1808" s="25"/>
      <c r="H1808" s="25"/>
      <c r="I1808" s="9"/>
      <c r="J1808" s="9"/>
      <c r="K1808" s="29"/>
      <c r="L1808" s="29"/>
      <c r="M1808" s="29"/>
    </row>
    <row r="1809" spans="4:13" x14ac:dyDescent="0.3">
      <c r="D1809" s="9"/>
      <c r="E1809" s="11"/>
      <c r="F1809" s="9"/>
      <c r="G1809" s="25"/>
      <c r="H1809" s="25"/>
      <c r="I1809" s="9"/>
      <c r="J1809" s="9"/>
      <c r="K1809" s="29"/>
      <c r="L1809" s="29"/>
      <c r="M1809" s="29"/>
    </row>
    <row r="1810" spans="4:13" x14ac:dyDescent="0.3">
      <c r="D1810" s="9"/>
      <c r="E1810" s="11"/>
      <c r="F1810" s="9"/>
      <c r="G1810" s="25"/>
      <c r="H1810" s="25"/>
      <c r="I1810" s="9"/>
      <c r="J1810" s="9"/>
      <c r="K1810" s="29"/>
      <c r="L1810" s="29"/>
      <c r="M1810" s="29"/>
    </row>
    <row r="1811" spans="4:13" x14ac:dyDescent="0.3">
      <c r="D1811" s="9"/>
      <c r="E1811" s="11"/>
      <c r="F1811" s="9"/>
      <c r="G1811" s="25"/>
      <c r="H1811" s="25"/>
      <c r="I1811" s="9"/>
      <c r="J1811" s="9"/>
      <c r="K1811" s="29"/>
      <c r="L1811" s="29"/>
      <c r="M1811" s="29"/>
    </row>
    <row r="1812" spans="4:13" x14ac:dyDescent="0.3">
      <c r="D1812" s="9"/>
      <c r="E1812" s="11"/>
      <c r="F1812" s="9"/>
      <c r="G1812" s="25"/>
      <c r="H1812" s="25"/>
      <c r="I1812" s="9"/>
      <c r="J1812" s="9"/>
      <c r="K1812" s="29"/>
      <c r="L1812" s="29"/>
      <c r="M1812" s="29"/>
    </row>
    <row r="1813" spans="4:13" x14ac:dyDescent="0.3">
      <c r="D1813" s="9"/>
      <c r="E1813" s="11"/>
      <c r="F1813" s="9"/>
      <c r="G1813" s="25"/>
      <c r="H1813" s="25"/>
      <c r="I1813" s="9"/>
      <c r="J1813" s="9"/>
      <c r="K1813" s="29"/>
      <c r="L1813" s="29"/>
      <c r="M1813" s="29"/>
    </row>
    <row r="1814" spans="4:13" x14ac:dyDescent="0.3">
      <c r="D1814" s="9"/>
      <c r="E1814" s="11"/>
      <c r="F1814" s="9"/>
      <c r="G1814" s="25"/>
      <c r="H1814" s="25"/>
      <c r="I1814" s="9"/>
      <c r="J1814" s="9"/>
      <c r="K1814" s="29"/>
      <c r="L1814" s="29"/>
      <c r="M1814" s="29"/>
    </row>
    <row r="1815" spans="4:13" x14ac:dyDescent="0.3">
      <c r="D1815" s="9"/>
      <c r="E1815" s="11"/>
      <c r="F1815" s="9"/>
      <c r="G1815" s="25"/>
      <c r="H1815" s="25"/>
      <c r="I1815" s="9"/>
      <c r="J1815" s="9"/>
      <c r="K1815" s="29"/>
      <c r="L1815" s="29"/>
      <c r="M1815" s="29"/>
    </row>
    <row r="1816" spans="4:13" x14ac:dyDescent="0.3">
      <c r="D1816" s="9"/>
      <c r="E1816" s="11"/>
      <c r="F1816" s="9"/>
      <c r="G1816" s="25"/>
      <c r="H1816" s="25"/>
      <c r="I1816" s="9"/>
      <c r="J1816" s="9"/>
      <c r="K1816" s="29"/>
      <c r="L1816" s="29"/>
      <c r="M1816" s="29"/>
    </row>
    <row r="1817" spans="4:13" x14ac:dyDescent="0.3">
      <c r="D1817" s="9"/>
      <c r="E1817" s="11"/>
      <c r="F1817" s="9"/>
      <c r="G1817" s="25"/>
      <c r="H1817" s="25"/>
      <c r="I1817" s="9"/>
      <c r="J1817" s="9"/>
      <c r="K1817" s="29"/>
      <c r="L1817" s="29"/>
      <c r="M1817" s="29"/>
    </row>
    <row r="1818" spans="4:13" x14ac:dyDescent="0.3">
      <c r="D1818" s="9"/>
      <c r="E1818" s="11"/>
      <c r="F1818" s="9"/>
      <c r="G1818" s="25"/>
      <c r="H1818" s="25"/>
      <c r="I1818" s="9"/>
      <c r="J1818" s="9"/>
      <c r="K1818" s="29"/>
      <c r="L1818" s="29"/>
      <c r="M1818" s="29"/>
    </row>
    <row r="1819" spans="4:13" x14ac:dyDescent="0.3">
      <c r="D1819" s="9"/>
      <c r="E1819" s="11"/>
      <c r="F1819" s="9"/>
      <c r="G1819" s="25"/>
      <c r="H1819" s="25"/>
      <c r="I1819" s="9"/>
      <c r="J1819" s="9"/>
      <c r="K1819" s="29"/>
      <c r="L1819" s="29"/>
      <c r="M1819" s="29"/>
    </row>
    <row r="1820" spans="4:13" x14ac:dyDescent="0.3">
      <c r="D1820" s="9"/>
      <c r="E1820" s="11"/>
      <c r="F1820" s="9"/>
      <c r="G1820" s="25"/>
      <c r="H1820" s="25"/>
      <c r="I1820" s="9"/>
      <c r="J1820" s="9"/>
      <c r="K1820" s="29"/>
      <c r="L1820" s="29"/>
      <c r="M1820" s="29"/>
    </row>
    <row r="1821" spans="4:13" x14ac:dyDescent="0.3">
      <c r="D1821" s="9"/>
      <c r="E1821" s="11"/>
      <c r="F1821" s="9"/>
      <c r="G1821" s="25"/>
      <c r="H1821" s="25"/>
      <c r="I1821" s="9"/>
      <c r="J1821" s="9"/>
      <c r="K1821" s="29"/>
      <c r="L1821" s="29"/>
      <c r="M1821" s="29"/>
    </row>
    <row r="1822" spans="4:13" x14ac:dyDescent="0.3">
      <c r="D1822" s="9"/>
      <c r="E1822" s="11"/>
      <c r="F1822" s="9"/>
      <c r="G1822" s="25"/>
      <c r="H1822" s="25"/>
      <c r="I1822" s="9"/>
      <c r="J1822" s="9"/>
      <c r="K1822" s="29"/>
      <c r="L1822" s="29"/>
      <c r="M1822" s="29"/>
    </row>
    <row r="1823" spans="4:13" x14ac:dyDescent="0.3">
      <c r="D1823" s="9"/>
      <c r="E1823" s="11"/>
      <c r="F1823" s="9"/>
      <c r="G1823" s="25"/>
      <c r="H1823" s="25"/>
      <c r="I1823" s="9"/>
      <c r="J1823" s="9"/>
      <c r="K1823" s="29"/>
      <c r="L1823" s="29"/>
      <c r="M1823" s="29"/>
    </row>
    <row r="1824" spans="4:13" x14ac:dyDescent="0.3">
      <c r="D1824" s="9"/>
      <c r="E1824" s="11"/>
      <c r="F1824" s="9"/>
      <c r="G1824" s="25"/>
      <c r="H1824" s="25"/>
      <c r="I1824" s="9"/>
      <c r="J1824" s="9"/>
      <c r="K1824" s="29"/>
      <c r="L1824" s="29"/>
      <c r="M1824" s="29"/>
    </row>
    <row r="1825" spans="4:13" x14ac:dyDescent="0.3">
      <c r="D1825" s="9"/>
      <c r="E1825" s="11"/>
      <c r="F1825" s="9"/>
      <c r="G1825" s="25"/>
      <c r="H1825" s="25"/>
      <c r="I1825" s="9"/>
      <c r="J1825" s="9"/>
      <c r="K1825" s="29"/>
      <c r="L1825" s="29"/>
      <c r="M1825" s="29"/>
    </row>
    <row r="1826" spans="4:13" x14ac:dyDescent="0.3">
      <c r="D1826" s="9"/>
      <c r="E1826" s="11"/>
      <c r="F1826" s="9"/>
      <c r="G1826" s="25"/>
      <c r="H1826" s="25"/>
      <c r="I1826" s="9"/>
      <c r="J1826" s="9"/>
      <c r="K1826" s="29"/>
      <c r="L1826" s="29"/>
      <c r="M1826" s="29"/>
    </row>
    <row r="1827" spans="4:13" x14ac:dyDescent="0.3">
      <c r="D1827" s="9"/>
      <c r="E1827" s="11"/>
      <c r="F1827" s="9"/>
      <c r="G1827" s="25"/>
      <c r="H1827" s="25"/>
      <c r="I1827" s="9"/>
      <c r="J1827" s="9"/>
      <c r="K1827" s="29"/>
      <c r="L1827" s="29"/>
      <c r="M1827" s="29"/>
    </row>
    <row r="1828" spans="4:13" x14ac:dyDescent="0.3">
      <c r="D1828" s="9"/>
      <c r="E1828" s="11"/>
      <c r="F1828" s="9"/>
      <c r="G1828" s="25"/>
      <c r="H1828" s="25"/>
      <c r="I1828" s="9"/>
      <c r="J1828" s="9"/>
      <c r="K1828" s="29"/>
      <c r="L1828" s="29"/>
      <c r="M1828" s="29"/>
    </row>
    <row r="1829" spans="4:13" x14ac:dyDescent="0.3">
      <c r="D1829" s="9"/>
      <c r="E1829" s="11"/>
      <c r="F1829" s="9"/>
      <c r="G1829" s="25"/>
      <c r="H1829" s="25"/>
      <c r="I1829" s="9"/>
      <c r="J1829" s="9"/>
      <c r="K1829" s="29"/>
      <c r="L1829" s="29"/>
      <c r="M1829" s="29"/>
    </row>
    <row r="1830" spans="4:13" x14ac:dyDescent="0.3">
      <c r="D1830" s="9"/>
      <c r="E1830" s="11"/>
      <c r="F1830" s="9"/>
      <c r="G1830" s="25"/>
      <c r="H1830" s="25"/>
      <c r="I1830" s="9"/>
      <c r="J1830" s="9"/>
      <c r="K1830" s="29"/>
      <c r="L1830" s="29"/>
      <c r="M1830" s="29"/>
    </row>
    <row r="1831" spans="4:13" x14ac:dyDescent="0.3">
      <c r="D1831" s="9"/>
      <c r="E1831" s="11"/>
      <c r="F1831" s="9"/>
      <c r="G1831" s="25"/>
      <c r="H1831" s="25"/>
      <c r="I1831" s="9"/>
      <c r="J1831" s="9"/>
      <c r="K1831" s="29"/>
      <c r="L1831" s="29"/>
      <c r="M1831" s="29"/>
    </row>
    <row r="1832" spans="4:13" x14ac:dyDescent="0.3">
      <c r="D1832" s="9"/>
      <c r="E1832" s="11"/>
      <c r="F1832" s="9"/>
      <c r="G1832" s="25"/>
      <c r="H1832" s="25"/>
      <c r="I1832" s="9"/>
      <c r="J1832" s="9"/>
      <c r="K1832" s="29"/>
      <c r="L1832" s="29"/>
      <c r="M1832" s="29"/>
    </row>
    <row r="1833" spans="4:13" x14ac:dyDescent="0.3">
      <c r="D1833" s="9"/>
      <c r="E1833" s="11"/>
      <c r="F1833" s="9"/>
      <c r="G1833" s="25"/>
      <c r="H1833" s="25"/>
      <c r="I1833" s="9"/>
      <c r="J1833" s="9"/>
      <c r="K1833" s="29"/>
      <c r="L1833" s="29"/>
      <c r="M1833" s="29"/>
    </row>
    <row r="1834" spans="4:13" x14ac:dyDescent="0.3">
      <c r="D1834" s="9"/>
      <c r="E1834" s="11"/>
      <c r="F1834" s="9"/>
      <c r="G1834" s="25"/>
      <c r="H1834" s="25"/>
      <c r="I1834" s="9"/>
      <c r="J1834" s="9"/>
      <c r="K1834" s="29"/>
      <c r="L1834" s="29"/>
      <c r="M1834" s="29"/>
    </row>
    <row r="1835" spans="4:13" x14ac:dyDescent="0.3">
      <c r="D1835" s="9"/>
      <c r="E1835" s="11"/>
      <c r="F1835" s="9"/>
      <c r="G1835" s="25"/>
      <c r="H1835" s="25"/>
      <c r="I1835" s="9"/>
      <c r="J1835" s="9"/>
      <c r="K1835" s="29"/>
      <c r="L1835" s="29"/>
      <c r="M1835" s="29"/>
    </row>
    <row r="1836" spans="4:13" x14ac:dyDescent="0.3">
      <c r="D1836" s="9"/>
      <c r="E1836" s="11"/>
      <c r="F1836" s="9"/>
      <c r="G1836" s="25"/>
      <c r="H1836" s="25"/>
      <c r="I1836" s="9"/>
      <c r="J1836" s="9"/>
      <c r="K1836" s="29"/>
      <c r="L1836" s="29"/>
      <c r="M1836" s="29"/>
    </row>
    <row r="1837" spans="4:13" x14ac:dyDescent="0.3">
      <c r="D1837" s="9"/>
      <c r="E1837" s="11"/>
      <c r="F1837" s="9"/>
      <c r="G1837" s="25"/>
      <c r="H1837" s="25"/>
      <c r="I1837" s="9"/>
      <c r="J1837" s="9"/>
      <c r="K1837" s="29"/>
      <c r="L1837" s="29"/>
      <c r="M1837" s="29"/>
    </row>
    <row r="1838" spans="4:13" x14ac:dyDescent="0.3">
      <c r="D1838" s="9"/>
      <c r="E1838" s="11"/>
      <c r="F1838" s="9"/>
      <c r="G1838" s="25"/>
      <c r="H1838" s="25"/>
      <c r="I1838" s="9"/>
      <c r="J1838" s="9"/>
      <c r="K1838" s="29"/>
      <c r="L1838" s="29"/>
      <c r="M1838" s="29"/>
    </row>
    <row r="1839" spans="4:13" x14ac:dyDescent="0.3">
      <c r="D1839" s="9"/>
      <c r="E1839" s="11"/>
      <c r="F1839" s="9"/>
      <c r="G1839" s="25"/>
      <c r="H1839" s="25"/>
      <c r="I1839" s="9"/>
      <c r="J1839" s="9"/>
      <c r="K1839" s="29"/>
      <c r="L1839" s="29"/>
      <c r="M1839" s="29"/>
    </row>
    <row r="1840" spans="4:13" x14ac:dyDescent="0.3">
      <c r="D1840" s="9"/>
      <c r="E1840" s="11"/>
      <c r="F1840" s="9"/>
      <c r="G1840" s="25"/>
      <c r="H1840" s="25"/>
      <c r="I1840" s="9"/>
      <c r="J1840" s="9"/>
      <c r="K1840" s="29"/>
      <c r="L1840" s="29"/>
      <c r="M1840" s="29"/>
    </row>
    <row r="1841" spans="4:13" x14ac:dyDescent="0.3">
      <c r="D1841" s="9"/>
      <c r="E1841" s="11"/>
      <c r="F1841" s="9"/>
      <c r="G1841" s="25"/>
      <c r="H1841" s="25"/>
      <c r="I1841" s="9"/>
      <c r="J1841" s="9"/>
      <c r="K1841" s="29"/>
      <c r="L1841" s="29"/>
      <c r="M1841" s="29"/>
    </row>
    <row r="1842" spans="4:13" x14ac:dyDescent="0.3">
      <c r="D1842" s="9"/>
      <c r="E1842" s="11"/>
      <c r="F1842" s="9"/>
      <c r="G1842" s="25"/>
      <c r="H1842" s="25"/>
      <c r="I1842" s="9"/>
      <c r="J1842" s="9"/>
      <c r="K1842" s="29"/>
      <c r="L1842" s="29"/>
      <c r="M1842" s="29"/>
    </row>
    <row r="1843" spans="4:13" x14ac:dyDescent="0.3">
      <c r="D1843" s="9"/>
      <c r="E1843" s="11"/>
      <c r="F1843" s="9"/>
      <c r="G1843" s="25"/>
      <c r="H1843" s="25"/>
      <c r="I1843" s="9"/>
      <c r="J1843" s="9"/>
      <c r="K1843" s="29"/>
      <c r="L1843" s="29"/>
      <c r="M1843" s="29"/>
    </row>
    <row r="1844" spans="4:13" x14ac:dyDescent="0.3">
      <c r="D1844" s="9"/>
      <c r="E1844" s="11"/>
      <c r="F1844" s="9"/>
      <c r="G1844" s="25"/>
      <c r="H1844" s="25"/>
      <c r="I1844" s="9"/>
      <c r="J1844" s="9"/>
      <c r="K1844" s="29"/>
      <c r="L1844" s="29"/>
      <c r="M1844" s="29"/>
    </row>
    <row r="1845" spans="4:13" x14ac:dyDescent="0.3">
      <c r="D1845" s="9"/>
      <c r="E1845" s="11"/>
      <c r="F1845" s="9"/>
      <c r="G1845" s="25"/>
      <c r="H1845" s="25"/>
      <c r="I1845" s="9"/>
      <c r="J1845" s="9"/>
      <c r="K1845" s="29"/>
      <c r="L1845" s="29"/>
      <c r="M1845" s="29"/>
    </row>
    <row r="1846" spans="4:13" x14ac:dyDescent="0.3">
      <c r="D1846" s="9"/>
      <c r="E1846" s="11"/>
      <c r="F1846" s="9"/>
      <c r="G1846" s="25"/>
      <c r="H1846" s="25"/>
      <c r="I1846" s="9"/>
      <c r="J1846" s="9"/>
      <c r="K1846" s="29"/>
      <c r="L1846" s="29"/>
      <c r="M1846" s="29"/>
    </row>
    <row r="1847" spans="4:13" x14ac:dyDescent="0.3">
      <c r="D1847" s="9"/>
      <c r="E1847" s="11"/>
      <c r="F1847" s="9"/>
      <c r="G1847" s="25"/>
      <c r="H1847" s="25"/>
      <c r="I1847" s="9"/>
      <c r="J1847" s="9"/>
      <c r="K1847" s="29"/>
      <c r="L1847" s="29"/>
      <c r="M1847" s="29"/>
    </row>
    <row r="1848" spans="4:13" x14ac:dyDescent="0.3">
      <c r="D1848" s="9"/>
      <c r="E1848" s="11"/>
      <c r="F1848" s="9"/>
      <c r="G1848" s="25"/>
      <c r="H1848" s="25"/>
      <c r="I1848" s="9"/>
      <c r="J1848" s="9"/>
      <c r="K1848" s="29"/>
      <c r="L1848" s="29"/>
      <c r="M1848" s="29"/>
    </row>
    <row r="1849" spans="4:13" x14ac:dyDescent="0.3">
      <c r="D1849" s="9"/>
      <c r="E1849" s="11"/>
      <c r="F1849" s="9"/>
      <c r="G1849" s="25"/>
      <c r="H1849" s="25"/>
      <c r="I1849" s="9"/>
      <c r="J1849" s="9"/>
      <c r="K1849" s="29"/>
      <c r="L1849" s="29"/>
      <c r="M1849" s="29"/>
    </row>
    <row r="1850" spans="4:13" x14ac:dyDescent="0.3">
      <c r="D1850" s="9"/>
      <c r="E1850" s="11"/>
      <c r="F1850" s="9"/>
      <c r="G1850" s="25"/>
      <c r="H1850" s="25"/>
      <c r="I1850" s="9"/>
      <c r="J1850" s="9"/>
      <c r="K1850" s="29"/>
      <c r="L1850" s="29"/>
      <c r="M1850" s="29"/>
    </row>
    <row r="1851" spans="4:13" x14ac:dyDescent="0.3">
      <c r="D1851" s="9"/>
      <c r="E1851" s="11"/>
      <c r="F1851" s="9"/>
      <c r="G1851" s="25"/>
      <c r="H1851" s="25"/>
      <c r="I1851" s="9"/>
      <c r="J1851" s="9"/>
      <c r="K1851" s="29"/>
      <c r="L1851" s="29"/>
      <c r="M1851" s="29"/>
    </row>
    <row r="1852" spans="4:13" x14ac:dyDescent="0.3">
      <c r="D1852" s="9"/>
      <c r="E1852" s="11"/>
      <c r="F1852" s="9"/>
      <c r="G1852" s="25"/>
      <c r="H1852" s="25"/>
      <c r="I1852" s="9"/>
      <c r="J1852" s="9"/>
      <c r="K1852" s="29"/>
      <c r="L1852" s="29"/>
      <c r="M1852" s="29"/>
    </row>
    <row r="1853" spans="4:13" x14ac:dyDescent="0.3">
      <c r="D1853" s="9"/>
      <c r="E1853" s="11"/>
      <c r="F1853" s="9"/>
      <c r="G1853" s="25"/>
      <c r="H1853" s="25"/>
      <c r="I1853" s="9"/>
      <c r="J1853" s="9"/>
      <c r="K1853" s="29"/>
      <c r="L1853" s="29"/>
      <c r="M1853" s="29"/>
    </row>
    <row r="1854" spans="4:13" x14ac:dyDescent="0.3">
      <c r="D1854" s="9"/>
      <c r="E1854" s="11"/>
      <c r="F1854" s="9"/>
      <c r="G1854" s="25"/>
      <c r="H1854" s="25"/>
      <c r="I1854" s="9"/>
      <c r="J1854" s="9"/>
      <c r="K1854" s="29"/>
      <c r="L1854" s="29"/>
      <c r="M1854" s="29"/>
    </row>
    <row r="1855" spans="4:13" x14ac:dyDescent="0.3">
      <c r="D1855" s="9"/>
      <c r="E1855" s="11"/>
      <c r="F1855" s="9"/>
      <c r="G1855" s="25"/>
      <c r="H1855" s="25"/>
      <c r="I1855" s="9"/>
      <c r="J1855" s="9"/>
      <c r="K1855" s="29"/>
      <c r="L1855" s="29"/>
      <c r="M1855" s="29"/>
    </row>
    <row r="1856" spans="4:13" x14ac:dyDescent="0.3">
      <c r="D1856" s="9"/>
      <c r="E1856" s="11"/>
      <c r="F1856" s="9"/>
      <c r="G1856" s="25"/>
      <c r="H1856" s="25"/>
      <c r="I1856" s="9"/>
      <c r="J1856" s="9"/>
      <c r="K1856" s="29"/>
      <c r="L1856" s="29"/>
      <c r="M1856" s="29"/>
    </row>
    <row r="1857" spans="4:13" x14ac:dyDescent="0.3">
      <c r="D1857" s="9"/>
      <c r="E1857" s="11"/>
      <c r="F1857" s="9"/>
      <c r="G1857" s="25"/>
      <c r="H1857" s="25"/>
      <c r="I1857" s="9"/>
      <c r="J1857" s="9"/>
      <c r="K1857" s="29"/>
      <c r="L1857" s="29"/>
      <c r="M1857" s="29"/>
    </row>
    <row r="1858" spans="4:13" x14ac:dyDescent="0.3">
      <c r="D1858" s="9"/>
      <c r="E1858" s="11"/>
      <c r="F1858" s="9"/>
      <c r="G1858" s="25"/>
      <c r="H1858" s="25"/>
      <c r="I1858" s="9"/>
      <c r="J1858" s="9"/>
      <c r="K1858" s="29"/>
      <c r="L1858" s="29"/>
      <c r="M1858" s="29"/>
    </row>
    <row r="1859" spans="4:13" x14ac:dyDescent="0.3">
      <c r="D1859" s="9"/>
      <c r="E1859" s="11"/>
      <c r="F1859" s="9"/>
      <c r="G1859" s="25"/>
      <c r="H1859" s="25"/>
      <c r="I1859" s="9"/>
      <c r="J1859" s="9"/>
      <c r="K1859" s="29"/>
      <c r="L1859" s="29"/>
      <c r="M1859" s="29"/>
    </row>
    <row r="1860" spans="4:13" x14ac:dyDescent="0.3">
      <c r="D1860" s="9"/>
      <c r="E1860" s="11"/>
      <c r="F1860" s="9"/>
      <c r="G1860" s="25"/>
      <c r="H1860" s="25"/>
      <c r="I1860" s="9"/>
      <c r="J1860" s="9"/>
      <c r="K1860" s="29"/>
      <c r="L1860" s="29"/>
      <c r="M1860" s="29"/>
    </row>
    <row r="1861" spans="4:13" x14ac:dyDescent="0.3">
      <c r="D1861" s="9"/>
      <c r="E1861" s="11"/>
      <c r="F1861" s="9"/>
      <c r="G1861" s="25"/>
      <c r="H1861" s="25"/>
      <c r="I1861" s="9"/>
      <c r="J1861" s="9"/>
      <c r="K1861" s="29"/>
      <c r="L1861" s="29"/>
      <c r="M1861" s="29"/>
    </row>
    <row r="1862" spans="4:13" x14ac:dyDescent="0.3">
      <c r="D1862" s="9"/>
      <c r="E1862" s="11"/>
      <c r="F1862" s="9"/>
      <c r="G1862" s="25"/>
      <c r="H1862" s="25"/>
      <c r="I1862" s="9"/>
      <c r="J1862" s="9"/>
      <c r="K1862" s="29"/>
      <c r="L1862" s="29"/>
      <c r="M1862" s="29"/>
    </row>
    <row r="1863" spans="4:13" x14ac:dyDescent="0.3">
      <c r="D1863" s="9"/>
      <c r="E1863" s="11"/>
      <c r="F1863" s="9"/>
      <c r="G1863" s="25"/>
      <c r="H1863" s="25"/>
      <c r="I1863" s="9"/>
      <c r="J1863" s="9"/>
      <c r="K1863" s="29"/>
      <c r="L1863" s="29"/>
      <c r="M1863" s="29"/>
    </row>
    <row r="1864" spans="4:13" x14ac:dyDescent="0.3">
      <c r="D1864" s="9"/>
      <c r="E1864" s="11"/>
      <c r="F1864" s="9"/>
      <c r="G1864" s="25"/>
      <c r="H1864" s="25"/>
      <c r="I1864" s="9"/>
      <c r="J1864" s="9"/>
      <c r="K1864" s="29"/>
      <c r="L1864" s="29"/>
      <c r="M1864" s="29"/>
    </row>
    <row r="1865" spans="4:13" x14ac:dyDescent="0.3">
      <c r="D1865" s="9"/>
      <c r="E1865" s="11"/>
      <c r="F1865" s="9"/>
      <c r="G1865" s="25"/>
      <c r="H1865" s="25"/>
      <c r="I1865" s="9"/>
      <c r="J1865" s="9"/>
      <c r="K1865" s="29"/>
      <c r="L1865" s="29"/>
      <c r="M1865" s="29"/>
    </row>
    <row r="1866" spans="4:13" x14ac:dyDescent="0.3">
      <c r="D1866" s="9"/>
      <c r="E1866" s="11"/>
      <c r="F1866" s="9"/>
      <c r="G1866" s="25"/>
      <c r="H1866" s="25"/>
      <c r="I1866" s="9"/>
      <c r="J1866" s="9"/>
      <c r="K1866" s="29"/>
      <c r="L1866" s="29"/>
      <c r="M1866" s="29"/>
    </row>
    <row r="1867" spans="4:13" x14ac:dyDescent="0.3">
      <c r="D1867" s="9"/>
      <c r="E1867" s="11"/>
      <c r="F1867" s="9"/>
      <c r="G1867" s="25"/>
      <c r="H1867" s="25"/>
      <c r="I1867" s="9"/>
      <c r="J1867" s="9"/>
      <c r="K1867" s="29"/>
      <c r="L1867" s="29"/>
      <c r="M1867" s="29"/>
    </row>
    <row r="1868" spans="4:13" x14ac:dyDescent="0.3">
      <c r="D1868" s="9"/>
      <c r="E1868" s="11"/>
      <c r="F1868" s="9"/>
      <c r="G1868" s="25"/>
      <c r="H1868" s="25"/>
      <c r="I1868" s="9"/>
      <c r="J1868" s="9"/>
      <c r="K1868" s="29"/>
      <c r="L1868" s="29"/>
      <c r="M1868" s="29"/>
    </row>
    <row r="1869" spans="4:13" x14ac:dyDescent="0.3">
      <c r="D1869" s="9"/>
      <c r="E1869" s="11"/>
      <c r="F1869" s="9"/>
      <c r="G1869" s="25"/>
      <c r="H1869" s="25"/>
      <c r="I1869" s="9"/>
      <c r="J1869" s="9"/>
      <c r="K1869" s="29"/>
      <c r="L1869" s="29"/>
      <c r="M1869" s="29"/>
    </row>
    <row r="1870" spans="4:13" x14ac:dyDescent="0.3">
      <c r="D1870" s="9"/>
      <c r="E1870" s="11"/>
      <c r="F1870" s="9"/>
      <c r="G1870" s="25"/>
      <c r="H1870" s="25"/>
      <c r="I1870" s="9"/>
      <c r="J1870" s="9"/>
      <c r="K1870" s="29"/>
      <c r="L1870" s="29"/>
      <c r="M1870" s="29"/>
    </row>
    <row r="1871" spans="4:13" x14ac:dyDescent="0.3">
      <c r="D1871" s="9"/>
      <c r="E1871" s="11"/>
      <c r="F1871" s="9"/>
      <c r="G1871" s="25"/>
      <c r="H1871" s="25"/>
      <c r="I1871" s="9"/>
      <c r="J1871" s="9"/>
      <c r="K1871" s="29"/>
      <c r="L1871" s="29"/>
      <c r="M1871" s="29"/>
    </row>
    <row r="1872" spans="4:13" x14ac:dyDescent="0.3">
      <c r="D1872" s="9"/>
      <c r="E1872" s="11"/>
      <c r="F1872" s="9"/>
      <c r="G1872" s="25"/>
      <c r="H1872" s="25"/>
      <c r="I1872" s="9"/>
      <c r="J1872" s="9"/>
      <c r="K1872" s="29"/>
      <c r="L1872" s="29"/>
      <c r="M1872" s="29"/>
    </row>
    <row r="1873" spans="4:13" x14ac:dyDescent="0.3">
      <c r="D1873" s="9"/>
      <c r="E1873" s="11"/>
      <c r="F1873" s="9"/>
      <c r="G1873" s="25"/>
      <c r="H1873" s="25"/>
      <c r="I1873" s="9"/>
      <c r="J1873" s="9"/>
      <c r="K1873" s="29"/>
      <c r="L1873" s="29"/>
      <c r="M1873" s="29"/>
    </row>
    <row r="1874" spans="4:13" x14ac:dyDescent="0.3">
      <c r="D1874" s="9"/>
      <c r="E1874" s="11"/>
      <c r="F1874" s="9"/>
      <c r="G1874" s="25"/>
      <c r="H1874" s="25"/>
      <c r="I1874" s="9"/>
      <c r="J1874" s="9"/>
      <c r="K1874" s="29"/>
      <c r="L1874" s="29"/>
      <c r="M1874" s="29"/>
    </row>
    <row r="1875" spans="4:13" x14ac:dyDescent="0.3">
      <c r="D1875" s="9"/>
      <c r="E1875" s="11"/>
      <c r="F1875" s="9"/>
      <c r="G1875" s="25"/>
      <c r="H1875" s="25"/>
      <c r="I1875" s="9"/>
      <c r="J1875" s="9"/>
      <c r="K1875" s="29"/>
      <c r="L1875" s="29"/>
      <c r="M1875" s="29"/>
    </row>
    <row r="1876" spans="4:13" x14ac:dyDescent="0.3">
      <c r="D1876" s="9"/>
      <c r="E1876" s="11"/>
      <c r="F1876" s="9"/>
      <c r="G1876" s="25"/>
      <c r="H1876" s="25"/>
      <c r="I1876" s="9"/>
      <c r="J1876" s="9"/>
      <c r="K1876" s="29"/>
      <c r="L1876" s="29"/>
      <c r="M1876" s="29"/>
    </row>
    <row r="1877" spans="4:13" x14ac:dyDescent="0.3">
      <c r="D1877" s="9"/>
      <c r="E1877" s="11"/>
      <c r="F1877" s="9"/>
      <c r="G1877" s="25"/>
      <c r="H1877" s="25"/>
      <c r="I1877" s="9"/>
      <c r="J1877" s="9"/>
      <c r="K1877" s="29"/>
      <c r="L1877" s="29"/>
      <c r="M1877" s="29"/>
    </row>
    <row r="1878" spans="4:13" x14ac:dyDescent="0.3">
      <c r="D1878" s="9"/>
      <c r="E1878" s="11"/>
      <c r="F1878" s="9"/>
      <c r="G1878" s="25"/>
      <c r="H1878" s="25"/>
      <c r="I1878" s="9"/>
      <c r="J1878" s="9"/>
      <c r="K1878" s="29"/>
      <c r="L1878" s="29"/>
      <c r="M1878" s="29"/>
    </row>
    <row r="1879" spans="4:13" x14ac:dyDescent="0.3">
      <c r="D1879" s="9"/>
      <c r="E1879" s="11"/>
      <c r="F1879" s="9"/>
      <c r="G1879" s="25"/>
      <c r="H1879" s="25"/>
      <c r="I1879" s="9"/>
      <c r="J1879" s="9"/>
      <c r="K1879" s="29"/>
      <c r="L1879" s="29"/>
      <c r="M1879" s="29"/>
    </row>
    <row r="1880" spans="4:13" x14ac:dyDescent="0.3">
      <c r="D1880" s="9"/>
      <c r="E1880" s="11"/>
      <c r="F1880" s="9"/>
      <c r="G1880" s="25"/>
      <c r="H1880" s="25"/>
      <c r="I1880" s="9"/>
      <c r="J1880" s="9"/>
      <c r="K1880" s="29"/>
      <c r="L1880" s="29"/>
      <c r="M1880" s="29"/>
    </row>
    <row r="1881" spans="4:13" x14ac:dyDescent="0.3">
      <c r="D1881" s="9"/>
      <c r="E1881" s="11"/>
      <c r="F1881" s="9"/>
      <c r="G1881" s="25"/>
      <c r="H1881" s="25"/>
      <c r="I1881" s="9"/>
      <c r="J1881" s="9"/>
      <c r="K1881" s="29"/>
      <c r="L1881" s="29"/>
      <c r="M1881" s="29"/>
    </row>
    <row r="1882" spans="4:13" x14ac:dyDescent="0.3">
      <c r="D1882" s="9"/>
      <c r="E1882" s="11"/>
      <c r="F1882" s="9"/>
      <c r="G1882" s="25"/>
      <c r="H1882" s="25"/>
      <c r="I1882" s="9"/>
      <c r="J1882" s="9"/>
      <c r="K1882" s="29"/>
      <c r="L1882" s="29"/>
      <c r="M1882" s="29"/>
    </row>
    <row r="1883" spans="4:13" x14ac:dyDescent="0.3">
      <c r="D1883" s="9"/>
      <c r="E1883" s="11"/>
      <c r="F1883" s="9"/>
      <c r="G1883" s="25"/>
      <c r="H1883" s="25"/>
      <c r="I1883" s="9"/>
      <c r="J1883" s="9"/>
      <c r="K1883" s="29"/>
      <c r="L1883" s="29"/>
      <c r="M1883" s="29"/>
    </row>
    <row r="1884" spans="4:13" x14ac:dyDescent="0.3">
      <c r="D1884" s="9"/>
      <c r="E1884" s="11"/>
      <c r="F1884" s="9"/>
      <c r="G1884" s="25"/>
      <c r="H1884" s="25"/>
      <c r="I1884" s="9"/>
      <c r="J1884" s="9"/>
      <c r="K1884" s="29"/>
      <c r="L1884" s="29"/>
      <c r="M1884" s="29"/>
    </row>
    <row r="1885" spans="4:13" x14ac:dyDescent="0.3">
      <c r="D1885" s="9"/>
      <c r="E1885" s="11"/>
      <c r="F1885" s="9"/>
      <c r="G1885" s="25"/>
      <c r="H1885" s="25"/>
      <c r="I1885" s="9"/>
      <c r="J1885" s="9"/>
      <c r="K1885" s="29"/>
      <c r="L1885" s="29"/>
      <c r="M1885" s="29"/>
    </row>
    <row r="1886" spans="4:13" x14ac:dyDescent="0.3">
      <c r="D1886" s="9"/>
      <c r="E1886" s="11"/>
      <c r="F1886" s="9"/>
      <c r="G1886" s="25"/>
      <c r="H1886" s="25"/>
      <c r="I1886" s="9"/>
      <c r="J1886" s="9"/>
      <c r="K1886" s="29"/>
      <c r="L1886" s="29"/>
      <c r="M1886" s="29"/>
    </row>
    <row r="1887" spans="4:13" x14ac:dyDescent="0.3">
      <c r="D1887" s="9"/>
      <c r="E1887" s="11"/>
      <c r="F1887" s="9"/>
      <c r="G1887" s="25"/>
      <c r="H1887" s="25"/>
      <c r="I1887" s="9"/>
      <c r="J1887" s="9"/>
      <c r="K1887" s="29"/>
      <c r="L1887" s="29"/>
      <c r="M1887" s="29"/>
    </row>
    <row r="1888" spans="4:13" x14ac:dyDescent="0.3">
      <c r="D1888" s="9"/>
      <c r="E1888" s="11"/>
      <c r="F1888" s="9"/>
      <c r="G1888" s="25"/>
      <c r="H1888" s="25"/>
      <c r="I1888" s="9"/>
      <c r="J1888" s="9"/>
      <c r="K1888" s="29"/>
      <c r="L1888" s="29"/>
      <c r="M1888" s="29"/>
    </row>
    <row r="1889" spans="4:13" x14ac:dyDescent="0.3">
      <c r="D1889" s="9"/>
      <c r="E1889" s="11"/>
      <c r="F1889" s="9"/>
      <c r="G1889" s="25"/>
      <c r="H1889" s="25"/>
      <c r="I1889" s="9"/>
      <c r="J1889" s="9"/>
      <c r="K1889" s="29"/>
      <c r="L1889" s="29"/>
      <c r="M1889" s="29"/>
    </row>
    <row r="1890" spans="4:13" x14ac:dyDescent="0.3">
      <c r="D1890" s="9"/>
      <c r="E1890" s="11"/>
      <c r="F1890" s="9"/>
      <c r="G1890" s="25"/>
      <c r="H1890" s="25"/>
      <c r="I1890" s="9"/>
      <c r="J1890" s="9"/>
      <c r="K1890" s="29"/>
      <c r="L1890" s="29"/>
      <c r="M1890" s="29"/>
    </row>
    <row r="1891" spans="4:13" x14ac:dyDescent="0.3">
      <c r="D1891" s="9"/>
      <c r="E1891" s="11"/>
      <c r="F1891" s="9"/>
      <c r="G1891" s="25"/>
      <c r="H1891" s="25"/>
      <c r="I1891" s="9"/>
      <c r="J1891" s="9"/>
      <c r="K1891" s="29"/>
      <c r="L1891" s="29"/>
      <c r="M1891" s="29"/>
    </row>
    <row r="1892" spans="4:13" x14ac:dyDescent="0.3">
      <c r="D1892" s="9"/>
      <c r="E1892" s="11"/>
      <c r="F1892" s="9"/>
      <c r="G1892" s="25"/>
      <c r="H1892" s="25"/>
      <c r="I1892" s="9"/>
      <c r="J1892" s="9"/>
      <c r="K1892" s="29"/>
      <c r="L1892" s="29"/>
      <c r="M1892" s="29"/>
    </row>
    <row r="1893" spans="4:13" x14ac:dyDescent="0.3">
      <c r="D1893" s="9"/>
      <c r="E1893" s="11"/>
      <c r="F1893" s="9"/>
      <c r="G1893" s="25"/>
      <c r="H1893" s="25"/>
      <c r="I1893" s="9"/>
      <c r="J1893" s="9"/>
      <c r="K1893" s="29"/>
      <c r="L1893" s="29"/>
      <c r="M1893" s="29"/>
    </row>
    <row r="1894" spans="4:13" x14ac:dyDescent="0.3">
      <c r="D1894" s="9"/>
      <c r="E1894" s="11"/>
      <c r="F1894" s="9"/>
      <c r="G1894" s="25"/>
      <c r="H1894" s="25"/>
      <c r="I1894" s="9"/>
      <c r="J1894" s="9"/>
      <c r="K1894" s="29"/>
      <c r="L1894" s="29"/>
      <c r="M1894" s="29"/>
    </row>
    <row r="1895" spans="4:13" x14ac:dyDescent="0.3">
      <c r="D1895" s="9"/>
      <c r="E1895" s="11"/>
      <c r="F1895" s="9"/>
      <c r="G1895" s="25"/>
      <c r="H1895" s="25"/>
      <c r="I1895" s="9"/>
      <c r="J1895" s="9"/>
      <c r="K1895" s="29"/>
      <c r="L1895" s="29"/>
      <c r="M1895" s="29"/>
    </row>
    <row r="1896" spans="4:13" x14ac:dyDescent="0.3">
      <c r="D1896" s="9"/>
      <c r="E1896" s="11"/>
      <c r="F1896" s="9"/>
      <c r="G1896" s="25"/>
      <c r="H1896" s="25"/>
      <c r="I1896" s="9"/>
      <c r="J1896" s="9"/>
      <c r="K1896" s="29"/>
      <c r="L1896" s="29"/>
      <c r="M1896" s="29"/>
    </row>
    <row r="1897" spans="4:13" x14ac:dyDescent="0.3">
      <c r="D1897" s="9"/>
      <c r="E1897" s="11"/>
      <c r="F1897" s="9"/>
      <c r="G1897" s="25"/>
      <c r="H1897" s="25"/>
      <c r="I1897" s="9"/>
      <c r="J1897" s="9"/>
      <c r="K1897" s="29"/>
      <c r="L1897" s="29"/>
      <c r="M1897" s="29"/>
    </row>
    <row r="1898" spans="4:13" x14ac:dyDescent="0.3">
      <c r="D1898" s="9"/>
      <c r="E1898" s="11"/>
      <c r="F1898" s="9"/>
      <c r="G1898" s="25"/>
      <c r="H1898" s="25"/>
      <c r="I1898" s="9"/>
      <c r="J1898" s="9"/>
      <c r="K1898" s="29"/>
      <c r="L1898" s="29"/>
      <c r="M1898" s="29"/>
    </row>
    <row r="1899" spans="4:13" x14ac:dyDescent="0.3">
      <c r="D1899" s="9"/>
      <c r="E1899" s="11"/>
      <c r="F1899" s="9"/>
      <c r="G1899" s="25"/>
      <c r="H1899" s="25"/>
      <c r="I1899" s="9"/>
      <c r="J1899" s="9"/>
      <c r="K1899" s="29"/>
      <c r="L1899" s="29"/>
      <c r="M1899" s="29"/>
    </row>
    <row r="1900" spans="4:13" x14ac:dyDescent="0.3">
      <c r="D1900" s="9"/>
      <c r="E1900" s="11"/>
      <c r="F1900" s="9"/>
      <c r="G1900" s="25"/>
      <c r="H1900" s="25"/>
      <c r="I1900" s="9"/>
      <c r="J1900" s="9"/>
      <c r="K1900" s="29"/>
      <c r="L1900" s="29"/>
      <c r="M1900" s="29"/>
    </row>
    <row r="1901" spans="4:13" x14ac:dyDescent="0.3">
      <c r="D1901" s="9"/>
      <c r="E1901" s="11"/>
      <c r="F1901" s="9"/>
      <c r="G1901" s="25"/>
      <c r="H1901" s="25"/>
      <c r="I1901" s="9"/>
      <c r="J1901" s="9"/>
      <c r="K1901" s="29"/>
      <c r="L1901" s="29"/>
      <c r="M1901" s="29"/>
    </row>
    <row r="1902" spans="4:13" x14ac:dyDescent="0.3">
      <c r="D1902" s="9"/>
      <c r="E1902" s="11"/>
      <c r="F1902" s="9"/>
      <c r="G1902" s="25"/>
      <c r="H1902" s="25"/>
      <c r="I1902" s="9"/>
      <c r="J1902" s="9"/>
      <c r="K1902" s="29"/>
      <c r="L1902" s="29"/>
      <c r="M1902" s="29"/>
    </row>
    <row r="1903" spans="4:13" x14ac:dyDescent="0.3">
      <c r="D1903" s="9"/>
      <c r="E1903" s="11"/>
      <c r="F1903" s="9"/>
      <c r="G1903" s="25"/>
      <c r="H1903" s="25"/>
      <c r="I1903" s="9"/>
      <c r="J1903" s="9"/>
      <c r="K1903" s="29"/>
      <c r="L1903" s="29"/>
      <c r="M1903" s="29"/>
    </row>
    <row r="1904" spans="4:13" x14ac:dyDescent="0.3">
      <c r="D1904" s="9"/>
      <c r="E1904" s="11"/>
      <c r="F1904" s="9"/>
      <c r="G1904" s="25"/>
      <c r="H1904" s="25"/>
      <c r="I1904" s="9"/>
      <c r="J1904" s="9"/>
      <c r="K1904" s="29"/>
      <c r="L1904" s="29"/>
      <c r="M1904" s="29"/>
    </row>
    <row r="1905" spans="4:13" x14ac:dyDescent="0.3">
      <c r="D1905" s="9"/>
      <c r="E1905" s="11"/>
      <c r="F1905" s="9"/>
      <c r="G1905" s="25"/>
      <c r="H1905" s="25"/>
      <c r="I1905" s="9"/>
      <c r="J1905" s="9"/>
      <c r="K1905" s="29"/>
      <c r="L1905" s="29"/>
      <c r="M1905" s="29"/>
    </row>
    <row r="1906" spans="4:13" x14ac:dyDescent="0.3">
      <c r="D1906" s="9"/>
      <c r="E1906" s="11"/>
      <c r="F1906" s="9"/>
      <c r="G1906" s="25"/>
      <c r="H1906" s="25"/>
      <c r="I1906" s="9"/>
      <c r="J1906" s="9"/>
      <c r="K1906" s="29"/>
      <c r="L1906" s="29"/>
      <c r="M1906" s="29"/>
    </row>
    <row r="1907" spans="4:13" x14ac:dyDescent="0.3">
      <c r="D1907" s="9"/>
      <c r="E1907" s="11"/>
      <c r="F1907" s="9"/>
      <c r="G1907" s="25"/>
      <c r="H1907" s="25"/>
      <c r="I1907" s="9"/>
      <c r="J1907" s="9"/>
      <c r="K1907" s="29"/>
      <c r="L1907" s="29"/>
      <c r="M1907" s="29"/>
    </row>
    <row r="1908" spans="4:13" x14ac:dyDescent="0.3">
      <c r="D1908" s="9"/>
      <c r="E1908" s="11"/>
      <c r="F1908" s="9"/>
      <c r="G1908" s="25"/>
      <c r="H1908" s="25"/>
      <c r="I1908" s="9"/>
      <c r="J1908" s="9"/>
      <c r="K1908" s="29"/>
      <c r="L1908" s="29"/>
      <c r="M1908" s="29"/>
    </row>
    <row r="1909" spans="4:13" x14ac:dyDescent="0.3">
      <c r="D1909" s="9"/>
      <c r="E1909" s="11"/>
      <c r="F1909" s="9"/>
      <c r="G1909" s="25"/>
      <c r="H1909" s="25"/>
      <c r="I1909" s="9"/>
      <c r="J1909" s="9"/>
      <c r="K1909" s="29"/>
      <c r="L1909" s="29"/>
      <c r="M1909" s="29"/>
    </row>
    <row r="1910" spans="4:13" x14ac:dyDescent="0.3">
      <c r="D1910" s="9"/>
      <c r="E1910" s="11"/>
      <c r="F1910" s="9"/>
      <c r="G1910" s="25"/>
      <c r="H1910" s="25"/>
      <c r="I1910" s="9"/>
      <c r="J1910" s="9"/>
      <c r="K1910" s="29"/>
      <c r="L1910" s="29"/>
      <c r="M1910" s="29"/>
    </row>
    <row r="1911" spans="4:13" x14ac:dyDescent="0.3">
      <c r="D1911" s="9"/>
      <c r="E1911" s="11"/>
      <c r="F1911" s="9"/>
      <c r="G1911" s="25"/>
      <c r="H1911" s="25"/>
      <c r="I1911" s="9"/>
      <c r="J1911" s="9"/>
      <c r="K1911" s="29"/>
      <c r="L1911" s="29"/>
      <c r="M1911" s="29"/>
    </row>
    <row r="1912" spans="4:13" x14ac:dyDescent="0.3">
      <c r="D1912" s="9"/>
      <c r="E1912" s="11"/>
      <c r="F1912" s="9"/>
      <c r="G1912" s="25"/>
      <c r="H1912" s="25"/>
      <c r="I1912" s="9"/>
      <c r="J1912" s="9"/>
      <c r="K1912" s="29"/>
      <c r="L1912" s="29"/>
      <c r="M1912" s="29"/>
    </row>
    <row r="1913" spans="4:13" x14ac:dyDescent="0.3">
      <c r="D1913" s="9"/>
      <c r="E1913" s="11"/>
      <c r="F1913" s="9"/>
      <c r="G1913" s="25"/>
      <c r="H1913" s="25"/>
      <c r="I1913" s="9"/>
      <c r="J1913" s="9"/>
      <c r="K1913" s="29"/>
      <c r="L1913" s="29"/>
      <c r="M1913" s="29"/>
    </row>
    <row r="1914" spans="4:13" x14ac:dyDescent="0.3">
      <c r="D1914" s="9"/>
      <c r="E1914" s="11"/>
      <c r="F1914" s="9"/>
      <c r="G1914" s="25"/>
      <c r="H1914" s="25"/>
      <c r="I1914" s="9"/>
      <c r="J1914" s="9"/>
      <c r="K1914" s="29"/>
      <c r="L1914" s="29"/>
      <c r="M1914" s="29"/>
    </row>
    <row r="1915" spans="4:13" x14ac:dyDescent="0.3">
      <c r="D1915" s="9"/>
      <c r="E1915" s="11"/>
      <c r="F1915" s="9"/>
      <c r="G1915" s="25"/>
      <c r="H1915" s="25"/>
      <c r="I1915" s="9"/>
      <c r="J1915" s="9"/>
      <c r="K1915" s="29"/>
      <c r="L1915" s="29"/>
      <c r="M1915" s="29"/>
    </row>
    <row r="1916" spans="4:13" x14ac:dyDescent="0.3">
      <c r="D1916" s="9"/>
      <c r="E1916" s="11"/>
      <c r="F1916" s="9"/>
      <c r="G1916" s="25"/>
      <c r="H1916" s="25"/>
      <c r="I1916" s="9"/>
      <c r="J1916" s="9"/>
      <c r="K1916" s="29"/>
      <c r="L1916" s="29"/>
      <c r="M1916" s="29"/>
    </row>
    <row r="1917" spans="4:13" x14ac:dyDescent="0.3">
      <c r="D1917" s="9"/>
      <c r="E1917" s="11"/>
      <c r="F1917" s="9"/>
      <c r="G1917" s="25"/>
      <c r="H1917" s="25"/>
      <c r="I1917" s="9"/>
      <c r="J1917" s="9"/>
      <c r="K1917" s="29"/>
      <c r="L1917" s="29"/>
      <c r="M1917" s="29"/>
    </row>
    <row r="1918" spans="4:13" x14ac:dyDescent="0.3">
      <c r="D1918" s="9"/>
      <c r="E1918" s="11"/>
      <c r="F1918" s="9"/>
      <c r="G1918" s="25"/>
      <c r="H1918" s="25"/>
      <c r="I1918" s="9"/>
      <c r="J1918" s="9"/>
      <c r="K1918" s="29"/>
      <c r="L1918" s="29"/>
      <c r="M1918" s="29"/>
    </row>
    <row r="1919" spans="4:13" x14ac:dyDescent="0.3">
      <c r="D1919" s="9"/>
      <c r="E1919" s="11"/>
      <c r="F1919" s="9"/>
      <c r="G1919" s="25"/>
      <c r="H1919" s="25"/>
      <c r="I1919" s="9"/>
      <c r="J1919" s="9"/>
      <c r="K1919" s="29"/>
      <c r="L1919" s="29"/>
      <c r="M1919" s="29"/>
    </row>
    <row r="1920" spans="4:13" x14ac:dyDescent="0.3">
      <c r="D1920" s="9"/>
      <c r="E1920" s="11"/>
      <c r="F1920" s="9"/>
      <c r="G1920" s="25"/>
      <c r="H1920" s="25"/>
      <c r="I1920" s="9"/>
      <c r="J1920" s="9"/>
      <c r="K1920" s="29"/>
      <c r="L1920" s="29"/>
      <c r="M1920" s="29"/>
    </row>
    <row r="1921" spans="4:13" x14ac:dyDescent="0.3">
      <c r="D1921" s="9"/>
      <c r="E1921" s="11"/>
      <c r="F1921" s="9"/>
      <c r="G1921" s="25"/>
      <c r="H1921" s="25"/>
      <c r="I1921" s="9"/>
      <c r="J1921" s="9"/>
      <c r="K1921" s="29"/>
      <c r="L1921" s="29"/>
      <c r="M1921" s="29"/>
    </row>
    <row r="1922" spans="4:13" x14ac:dyDescent="0.3">
      <c r="D1922" s="9"/>
      <c r="E1922" s="11"/>
      <c r="F1922" s="9"/>
      <c r="G1922" s="25"/>
      <c r="H1922" s="25"/>
      <c r="I1922" s="9"/>
      <c r="J1922" s="9"/>
      <c r="K1922" s="29"/>
      <c r="L1922" s="29"/>
      <c r="M1922" s="29"/>
    </row>
    <row r="1923" spans="4:13" x14ac:dyDescent="0.3">
      <c r="D1923" s="9"/>
      <c r="E1923" s="11"/>
      <c r="F1923" s="9"/>
      <c r="G1923" s="25"/>
      <c r="H1923" s="25"/>
      <c r="I1923" s="9"/>
      <c r="J1923" s="9"/>
      <c r="K1923" s="29"/>
      <c r="L1923" s="29"/>
      <c r="M1923" s="29"/>
    </row>
    <row r="1924" spans="4:13" x14ac:dyDescent="0.3">
      <c r="D1924" s="9"/>
      <c r="E1924" s="11"/>
      <c r="F1924" s="9"/>
      <c r="G1924" s="25"/>
      <c r="H1924" s="25"/>
      <c r="I1924" s="9"/>
      <c r="J1924" s="9"/>
      <c r="K1924" s="29"/>
      <c r="L1924" s="29"/>
      <c r="M1924" s="29"/>
    </row>
    <row r="1925" spans="4:13" x14ac:dyDescent="0.3">
      <c r="D1925" s="9"/>
      <c r="E1925" s="11"/>
      <c r="F1925" s="9"/>
      <c r="G1925" s="25"/>
      <c r="H1925" s="25"/>
      <c r="I1925" s="9"/>
      <c r="J1925" s="9"/>
      <c r="K1925" s="29"/>
      <c r="L1925" s="29"/>
      <c r="M1925" s="29"/>
    </row>
    <row r="1926" spans="4:13" x14ac:dyDescent="0.3">
      <c r="D1926" s="9"/>
      <c r="E1926" s="11"/>
      <c r="F1926" s="9"/>
      <c r="G1926" s="25"/>
      <c r="H1926" s="25"/>
      <c r="I1926" s="9"/>
      <c r="J1926" s="9"/>
      <c r="K1926" s="29"/>
      <c r="L1926" s="29"/>
      <c r="M1926" s="29"/>
    </row>
    <row r="1927" spans="4:13" x14ac:dyDescent="0.3">
      <c r="D1927" s="9"/>
      <c r="E1927" s="11"/>
      <c r="F1927" s="9"/>
      <c r="G1927" s="25"/>
      <c r="H1927" s="25"/>
      <c r="I1927" s="9"/>
      <c r="J1927" s="9"/>
      <c r="K1927" s="29"/>
      <c r="L1927" s="29"/>
      <c r="M1927" s="29"/>
    </row>
    <row r="1928" spans="4:13" x14ac:dyDescent="0.3">
      <c r="D1928" s="9"/>
      <c r="E1928" s="11"/>
      <c r="F1928" s="9"/>
      <c r="G1928" s="25"/>
      <c r="H1928" s="25"/>
      <c r="I1928" s="9"/>
      <c r="J1928" s="9"/>
      <c r="K1928" s="29"/>
      <c r="L1928" s="29"/>
      <c r="M1928" s="29"/>
    </row>
    <row r="1929" spans="4:13" x14ac:dyDescent="0.3">
      <c r="D1929" s="9"/>
      <c r="E1929" s="11"/>
      <c r="F1929" s="9"/>
      <c r="G1929" s="25"/>
      <c r="H1929" s="25"/>
      <c r="I1929" s="9"/>
      <c r="J1929" s="9"/>
      <c r="K1929" s="29"/>
      <c r="L1929" s="29"/>
      <c r="M1929" s="29"/>
    </row>
    <row r="1930" spans="4:13" x14ac:dyDescent="0.3">
      <c r="D1930" s="9"/>
      <c r="E1930" s="11"/>
      <c r="F1930" s="9"/>
      <c r="G1930" s="25"/>
      <c r="H1930" s="25"/>
      <c r="I1930" s="9"/>
      <c r="J1930" s="9"/>
      <c r="K1930" s="29"/>
      <c r="L1930" s="29"/>
      <c r="M1930" s="29"/>
    </row>
    <row r="1931" spans="4:13" x14ac:dyDescent="0.3">
      <c r="D1931" s="9"/>
      <c r="E1931" s="11"/>
      <c r="F1931" s="9"/>
      <c r="G1931" s="25"/>
      <c r="H1931" s="25"/>
      <c r="I1931" s="9"/>
      <c r="J1931" s="9"/>
      <c r="K1931" s="29"/>
      <c r="L1931" s="29"/>
      <c r="M1931" s="29"/>
    </row>
    <row r="1932" spans="4:13" x14ac:dyDescent="0.3">
      <c r="D1932" s="9"/>
      <c r="E1932" s="11"/>
      <c r="F1932" s="9"/>
      <c r="G1932" s="25"/>
      <c r="H1932" s="25"/>
      <c r="I1932" s="9"/>
      <c r="J1932" s="9"/>
      <c r="K1932" s="29"/>
      <c r="L1932" s="29"/>
      <c r="M1932" s="29"/>
    </row>
    <row r="1933" spans="4:13" x14ac:dyDescent="0.3">
      <c r="D1933" s="9"/>
      <c r="E1933" s="11"/>
      <c r="F1933" s="9"/>
      <c r="G1933" s="25"/>
      <c r="H1933" s="25"/>
      <c r="I1933" s="9"/>
      <c r="J1933" s="9"/>
      <c r="K1933" s="29"/>
      <c r="L1933" s="29"/>
      <c r="M1933" s="29"/>
    </row>
    <row r="1934" spans="4:13" x14ac:dyDescent="0.3">
      <c r="D1934" s="9"/>
      <c r="E1934" s="11"/>
      <c r="F1934" s="9"/>
      <c r="G1934" s="25"/>
      <c r="H1934" s="25"/>
      <c r="I1934" s="9"/>
      <c r="J1934" s="9"/>
      <c r="K1934" s="29"/>
      <c r="L1934" s="29"/>
      <c r="M1934" s="29"/>
    </row>
    <row r="1935" spans="4:13" x14ac:dyDescent="0.3">
      <c r="D1935" s="9"/>
      <c r="E1935" s="11"/>
      <c r="F1935" s="9"/>
      <c r="G1935" s="25"/>
      <c r="H1935" s="25"/>
      <c r="I1935" s="9"/>
      <c r="J1935" s="9"/>
      <c r="K1935" s="29"/>
      <c r="L1935" s="29"/>
      <c r="M1935" s="29"/>
    </row>
    <row r="1936" spans="4:13" x14ac:dyDescent="0.3">
      <c r="D1936" s="9"/>
      <c r="E1936" s="11"/>
      <c r="F1936" s="9"/>
      <c r="G1936" s="25"/>
      <c r="H1936" s="25"/>
      <c r="I1936" s="9"/>
      <c r="J1936" s="9"/>
      <c r="K1936" s="29"/>
      <c r="L1936" s="29"/>
      <c r="M1936" s="29"/>
    </row>
    <row r="1937" spans="4:13" x14ac:dyDescent="0.3">
      <c r="D1937" s="9"/>
      <c r="E1937" s="11"/>
      <c r="F1937" s="9"/>
      <c r="G1937" s="25"/>
      <c r="H1937" s="25"/>
      <c r="I1937" s="9"/>
      <c r="J1937" s="9"/>
      <c r="K1937" s="29"/>
      <c r="L1937" s="29"/>
      <c r="M1937" s="29"/>
    </row>
    <row r="1938" spans="4:13" x14ac:dyDescent="0.3">
      <c r="D1938" s="9"/>
      <c r="E1938" s="11"/>
      <c r="F1938" s="9"/>
      <c r="G1938" s="25"/>
      <c r="H1938" s="25"/>
      <c r="I1938" s="9"/>
      <c r="J1938" s="9"/>
      <c r="K1938" s="29"/>
      <c r="L1938" s="29"/>
      <c r="M1938" s="29"/>
    </row>
    <row r="1939" spans="4:13" x14ac:dyDescent="0.3">
      <c r="D1939" s="9"/>
      <c r="E1939" s="11"/>
      <c r="F1939" s="9"/>
      <c r="G1939" s="25"/>
      <c r="H1939" s="25"/>
      <c r="I1939" s="9"/>
      <c r="J1939" s="9"/>
      <c r="K1939" s="29"/>
      <c r="L1939" s="29"/>
      <c r="M1939" s="29"/>
    </row>
    <row r="1940" spans="4:13" x14ac:dyDescent="0.3">
      <c r="D1940" s="9"/>
      <c r="E1940" s="11"/>
      <c r="F1940" s="9"/>
      <c r="G1940" s="25"/>
      <c r="H1940" s="25"/>
      <c r="I1940" s="9"/>
      <c r="J1940" s="9"/>
      <c r="K1940" s="29"/>
      <c r="L1940" s="29"/>
      <c r="M1940" s="29"/>
    </row>
    <row r="1941" spans="4:13" x14ac:dyDescent="0.3">
      <c r="D1941" s="9"/>
      <c r="E1941" s="11"/>
      <c r="F1941" s="9"/>
      <c r="G1941" s="25"/>
      <c r="H1941" s="25"/>
      <c r="I1941" s="9"/>
      <c r="J1941" s="9"/>
      <c r="K1941" s="29"/>
      <c r="L1941" s="29"/>
      <c r="M1941" s="29"/>
    </row>
    <row r="1942" spans="4:13" x14ac:dyDescent="0.3">
      <c r="D1942" s="9"/>
      <c r="E1942" s="11"/>
      <c r="F1942" s="9"/>
      <c r="G1942" s="25"/>
      <c r="H1942" s="25"/>
      <c r="I1942" s="9"/>
      <c r="J1942" s="9"/>
      <c r="K1942" s="29"/>
      <c r="L1942" s="29"/>
      <c r="M1942" s="29"/>
    </row>
    <row r="1943" spans="4:13" x14ac:dyDescent="0.3">
      <c r="D1943" s="9"/>
      <c r="E1943" s="11"/>
      <c r="F1943" s="9"/>
      <c r="G1943" s="25"/>
      <c r="H1943" s="25"/>
      <c r="I1943" s="9"/>
      <c r="J1943" s="9"/>
      <c r="K1943" s="29"/>
      <c r="L1943" s="29"/>
      <c r="M1943" s="29"/>
    </row>
    <row r="1944" spans="4:13" x14ac:dyDescent="0.3">
      <c r="D1944" s="9"/>
      <c r="E1944" s="11"/>
      <c r="F1944" s="9"/>
      <c r="G1944" s="25"/>
      <c r="H1944" s="25"/>
      <c r="I1944" s="9"/>
      <c r="J1944" s="9"/>
      <c r="K1944" s="29"/>
      <c r="L1944" s="29"/>
      <c r="M1944" s="29"/>
    </row>
    <row r="1945" spans="4:13" x14ac:dyDescent="0.3">
      <c r="D1945" s="9"/>
      <c r="E1945" s="11"/>
      <c r="F1945" s="9"/>
      <c r="G1945" s="25"/>
      <c r="H1945" s="25"/>
      <c r="I1945" s="9"/>
      <c r="J1945" s="9"/>
      <c r="K1945" s="29"/>
      <c r="L1945" s="29"/>
      <c r="M1945" s="29"/>
    </row>
    <row r="1946" spans="4:13" x14ac:dyDescent="0.3">
      <c r="D1946" s="9"/>
      <c r="E1946" s="11"/>
      <c r="F1946" s="9"/>
      <c r="G1946" s="25"/>
      <c r="H1946" s="25"/>
      <c r="I1946" s="9"/>
      <c r="J1946" s="9"/>
      <c r="K1946" s="29"/>
      <c r="L1946" s="29"/>
      <c r="M1946" s="29"/>
    </row>
    <row r="1947" spans="4:13" x14ac:dyDescent="0.3">
      <c r="D1947" s="9"/>
      <c r="E1947" s="11"/>
      <c r="F1947" s="9"/>
      <c r="G1947" s="25"/>
      <c r="H1947" s="25"/>
      <c r="I1947" s="9"/>
      <c r="J1947" s="9"/>
      <c r="K1947" s="29"/>
      <c r="L1947" s="29"/>
      <c r="M1947" s="29"/>
    </row>
    <row r="1948" spans="4:13" x14ac:dyDescent="0.3">
      <c r="D1948" s="9"/>
      <c r="E1948" s="11"/>
      <c r="F1948" s="9"/>
      <c r="G1948" s="25"/>
      <c r="H1948" s="25"/>
      <c r="I1948" s="9"/>
      <c r="J1948" s="9"/>
      <c r="K1948" s="29"/>
      <c r="L1948" s="29"/>
      <c r="M1948" s="29"/>
    </row>
    <row r="1949" spans="4:13" x14ac:dyDescent="0.3">
      <c r="D1949" s="9"/>
      <c r="E1949" s="11"/>
      <c r="F1949" s="9"/>
      <c r="G1949" s="25"/>
      <c r="H1949" s="25"/>
      <c r="I1949" s="9"/>
      <c r="J1949" s="9"/>
      <c r="K1949" s="29"/>
      <c r="L1949" s="29"/>
      <c r="M1949" s="29"/>
    </row>
    <row r="1950" spans="4:13" x14ac:dyDescent="0.3">
      <c r="D1950" s="9"/>
      <c r="E1950" s="11"/>
      <c r="F1950" s="9"/>
      <c r="G1950" s="25"/>
      <c r="H1950" s="25"/>
      <c r="I1950" s="9"/>
      <c r="J1950" s="9"/>
      <c r="K1950" s="29"/>
      <c r="L1950" s="29"/>
      <c r="M1950" s="29"/>
    </row>
    <row r="1951" spans="4:13" x14ac:dyDescent="0.3">
      <c r="D1951" s="9"/>
      <c r="E1951" s="11"/>
      <c r="F1951" s="9"/>
      <c r="G1951" s="25"/>
      <c r="H1951" s="25"/>
      <c r="I1951" s="9"/>
      <c r="J1951" s="9"/>
      <c r="K1951" s="29"/>
      <c r="L1951" s="29"/>
      <c r="M1951" s="29"/>
    </row>
    <row r="1952" spans="4:13" x14ac:dyDescent="0.3">
      <c r="D1952" s="9"/>
      <c r="E1952" s="11"/>
      <c r="F1952" s="9"/>
      <c r="G1952" s="25"/>
      <c r="H1952" s="25"/>
      <c r="I1952" s="9"/>
      <c r="J1952" s="9"/>
      <c r="K1952" s="29"/>
      <c r="L1952" s="29"/>
      <c r="M1952" s="29"/>
    </row>
    <row r="1953" spans="4:13" x14ac:dyDescent="0.3">
      <c r="D1953" s="9"/>
      <c r="E1953" s="11"/>
      <c r="F1953" s="9"/>
      <c r="G1953" s="25"/>
      <c r="H1953" s="25"/>
      <c r="I1953" s="9"/>
      <c r="J1953" s="9"/>
      <c r="K1953" s="29"/>
      <c r="L1953" s="29"/>
      <c r="M1953" s="29"/>
    </row>
    <row r="1954" spans="4:13" x14ac:dyDescent="0.3">
      <c r="D1954" s="9"/>
      <c r="E1954" s="11"/>
      <c r="F1954" s="9"/>
      <c r="G1954" s="25"/>
      <c r="H1954" s="25"/>
      <c r="I1954" s="9"/>
      <c r="J1954" s="9"/>
      <c r="K1954" s="29"/>
      <c r="L1954" s="29"/>
      <c r="M1954" s="29"/>
    </row>
    <row r="1955" spans="4:13" x14ac:dyDescent="0.3">
      <c r="D1955" s="9"/>
      <c r="E1955" s="11"/>
      <c r="F1955" s="9"/>
      <c r="G1955" s="25"/>
      <c r="H1955" s="25"/>
      <c r="I1955" s="9"/>
      <c r="J1955" s="9"/>
      <c r="K1955" s="29"/>
      <c r="L1955" s="29"/>
      <c r="M1955" s="29"/>
    </row>
    <row r="1956" spans="4:13" x14ac:dyDescent="0.3">
      <c r="D1956" s="9"/>
      <c r="E1956" s="11"/>
      <c r="F1956" s="9"/>
      <c r="G1956" s="25"/>
      <c r="H1956" s="25"/>
      <c r="I1956" s="9"/>
      <c r="J1956" s="9"/>
      <c r="K1956" s="29"/>
      <c r="L1956" s="29"/>
      <c r="M1956" s="29"/>
    </row>
    <row r="1957" spans="4:13" x14ac:dyDescent="0.3">
      <c r="D1957" s="9"/>
      <c r="E1957" s="11"/>
      <c r="F1957" s="9"/>
      <c r="G1957" s="25"/>
      <c r="H1957" s="25"/>
      <c r="I1957" s="9"/>
      <c r="J1957" s="9"/>
      <c r="K1957" s="29"/>
      <c r="L1957" s="29"/>
      <c r="M1957" s="29"/>
    </row>
    <row r="1958" spans="4:13" x14ac:dyDescent="0.3">
      <c r="D1958" s="9"/>
      <c r="E1958" s="11"/>
      <c r="F1958" s="9"/>
      <c r="G1958" s="25"/>
      <c r="H1958" s="25"/>
      <c r="I1958" s="9"/>
      <c r="J1958" s="9"/>
      <c r="K1958" s="29"/>
      <c r="L1958" s="29"/>
      <c r="M1958" s="29"/>
    </row>
    <row r="1959" spans="4:13" x14ac:dyDescent="0.3">
      <c r="D1959" s="9"/>
      <c r="E1959" s="11"/>
      <c r="F1959" s="9"/>
      <c r="G1959" s="25"/>
      <c r="H1959" s="25"/>
      <c r="I1959" s="9"/>
      <c r="J1959" s="9"/>
      <c r="K1959" s="29"/>
      <c r="L1959" s="29"/>
      <c r="M1959" s="29"/>
    </row>
    <row r="1960" spans="4:13" x14ac:dyDescent="0.3">
      <c r="D1960" s="9"/>
      <c r="E1960" s="11"/>
      <c r="F1960" s="9"/>
      <c r="G1960" s="25"/>
      <c r="H1960" s="25"/>
      <c r="I1960" s="9"/>
      <c r="J1960" s="9"/>
      <c r="K1960" s="29"/>
      <c r="L1960" s="29"/>
      <c r="M1960" s="29"/>
    </row>
    <row r="1961" spans="4:13" x14ac:dyDescent="0.3">
      <c r="D1961" s="9"/>
      <c r="E1961" s="11"/>
      <c r="F1961" s="9"/>
      <c r="G1961" s="25"/>
      <c r="H1961" s="25"/>
      <c r="I1961" s="9"/>
      <c r="J1961" s="9"/>
      <c r="K1961" s="29"/>
      <c r="L1961" s="29"/>
      <c r="M1961" s="29"/>
    </row>
    <row r="1962" spans="4:13" x14ac:dyDescent="0.3">
      <c r="D1962" s="9"/>
      <c r="E1962" s="11"/>
      <c r="F1962" s="9"/>
      <c r="G1962" s="25"/>
      <c r="H1962" s="25"/>
      <c r="I1962" s="9"/>
      <c r="J1962" s="9"/>
      <c r="K1962" s="29"/>
      <c r="L1962" s="29"/>
      <c r="M1962" s="29"/>
    </row>
    <row r="1963" spans="4:13" x14ac:dyDescent="0.3">
      <c r="D1963" s="9"/>
      <c r="E1963" s="11"/>
      <c r="F1963" s="9"/>
      <c r="G1963" s="25"/>
      <c r="H1963" s="25"/>
      <c r="I1963" s="9"/>
      <c r="J1963" s="9"/>
      <c r="K1963" s="29"/>
      <c r="L1963" s="29"/>
      <c r="M1963" s="29"/>
    </row>
    <row r="1964" spans="4:13" x14ac:dyDescent="0.3">
      <c r="D1964" s="9"/>
      <c r="E1964" s="11"/>
      <c r="F1964" s="9"/>
      <c r="G1964" s="25"/>
      <c r="H1964" s="25"/>
      <c r="I1964" s="9"/>
      <c r="J1964" s="9"/>
      <c r="K1964" s="29"/>
      <c r="L1964" s="29"/>
      <c r="M1964" s="29"/>
    </row>
    <row r="1965" spans="4:13" x14ac:dyDescent="0.3">
      <c r="D1965" s="9"/>
      <c r="E1965" s="11"/>
      <c r="F1965" s="9"/>
      <c r="G1965" s="25"/>
      <c r="H1965" s="25"/>
      <c r="I1965" s="9"/>
      <c r="J1965" s="9"/>
      <c r="K1965" s="29"/>
      <c r="L1965" s="29"/>
      <c r="M1965" s="29"/>
    </row>
    <row r="1966" spans="4:13" x14ac:dyDescent="0.3">
      <c r="D1966" s="9"/>
      <c r="E1966" s="11"/>
      <c r="F1966" s="9"/>
      <c r="G1966" s="25"/>
      <c r="H1966" s="25"/>
      <c r="I1966" s="9"/>
      <c r="J1966" s="9"/>
      <c r="K1966" s="29"/>
      <c r="L1966" s="29"/>
      <c r="M1966" s="29"/>
    </row>
    <row r="1967" spans="4:13" x14ac:dyDescent="0.3">
      <c r="D1967" s="9"/>
      <c r="E1967" s="11"/>
      <c r="F1967" s="9"/>
      <c r="G1967" s="25"/>
      <c r="H1967" s="25"/>
      <c r="I1967" s="9"/>
      <c r="J1967" s="9"/>
      <c r="K1967" s="29"/>
      <c r="L1967" s="29"/>
      <c r="M1967" s="29"/>
    </row>
    <row r="1968" spans="4:13" x14ac:dyDescent="0.3">
      <c r="D1968" s="9"/>
      <c r="E1968" s="11"/>
      <c r="F1968" s="9"/>
      <c r="G1968" s="25"/>
      <c r="H1968" s="25"/>
      <c r="I1968" s="9"/>
      <c r="J1968" s="9"/>
      <c r="K1968" s="29"/>
      <c r="L1968" s="29"/>
      <c r="M1968" s="29"/>
    </row>
    <row r="1969" spans="4:13" x14ac:dyDescent="0.3">
      <c r="D1969" s="9"/>
      <c r="E1969" s="11"/>
      <c r="F1969" s="9"/>
      <c r="G1969" s="25"/>
      <c r="H1969" s="25"/>
      <c r="I1969" s="9"/>
      <c r="J1969" s="9"/>
      <c r="K1969" s="29"/>
      <c r="L1969" s="29"/>
      <c r="M1969" s="29"/>
    </row>
    <row r="1970" spans="4:13" x14ac:dyDescent="0.3">
      <c r="D1970" s="9"/>
      <c r="E1970" s="11"/>
      <c r="F1970" s="9"/>
      <c r="G1970" s="25"/>
      <c r="H1970" s="25"/>
      <c r="I1970" s="9"/>
      <c r="J1970" s="9"/>
      <c r="K1970" s="29"/>
      <c r="L1970" s="29"/>
      <c r="M1970" s="29"/>
    </row>
    <row r="1971" spans="4:13" x14ac:dyDescent="0.3">
      <c r="D1971" s="9"/>
      <c r="E1971" s="11"/>
      <c r="F1971" s="9"/>
      <c r="G1971" s="25"/>
      <c r="H1971" s="25"/>
      <c r="I1971" s="9"/>
      <c r="J1971" s="9"/>
      <c r="K1971" s="29"/>
      <c r="L1971" s="29"/>
      <c r="M1971" s="29"/>
    </row>
    <row r="1972" spans="4:13" x14ac:dyDescent="0.3">
      <c r="D1972" s="9"/>
      <c r="E1972" s="11"/>
      <c r="F1972" s="9"/>
      <c r="G1972" s="25"/>
      <c r="H1972" s="25"/>
      <c r="I1972" s="9"/>
      <c r="J1972" s="9"/>
      <c r="K1972" s="29"/>
      <c r="L1972" s="29"/>
      <c r="M1972" s="29"/>
    </row>
    <row r="1973" spans="4:13" x14ac:dyDescent="0.3">
      <c r="D1973" s="9"/>
      <c r="E1973" s="11"/>
      <c r="F1973" s="9"/>
      <c r="G1973" s="25"/>
      <c r="H1973" s="25"/>
      <c r="I1973" s="9"/>
      <c r="J1973" s="9"/>
      <c r="K1973" s="29"/>
      <c r="L1973" s="29"/>
      <c r="M1973" s="29"/>
    </row>
    <row r="1974" spans="4:13" x14ac:dyDescent="0.3">
      <c r="D1974" s="9"/>
      <c r="E1974" s="11"/>
      <c r="F1974" s="9"/>
      <c r="G1974" s="25"/>
      <c r="H1974" s="25"/>
      <c r="I1974" s="9"/>
      <c r="J1974" s="9"/>
      <c r="K1974" s="29"/>
      <c r="L1974" s="29"/>
      <c r="M1974" s="29"/>
    </row>
    <row r="1975" spans="4:13" x14ac:dyDescent="0.3">
      <c r="D1975" s="9"/>
      <c r="E1975" s="11"/>
      <c r="F1975" s="9"/>
      <c r="G1975" s="25"/>
      <c r="H1975" s="25"/>
      <c r="I1975" s="9"/>
      <c r="J1975" s="9"/>
      <c r="K1975" s="29"/>
      <c r="L1975" s="29"/>
      <c r="M1975" s="29"/>
    </row>
    <row r="1976" spans="4:13" x14ac:dyDescent="0.3">
      <c r="D1976" s="9"/>
      <c r="E1976" s="11"/>
      <c r="F1976" s="9"/>
      <c r="G1976" s="25"/>
      <c r="H1976" s="25"/>
      <c r="I1976" s="9"/>
      <c r="J1976" s="9"/>
      <c r="K1976" s="29"/>
      <c r="L1976" s="29"/>
      <c r="M1976" s="29"/>
    </row>
    <row r="1977" spans="4:13" x14ac:dyDescent="0.3">
      <c r="D1977" s="9"/>
      <c r="E1977" s="11"/>
      <c r="F1977" s="9"/>
      <c r="G1977" s="25"/>
      <c r="H1977" s="25"/>
      <c r="I1977" s="9"/>
      <c r="J1977" s="9"/>
      <c r="K1977" s="29"/>
      <c r="L1977" s="29"/>
      <c r="M1977" s="29"/>
    </row>
    <row r="1978" spans="4:13" x14ac:dyDescent="0.3">
      <c r="D1978" s="9"/>
      <c r="E1978" s="11"/>
      <c r="F1978" s="9"/>
      <c r="G1978" s="25"/>
      <c r="H1978" s="25"/>
      <c r="I1978" s="9"/>
      <c r="J1978" s="9"/>
      <c r="K1978" s="29"/>
      <c r="L1978" s="29"/>
      <c r="M1978" s="29"/>
    </row>
    <row r="1979" spans="4:13" x14ac:dyDescent="0.3">
      <c r="D1979" s="9"/>
      <c r="E1979" s="11"/>
      <c r="F1979" s="9"/>
      <c r="G1979" s="25"/>
      <c r="H1979" s="25"/>
      <c r="I1979" s="9"/>
      <c r="J1979" s="9"/>
      <c r="K1979" s="29"/>
      <c r="L1979" s="29"/>
      <c r="M1979" s="29"/>
    </row>
    <row r="1980" spans="4:13" x14ac:dyDescent="0.3">
      <c r="D1980" s="9"/>
      <c r="E1980" s="11"/>
      <c r="F1980" s="9"/>
      <c r="G1980" s="25"/>
      <c r="H1980" s="25"/>
      <c r="I1980" s="9"/>
      <c r="J1980" s="9"/>
      <c r="K1980" s="29"/>
      <c r="L1980" s="29"/>
      <c r="M1980" s="29"/>
    </row>
    <row r="1981" spans="4:13" x14ac:dyDescent="0.3">
      <c r="D1981" s="9"/>
      <c r="E1981" s="11"/>
      <c r="F1981" s="9"/>
      <c r="G1981" s="25"/>
      <c r="H1981" s="25"/>
      <c r="I1981" s="9"/>
      <c r="J1981" s="9"/>
      <c r="K1981" s="29"/>
      <c r="L1981" s="29"/>
      <c r="M1981" s="29"/>
    </row>
    <row r="1982" spans="4:13" x14ac:dyDescent="0.3">
      <c r="D1982" s="9"/>
      <c r="E1982" s="11"/>
      <c r="F1982" s="9"/>
      <c r="G1982" s="25"/>
      <c r="H1982" s="25"/>
      <c r="I1982" s="9"/>
      <c r="J1982" s="9"/>
      <c r="K1982" s="29"/>
      <c r="L1982" s="29"/>
      <c r="M1982" s="29"/>
    </row>
    <row r="1983" spans="4:13" x14ac:dyDescent="0.3">
      <c r="D1983" s="9"/>
      <c r="E1983" s="11"/>
      <c r="F1983" s="9"/>
      <c r="G1983" s="25"/>
      <c r="H1983" s="25"/>
      <c r="I1983" s="9"/>
      <c r="J1983" s="9"/>
      <c r="K1983" s="29"/>
      <c r="L1983" s="29"/>
      <c r="M1983" s="29"/>
    </row>
    <row r="1984" spans="4:13" x14ac:dyDescent="0.3">
      <c r="D1984" s="9"/>
      <c r="E1984" s="11"/>
      <c r="F1984" s="9"/>
      <c r="G1984" s="25"/>
      <c r="H1984" s="25"/>
      <c r="I1984" s="9"/>
      <c r="J1984" s="9"/>
      <c r="K1984" s="29"/>
      <c r="L1984" s="29"/>
      <c r="M1984" s="29"/>
    </row>
    <row r="1985" spans="4:13" x14ac:dyDescent="0.3">
      <c r="D1985" s="9"/>
      <c r="E1985" s="11"/>
      <c r="F1985" s="9"/>
      <c r="G1985" s="25"/>
      <c r="H1985" s="25"/>
      <c r="I1985" s="9"/>
      <c r="J1985" s="9"/>
      <c r="K1985" s="29"/>
      <c r="L1985" s="29"/>
      <c r="M1985" s="29"/>
    </row>
    <row r="1986" spans="4:13" x14ac:dyDescent="0.3">
      <c r="D1986" s="9"/>
      <c r="E1986" s="11"/>
      <c r="F1986" s="9"/>
      <c r="G1986" s="25"/>
      <c r="H1986" s="25"/>
      <c r="I1986" s="9"/>
      <c r="J1986" s="9"/>
      <c r="K1986" s="29"/>
      <c r="L1986" s="29"/>
      <c r="M1986" s="29"/>
    </row>
    <row r="1987" spans="4:13" x14ac:dyDescent="0.3">
      <c r="D1987" s="9"/>
      <c r="E1987" s="11"/>
      <c r="F1987" s="9"/>
      <c r="G1987" s="25"/>
      <c r="H1987" s="25"/>
      <c r="I1987" s="9"/>
      <c r="J1987" s="9"/>
      <c r="K1987" s="29"/>
      <c r="L1987" s="29"/>
      <c r="M1987" s="29"/>
    </row>
    <row r="1988" spans="4:13" x14ac:dyDescent="0.3">
      <c r="D1988" s="9"/>
      <c r="E1988" s="11"/>
      <c r="F1988" s="9"/>
      <c r="G1988" s="25"/>
      <c r="H1988" s="25"/>
      <c r="I1988" s="9"/>
      <c r="J1988" s="9"/>
      <c r="K1988" s="29"/>
      <c r="L1988" s="29"/>
      <c r="M1988" s="29"/>
    </row>
    <row r="1989" spans="4:13" x14ac:dyDescent="0.3">
      <c r="D1989" s="9"/>
      <c r="E1989" s="11"/>
      <c r="F1989" s="9"/>
      <c r="G1989" s="25"/>
      <c r="H1989" s="25"/>
      <c r="I1989" s="9"/>
      <c r="J1989" s="9"/>
      <c r="K1989" s="29"/>
      <c r="L1989" s="29"/>
      <c r="M1989" s="29"/>
    </row>
    <row r="1990" spans="4:13" x14ac:dyDescent="0.3">
      <c r="D1990" s="9"/>
      <c r="E1990" s="11"/>
      <c r="F1990" s="9"/>
      <c r="G1990" s="25"/>
      <c r="H1990" s="25"/>
      <c r="I1990" s="9"/>
      <c r="J1990" s="9"/>
      <c r="K1990" s="29"/>
      <c r="L1990" s="29"/>
      <c r="M1990" s="29"/>
    </row>
    <row r="1991" spans="4:13" x14ac:dyDescent="0.3">
      <c r="D1991" s="9"/>
      <c r="E1991" s="11"/>
      <c r="F1991" s="9"/>
      <c r="G1991" s="25"/>
      <c r="H1991" s="25"/>
      <c r="I1991" s="9"/>
      <c r="J1991" s="9"/>
      <c r="K1991" s="29"/>
      <c r="L1991" s="29"/>
      <c r="M1991" s="29"/>
    </row>
    <row r="1992" spans="4:13" x14ac:dyDescent="0.3">
      <c r="D1992" s="9"/>
      <c r="E1992" s="11"/>
      <c r="F1992" s="9"/>
      <c r="G1992" s="25"/>
      <c r="H1992" s="25"/>
      <c r="I1992" s="9"/>
      <c r="J1992" s="9"/>
      <c r="K1992" s="29"/>
      <c r="L1992" s="29"/>
      <c r="M1992" s="29"/>
    </row>
    <row r="1993" spans="4:13" x14ac:dyDescent="0.3">
      <c r="D1993" s="9"/>
      <c r="E1993" s="11"/>
      <c r="F1993" s="9"/>
      <c r="G1993" s="25"/>
      <c r="H1993" s="25"/>
      <c r="I1993" s="9"/>
      <c r="J1993" s="9"/>
      <c r="K1993" s="29"/>
      <c r="L1993" s="29"/>
      <c r="M1993" s="29"/>
    </row>
    <row r="1994" spans="4:13" x14ac:dyDescent="0.3">
      <c r="D1994" s="9"/>
      <c r="E1994" s="11"/>
      <c r="F1994" s="9"/>
      <c r="G1994" s="25"/>
      <c r="H1994" s="25"/>
      <c r="I1994" s="9"/>
      <c r="J1994" s="9"/>
      <c r="K1994" s="29"/>
      <c r="L1994" s="29"/>
      <c r="M1994" s="29"/>
    </row>
    <row r="1995" spans="4:13" x14ac:dyDescent="0.3">
      <c r="D1995" s="9"/>
      <c r="E1995" s="11"/>
      <c r="F1995" s="9"/>
      <c r="G1995" s="25"/>
      <c r="H1995" s="25"/>
      <c r="I1995" s="9"/>
      <c r="J1995" s="9"/>
      <c r="K1995" s="29"/>
      <c r="L1995" s="29"/>
      <c r="M1995" s="29"/>
    </row>
    <row r="1996" spans="4:13" x14ac:dyDescent="0.3">
      <c r="D1996" s="9"/>
      <c r="E1996" s="11"/>
      <c r="F1996" s="9"/>
      <c r="G1996" s="25"/>
      <c r="H1996" s="25"/>
      <c r="I1996" s="9"/>
      <c r="J1996" s="9"/>
      <c r="K1996" s="29"/>
      <c r="L1996" s="29"/>
      <c r="M1996" s="29"/>
    </row>
    <row r="1997" spans="4:13" x14ac:dyDescent="0.3">
      <c r="D1997" s="9"/>
      <c r="E1997" s="11"/>
      <c r="F1997" s="9"/>
      <c r="G1997" s="25"/>
      <c r="H1997" s="25"/>
      <c r="I1997" s="9"/>
      <c r="J1997" s="9"/>
      <c r="K1997" s="29"/>
      <c r="L1997" s="29"/>
      <c r="M1997" s="29"/>
    </row>
    <row r="1998" spans="4:13" x14ac:dyDescent="0.3">
      <c r="D1998" s="9"/>
      <c r="E1998" s="11"/>
      <c r="F1998" s="9"/>
      <c r="G1998" s="25"/>
      <c r="H1998" s="25"/>
      <c r="I1998" s="9"/>
      <c r="J1998" s="9"/>
      <c r="K1998" s="29"/>
      <c r="L1998" s="29"/>
      <c r="M1998" s="29"/>
    </row>
    <row r="1999" spans="4:13" x14ac:dyDescent="0.3">
      <c r="D1999" s="9"/>
      <c r="E1999" s="11"/>
      <c r="F1999" s="9"/>
      <c r="G1999" s="25"/>
      <c r="H1999" s="25"/>
      <c r="I1999" s="9"/>
      <c r="J1999" s="9"/>
      <c r="K1999" s="29"/>
      <c r="L1999" s="29"/>
      <c r="M1999" s="29"/>
    </row>
    <row r="2000" spans="4:13" x14ac:dyDescent="0.3">
      <c r="D2000" s="9"/>
      <c r="E2000" s="11"/>
      <c r="F2000" s="9"/>
      <c r="G2000" s="25"/>
      <c r="H2000" s="25"/>
      <c r="I2000" s="9"/>
      <c r="J2000" s="9"/>
      <c r="K2000" s="29"/>
      <c r="L2000" s="29"/>
      <c r="M2000" s="29"/>
    </row>
    <row r="2001" spans="4:13" x14ac:dyDescent="0.3">
      <c r="D2001" s="9"/>
      <c r="E2001" s="11"/>
      <c r="F2001" s="9"/>
      <c r="G2001" s="25"/>
      <c r="H2001" s="25"/>
      <c r="I2001" s="9"/>
      <c r="J2001" s="9"/>
      <c r="K2001" s="29"/>
      <c r="L2001" s="29"/>
      <c r="M2001" s="29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"/>
  <sheetViews>
    <sheetView tabSelected="1" topLeftCell="A10" workbookViewId="0">
      <selection activeCell="C30" sqref="C30"/>
    </sheetView>
  </sheetViews>
  <sheetFormatPr defaultRowHeight="14.4" x14ac:dyDescent="0.3"/>
  <cols>
    <col min="1" max="1" width="29.33203125" bestFit="1" customWidth="1"/>
  </cols>
  <sheetData>
    <row r="1" spans="1:3" x14ac:dyDescent="0.3">
      <c r="A1" t="s">
        <v>155</v>
      </c>
      <c r="B1" t="s">
        <v>156</v>
      </c>
      <c r="C1" t="s">
        <v>437</v>
      </c>
    </row>
    <row r="2" spans="1:3" x14ac:dyDescent="0.3">
      <c r="A2" t="s">
        <v>440</v>
      </c>
      <c r="B2" t="s">
        <v>181</v>
      </c>
      <c r="C2">
        <v>4.63</v>
      </c>
    </row>
    <row r="3" spans="1:3" x14ac:dyDescent="0.3">
      <c r="B3" t="s">
        <v>184</v>
      </c>
      <c r="C3">
        <v>4.63</v>
      </c>
    </row>
    <row r="4" spans="1:3" x14ac:dyDescent="0.3">
      <c r="B4" t="s">
        <v>185</v>
      </c>
      <c r="C4">
        <v>1.2</v>
      </c>
    </row>
    <row r="5" spans="1:3" x14ac:dyDescent="0.3">
      <c r="A5" t="s">
        <v>441</v>
      </c>
      <c r="B5" t="s">
        <v>181</v>
      </c>
      <c r="C5">
        <v>2.5299999999999998</v>
      </c>
    </row>
    <row r="6" spans="1:3" x14ac:dyDescent="0.3">
      <c r="B6" t="s">
        <v>184</v>
      </c>
      <c r="C6">
        <v>2.5299999999999998</v>
      </c>
    </row>
    <row r="7" spans="1:3" x14ac:dyDescent="0.3">
      <c r="B7" t="s">
        <v>185</v>
      </c>
      <c r="C7">
        <v>1.1000000000000001</v>
      </c>
    </row>
    <row r="8" spans="1:3" x14ac:dyDescent="0.3">
      <c r="A8" t="s">
        <v>442</v>
      </c>
      <c r="B8" t="s">
        <v>181</v>
      </c>
      <c r="C8">
        <v>1.7</v>
      </c>
    </row>
    <row r="9" spans="1:3" x14ac:dyDescent="0.3">
      <c r="B9" t="s">
        <v>184</v>
      </c>
      <c r="C9">
        <v>1.7</v>
      </c>
    </row>
    <row r="10" spans="1:3" x14ac:dyDescent="0.3">
      <c r="B10" t="s">
        <v>185</v>
      </c>
      <c r="C10">
        <v>1.03</v>
      </c>
    </row>
    <row r="11" spans="1:3" x14ac:dyDescent="0.3">
      <c r="A11" t="s">
        <v>443</v>
      </c>
      <c r="B11" t="s">
        <v>181</v>
      </c>
      <c r="C11">
        <v>0.5</v>
      </c>
    </row>
    <row r="12" spans="1:3" x14ac:dyDescent="0.3">
      <c r="B12" t="s">
        <v>182</v>
      </c>
      <c r="C12">
        <v>15</v>
      </c>
    </row>
    <row r="13" spans="1:3" x14ac:dyDescent="0.3">
      <c r="B13" t="s">
        <v>146</v>
      </c>
      <c r="C13">
        <v>15</v>
      </c>
    </row>
    <row r="14" spans="1:3" x14ac:dyDescent="0.3">
      <c r="A14" t="s">
        <v>444</v>
      </c>
      <c r="C14">
        <v>7</v>
      </c>
    </row>
    <row r="15" spans="1:3" x14ac:dyDescent="0.3">
      <c r="A15" s="53" t="s">
        <v>447</v>
      </c>
      <c r="C15" t="s">
        <v>154</v>
      </c>
    </row>
    <row r="16" spans="1:3" x14ac:dyDescent="0.3">
      <c r="A16" s="53" t="s">
        <v>448</v>
      </c>
      <c r="C16" t="s">
        <v>107</v>
      </c>
    </row>
    <row r="17" spans="1:3" x14ac:dyDescent="0.3">
      <c r="A17" s="53" t="s">
        <v>445</v>
      </c>
      <c r="C17" t="s">
        <v>154</v>
      </c>
    </row>
    <row r="18" spans="1:3" x14ac:dyDescent="0.3">
      <c r="A18" s="53" t="s">
        <v>446</v>
      </c>
      <c r="C18" t="s">
        <v>154</v>
      </c>
    </row>
    <row r="19" spans="1:3" x14ac:dyDescent="0.3">
      <c r="A19" s="53" t="s">
        <v>438</v>
      </c>
      <c r="C19">
        <v>15</v>
      </c>
    </row>
    <row r="20" spans="1:3" x14ac:dyDescent="0.3">
      <c r="A20" s="53" t="s">
        <v>439</v>
      </c>
      <c r="C20">
        <v>69</v>
      </c>
    </row>
    <row r="21" spans="1:3" x14ac:dyDescent="0.3">
      <c r="A21" s="53" t="s">
        <v>455</v>
      </c>
      <c r="C21" t="s">
        <v>454</v>
      </c>
    </row>
    <row r="22" spans="1:3" x14ac:dyDescent="0.3">
      <c r="A22" s="53" t="s">
        <v>456</v>
      </c>
      <c r="C22" t="s">
        <v>458</v>
      </c>
    </row>
    <row r="23" spans="1:3" x14ac:dyDescent="0.3">
      <c r="A23" s="53" t="s">
        <v>457</v>
      </c>
      <c r="C23" t="s">
        <v>461</v>
      </c>
    </row>
    <row r="24" spans="1:3" x14ac:dyDescent="0.3">
      <c r="A24" s="53" t="s">
        <v>459</v>
      </c>
      <c r="C24" t="s">
        <v>460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S49"/>
  <sheetViews>
    <sheetView workbookViewId="0">
      <selection activeCell="F18" sqref="F18"/>
    </sheetView>
  </sheetViews>
  <sheetFormatPr defaultRowHeight="14.4" x14ac:dyDescent="0.3"/>
  <cols>
    <col min="1" max="1" width="8.88671875" style="2"/>
    <col min="2" max="2" width="20.44140625" style="2" customWidth="1"/>
    <col min="3" max="11" width="8.88671875" style="2"/>
    <col min="12" max="12" width="29.33203125" style="2" bestFit="1" customWidth="1"/>
    <col min="13" max="13" width="22.6640625" style="2" customWidth="1"/>
    <col min="14" max="14" width="10" style="2" customWidth="1"/>
    <col min="15" max="15" width="26.33203125" style="35" customWidth="1"/>
    <col min="16" max="16" width="9.5546875" style="2" customWidth="1"/>
    <col min="17" max="16384" width="8.88671875" style="2"/>
  </cols>
  <sheetData>
    <row r="2" spans="2:19" x14ac:dyDescent="0.3">
      <c r="J2" s="6" t="s">
        <v>111</v>
      </c>
    </row>
    <row r="4" spans="2:19" x14ac:dyDescent="0.3">
      <c r="B4" s="1" t="s">
        <v>1</v>
      </c>
      <c r="C4" s="1" t="s">
        <v>204</v>
      </c>
      <c r="D4" s="24" t="s">
        <v>51</v>
      </c>
      <c r="E4" s="24" t="s">
        <v>369</v>
      </c>
      <c r="F4" s="1" t="s">
        <v>84</v>
      </c>
      <c r="G4" s="1" t="s">
        <v>6</v>
      </c>
      <c r="L4" s="6" t="s">
        <v>1</v>
      </c>
      <c r="M4" s="6" t="s">
        <v>6</v>
      </c>
      <c r="N4" s="6" t="s">
        <v>4</v>
      </c>
      <c r="O4" s="36" t="s">
        <v>51</v>
      </c>
      <c r="P4" s="6" t="s">
        <v>2</v>
      </c>
      <c r="Q4" s="6" t="s">
        <v>137</v>
      </c>
      <c r="R4" s="6" t="s">
        <v>138</v>
      </c>
      <c r="S4" s="6" t="s">
        <v>8</v>
      </c>
    </row>
    <row r="5" spans="2:19" x14ac:dyDescent="0.3">
      <c r="B5" s="2" t="str">
        <f>IF(all_global_parameter_inputs!A2="",All_global_list!B4,all_global_parameter_inputs!A2)</f>
        <v>mmet_cycling</v>
      </c>
      <c r="C5" s="2" t="str">
        <f>IF(all_global_parameter_inputs!B2="","",all_global_parameter_inputs!B2)</f>
        <v>constant</v>
      </c>
      <c r="D5" s="2">
        <f>all_global_parameter_inputs!C2</f>
        <v>4.63</v>
      </c>
      <c r="J5" s="56" t="s">
        <v>7</v>
      </c>
      <c r="K5" s="56" t="s">
        <v>139</v>
      </c>
      <c r="L5" s="3" t="s">
        <v>28</v>
      </c>
      <c r="M5" s="2" t="s">
        <v>58</v>
      </c>
      <c r="N5" s="2" t="s">
        <v>145</v>
      </c>
      <c r="O5" s="41" t="s">
        <v>148</v>
      </c>
      <c r="P5" s="2" t="s">
        <v>3</v>
      </c>
      <c r="Q5" s="29"/>
      <c r="R5" s="29"/>
      <c r="S5" s="29"/>
    </row>
    <row r="6" spans="2:19" x14ac:dyDescent="0.3">
      <c r="B6" s="2" t="str">
        <f>IF(all_global_parameter_inputs!A3="",All_global_list!B5,all_global_parameter_inputs!A3)</f>
        <v>mmet_cycling</v>
      </c>
      <c r="C6" s="2" t="str">
        <f>IF(all_global_parameter_inputs!B3="","",all_global_parameter_inputs!B3)</f>
        <v>mean</v>
      </c>
      <c r="D6" s="2">
        <f>all_global_parameter_inputs!C3</f>
        <v>4.63</v>
      </c>
      <c r="J6" s="56"/>
      <c r="K6" s="56"/>
      <c r="L6" s="3" t="s">
        <v>29</v>
      </c>
      <c r="M6" s="2" t="s">
        <v>59</v>
      </c>
      <c r="N6" s="2" t="s">
        <v>145</v>
      </c>
      <c r="O6" s="41" t="s">
        <v>149</v>
      </c>
      <c r="P6" s="2" t="s">
        <v>3</v>
      </c>
      <c r="Q6" s="29"/>
      <c r="R6" s="29"/>
      <c r="S6" s="29"/>
    </row>
    <row r="7" spans="2:19" x14ac:dyDescent="0.3">
      <c r="B7" s="2" t="str">
        <f>IF(all_global_parameter_inputs!A4="",All_global_list!B6,all_global_parameter_inputs!A4)</f>
        <v>mmet_cycling</v>
      </c>
      <c r="C7" s="2" t="str">
        <f>IF(all_global_parameter_inputs!B4="","",all_global_parameter_inputs!B4)</f>
        <v>sd</v>
      </c>
      <c r="D7" s="2">
        <f>all_global_parameter_inputs!C4</f>
        <v>1.2</v>
      </c>
      <c r="J7" s="56"/>
      <c r="K7" s="56" t="s">
        <v>140</v>
      </c>
      <c r="L7" s="2" t="s">
        <v>0</v>
      </c>
      <c r="M7" s="2" t="s">
        <v>60</v>
      </c>
      <c r="N7" s="2" t="s">
        <v>49</v>
      </c>
      <c r="O7" s="35">
        <v>7</v>
      </c>
      <c r="P7" s="2" t="s">
        <v>3</v>
      </c>
      <c r="Q7" s="29"/>
      <c r="R7" s="29"/>
      <c r="S7" s="29"/>
    </row>
    <row r="8" spans="2:19" x14ac:dyDescent="0.3">
      <c r="B8" s="2" t="str">
        <f>IF(all_global_parameter_inputs!A5="",All_global_list!B7,all_global_parameter_inputs!A5)</f>
        <v>mmet_walking</v>
      </c>
      <c r="C8" s="2" t="str">
        <f>IF(all_global_parameter_inputs!B5="","",all_global_parameter_inputs!B5)</f>
        <v>constant</v>
      </c>
      <c r="D8" s="2">
        <f>all_global_parameter_inputs!C5</f>
        <v>2.5299999999999998</v>
      </c>
      <c r="J8" s="56"/>
      <c r="K8" s="56"/>
      <c r="L8" s="3" t="s">
        <v>16</v>
      </c>
      <c r="M8" s="31"/>
      <c r="N8" s="2" t="s">
        <v>5</v>
      </c>
      <c r="O8" s="35" t="s">
        <v>154</v>
      </c>
      <c r="P8" s="2" t="s">
        <v>3</v>
      </c>
      <c r="Q8" s="29"/>
      <c r="R8" s="29"/>
      <c r="S8" s="29"/>
    </row>
    <row r="9" spans="2:19" x14ac:dyDescent="0.3">
      <c r="B9" s="2" t="str">
        <f>IF(all_global_parameter_inputs!A6="",All_global_list!B8,all_global_parameter_inputs!A6)</f>
        <v>mmet_walking</v>
      </c>
      <c r="C9" s="2" t="str">
        <f>IF(all_global_parameter_inputs!B6="","",all_global_parameter_inputs!B6)</f>
        <v>mean</v>
      </c>
      <c r="D9" s="2">
        <f>all_global_parameter_inputs!C6</f>
        <v>2.5299999999999998</v>
      </c>
      <c r="J9" s="56"/>
      <c r="K9" s="56"/>
      <c r="L9" s="3" t="s">
        <v>17</v>
      </c>
      <c r="M9" s="31"/>
      <c r="N9" s="2" t="s">
        <v>5</v>
      </c>
      <c r="O9" s="35" t="s">
        <v>107</v>
      </c>
      <c r="P9" s="2" t="s">
        <v>3</v>
      </c>
      <c r="Q9" s="29"/>
      <c r="R9" s="29"/>
      <c r="S9" s="29"/>
    </row>
    <row r="10" spans="2:19" x14ac:dyDescent="0.3">
      <c r="B10" s="2" t="str">
        <f>IF(all_global_parameter_inputs!A7="",All_global_list!B9,all_global_parameter_inputs!A7)</f>
        <v>mmet_walking</v>
      </c>
      <c r="C10" s="2" t="str">
        <f>IF(all_global_parameter_inputs!B7="","",all_global_parameter_inputs!B7)</f>
        <v>sd</v>
      </c>
      <c r="D10" s="2">
        <f>all_global_parameter_inputs!C7</f>
        <v>1.1000000000000001</v>
      </c>
      <c r="J10" s="56"/>
      <c r="K10" s="56" t="s">
        <v>141</v>
      </c>
      <c r="L10" s="3" t="s">
        <v>33</v>
      </c>
      <c r="M10" s="2" t="s">
        <v>67</v>
      </c>
      <c r="N10" s="2" t="s">
        <v>32</v>
      </c>
      <c r="O10" s="35" t="s">
        <v>151</v>
      </c>
      <c r="P10" s="2" t="s">
        <v>3</v>
      </c>
      <c r="Q10" s="29"/>
      <c r="R10" s="29"/>
      <c r="S10" s="29" t="s">
        <v>152</v>
      </c>
    </row>
    <row r="11" spans="2:19" x14ac:dyDescent="0.3">
      <c r="B11" s="2" t="str">
        <f>IF(all_global_parameter_inputs!A8="",All_global_list!B10,all_global_parameter_inputs!A8)</f>
        <v>sin_exponent_sum</v>
      </c>
      <c r="C11" s="2" t="str">
        <f>IF(all_global_parameter_inputs!B8="","",all_global_parameter_inputs!B8)</f>
        <v>constant</v>
      </c>
      <c r="D11" s="2">
        <f>all_global_parameter_inputs!C8</f>
        <v>1.7</v>
      </c>
      <c r="J11" s="56"/>
      <c r="K11" s="56"/>
      <c r="L11" s="3" t="s">
        <v>34</v>
      </c>
      <c r="M11" s="2" t="s">
        <v>67</v>
      </c>
      <c r="N11" s="2" t="s">
        <v>32</v>
      </c>
      <c r="O11" s="35" t="s">
        <v>151</v>
      </c>
      <c r="P11" s="2" t="s">
        <v>3</v>
      </c>
      <c r="Q11" s="29"/>
      <c r="R11" s="29"/>
      <c r="S11" s="29" t="s">
        <v>152</v>
      </c>
    </row>
    <row r="12" spans="2:19" x14ac:dyDescent="0.3">
      <c r="B12" s="2" t="str">
        <f>IF(all_global_parameter_inputs!A9="",All_global_list!B11,all_global_parameter_inputs!A9)</f>
        <v>sin_exponent_sum</v>
      </c>
      <c r="C12" s="2" t="str">
        <f>IF(all_global_parameter_inputs!B9="","",all_global_parameter_inputs!B9)</f>
        <v>mean</v>
      </c>
      <c r="D12" s="2">
        <f>all_global_parameter_inputs!C9</f>
        <v>1.7</v>
      </c>
      <c r="J12" s="56"/>
      <c r="K12" s="56" t="s">
        <v>142</v>
      </c>
      <c r="L12" s="3" t="s">
        <v>30</v>
      </c>
      <c r="M12" s="2" t="s">
        <v>71</v>
      </c>
      <c r="N12" s="2" t="s">
        <v>145</v>
      </c>
      <c r="O12" s="41" t="s">
        <v>150</v>
      </c>
      <c r="P12" s="2" t="s">
        <v>3</v>
      </c>
      <c r="Q12" s="29"/>
      <c r="R12" s="29"/>
      <c r="S12" s="29"/>
    </row>
    <row r="13" spans="2:19" x14ac:dyDescent="0.3">
      <c r="B13" s="2" t="str">
        <f>IF(all_global_parameter_inputs!A10="",All_global_list!B12,all_global_parameter_inputs!A10)</f>
        <v>sin_exponent_sum</v>
      </c>
      <c r="C13" s="2" t="str">
        <f>IF(all_global_parameter_inputs!B10="","",all_global_parameter_inputs!B10)</f>
        <v>sd</v>
      </c>
      <c r="D13" s="2">
        <f>all_global_parameter_inputs!C10</f>
        <v>1.03</v>
      </c>
      <c r="J13" s="56"/>
      <c r="K13" s="56"/>
      <c r="L13" s="3" t="s">
        <v>31</v>
      </c>
      <c r="M13" s="2" t="s">
        <v>75</v>
      </c>
      <c r="N13" s="2" t="s">
        <v>146</v>
      </c>
      <c r="O13" s="35" t="s">
        <v>147</v>
      </c>
      <c r="P13" s="2" t="s">
        <v>3</v>
      </c>
      <c r="Q13" s="29"/>
      <c r="R13" s="29"/>
      <c r="S13" s="29"/>
    </row>
    <row r="14" spans="2:19" x14ac:dyDescent="0.3">
      <c r="B14" s="2" t="str">
        <f>IF(all_global_parameter_inputs!A11="",All_global_list!B13,all_global_parameter_inputs!A11)</f>
        <v>casualty_exponent_fraction</v>
      </c>
      <c r="C14" s="2" t="str">
        <f>IF(all_global_parameter_inputs!B11="","",all_global_parameter_inputs!B11)</f>
        <v>constant</v>
      </c>
      <c r="D14" s="2">
        <f>all_global_parameter_inputs!C11</f>
        <v>0.5</v>
      </c>
      <c r="J14" s="56"/>
      <c r="K14" s="56" t="s">
        <v>143</v>
      </c>
      <c r="L14" s="3" t="s">
        <v>37</v>
      </c>
      <c r="M14" s="29"/>
      <c r="N14" s="2" t="s">
        <v>32</v>
      </c>
      <c r="O14" s="35" t="s">
        <v>154</v>
      </c>
      <c r="P14" s="2" t="s">
        <v>3</v>
      </c>
      <c r="Q14" s="29"/>
      <c r="R14" s="29"/>
      <c r="S14" s="29"/>
    </row>
    <row r="15" spans="2:19" x14ac:dyDescent="0.3">
      <c r="B15" s="2" t="str">
        <f>IF(all_global_parameter_inputs!A12="",All_global_list!B14,all_global_parameter_inputs!A12)</f>
        <v>casualty_exponent_fraction</v>
      </c>
      <c r="C15" s="2" t="str">
        <f>IF(all_global_parameter_inputs!B12="","",all_global_parameter_inputs!B12)</f>
        <v>alpha</v>
      </c>
      <c r="D15" s="2">
        <f>all_global_parameter_inputs!C12</f>
        <v>15</v>
      </c>
      <c r="J15" s="56"/>
      <c r="K15" s="56"/>
      <c r="L15" s="3" t="s">
        <v>47</v>
      </c>
      <c r="M15" s="29"/>
      <c r="N15" s="2" t="s">
        <v>32</v>
      </c>
      <c r="O15" s="35" t="s">
        <v>107</v>
      </c>
      <c r="P15" s="2" t="s">
        <v>3</v>
      </c>
      <c r="Q15" s="29"/>
      <c r="R15" s="29"/>
      <c r="S15" s="29"/>
    </row>
    <row r="16" spans="2:19" x14ac:dyDescent="0.3">
      <c r="B16" s="2" t="str">
        <f>IF(all_global_parameter_inputs!A13="",All_global_list!B15,all_global_parameter_inputs!A13)</f>
        <v>casualty_exponent_fraction</v>
      </c>
      <c r="C16" s="2" t="str">
        <f>IF(all_global_parameter_inputs!B13="","",all_global_parameter_inputs!B13)</f>
        <v>beta</v>
      </c>
      <c r="D16" s="2">
        <f>all_global_parameter_inputs!C13</f>
        <v>15</v>
      </c>
      <c r="J16" s="56"/>
      <c r="K16" s="56"/>
      <c r="L16" s="3" t="s">
        <v>48</v>
      </c>
      <c r="M16" s="29"/>
      <c r="N16" s="2" t="s">
        <v>32</v>
      </c>
      <c r="O16" s="35" t="s">
        <v>107</v>
      </c>
      <c r="P16" s="2" t="s">
        <v>3</v>
      </c>
      <c r="Q16" s="29"/>
      <c r="R16" s="29"/>
      <c r="S16" s="29"/>
    </row>
    <row r="17" spans="2:19" x14ac:dyDescent="0.3">
      <c r="B17" s="2" t="str">
        <f>IF(all_global_parameter_inputs!A14="",All_global_list!B16,all_global_parameter_inputs!A14)</f>
        <v>day_to_week_scalar</v>
      </c>
      <c r="C17" s="2" t="str">
        <f>IF(all_global_parameter_inputs!B14="","",all_global_parameter_inputs!B14)</f>
        <v/>
      </c>
      <c r="D17" s="2">
        <f>all_global_parameter_inputs!C14</f>
        <v>7</v>
      </c>
      <c r="J17" s="56"/>
      <c r="K17" s="56"/>
      <c r="L17" s="3" t="s">
        <v>36</v>
      </c>
      <c r="M17" s="29"/>
      <c r="N17" s="2" t="s">
        <v>35</v>
      </c>
      <c r="O17" s="42" t="s">
        <v>153</v>
      </c>
      <c r="P17" s="2" t="s">
        <v>3</v>
      </c>
      <c r="Q17" s="29"/>
      <c r="R17" s="29"/>
      <c r="S17" s="29"/>
    </row>
    <row r="18" spans="2:19" x14ac:dyDescent="0.3">
      <c r="B18" s="2" t="str">
        <f>IF(all_global_parameter_inputs!A15="",All_global_list!B17,all_global_parameter_inputs!A15)</f>
        <v>add_truck_drivers</v>
      </c>
      <c r="C18" s="2" t="str">
        <f>IF(all_global_parameter_inputs!B15="","",all_global_parameter_inputs!B15)</f>
        <v/>
      </c>
      <c r="D18" s="2" t="str">
        <f>all_global_parameter_inputs!C15</f>
        <v>T</v>
      </c>
      <c r="J18" s="56"/>
      <c r="K18" s="55" t="s">
        <v>144</v>
      </c>
      <c r="L18" s="3" t="s">
        <v>20</v>
      </c>
      <c r="M18" s="3" t="s">
        <v>21</v>
      </c>
      <c r="N18" s="2" t="s">
        <v>10</v>
      </c>
      <c r="O18" s="37" t="s">
        <v>113</v>
      </c>
      <c r="P18" s="2" t="s">
        <v>3</v>
      </c>
      <c r="Q18" s="29"/>
      <c r="R18" s="29"/>
      <c r="S18" s="29"/>
    </row>
    <row r="19" spans="2:19" x14ac:dyDescent="0.3">
      <c r="B19" s="2" t="str">
        <f>IF(all_global_parameter_inputs!A16="",All_global_list!B18,all_global_parameter_inputs!A16)</f>
        <v>add_bus_drivers</v>
      </c>
      <c r="C19" s="2" t="str">
        <f>IF(all_global_parameter_inputs!B16="","",all_global_parameter_inputs!B16)</f>
        <v/>
      </c>
      <c r="D19" s="2" t="str">
        <f>all_global_parameter_inputs!C16</f>
        <v>F</v>
      </c>
      <c r="J19" s="56"/>
      <c r="K19" s="55"/>
      <c r="L19" s="3" t="s">
        <v>15</v>
      </c>
      <c r="M19" s="3" t="s">
        <v>110</v>
      </c>
      <c r="N19" s="2" t="s">
        <v>10</v>
      </c>
      <c r="O19" s="37" t="s">
        <v>112</v>
      </c>
      <c r="P19" s="2" t="s">
        <v>3</v>
      </c>
      <c r="Q19" s="29"/>
      <c r="R19" s="29"/>
      <c r="S19" s="29"/>
    </row>
    <row r="20" spans="2:19" x14ac:dyDescent="0.3">
      <c r="B20" s="2" t="str">
        <f>IF(all_global_parameter_inputs!A17="",All_global_list!B19,all_global_parameter_inputs!A17)</f>
        <v>pa_dr_quantile_city1</v>
      </c>
      <c r="C20" s="2" t="str">
        <f>IF(all_global_parameter_inputs!B17="","",all_global_parameter_inputs!B17)</f>
        <v/>
      </c>
      <c r="D20" s="2" t="str">
        <f>all_global_parameter_inputs!C17</f>
        <v>T</v>
      </c>
    </row>
    <row r="21" spans="2:19" x14ac:dyDescent="0.3">
      <c r="B21" s="2" t="str">
        <f>IF(all_global_parameter_inputs!A18="",All_global_list!B20,all_global_parameter_inputs!A18)</f>
        <v>ap_dr_quantile_city1</v>
      </c>
      <c r="C21" s="2" t="str">
        <f>IF(all_global_parameter_inputs!B18="","",all_global_parameter_inputs!B18)</f>
        <v/>
      </c>
      <c r="D21" s="2" t="str">
        <f>all_global_parameter_inputs!C18</f>
        <v>T</v>
      </c>
    </row>
    <row r="22" spans="2:19" ht="14.4" customHeight="1" x14ac:dyDescent="0.3">
      <c r="B22" s="2" t="e">
        <f>IF(all_global_parameter_inputs!#REF!="",All_global_list!B21,all_global_parameter_inputs!#REF!)</f>
        <v>#REF!</v>
      </c>
      <c r="C22" s="2" t="e">
        <f>IF(all_global_parameter_inputs!#REF!="","",all_global_parameter_inputs!#REF!)</f>
        <v>#REF!</v>
      </c>
      <c r="D22" s="2" t="e">
        <f>all_global_parameter_inputs!#REF!</f>
        <v>#REF!</v>
      </c>
      <c r="J22" s="5"/>
      <c r="K22" s="5"/>
      <c r="M22" s="4"/>
      <c r="O22" s="37"/>
      <c r="P22" s="3"/>
      <c r="Q22" s="3"/>
    </row>
    <row r="23" spans="2:19" x14ac:dyDescent="0.3">
      <c r="B23" s="2" t="e">
        <f>IF(all_global_parameter_inputs!#REF!="",All_global_list!B22,all_global_parameter_inputs!#REF!)</f>
        <v>#REF!</v>
      </c>
      <c r="C23" s="2" t="e">
        <f>IF(all_global_parameter_inputs!#REF!="","",all_global_parameter_inputs!#REF!)</f>
        <v>#REF!</v>
      </c>
      <c r="D23" s="2" t="e">
        <f>all_global_parameter_inputs!#REF!</f>
        <v>#REF!</v>
      </c>
      <c r="J23" s="3"/>
      <c r="K23" s="3"/>
      <c r="M23" s="4"/>
      <c r="O23" s="37"/>
      <c r="P23" s="3"/>
      <c r="Q23" s="3"/>
    </row>
    <row r="24" spans="2:19" x14ac:dyDescent="0.3">
      <c r="B24" s="2" t="e">
        <f>IF(all_global_parameter_inputs!#REF!="",All_global_list!B23,all_global_parameter_inputs!#REF!)</f>
        <v>#REF!</v>
      </c>
      <c r="C24" s="2" t="e">
        <f>IF(all_global_parameter_inputs!#REF!="","",all_global_parameter_inputs!#REF!)</f>
        <v>#REF!</v>
      </c>
      <c r="D24" s="2" t="e">
        <f>all_global_parameter_inputs!#REF!</f>
        <v>#REF!</v>
      </c>
      <c r="J24" s="3"/>
      <c r="K24" s="3"/>
      <c r="M24" s="4"/>
      <c r="O24" s="37"/>
      <c r="P24" s="3"/>
      <c r="Q24" s="3"/>
    </row>
    <row r="25" spans="2:19" x14ac:dyDescent="0.3">
      <c r="B25" s="2" t="e">
        <f>IF(all_global_parameter_inputs!#REF!="",All_global_list!B24,all_global_parameter_inputs!#REF!)</f>
        <v>#REF!</v>
      </c>
      <c r="C25" s="2" t="e">
        <f>IF(all_global_parameter_inputs!#REF!="","",all_global_parameter_inputs!#REF!)</f>
        <v>#REF!</v>
      </c>
      <c r="D25" s="2" t="e">
        <f>all_global_parameter_inputs!#REF!</f>
        <v>#REF!</v>
      </c>
      <c r="J25" s="3"/>
      <c r="K25" s="3"/>
      <c r="M25" s="4"/>
      <c r="O25" s="37"/>
      <c r="P25" s="3"/>
      <c r="Q25" s="3"/>
    </row>
    <row r="26" spans="2:19" x14ac:dyDescent="0.3">
      <c r="B26" s="2" t="e">
        <f>IF(all_global_parameter_inputs!#REF!="",All_global_list!B25,all_global_parameter_inputs!#REF!)</f>
        <v>#REF!</v>
      </c>
      <c r="C26" s="2" t="e">
        <f>IF(all_global_parameter_inputs!#REF!="","",all_global_parameter_inputs!#REF!)</f>
        <v>#REF!</v>
      </c>
      <c r="D26" s="2" t="e">
        <f>all_global_parameter_inputs!#REF!</f>
        <v>#REF!</v>
      </c>
      <c r="J26" s="3"/>
      <c r="K26" s="3"/>
      <c r="M26" s="4"/>
      <c r="O26" s="37"/>
      <c r="P26" s="3"/>
      <c r="Q26" s="3"/>
    </row>
    <row r="27" spans="2:19" x14ac:dyDescent="0.3">
      <c r="B27" s="2" t="str">
        <f>IF(all_global_parameter_inputs!A19="",All_global_list!B26,all_global_parameter_inputs!A19)</f>
        <v>min_age</v>
      </c>
      <c r="C27" s="2" t="str">
        <f>IF(all_global_parameter_inputs!B19="","",all_global_parameter_inputs!B19)</f>
        <v/>
      </c>
      <c r="D27" s="2">
        <f>all_global_parameter_inputs!C19</f>
        <v>15</v>
      </c>
      <c r="J27" s="3"/>
      <c r="K27" s="3"/>
      <c r="M27" s="4"/>
    </row>
    <row r="28" spans="2:19" x14ac:dyDescent="0.3">
      <c r="B28" s="2" t="str">
        <f>IF(all_global_parameter_inputs!A20="",All_global_list!B27,all_global_parameter_inputs!A20)</f>
        <v>max_age</v>
      </c>
      <c r="C28" s="2" t="str">
        <f>IF(all_global_parameter_inputs!B20="","",all_global_parameter_inputs!B20)</f>
        <v/>
      </c>
      <c r="D28" s="2">
        <f>all_global_parameter_inputs!C20</f>
        <v>69</v>
      </c>
      <c r="J28" s="3"/>
      <c r="K28" s="3"/>
      <c r="M28" s="4"/>
      <c r="O28" s="37"/>
      <c r="P28" s="3"/>
    </row>
    <row r="29" spans="2:19" x14ac:dyDescent="0.3">
      <c r="B29" s="2" t="e">
        <f>IF(all_global_parameter_inputs!#REF!="",All_global_list!B28,all_global_parameter_inputs!#REF!)</f>
        <v>#REF!</v>
      </c>
      <c r="C29" s="2" t="e">
        <f>IF(all_global_parameter_inputs!#REF!="","",all_global_parameter_inputs!#REF!)</f>
        <v>#REF!</v>
      </c>
      <c r="D29" s="2" t="e">
        <f>all_global_parameter_inputs!#REF!</f>
        <v>#REF!</v>
      </c>
      <c r="J29" s="3"/>
      <c r="K29" s="3"/>
      <c r="M29" s="4"/>
    </row>
    <row r="30" spans="2:19" x14ac:dyDescent="0.3">
      <c r="B30" s="2" t="e">
        <f>IF(all_global_parameter_inputs!#REF!="",All_global_list!B29,all_global_parameter_inputs!#REF!)</f>
        <v>#REF!</v>
      </c>
      <c r="C30" s="2" t="e">
        <f>IF(all_global_parameter_inputs!#REF!="","",all_global_parameter_inputs!#REF!)</f>
        <v>#REF!</v>
      </c>
      <c r="D30" s="2" t="e">
        <f>all_global_parameter_inputs!#REF!</f>
        <v>#REF!</v>
      </c>
      <c r="J30" s="3"/>
      <c r="K30" s="3"/>
      <c r="M30" s="4"/>
    </row>
    <row r="31" spans="2:19" x14ac:dyDescent="0.3">
      <c r="B31" s="2" t="e">
        <f>IF(all_global_parameter_inputs!#REF!="",All_global_list!B30,all_global_parameter_inputs!#REF!)</f>
        <v>#REF!</v>
      </c>
      <c r="C31" s="2" t="e">
        <f>IF(all_global_parameter_inputs!#REF!="","",all_global_parameter_inputs!#REF!)</f>
        <v>#REF!</v>
      </c>
      <c r="D31" s="2" t="e">
        <f>all_global_parameter_inputs!#REF!</f>
        <v>#REF!</v>
      </c>
      <c r="J31" s="3"/>
      <c r="K31" s="3"/>
      <c r="M31" s="4"/>
      <c r="O31" s="37"/>
      <c r="P31" s="3"/>
    </row>
    <row r="32" spans="2:19" x14ac:dyDescent="0.3">
      <c r="B32" s="2" t="e">
        <f>IF(all_global_parameter_inputs!#REF!="",All_global_list!B31,all_global_parameter_inputs!#REF!)</f>
        <v>#REF!</v>
      </c>
      <c r="C32" s="2" t="e">
        <f>IF(all_global_parameter_inputs!#REF!="","",all_global_parameter_inputs!#REF!)</f>
        <v>#REF!</v>
      </c>
      <c r="D32" s="2" t="e">
        <f>all_global_parameter_inputs!#REF!</f>
        <v>#REF!</v>
      </c>
      <c r="J32" s="3"/>
      <c r="K32" s="3"/>
      <c r="M32" s="4"/>
      <c r="O32" s="37"/>
      <c r="P32" s="3"/>
    </row>
    <row r="33" spans="2:16" x14ac:dyDescent="0.3">
      <c r="B33" s="2" t="e">
        <f>IF(all_global_parameter_inputs!#REF!="",All_global_list!B32,all_global_parameter_inputs!#REF!)</f>
        <v>#REF!</v>
      </c>
      <c r="C33" s="2" t="e">
        <f>IF(all_global_parameter_inputs!#REF!="","",all_global_parameter_inputs!#REF!)</f>
        <v>#REF!</v>
      </c>
      <c r="D33" s="2" t="e">
        <f>all_global_parameter_inputs!#REF!</f>
        <v>#REF!</v>
      </c>
      <c r="J33" s="3"/>
      <c r="K33" s="3"/>
      <c r="M33" s="4"/>
      <c r="O33" s="37"/>
      <c r="P33" s="3"/>
    </row>
    <row r="34" spans="2:16" x14ac:dyDescent="0.3">
      <c r="B34" s="2" t="e">
        <f>IF(all_global_parameter_inputs!#REF!="",All_global_list!B33,all_global_parameter_inputs!#REF!)</f>
        <v>#REF!</v>
      </c>
      <c r="C34" s="2" t="e">
        <f>IF(all_global_parameter_inputs!#REF!="","",all_global_parameter_inputs!#REF!)</f>
        <v>#REF!</v>
      </c>
      <c r="D34" s="2" t="e">
        <f>all_global_parameter_inputs!#REF!</f>
        <v>#REF!</v>
      </c>
      <c r="J34" s="3"/>
      <c r="K34" s="3"/>
      <c r="M34" s="4"/>
      <c r="O34" s="37"/>
      <c r="P34" s="3"/>
    </row>
    <row r="35" spans="2:16" x14ac:dyDescent="0.3">
      <c r="J35" s="3"/>
      <c r="K35" s="3"/>
      <c r="M35" s="4"/>
      <c r="O35" s="37"/>
      <c r="P35" s="3"/>
    </row>
    <row r="36" spans="2:16" x14ac:dyDescent="0.3">
      <c r="J36" s="3"/>
      <c r="K36" s="3"/>
      <c r="M36" s="4"/>
    </row>
    <row r="37" spans="2:16" x14ac:dyDescent="0.3">
      <c r="J37" s="3"/>
      <c r="K37" s="3"/>
      <c r="M37" s="4"/>
      <c r="O37" s="37"/>
      <c r="P37" s="3"/>
    </row>
    <row r="38" spans="2:16" x14ac:dyDescent="0.3">
      <c r="J38" s="3"/>
      <c r="K38" s="3"/>
      <c r="M38" s="4"/>
    </row>
    <row r="39" spans="2:16" x14ac:dyDescent="0.3">
      <c r="J39" s="3"/>
      <c r="K39" s="3"/>
      <c r="M39" s="4"/>
    </row>
    <row r="40" spans="2:16" x14ac:dyDescent="0.3">
      <c r="J40" s="3"/>
      <c r="K40" s="3"/>
    </row>
    <row r="41" spans="2:16" x14ac:dyDescent="0.3">
      <c r="J41" s="3"/>
      <c r="K41" s="3"/>
    </row>
    <row r="42" spans="2:16" x14ac:dyDescent="0.3">
      <c r="J42" s="3"/>
      <c r="K42" s="3"/>
    </row>
    <row r="43" spans="2:16" x14ac:dyDescent="0.3">
      <c r="J43" s="3"/>
      <c r="K43" s="3"/>
    </row>
    <row r="44" spans="2:16" x14ac:dyDescent="0.3">
      <c r="J44" s="3"/>
      <c r="K44" s="3"/>
    </row>
    <row r="45" spans="2:16" x14ac:dyDescent="0.3">
      <c r="J45" s="3"/>
      <c r="K45" s="3"/>
    </row>
    <row r="46" spans="2:16" x14ac:dyDescent="0.3">
      <c r="J46" s="3"/>
      <c r="K46" s="3"/>
    </row>
    <row r="47" spans="2:16" x14ac:dyDescent="0.3">
      <c r="J47" s="3"/>
      <c r="K47" s="3"/>
    </row>
    <row r="48" spans="2:16" x14ac:dyDescent="0.3">
      <c r="J48" s="3"/>
      <c r="K48" s="3"/>
    </row>
    <row r="49" spans="10:11" x14ac:dyDescent="0.3">
      <c r="J49" s="3"/>
      <c r="K49" s="3"/>
    </row>
  </sheetData>
  <mergeCells count="7">
    <mergeCell ref="K18:K19"/>
    <mergeCell ref="J5:J19"/>
    <mergeCell ref="K5:K6"/>
    <mergeCell ref="K7:K9"/>
    <mergeCell ref="K10:K11"/>
    <mergeCell ref="K12:K13"/>
    <mergeCell ref="K14:K17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2:L84"/>
  <sheetViews>
    <sheetView topLeftCell="A28" workbookViewId="0">
      <selection activeCell="B35" sqref="B35"/>
    </sheetView>
  </sheetViews>
  <sheetFormatPr defaultRowHeight="14.4" x14ac:dyDescent="0.3"/>
  <cols>
    <col min="1" max="1" width="4.21875" style="2" customWidth="1"/>
    <col min="2" max="2" width="38.6640625" style="26" bestFit="1" customWidth="1"/>
    <col min="3" max="3" width="8.88671875" style="2"/>
    <col min="4" max="4" width="36.21875" style="2" bestFit="1" customWidth="1"/>
    <col min="5" max="5" width="45.21875" style="38" customWidth="1"/>
    <col min="6" max="6" width="44" style="2" customWidth="1"/>
    <col min="7" max="7" width="11.21875" style="2" customWidth="1"/>
    <col min="8" max="8" width="7.44140625" style="2" customWidth="1"/>
    <col min="9" max="9" width="18" style="2" bestFit="1" customWidth="1"/>
    <col min="10" max="16384" width="8.88671875" style="2"/>
  </cols>
  <sheetData>
    <row r="2" spans="2:12" x14ac:dyDescent="0.3">
      <c r="B2" s="6" t="s">
        <v>104</v>
      </c>
      <c r="F2" s="43" t="s">
        <v>411</v>
      </c>
      <c r="G2" s="44"/>
      <c r="H2" s="44"/>
      <c r="I2" s="44"/>
    </row>
    <row r="4" spans="2:12" x14ac:dyDescent="0.3">
      <c r="B4" s="26" t="s">
        <v>453</v>
      </c>
      <c r="C4" s="5" t="s">
        <v>84</v>
      </c>
      <c r="D4" s="6" t="s">
        <v>1</v>
      </c>
      <c r="E4" s="39" t="s">
        <v>6</v>
      </c>
      <c r="F4" s="6" t="s">
        <v>2</v>
      </c>
      <c r="G4" s="6" t="s">
        <v>4</v>
      </c>
      <c r="H4" s="6" t="s">
        <v>108</v>
      </c>
      <c r="I4" s="6" t="s">
        <v>9</v>
      </c>
      <c r="J4" s="6" t="s">
        <v>137</v>
      </c>
      <c r="K4" s="6" t="s">
        <v>138</v>
      </c>
      <c r="L4" s="6" t="s">
        <v>8</v>
      </c>
    </row>
    <row r="5" spans="2:12" x14ac:dyDescent="0.3">
      <c r="B5" s="27" t="str">
        <f>VLOOKUP(D5,Lookup!$B$5:$C$56,2,FALSE)</f>
        <v>pm_conc_base</v>
      </c>
      <c r="C5" s="55" t="s">
        <v>78</v>
      </c>
      <c r="D5" s="3" t="s">
        <v>24</v>
      </c>
      <c r="E5" s="38" t="s">
        <v>53</v>
      </c>
      <c r="F5" s="2" t="s">
        <v>106</v>
      </c>
      <c r="G5" s="2" t="s">
        <v>76</v>
      </c>
      <c r="H5" s="2">
        <v>50</v>
      </c>
      <c r="I5" s="2" t="s">
        <v>105</v>
      </c>
      <c r="J5" s="29"/>
      <c r="K5" s="30"/>
      <c r="L5" s="29"/>
    </row>
    <row r="6" spans="2:12" ht="28.8" x14ac:dyDescent="0.3">
      <c r="B6" s="27" t="str">
        <f>VLOOKUP(D6,Lookup!$B$5:$C$56,2,FALSE)</f>
        <v>pm_trans_share</v>
      </c>
      <c r="C6" s="55"/>
      <c r="D6" s="3" t="s">
        <v>25</v>
      </c>
      <c r="E6" s="38" t="s">
        <v>54</v>
      </c>
      <c r="F6" s="2" t="s">
        <v>106</v>
      </c>
      <c r="G6" s="2" t="s">
        <v>50</v>
      </c>
      <c r="H6" s="2">
        <v>0.22500000000000001</v>
      </c>
      <c r="I6" s="2" t="s">
        <v>52</v>
      </c>
      <c r="J6" s="29"/>
      <c r="K6" s="30"/>
      <c r="L6" s="29"/>
    </row>
    <row r="7" spans="2:12" ht="28.8" x14ac:dyDescent="0.3">
      <c r="B7" s="27" t="str">
        <f>VLOOKUP(D7,Lookup!$B$5:$C$56,2,FALSE)</f>
        <v>PM_emission_confidence</v>
      </c>
      <c r="C7" s="55"/>
      <c r="D7" s="2" t="s">
        <v>46</v>
      </c>
      <c r="E7" s="38" t="s">
        <v>77</v>
      </c>
      <c r="F7" s="2" t="s">
        <v>106</v>
      </c>
      <c r="G7" s="2" t="s">
        <v>49</v>
      </c>
      <c r="H7" s="2">
        <v>1</v>
      </c>
      <c r="I7" s="2" t="s">
        <v>52</v>
      </c>
      <c r="J7" s="29"/>
      <c r="K7" s="30"/>
      <c r="L7" s="29"/>
    </row>
    <row r="8" spans="2:12" x14ac:dyDescent="0.3">
      <c r="B8" s="26" t="s">
        <v>370</v>
      </c>
      <c r="C8" s="55"/>
      <c r="D8" s="2" t="s">
        <v>95</v>
      </c>
      <c r="E8" s="57" t="s">
        <v>391</v>
      </c>
      <c r="F8" s="59" t="s">
        <v>412</v>
      </c>
      <c r="G8" s="2" t="s">
        <v>49</v>
      </c>
      <c r="H8" s="3">
        <v>1.0999999999999999E-2</v>
      </c>
      <c r="I8" s="2" t="s">
        <v>52</v>
      </c>
      <c r="J8" s="31"/>
      <c r="K8" s="29"/>
      <c r="L8" s="29"/>
    </row>
    <row r="9" spans="2:12" x14ac:dyDescent="0.3">
      <c r="B9" s="26" t="s">
        <v>371</v>
      </c>
      <c r="C9" s="55"/>
      <c r="D9" s="2" t="s">
        <v>96</v>
      </c>
      <c r="E9" s="57"/>
      <c r="F9" s="59"/>
      <c r="G9" s="2" t="s">
        <v>49</v>
      </c>
      <c r="H9" s="3">
        <v>0.22800000000000001</v>
      </c>
      <c r="I9" s="2" t="s">
        <v>52</v>
      </c>
      <c r="J9" s="31"/>
      <c r="K9" s="29"/>
      <c r="L9" s="29"/>
    </row>
    <row r="10" spans="2:12" x14ac:dyDescent="0.3">
      <c r="B10" s="26" t="s">
        <v>386</v>
      </c>
      <c r="C10" s="55"/>
      <c r="D10" s="2" t="s">
        <v>97</v>
      </c>
      <c r="E10" s="57"/>
      <c r="F10" s="59"/>
      <c r="G10" s="2" t="s">
        <v>49</v>
      </c>
      <c r="H10" s="3">
        <v>0.82</v>
      </c>
      <c r="I10" s="2" t="s">
        <v>52</v>
      </c>
      <c r="J10" s="31"/>
      <c r="K10" s="29"/>
      <c r="L10" s="29"/>
    </row>
    <row r="11" spans="2:12" x14ac:dyDescent="0.3">
      <c r="B11" s="26" t="s">
        <v>372</v>
      </c>
      <c r="C11" s="55"/>
      <c r="D11" s="2" t="s">
        <v>98</v>
      </c>
      <c r="E11" s="57"/>
      <c r="F11" s="59"/>
      <c r="G11" s="2" t="s">
        <v>49</v>
      </c>
      <c r="H11" s="3">
        <v>0.71099999999999997</v>
      </c>
      <c r="I11" s="2" t="s">
        <v>52</v>
      </c>
      <c r="J11" s="31"/>
      <c r="K11" s="29"/>
      <c r="L11" s="29"/>
    </row>
    <row r="12" spans="2:12" x14ac:dyDescent="0.3">
      <c r="B12" s="26" t="s">
        <v>373</v>
      </c>
      <c r="C12" s="55"/>
      <c r="D12" s="2" t="s">
        <v>99</v>
      </c>
      <c r="E12" s="57"/>
      <c r="F12" s="59"/>
      <c r="G12" s="2" t="s">
        <v>49</v>
      </c>
      <c r="H12" s="3">
        <v>0.85899999999999999</v>
      </c>
      <c r="I12" s="2" t="s">
        <v>52</v>
      </c>
      <c r="J12" s="31"/>
      <c r="K12" s="29"/>
      <c r="L12" s="29"/>
    </row>
    <row r="13" spans="2:12" x14ac:dyDescent="0.3">
      <c r="B13" s="26" t="s">
        <v>374</v>
      </c>
      <c r="C13" s="55"/>
      <c r="D13" s="2" t="s">
        <v>100</v>
      </c>
      <c r="E13" s="57"/>
      <c r="F13" s="59"/>
      <c r="G13" s="2" t="s">
        <v>49</v>
      </c>
      <c r="H13" s="45" t="s">
        <v>413</v>
      </c>
      <c r="I13" s="2" t="s">
        <v>52</v>
      </c>
      <c r="J13" s="29"/>
      <c r="K13" s="29"/>
      <c r="L13" s="29"/>
    </row>
    <row r="14" spans="2:12" x14ac:dyDescent="0.3">
      <c r="B14" s="26" t="s">
        <v>375</v>
      </c>
      <c r="C14" s="55"/>
      <c r="D14" s="2" t="s">
        <v>101</v>
      </c>
      <c r="E14" s="57"/>
      <c r="F14" s="59"/>
      <c r="G14" s="2" t="s">
        <v>49</v>
      </c>
      <c r="H14" s="3">
        <v>8.2000000000000003E-2</v>
      </c>
      <c r="I14" s="2" t="s">
        <v>52</v>
      </c>
      <c r="J14" s="29"/>
      <c r="K14" s="29"/>
      <c r="L14" s="29"/>
    </row>
    <row r="15" spans="2:12" x14ac:dyDescent="0.3">
      <c r="B15" s="26" t="s">
        <v>376</v>
      </c>
      <c r="C15" s="55"/>
      <c r="D15" s="2" t="s">
        <v>102</v>
      </c>
      <c r="E15" s="57"/>
      <c r="F15" s="59"/>
      <c r="G15" s="2" t="s">
        <v>49</v>
      </c>
      <c r="H15" s="2">
        <v>1.0999999999999999E-2</v>
      </c>
      <c r="I15" s="2" t="s">
        <v>52</v>
      </c>
      <c r="J15" s="29"/>
      <c r="K15" s="29"/>
      <c r="L15" s="29"/>
    </row>
    <row r="16" spans="2:12" x14ac:dyDescent="0.3">
      <c r="B16" s="26" t="s">
        <v>377</v>
      </c>
      <c r="C16" s="55"/>
      <c r="D16" s="2" t="s">
        <v>103</v>
      </c>
      <c r="E16" s="57"/>
      <c r="F16" s="59"/>
      <c r="G16" s="2" t="s">
        <v>49</v>
      </c>
      <c r="H16" s="45" t="s">
        <v>413</v>
      </c>
      <c r="I16" s="2" t="s">
        <v>52</v>
      </c>
      <c r="J16" s="29"/>
      <c r="K16" s="29"/>
      <c r="L16" s="29"/>
    </row>
    <row r="17" spans="2:12" ht="28.8" x14ac:dyDescent="0.3">
      <c r="B17" s="27" t="str">
        <f>VLOOKUP(D17,Lookup!$B$5:$C$56,2,FALSE)</f>
        <v>CO2_emission_confidence</v>
      </c>
      <c r="C17" s="55"/>
      <c r="D17" s="2" t="s">
        <v>435</v>
      </c>
      <c r="E17" s="50" t="s">
        <v>436</v>
      </c>
      <c r="F17" s="2" t="s">
        <v>106</v>
      </c>
      <c r="G17" s="2" t="s">
        <v>49</v>
      </c>
      <c r="H17" s="2">
        <v>1</v>
      </c>
      <c r="I17" s="2" t="s">
        <v>52</v>
      </c>
      <c r="J17" s="29"/>
      <c r="K17" s="30"/>
      <c r="L17" s="29"/>
    </row>
    <row r="18" spans="2:12" x14ac:dyDescent="0.3">
      <c r="B18" s="26" t="s">
        <v>378</v>
      </c>
      <c r="C18" s="55"/>
      <c r="D18" s="2" t="s">
        <v>89</v>
      </c>
      <c r="E18" s="57" t="s">
        <v>392</v>
      </c>
      <c r="F18" s="59" t="s">
        <v>412</v>
      </c>
      <c r="G18" s="2" t="s">
        <v>49</v>
      </c>
      <c r="H18" s="2">
        <v>15.95</v>
      </c>
      <c r="I18" s="2" t="s">
        <v>52</v>
      </c>
      <c r="J18" s="29"/>
      <c r="K18" s="29"/>
      <c r="L18" s="29"/>
    </row>
    <row r="19" spans="2:12" x14ac:dyDescent="0.3">
      <c r="B19" s="26" t="s">
        <v>379</v>
      </c>
      <c r="C19" s="55"/>
      <c r="D19" s="2" t="s">
        <v>90</v>
      </c>
      <c r="E19" s="57"/>
      <c r="F19" s="59"/>
      <c r="G19" s="2" t="s">
        <v>49</v>
      </c>
      <c r="H19" s="2">
        <v>33.130000000000003</v>
      </c>
      <c r="I19" s="2" t="s">
        <v>52</v>
      </c>
      <c r="J19" s="29"/>
      <c r="K19" s="29"/>
      <c r="L19" s="29"/>
    </row>
    <row r="20" spans="2:12" x14ac:dyDescent="0.3">
      <c r="B20" s="26" t="s">
        <v>387</v>
      </c>
      <c r="C20" s="55"/>
      <c r="D20" s="2" t="s">
        <v>85</v>
      </c>
      <c r="E20" s="57"/>
      <c r="F20" s="59"/>
      <c r="G20" s="2" t="s">
        <v>49</v>
      </c>
      <c r="H20" s="2">
        <v>9.76</v>
      </c>
      <c r="I20" s="2" t="s">
        <v>52</v>
      </c>
      <c r="J20" s="29"/>
      <c r="K20" s="29"/>
      <c r="L20" s="29"/>
    </row>
    <row r="21" spans="2:12" x14ac:dyDescent="0.3">
      <c r="B21" s="26" t="s">
        <v>380</v>
      </c>
      <c r="C21" s="55"/>
      <c r="D21" s="2" t="s">
        <v>86</v>
      </c>
      <c r="E21" s="57"/>
      <c r="F21" s="59"/>
      <c r="G21" s="2" t="s">
        <v>49</v>
      </c>
      <c r="H21" s="2">
        <v>3.68</v>
      </c>
      <c r="I21" s="2" t="s">
        <v>52</v>
      </c>
      <c r="J21" s="29"/>
      <c r="K21" s="29"/>
      <c r="L21" s="29"/>
    </row>
    <row r="22" spans="2:12" x14ac:dyDescent="0.3">
      <c r="B22" s="26" t="s">
        <v>381</v>
      </c>
      <c r="C22" s="55"/>
      <c r="D22" s="2" t="s">
        <v>87</v>
      </c>
      <c r="E22" s="57"/>
      <c r="F22" s="59"/>
      <c r="G22" s="2" t="s">
        <v>49</v>
      </c>
      <c r="H22" s="2">
        <v>6.19</v>
      </c>
      <c r="I22" s="2" t="s">
        <v>52</v>
      </c>
      <c r="J22" s="29"/>
      <c r="K22" s="29"/>
      <c r="L22" s="29"/>
    </row>
    <row r="23" spans="2:12" x14ac:dyDescent="0.3">
      <c r="B23" s="26" t="s">
        <v>382</v>
      </c>
      <c r="C23" s="55"/>
      <c r="D23" s="2" t="s">
        <v>92</v>
      </c>
      <c r="E23" s="57"/>
      <c r="F23" s="59"/>
      <c r="G23" s="2" t="s">
        <v>49</v>
      </c>
      <c r="H23" s="45" t="s">
        <v>413</v>
      </c>
      <c r="I23" s="2" t="s">
        <v>52</v>
      </c>
      <c r="J23" s="29"/>
      <c r="K23" s="29"/>
      <c r="L23" s="29"/>
    </row>
    <row r="24" spans="2:12" x14ac:dyDescent="0.3">
      <c r="B24" s="26" t="s">
        <v>383</v>
      </c>
      <c r="C24" s="55"/>
      <c r="D24" s="2" t="s">
        <v>88</v>
      </c>
      <c r="E24" s="57"/>
      <c r="F24" s="59"/>
      <c r="G24" s="2" t="s">
        <v>49</v>
      </c>
      <c r="H24" s="2">
        <v>31.28</v>
      </c>
      <c r="I24" s="2" t="s">
        <v>52</v>
      </c>
      <c r="J24" s="29"/>
      <c r="K24" s="29"/>
      <c r="L24" s="29"/>
    </row>
    <row r="25" spans="2:12" x14ac:dyDescent="0.3">
      <c r="B25" s="26" t="s">
        <v>384</v>
      </c>
      <c r="C25" s="55"/>
      <c r="D25" s="2" t="s">
        <v>93</v>
      </c>
      <c r="E25" s="57"/>
      <c r="F25" s="59"/>
      <c r="G25" s="2" t="s">
        <v>49</v>
      </c>
      <c r="H25" s="45" t="s">
        <v>413</v>
      </c>
      <c r="I25" s="2" t="s">
        <v>52</v>
      </c>
      <c r="J25" s="29"/>
      <c r="K25" s="29"/>
      <c r="L25" s="29"/>
    </row>
    <row r="26" spans="2:12" x14ac:dyDescent="0.3">
      <c r="B26" s="26" t="s">
        <v>385</v>
      </c>
      <c r="C26" s="55"/>
      <c r="D26" s="2" t="s">
        <v>94</v>
      </c>
      <c r="E26" s="57"/>
      <c r="F26" s="59"/>
      <c r="G26" s="2" t="s">
        <v>49</v>
      </c>
      <c r="H26" s="45" t="s">
        <v>413</v>
      </c>
      <c r="I26" s="2" t="s">
        <v>52</v>
      </c>
      <c r="J26" s="29"/>
      <c r="K26" s="29"/>
      <c r="L26" s="29"/>
    </row>
    <row r="27" spans="2:12" x14ac:dyDescent="0.3">
      <c r="C27" s="3"/>
      <c r="J27" s="29"/>
      <c r="K27" s="29"/>
      <c r="L27" s="29"/>
    </row>
    <row r="28" spans="2:12" ht="28.8" x14ac:dyDescent="0.3">
      <c r="B28" s="27" t="str">
        <f>VLOOKUP(D28,Lookup!$B$5:$C$56,2,FALSE)</f>
        <v>background_pa_confidence</v>
      </c>
      <c r="C28" s="55" t="s">
        <v>79</v>
      </c>
      <c r="D28" s="3" t="s">
        <v>45</v>
      </c>
      <c r="E28" s="38" t="s">
        <v>57</v>
      </c>
      <c r="F28" s="2" t="s">
        <v>412</v>
      </c>
      <c r="G28" s="2" t="s">
        <v>55</v>
      </c>
      <c r="H28" s="2">
        <v>1</v>
      </c>
      <c r="I28" s="2" t="s">
        <v>52</v>
      </c>
      <c r="J28" s="30"/>
      <c r="K28" s="29"/>
      <c r="L28" s="29"/>
    </row>
    <row r="29" spans="2:12" x14ac:dyDescent="0.3">
      <c r="B29" s="27" t="str">
        <f>VLOOKUP(D29,Lookup!$B$5:$C$56,2,FALSE)</f>
        <v>background_pa_scalar</v>
      </c>
      <c r="C29" s="55"/>
      <c r="D29" s="3" t="s">
        <v>27</v>
      </c>
      <c r="E29" s="38" t="s">
        <v>56</v>
      </c>
      <c r="F29" s="2" t="s">
        <v>412</v>
      </c>
      <c r="G29" s="2" t="s">
        <v>76</v>
      </c>
      <c r="H29" s="2">
        <v>1</v>
      </c>
      <c r="I29" s="2" t="s">
        <v>52</v>
      </c>
      <c r="J29" s="30"/>
      <c r="K29" s="29"/>
      <c r="L29" s="29"/>
    </row>
    <row r="30" spans="2:12" x14ac:dyDescent="0.3">
      <c r="B30" s="27" t="str">
        <f>VLOOKUP(D30,Lookup!$B$5:$C$56,2,FALSE)</f>
        <v>mmet_cycling</v>
      </c>
      <c r="C30" s="55"/>
      <c r="D30" s="3" t="s">
        <v>28</v>
      </c>
      <c r="E30" s="38" t="s">
        <v>58</v>
      </c>
      <c r="F30" s="2" t="s">
        <v>414</v>
      </c>
      <c r="G30" s="2" t="s">
        <v>76</v>
      </c>
      <c r="H30" s="2">
        <v>4.63</v>
      </c>
      <c r="I30" s="2" t="s">
        <v>7</v>
      </c>
      <c r="J30" s="30"/>
      <c r="K30" s="29"/>
      <c r="L30" s="29"/>
    </row>
    <row r="31" spans="2:12" x14ac:dyDescent="0.3">
      <c r="B31" s="27" t="str">
        <f>VLOOKUP(D31,Lookup!$B$5:$C$56,2,FALSE)</f>
        <v>mmet_walking</v>
      </c>
      <c r="C31" s="55"/>
      <c r="D31" s="3" t="s">
        <v>29</v>
      </c>
      <c r="E31" s="38" t="s">
        <v>59</v>
      </c>
      <c r="F31" s="2" t="s">
        <v>414</v>
      </c>
      <c r="G31" s="2" t="s">
        <v>76</v>
      </c>
      <c r="H31" s="2">
        <v>2.5299999999999998</v>
      </c>
      <c r="I31" s="2" t="s">
        <v>7</v>
      </c>
      <c r="J31" s="30"/>
      <c r="K31" s="29"/>
      <c r="L31" s="29"/>
    </row>
    <row r="32" spans="2:12" x14ac:dyDescent="0.3">
      <c r="B32" s="27"/>
      <c r="C32" s="5"/>
      <c r="D32" s="6"/>
      <c r="E32" s="39"/>
      <c r="F32" s="6"/>
      <c r="G32" s="6"/>
      <c r="I32" s="6"/>
      <c r="J32" s="30"/>
      <c r="K32" s="29"/>
      <c r="L32" s="29"/>
    </row>
    <row r="33" spans="2:12" x14ac:dyDescent="0.3">
      <c r="B33" s="27" t="str">
        <f>VLOOKUP(D33,Lookup!$B$5:$C$56,2,FALSE)</f>
        <v>bus_walk_time</v>
      </c>
      <c r="C33" s="55" t="s">
        <v>80</v>
      </c>
      <c r="D33" s="3" t="s">
        <v>12</v>
      </c>
      <c r="E33" s="38" t="s">
        <v>69</v>
      </c>
      <c r="F33" s="2" t="s">
        <v>415</v>
      </c>
      <c r="G33" s="2" t="s">
        <v>76</v>
      </c>
      <c r="H33" s="2">
        <v>5</v>
      </c>
      <c r="I33" s="2" t="s">
        <v>52</v>
      </c>
      <c r="J33" s="29"/>
      <c r="K33" s="29"/>
      <c r="L33" s="29" t="s">
        <v>11</v>
      </c>
    </row>
    <row r="34" spans="2:12" x14ac:dyDescent="0.3">
      <c r="B34" s="27" t="str">
        <f>VLOOKUP(D34,Lookup!$B$5:$C$56,2,FALSE)</f>
        <v>rail_walk_time</v>
      </c>
      <c r="C34" s="55"/>
      <c r="D34" s="2" t="s">
        <v>13</v>
      </c>
      <c r="E34" s="38" t="s">
        <v>68</v>
      </c>
      <c r="F34" s="2" t="s">
        <v>415</v>
      </c>
      <c r="G34" s="2" t="s">
        <v>76</v>
      </c>
      <c r="H34" s="2">
        <v>15</v>
      </c>
      <c r="I34" s="2" t="s">
        <v>52</v>
      </c>
      <c r="J34" s="29"/>
      <c r="K34" s="29"/>
      <c r="L34" s="29" t="s">
        <v>11</v>
      </c>
    </row>
    <row r="35" spans="2:12" x14ac:dyDescent="0.3">
      <c r="B35" s="27" t="str">
        <f>VLOOKUP(D35,Lookup!$B$5:$C$56,2,FALSE)</f>
        <v>day_to_week_travel_scalar</v>
      </c>
      <c r="C35" s="55"/>
      <c r="D35" s="2" t="s">
        <v>0</v>
      </c>
      <c r="E35" s="38" t="s">
        <v>60</v>
      </c>
      <c r="F35" s="2" t="s">
        <v>414</v>
      </c>
      <c r="G35" s="2" t="s">
        <v>49</v>
      </c>
      <c r="H35" s="2">
        <v>7</v>
      </c>
      <c r="I35" s="2" t="s">
        <v>7</v>
      </c>
      <c r="J35" s="30"/>
      <c r="K35" s="29"/>
      <c r="L35" s="29"/>
    </row>
    <row r="36" spans="2:12" x14ac:dyDescent="0.3">
      <c r="B36" s="27" t="s">
        <v>38</v>
      </c>
      <c r="C36" s="55"/>
      <c r="D36" s="3" t="s">
        <v>38</v>
      </c>
      <c r="E36" s="38" t="s">
        <v>61</v>
      </c>
      <c r="F36" s="2" t="s">
        <v>412</v>
      </c>
      <c r="G36" s="2" t="s">
        <v>50</v>
      </c>
      <c r="H36" s="2">
        <v>2.1999999999999999E-2</v>
      </c>
      <c r="I36" s="2" t="s">
        <v>52</v>
      </c>
      <c r="J36" s="29"/>
      <c r="K36" s="30"/>
      <c r="L36" s="29"/>
    </row>
    <row r="37" spans="2:12" x14ac:dyDescent="0.3">
      <c r="B37" s="27" t="s">
        <v>39</v>
      </c>
      <c r="C37" s="55"/>
      <c r="D37" s="3" t="s">
        <v>39</v>
      </c>
      <c r="E37" s="38" t="s">
        <v>73</v>
      </c>
      <c r="F37" s="2" t="s">
        <v>412</v>
      </c>
      <c r="G37" s="2" t="s">
        <v>50</v>
      </c>
      <c r="H37" s="2">
        <v>0.21</v>
      </c>
      <c r="I37" s="2" t="s">
        <v>52</v>
      </c>
      <c r="J37" s="29"/>
      <c r="K37" s="30"/>
      <c r="L37" s="29"/>
    </row>
    <row r="38" spans="2:12" x14ac:dyDescent="0.3">
      <c r="B38" s="27" t="s">
        <v>40</v>
      </c>
      <c r="C38" s="55"/>
      <c r="D38" s="3" t="s">
        <v>40</v>
      </c>
      <c r="E38" s="38" t="s">
        <v>62</v>
      </c>
      <c r="F38" s="2" t="s">
        <v>412</v>
      </c>
      <c r="G38" s="2" t="s">
        <v>76</v>
      </c>
      <c r="H38" s="2">
        <v>1</v>
      </c>
      <c r="I38" s="2" t="s">
        <v>52</v>
      </c>
      <c r="J38" s="29"/>
      <c r="K38" s="30"/>
      <c r="L38" s="29"/>
    </row>
    <row r="39" spans="2:12" x14ac:dyDescent="0.3">
      <c r="B39" s="27" t="s">
        <v>41</v>
      </c>
      <c r="C39" s="55"/>
      <c r="D39" s="3" t="s">
        <v>41</v>
      </c>
      <c r="E39" s="38" t="s">
        <v>63</v>
      </c>
      <c r="F39" s="2" t="s">
        <v>412</v>
      </c>
      <c r="G39" s="2" t="s">
        <v>76</v>
      </c>
      <c r="H39" s="2">
        <v>1</v>
      </c>
      <c r="I39" s="2" t="s">
        <v>52</v>
      </c>
      <c r="J39" s="31"/>
      <c r="K39" s="29"/>
      <c r="L39" s="29"/>
    </row>
    <row r="40" spans="2:12" x14ac:dyDescent="0.3">
      <c r="B40" s="27" t="s">
        <v>42</v>
      </c>
      <c r="C40" s="55"/>
      <c r="D40" s="3" t="s">
        <v>42</v>
      </c>
      <c r="E40" s="38" t="s">
        <v>66</v>
      </c>
      <c r="F40" s="2" t="s">
        <v>412</v>
      </c>
      <c r="G40" s="2" t="s">
        <v>76</v>
      </c>
      <c r="H40" s="2">
        <v>1</v>
      </c>
      <c r="I40" s="2" t="s">
        <v>52</v>
      </c>
      <c r="J40" s="31"/>
      <c r="K40" s="29"/>
      <c r="L40" s="29"/>
    </row>
    <row r="41" spans="2:12" x14ac:dyDescent="0.3">
      <c r="B41" s="27" t="s">
        <v>43</v>
      </c>
      <c r="C41" s="55"/>
      <c r="D41" s="3" t="s">
        <v>43</v>
      </c>
      <c r="E41" s="38" t="s">
        <v>64</v>
      </c>
      <c r="F41" s="2" t="s">
        <v>412</v>
      </c>
      <c r="G41" s="2" t="s">
        <v>76</v>
      </c>
      <c r="H41" s="2">
        <v>1</v>
      </c>
      <c r="I41" s="2" t="s">
        <v>52</v>
      </c>
      <c r="J41" s="31"/>
      <c r="K41" s="29"/>
      <c r="L41" s="29"/>
    </row>
    <row r="42" spans="2:12" x14ac:dyDescent="0.3">
      <c r="B42" s="27" t="s">
        <v>44</v>
      </c>
      <c r="C42" s="55"/>
      <c r="D42" s="3" t="s">
        <v>44</v>
      </c>
      <c r="E42" s="38" t="s">
        <v>65</v>
      </c>
      <c r="F42" s="2" t="s">
        <v>412</v>
      </c>
      <c r="G42" s="2" t="s">
        <v>76</v>
      </c>
      <c r="H42" s="2">
        <v>1</v>
      </c>
      <c r="I42" s="2" t="s">
        <v>52</v>
      </c>
      <c r="J42" s="31"/>
      <c r="K42" s="29"/>
      <c r="L42" s="29"/>
    </row>
    <row r="43" spans="2:12" x14ac:dyDescent="0.3">
      <c r="B43" s="27"/>
      <c r="C43" s="55"/>
      <c r="D43" s="3" t="s">
        <v>16</v>
      </c>
      <c r="E43" s="40"/>
      <c r="F43" s="2" t="s">
        <v>414</v>
      </c>
      <c r="G43" s="2" t="s">
        <v>5</v>
      </c>
      <c r="H43" s="2" t="s">
        <v>154</v>
      </c>
      <c r="I43" s="2" t="s">
        <v>7</v>
      </c>
      <c r="J43" s="31"/>
      <c r="K43" s="29"/>
      <c r="L43" s="29"/>
    </row>
    <row r="44" spans="2:12" x14ac:dyDescent="0.3">
      <c r="B44" s="27"/>
      <c r="C44" s="55"/>
      <c r="D44" s="3" t="s">
        <v>17</v>
      </c>
      <c r="E44" s="40"/>
      <c r="F44" s="2" t="s">
        <v>414</v>
      </c>
      <c r="G44" s="2" t="s">
        <v>5</v>
      </c>
      <c r="H44" s="2" t="s">
        <v>154</v>
      </c>
      <c r="I44" s="2" t="s">
        <v>7</v>
      </c>
      <c r="J44" s="29"/>
      <c r="K44" s="29"/>
      <c r="L44" s="29"/>
    </row>
    <row r="45" spans="2:12" x14ac:dyDescent="0.3">
      <c r="B45" s="27" t="s">
        <v>389</v>
      </c>
      <c r="C45" s="55"/>
      <c r="D45" s="3" t="s">
        <v>14</v>
      </c>
      <c r="E45" s="40"/>
      <c r="F45" s="2" t="s">
        <v>412</v>
      </c>
      <c r="G45" s="2" t="s">
        <v>32</v>
      </c>
      <c r="H45" s="2" t="s">
        <v>154</v>
      </c>
      <c r="I45" s="2" t="s">
        <v>52</v>
      </c>
      <c r="J45" s="29"/>
      <c r="K45" s="29"/>
      <c r="L45" s="29"/>
    </row>
    <row r="46" spans="2:12" x14ac:dyDescent="0.3">
      <c r="B46" s="27" t="s">
        <v>388</v>
      </c>
      <c r="C46" s="55"/>
      <c r="D46" s="3" t="s">
        <v>18</v>
      </c>
      <c r="E46" s="40"/>
      <c r="F46" s="2" t="s">
        <v>412</v>
      </c>
      <c r="G46" s="2" t="s">
        <v>5</v>
      </c>
      <c r="H46" s="2" t="s">
        <v>107</v>
      </c>
      <c r="I46" s="2" t="s">
        <v>52</v>
      </c>
      <c r="J46" s="29"/>
      <c r="K46" s="29"/>
      <c r="L46" s="29"/>
    </row>
    <row r="47" spans="2:12" x14ac:dyDescent="0.3">
      <c r="B47" s="27" t="s">
        <v>22</v>
      </c>
      <c r="C47" s="55"/>
      <c r="D47" s="3" t="s">
        <v>22</v>
      </c>
      <c r="E47" s="40" t="s">
        <v>74</v>
      </c>
      <c r="F47" s="2" t="s">
        <v>412</v>
      </c>
      <c r="G47" s="2" t="s">
        <v>50</v>
      </c>
      <c r="H47" s="2">
        <v>0.01</v>
      </c>
      <c r="I47" s="2" t="s">
        <v>52</v>
      </c>
      <c r="J47" s="29"/>
      <c r="K47" s="29"/>
      <c r="L47" s="29"/>
    </row>
    <row r="48" spans="2:12" x14ac:dyDescent="0.3">
      <c r="B48" s="27" t="s">
        <v>117</v>
      </c>
      <c r="C48" s="55"/>
      <c r="D48" s="3" t="s">
        <v>117</v>
      </c>
      <c r="E48" s="57" t="s">
        <v>136</v>
      </c>
      <c r="F48" s="60" t="s">
        <v>412</v>
      </c>
      <c r="G48" s="2" t="s">
        <v>49</v>
      </c>
      <c r="H48" s="3">
        <v>11</v>
      </c>
      <c r="I48" s="60" t="s">
        <v>52</v>
      </c>
      <c r="J48" s="29"/>
      <c r="K48" s="29"/>
      <c r="L48" s="29"/>
    </row>
    <row r="49" spans="2:12" x14ac:dyDescent="0.3">
      <c r="B49" s="27" t="s">
        <v>118</v>
      </c>
      <c r="C49" s="55"/>
      <c r="D49" s="3" t="s">
        <v>118</v>
      </c>
      <c r="E49" s="58"/>
      <c r="F49" s="60"/>
      <c r="G49" s="2" t="s">
        <v>49</v>
      </c>
      <c r="H49" s="3">
        <v>11</v>
      </c>
      <c r="I49" s="60"/>
      <c r="J49" s="29"/>
      <c r="K49" s="29"/>
      <c r="L49" s="29"/>
    </row>
    <row r="50" spans="2:12" x14ac:dyDescent="0.3">
      <c r="B50" s="27" t="s">
        <v>119</v>
      </c>
      <c r="C50" s="55"/>
      <c r="D50" s="3" t="s">
        <v>119</v>
      </c>
      <c r="E50" s="58"/>
      <c r="F50" s="60"/>
      <c r="G50" s="2" t="s">
        <v>49</v>
      </c>
      <c r="H50" s="3">
        <v>11</v>
      </c>
      <c r="I50" s="60"/>
      <c r="J50" s="29"/>
      <c r="K50" s="29"/>
      <c r="L50" s="29"/>
    </row>
    <row r="51" spans="2:12" x14ac:dyDescent="0.3">
      <c r="B51" s="27" t="s">
        <v>120</v>
      </c>
      <c r="C51" s="55"/>
      <c r="D51" s="3" t="s">
        <v>120</v>
      </c>
      <c r="E51" s="58"/>
      <c r="F51" s="60"/>
      <c r="G51" s="2" t="s">
        <v>49</v>
      </c>
      <c r="H51" s="3">
        <v>11</v>
      </c>
      <c r="I51" s="60"/>
      <c r="J51" s="29"/>
      <c r="K51" s="29"/>
      <c r="L51" s="29"/>
    </row>
    <row r="52" spans="2:12" x14ac:dyDescent="0.3">
      <c r="B52" s="27" t="s">
        <v>121</v>
      </c>
      <c r="C52" s="55"/>
      <c r="D52" s="3" t="s">
        <v>121</v>
      </c>
      <c r="E52" s="58"/>
      <c r="F52" s="60"/>
      <c r="G52" s="2" t="s">
        <v>49</v>
      </c>
      <c r="H52" s="3">
        <v>14</v>
      </c>
      <c r="I52" s="60"/>
      <c r="J52" s="29"/>
      <c r="K52" s="29"/>
      <c r="L52" s="29"/>
    </row>
    <row r="53" spans="2:12" x14ac:dyDescent="0.3">
      <c r="B53" s="27" t="s">
        <v>122</v>
      </c>
      <c r="C53" s="55"/>
      <c r="D53" s="3" t="s">
        <v>122</v>
      </c>
      <c r="E53" s="58"/>
      <c r="F53" s="60"/>
      <c r="G53" s="2" t="s">
        <v>49</v>
      </c>
      <c r="H53" s="3">
        <v>9</v>
      </c>
      <c r="I53" s="60"/>
      <c r="J53" s="29"/>
      <c r="K53" s="29"/>
      <c r="L53" s="29"/>
    </row>
    <row r="54" spans="2:12" x14ac:dyDescent="0.3">
      <c r="B54" s="27" t="s">
        <v>123</v>
      </c>
      <c r="C54" s="55"/>
      <c r="D54" s="3" t="s">
        <v>123</v>
      </c>
      <c r="E54" s="58"/>
      <c r="F54" s="60"/>
      <c r="G54" s="2" t="s">
        <v>49</v>
      </c>
      <c r="H54" s="3">
        <v>3</v>
      </c>
      <c r="I54" s="60"/>
      <c r="J54" s="29"/>
      <c r="K54" s="29"/>
      <c r="L54" s="29"/>
    </row>
    <row r="55" spans="2:12" x14ac:dyDescent="0.3">
      <c r="B55" s="27" t="s">
        <v>124</v>
      </c>
      <c r="C55" s="55"/>
      <c r="D55" s="3" t="s">
        <v>124</v>
      </c>
      <c r="E55" s="58"/>
      <c r="F55" s="60"/>
      <c r="G55" s="2" t="s">
        <v>49</v>
      </c>
      <c r="H55" s="3">
        <v>3</v>
      </c>
      <c r="I55" s="60"/>
      <c r="J55" s="29"/>
      <c r="K55" s="29"/>
      <c r="L55" s="29"/>
    </row>
    <row r="56" spans="2:12" x14ac:dyDescent="0.3">
      <c r="B56" s="27" t="s">
        <v>125</v>
      </c>
      <c r="C56" s="55"/>
      <c r="D56" s="3" t="s">
        <v>125</v>
      </c>
      <c r="E56" s="58"/>
      <c r="F56" s="60"/>
      <c r="G56" s="2" t="s">
        <v>49</v>
      </c>
      <c r="H56" s="3">
        <v>7</v>
      </c>
      <c r="I56" s="60"/>
      <c r="J56" s="29"/>
      <c r="K56" s="29"/>
      <c r="L56" s="29"/>
    </row>
    <row r="57" spans="2:12" x14ac:dyDescent="0.3">
      <c r="B57" s="27" t="s">
        <v>126</v>
      </c>
      <c r="C57" s="55"/>
      <c r="D57" s="3" t="s">
        <v>126</v>
      </c>
      <c r="E57" s="58"/>
      <c r="F57" s="60"/>
      <c r="G57" s="2" t="s">
        <v>49</v>
      </c>
      <c r="H57" s="3">
        <v>14</v>
      </c>
      <c r="I57" s="60"/>
      <c r="J57" s="29"/>
      <c r="K57" s="29"/>
      <c r="L57" s="29"/>
    </row>
    <row r="58" spans="2:12" x14ac:dyDescent="0.3">
      <c r="B58" s="27" t="s">
        <v>127</v>
      </c>
      <c r="C58" s="55"/>
      <c r="D58" s="3" t="s">
        <v>127</v>
      </c>
      <c r="E58" s="58"/>
      <c r="F58" s="60"/>
      <c r="G58" s="2" t="s">
        <v>49</v>
      </c>
      <c r="H58" s="3">
        <v>11</v>
      </c>
      <c r="I58" s="60"/>
      <c r="J58" s="30"/>
      <c r="K58" s="29"/>
      <c r="L58" s="29"/>
    </row>
    <row r="59" spans="2:12" x14ac:dyDescent="0.3">
      <c r="B59" s="27" t="s">
        <v>128</v>
      </c>
      <c r="C59" s="55"/>
      <c r="D59" s="3" t="s">
        <v>128</v>
      </c>
      <c r="E59" s="58"/>
      <c r="F59" s="60"/>
      <c r="G59" s="2" t="s">
        <v>49</v>
      </c>
      <c r="H59" s="3">
        <v>14</v>
      </c>
      <c r="I59" s="60"/>
      <c r="J59" s="30"/>
      <c r="K59" s="29"/>
      <c r="L59" s="29"/>
    </row>
    <row r="60" spans="2:12" x14ac:dyDescent="0.3">
      <c r="B60" s="27" t="s">
        <v>129</v>
      </c>
      <c r="C60" s="55"/>
      <c r="D60" s="3" t="s">
        <v>129</v>
      </c>
      <c r="E60" s="58"/>
      <c r="F60" s="60"/>
      <c r="G60" s="2" t="s">
        <v>49</v>
      </c>
      <c r="H60" s="3">
        <v>16</v>
      </c>
      <c r="I60" s="60"/>
      <c r="J60" s="30"/>
      <c r="K60" s="29"/>
      <c r="L60" s="29"/>
    </row>
    <row r="61" spans="2:12" x14ac:dyDescent="0.3">
      <c r="B61" s="27" t="s">
        <v>130</v>
      </c>
      <c r="C61" s="55"/>
      <c r="D61" s="3" t="s">
        <v>130</v>
      </c>
      <c r="E61" s="58"/>
      <c r="F61" s="60"/>
      <c r="G61" s="2" t="s">
        <v>49</v>
      </c>
      <c r="H61" s="3">
        <v>20</v>
      </c>
      <c r="I61" s="60"/>
      <c r="J61" s="30"/>
      <c r="K61" s="29"/>
      <c r="L61" s="29"/>
    </row>
    <row r="62" spans="2:12" x14ac:dyDescent="0.3">
      <c r="B62" s="27" t="s">
        <v>131</v>
      </c>
      <c r="C62" s="55"/>
      <c r="D62" s="3" t="s">
        <v>131</v>
      </c>
      <c r="E62" s="58"/>
      <c r="F62" s="60"/>
      <c r="G62" s="2" t="s">
        <v>49</v>
      </c>
      <c r="H62" s="3">
        <v>9</v>
      </c>
      <c r="I62" s="60"/>
      <c r="J62" s="30"/>
      <c r="K62" s="29"/>
      <c r="L62" s="29"/>
    </row>
    <row r="63" spans="2:12" x14ac:dyDescent="0.3">
      <c r="B63" s="27" t="s">
        <v>132</v>
      </c>
      <c r="C63" s="55"/>
      <c r="D63" s="3" t="s">
        <v>132</v>
      </c>
      <c r="E63" s="58"/>
      <c r="F63" s="60"/>
      <c r="G63" s="2" t="s">
        <v>49</v>
      </c>
      <c r="H63" s="3">
        <v>14</v>
      </c>
      <c r="I63" s="60"/>
      <c r="J63" s="29"/>
      <c r="K63" s="29"/>
      <c r="L63" s="29" t="s">
        <v>11</v>
      </c>
    </row>
    <row r="64" spans="2:12" x14ac:dyDescent="0.3">
      <c r="B64" s="27" t="s">
        <v>133</v>
      </c>
      <c r="C64" s="55"/>
      <c r="D64" s="3" t="s">
        <v>133</v>
      </c>
      <c r="E64" s="58"/>
      <c r="F64" s="60"/>
      <c r="G64" s="2" t="s">
        <v>49</v>
      </c>
      <c r="H64" s="3">
        <v>9</v>
      </c>
      <c r="I64" s="60"/>
      <c r="J64" s="29"/>
      <c r="K64" s="29"/>
      <c r="L64" s="29" t="s">
        <v>11</v>
      </c>
    </row>
    <row r="65" spans="2:12" x14ac:dyDescent="0.3">
      <c r="B65" s="27" t="s">
        <v>134</v>
      </c>
      <c r="C65" s="55"/>
      <c r="D65" s="3" t="s">
        <v>134</v>
      </c>
      <c r="E65" s="58"/>
      <c r="F65" s="60"/>
      <c r="G65" s="2" t="s">
        <v>49</v>
      </c>
      <c r="H65" s="3">
        <v>5</v>
      </c>
      <c r="I65" s="60"/>
      <c r="J65" s="30"/>
      <c r="K65" s="29"/>
      <c r="L65" s="29"/>
    </row>
    <row r="66" spans="2:12" x14ac:dyDescent="0.3">
      <c r="B66" s="27" t="s">
        <v>135</v>
      </c>
      <c r="C66" s="55"/>
      <c r="D66" s="3" t="s">
        <v>135</v>
      </c>
      <c r="E66" s="58"/>
      <c r="F66" s="60"/>
      <c r="G66" s="2" t="s">
        <v>49</v>
      </c>
      <c r="H66" s="46">
        <v>21</v>
      </c>
      <c r="J66" s="29"/>
      <c r="K66" s="30"/>
      <c r="L66" s="29"/>
    </row>
    <row r="67" spans="2:12" x14ac:dyDescent="0.3">
      <c r="B67" s="28"/>
      <c r="C67" s="5"/>
      <c r="D67" s="6"/>
      <c r="E67" s="39"/>
      <c r="F67" s="6"/>
      <c r="G67" s="6"/>
      <c r="I67" s="6"/>
      <c r="J67" s="29"/>
      <c r="K67" s="30"/>
      <c r="L67" s="29"/>
    </row>
    <row r="68" spans="2:12" x14ac:dyDescent="0.3">
      <c r="B68" s="27"/>
      <c r="C68" s="55" t="s">
        <v>81</v>
      </c>
      <c r="D68" s="3" t="s">
        <v>33</v>
      </c>
      <c r="E68" s="38" t="s">
        <v>67</v>
      </c>
      <c r="F68" s="2" t="s">
        <v>414</v>
      </c>
      <c r="G68" s="2" t="s">
        <v>32</v>
      </c>
      <c r="H68" s="2" t="s">
        <v>107</v>
      </c>
      <c r="I68" s="2" t="s">
        <v>7</v>
      </c>
      <c r="J68" s="29"/>
      <c r="K68" s="30"/>
      <c r="L68" s="29"/>
    </row>
    <row r="69" spans="2:12" x14ac:dyDescent="0.3">
      <c r="B69" s="27"/>
      <c r="C69" s="55"/>
      <c r="D69" s="3" t="s">
        <v>34</v>
      </c>
      <c r="E69" s="38" t="s">
        <v>67</v>
      </c>
      <c r="F69" s="2" t="s">
        <v>414</v>
      </c>
      <c r="G69" s="2" t="s">
        <v>32</v>
      </c>
      <c r="H69" s="2" t="s">
        <v>107</v>
      </c>
      <c r="I69" s="2" t="s">
        <v>7</v>
      </c>
      <c r="J69" s="31"/>
      <c r="K69" s="29"/>
      <c r="L69" s="29"/>
    </row>
    <row r="70" spans="2:12" x14ac:dyDescent="0.3">
      <c r="B70" s="27" t="s">
        <v>26</v>
      </c>
      <c r="C70" s="55"/>
      <c r="D70" s="3" t="s">
        <v>26</v>
      </c>
      <c r="E70" s="38" t="s">
        <v>70</v>
      </c>
      <c r="F70" s="2" t="s">
        <v>412</v>
      </c>
      <c r="G70" s="2" t="s">
        <v>76</v>
      </c>
      <c r="H70" s="2">
        <v>1</v>
      </c>
      <c r="I70" s="2" t="s">
        <v>52</v>
      </c>
      <c r="J70" s="31"/>
      <c r="K70" s="29"/>
      <c r="L70" s="29"/>
    </row>
    <row r="71" spans="2:12" x14ac:dyDescent="0.3">
      <c r="B71" s="28"/>
      <c r="C71" s="5"/>
      <c r="D71" s="6"/>
      <c r="E71" s="39"/>
      <c r="F71" s="6"/>
      <c r="G71" s="6"/>
      <c r="I71" s="6"/>
      <c r="J71" s="31"/>
      <c r="K71" s="29"/>
      <c r="L71" s="29"/>
    </row>
    <row r="72" spans="2:12" x14ac:dyDescent="0.3">
      <c r="B72" s="27" t="s">
        <v>23</v>
      </c>
      <c r="C72" s="55" t="s">
        <v>82</v>
      </c>
      <c r="D72" s="3" t="s">
        <v>23</v>
      </c>
      <c r="E72" s="38" t="s">
        <v>72</v>
      </c>
      <c r="F72" s="2" t="s">
        <v>412</v>
      </c>
      <c r="G72" s="2" t="s">
        <v>50</v>
      </c>
      <c r="H72" s="2">
        <v>1</v>
      </c>
      <c r="I72" s="2" t="s">
        <v>52</v>
      </c>
      <c r="J72" s="31"/>
      <c r="K72" s="29"/>
      <c r="L72" s="29"/>
    </row>
    <row r="73" spans="2:12" ht="28.8" x14ac:dyDescent="0.3">
      <c r="B73" s="27"/>
      <c r="C73" s="55"/>
      <c r="D73" s="3" t="s">
        <v>30</v>
      </c>
      <c r="E73" s="38" t="s">
        <v>71</v>
      </c>
      <c r="F73" s="2" t="s">
        <v>414</v>
      </c>
      <c r="G73" s="2" t="s">
        <v>76</v>
      </c>
      <c r="H73" s="2">
        <v>2</v>
      </c>
      <c r="I73" s="2" t="s">
        <v>7</v>
      </c>
      <c r="J73" s="31"/>
      <c r="K73" s="29"/>
      <c r="L73" s="29"/>
    </row>
    <row r="74" spans="2:12" ht="28.8" x14ac:dyDescent="0.3">
      <c r="B74" s="27"/>
      <c r="C74" s="55"/>
      <c r="D74" s="3" t="s">
        <v>31</v>
      </c>
      <c r="E74" s="38" t="s">
        <v>75</v>
      </c>
      <c r="F74" s="2" t="s">
        <v>414</v>
      </c>
      <c r="G74" s="2" t="s">
        <v>50</v>
      </c>
      <c r="H74" s="2">
        <v>0.5</v>
      </c>
      <c r="I74" s="2" t="s">
        <v>7</v>
      </c>
      <c r="J74" s="29"/>
      <c r="K74" s="29"/>
      <c r="L74" s="29"/>
    </row>
    <row r="75" spans="2:12" x14ac:dyDescent="0.3">
      <c r="C75" s="5"/>
      <c r="D75" s="6"/>
      <c r="E75" s="39"/>
      <c r="F75" s="6"/>
      <c r="G75" s="6"/>
      <c r="I75" s="6"/>
      <c r="J75" s="29"/>
      <c r="K75" s="29"/>
      <c r="L75" s="29"/>
    </row>
    <row r="76" spans="2:12" x14ac:dyDescent="0.3">
      <c r="C76" s="55" t="s">
        <v>83</v>
      </c>
      <c r="D76" s="3" t="s">
        <v>37</v>
      </c>
      <c r="E76" s="40"/>
      <c r="F76" s="2" t="s">
        <v>414</v>
      </c>
      <c r="G76" s="2" t="s">
        <v>32</v>
      </c>
      <c r="H76" s="2" t="s">
        <v>107</v>
      </c>
      <c r="I76" s="2" t="s">
        <v>7</v>
      </c>
      <c r="J76" s="29"/>
      <c r="K76" s="29"/>
      <c r="L76" s="29"/>
    </row>
    <row r="77" spans="2:12" x14ac:dyDescent="0.3">
      <c r="C77" s="55"/>
      <c r="D77" s="3" t="s">
        <v>47</v>
      </c>
      <c r="E77" s="40"/>
      <c r="F77" s="2" t="s">
        <v>414</v>
      </c>
      <c r="G77" s="2" t="s">
        <v>32</v>
      </c>
      <c r="H77" s="2" t="s">
        <v>107</v>
      </c>
      <c r="I77" s="2" t="s">
        <v>7</v>
      </c>
      <c r="J77" s="29"/>
      <c r="K77" s="29"/>
      <c r="L77" s="29"/>
    </row>
    <row r="78" spans="2:12" x14ac:dyDescent="0.3">
      <c r="C78" s="55"/>
      <c r="D78" s="3" t="s">
        <v>48</v>
      </c>
      <c r="E78" s="40"/>
      <c r="F78" s="2" t="s">
        <v>414</v>
      </c>
      <c r="G78" s="2" t="s">
        <v>32</v>
      </c>
      <c r="H78" s="2" t="s">
        <v>107</v>
      </c>
      <c r="I78" s="2" t="s">
        <v>7</v>
      </c>
      <c r="J78" s="29"/>
      <c r="K78" s="29"/>
      <c r="L78" s="29"/>
    </row>
    <row r="79" spans="2:12" x14ac:dyDescent="0.3">
      <c r="C79" s="55"/>
      <c r="D79" s="3" t="s">
        <v>36</v>
      </c>
      <c r="E79" s="40"/>
      <c r="F79" s="2" t="s">
        <v>414</v>
      </c>
      <c r="G79" s="2" t="s">
        <v>35</v>
      </c>
      <c r="H79" s="47" t="s">
        <v>153</v>
      </c>
      <c r="I79" s="2" t="s">
        <v>7</v>
      </c>
      <c r="J79" s="29"/>
      <c r="K79" s="29"/>
      <c r="L79" s="29"/>
    </row>
    <row r="80" spans="2:12" x14ac:dyDescent="0.3">
      <c r="C80" s="5"/>
      <c r="D80" s="6"/>
      <c r="E80" s="39"/>
      <c r="F80" s="6"/>
      <c r="G80" s="6"/>
      <c r="I80" s="6"/>
      <c r="J80" s="29"/>
      <c r="K80" s="29"/>
      <c r="L80" s="29"/>
    </row>
    <row r="81" spans="3:12" x14ac:dyDescent="0.3">
      <c r="C81" s="55" t="s">
        <v>144</v>
      </c>
      <c r="D81" s="3" t="s">
        <v>20</v>
      </c>
      <c r="E81" s="38" t="s">
        <v>116</v>
      </c>
      <c r="F81" s="2" t="s">
        <v>414</v>
      </c>
      <c r="G81" s="2" t="s">
        <v>10</v>
      </c>
      <c r="H81" s="3" t="s">
        <v>114</v>
      </c>
      <c r="I81" s="2" t="s">
        <v>7</v>
      </c>
      <c r="J81" s="29"/>
      <c r="K81" s="29"/>
      <c r="L81" s="29"/>
    </row>
    <row r="82" spans="3:12" x14ac:dyDescent="0.3">
      <c r="C82" s="55"/>
      <c r="D82" s="3" t="s">
        <v>15</v>
      </c>
      <c r="E82" s="38" t="s">
        <v>109</v>
      </c>
      <c r="F82" s="2" t="s">
        <v>414</v>
      </c>
      <c r="G82" s="2" t="s">
        <v>10</v>
      </c>
      <c r="H82" s="2" t="s">
        <v>115</v>
      </c>
      <c r="I82" s="2" t="s">
        <v>7</v>
      </c>
      <c r="J82" s="29"/>
      <c r="K82" s="29"/>
      <c r="L82" s="29"/>
    </row>
    <row r="83" spans="3:12" x14ac:dyDescent="0.3">
      <c r="C83" s="3"/>
      <c r="D83" s="3"/>
      <c r="F83" s="3"/>
    </row>
    <row r="84" spans="3:12" x14ac:dyDescent="0.3">
      <c r="C84" s="3"/>
      <c r="F84" s="8"/>
    </row>
  </sheetData>
  <mergeCells count="14">
    <mergeCell ref="F8:F16"/>
    <mergeCell ref="F18:F26"/>
    <mergeCell ref="F48:F66"/>
    <mergeCell ref="I48:I65"/>
    <mergeCell ref="C72:C74"/>
    <mergeCell ref="C76:C79"/>
    <mergeCell ref="C81:C82"/>
    <mergeCell ref="E48:E66"/>
    <mergeCell ref="E8:E16"/>
    <mergeCell ref="E18:E26"/>
    <mergeCell ref="C5:C26"/>
    <mergeCell ref="C28:C31"/>
    <mergeCell ref="C33:C66"/>
    <mergeCell ref="C68:C70"/>
  </mergeCells>
  <pageMargins left="0.7" right="0.7" top="0.75" bottom="0.75" header="0.3" footer="0.3"/>
  <pageSetup orientation="portrait" r:id="rId1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309"/>
  <sheetViews>
    <sheetView zoomScale="90" zoomScaleNormal="90" workbookViewId="0">
      <selection activeCell="F22" sqref="F22"/>
    </sheetView>
  </sheetViews>
  <sheetFormatPr defaultRowHeight="14.4" x14ac:dyDescent="0.3"/>
  <cols>
    <col min="2" max="2" width="26.6640625" bestFit="1" customWidth="1"/>
    <col min="3" max="3" width="17.44140625" bestFit="1" customWidth="1"/>
  </cols>
  <sheetData>
    <row r="2" spans="2:3" x14ac:dyDescent="0.3">
      <c r="B2" s="15" t="s">
        <v>84</v>
      </c>
      <c r="C2" t="s" vm="1">
        <v>78</v>
      </c>
    </row>
    <row r="4" spans="2:3" x14ac:dyDescent="0.3">
      <c r="B4" s="15" t="s">
        <v>211</v>
      </c>
      <c r="C4" t="s">
        <v>343</v>
      </c>
    </row>
    <row r="5" spans="2:3" x14ac:dyDescent="0.3">
      <c r="B5" s="17" t="s">
        <v>203</v>
      </c>
      <c r="C5" s="16"/>
    </row>
    <row r="6" spans="2:3" x14ac:dyDescent="0.3">
      <c r="B6" s="18" t="s">
        <v>179</v>
      </c>
      <c r="C6" s="16"/>
    </row>
    <row r="7" spans="2:3" x14ac:dyDescent="0.3">
      <c r="B7" s="19" t="s">
        <v>157</v>
      </c>
      <c r="C7" s="16" t="s">
        <v>213</v>
      </c>
    </row>
    <row r="8" spans="2:3" x14ac:dyDescent="0.3">
      <c r="B8" s="19" t="s">
        <v>160</v>
      </c>
      <c r="C8" s="16" t="s">
        <v>213</v>
      </c>
    </row>
    <row r="9" spans="2:3" x14ac:dyDescent="0.3">
      <c r="B9" s="19" t="s">
        <v>162</v>
      </c>
      <c r="C9" s="16" t="s">
        <v>213</v>
      </c>
    </row>
    <row r="10" spans="2:3" x14ac:dyDescent="0.3">
      <c r="B10" s="19" t="s">
        <v>163</v>
      </c>
      <c r="C10" s="16" t="s">
        <v>213</v>
      </c>
    </row>
    <row r="11" spans="2:3" x14ac:dyDescent="0.3">
      <c r="B11" s="19" t="s">
        <v>166</v>
      </c>
      <c r="C11" s="16" t="s">
        <v>213</v>
      </c>
    </row>
    <row r="12" spans="2:3" x14ac:dyDescent="0.3">
      <c r="B12" s="19" t="s">
        <v>167</v>
      </c>
      <c r="C12" s="16" t="s">
        <v>213</v>
      </c>
    </row>
    <row r="13" spans="2:3" x14ac:dyDescent="0.3">
      <c r="B13" s="19" t="s">
        <v>159</v>
      </c>
      <c r="C13" s="16" t="s">
        <v>213</v>
      </c>
    </row>
    <row r="14" spans="2:3" x14ac:dyDescent="0.3">
      <c r="B14" s="19" t="s">
        <v>165</v>
      </c>
      <c r="C14" s="16" t="s">
        <v>213</v>
      </c>
    </row>
    <row r="15" spans="2:3" x14ac:dyDescent="0.3">
      <c r="B15" s="19" t="s">
        <v>164</v>
      </c>
      <c r="C15" s="16" t="s">
        <v>213</v>
      </c>
    </row>
    <row r="16" spans="2:3" x14ac:dyDescent="0.3">
      <c r="B16" s="19" t="s">
        <v>158</v>
      </c>
      <c r="C16" s="16" t="s">
        <v>213</v>
      </c>
    </row>
    <row r="17" spans="2:3" x14ac:dyDescent="0.3">
      <c r="B17" s="19" t="s">
        <v>161</v>
      </c>
      <c r="C17" s="16" t="s">
        <v>213</v>
      </c>
    </row>
    <row r="18" spans="2:3" x14ac:dyDescent="0.3">
      <c r="B18" s="18" t="s">
        <v>174</v>
      </c>
      <c r="C18" s="16"/>
    </row>
    <row r="19" spans="2:3" x14ac:dyDescent="0.3">
      <c r="B19" s="19" t="s">
        <v>157</v>
      </c>
      <c r="C19" s="16" t="s">
        <v>214</v>
      </c>
    </row>
    <row r="20" spans="2:3" x14ac:dyDescent="0.3">
      <c r="B20" s="19" t="s">
        <v>160</v>
      </c>
      <c r="C20" s="16" t="s">
        <v>215</v>
      </c>
    </row>
    <row r="21" spans="2:3" x14ac:dyDescent="0.3">
      <c r="B21" s="19" t="s">
        <v>162</v>
      </c>
      <c r="C21" s="16" t="s">
        <v>216</v>
      </c>
    </row>
    <row r="22" spans="2:3" x14ac:dyDescent="0.3">
      <c r="B22" s="19" t="s">
        <v>163</v>
      </c>
      <c r="C22" s="16" t="s">
        <v>217</v>
      </c>
    </row>
    <row r="23" spans="2:3" x14ac:dyDescent="0.3">
      <c r="B23" s="19" t="s">
        <v>166</v>
      </c>
      <c r="C23" s="16" t="s">
        <v>218</v>
      </c>
    </row>
    <row r="24" spans="2:3" x14ac:dyDescent="0.3">
      <c r="B24" s="19" t="s">
        <v>167</v>
      </c>
      <c r="C24" s="16" t="s">
        <v>219</v>
      </c>
    </row>
    <row r="25" spans="2:3" x14ac:dyDescent="0.3">
      <c r="B25" s="19" t="s">
        <v>159</v>
      </c>
      <c r="C25" s="16" t="s">
        <v>220</v>
      </c>
    </row>
    <row r="26" spans="2:3" x14ac:dyDescent="0.3">
      <c r="B26" s="19" t="s">
        <v>165</v>
      </c>
      <c r="C26" s="16" t="s">
        <v>221</v>
      </c>
    </row>
    <row r="27" spans="2:3" x14ac:dyDescent="0.3">
      <c r="B27" s="19" t="s">
        <v>164</v>
      </c>
      <c r="C27" s="16" t="s">
        <v>222</v>
      </c>
    </row>
    <row r="28" spans="2:3" x14ac:dyDescent="0.3">
      <c r="B28" s="19" t="s">
        <v>158</v>
      </c>
      <c r="C28" s="16" t="s">
        <v>223</v>
      </c>
    </row>
    <row r="29" spans="2:3" x14ac:dyDescent="0.3">
      <c r="B29" s="19" t="s">
        <v>161</v>
      </c>
      <c r="C29" s="16" t="s">
        <v>224</v>
      </c>
    </row>
    <row r="30" spans="2:3" x14ac:dyDescent="0.3">
      <c r="B30" s="18" t="s">
        <v>173</v>
      </c>
      <c r="C30" s="16"/>
    </row>
    <row r="31" spans="2:3" x14ac:dyDescent="0.3">
      <c r="B31" s="19" t="s">
        <v>157</v>
      </c>
      <c r="C31" s="16" t="s">
        <v>225</v>
      </c>
    </row>
    <row r="32" spans="2:3" x14ac:dyDescent="0.3">
      <c r="B32" s="19" t="s">
        <v>160</v>
      </c>
      <c r="C32" s="16" t="s">
        <v>226</v>
      </c>
    </row>
    <row r="33" spans="2:3" x14ac:dyDescent="0.3">
      <c r="B33" s="19" t="s">
        <v>162</v>
      </c>
      <c r="C33" s="16" t="s">
        <v>227</v>
      </c>
    </row>
    <row r="34" spans="2:3" x14ac:dyDescent="0.3">
      <c r="B34" s="19" t="s">
        <v>163</v>
      </c>
      <c r="C34" s="16" t="s">
        <v>228</v>
      </c>
    </row>
    <row r="35" spans="2:3" x14ac:dyDescent="0.3">
      <c r="B35" s="19" t="s">
        <v>166</v>
      </c>
      <c r="C35" s="16" t="s">
        <v>229</v>
      </c>
    </row>
    <row r="36" spans="2:3" x14ac:dyDescent="0.3">
      <c r="B36" s="19" t="s">
        <v>167</v>
      </c>
      <c r="C36" s="16" t="s">
        <v>230</v>
      </c>
    </row>
    <row r="37" spans="2:3" x14ac:dyDescent="0.3">
      <c r="B37" s="19" t="s">
        <v>159</v>
      </c>
      <c r="C37" s="16" t="s">
        <v>231</v>
      </c>
    </row>
    <row r="38" spans="2:3" x14ac:dyDescent="0.3">
      <c r="B38" s="19" t="s">
        <v>165</v>
      </c>
      <c r="C38" s="16" t="s">
        <v>232</v>
      </c>
    </row>
    <row r="39" spans="2:3" x14ac:dyDescent="0.3">
      <c r="B39" s="19" t="s">
        <v>164</v>
      </c>
      <c r="C39" s="16" t="s">
        <v>233</v>
      </c>
    </row>
    <row r="40" spans="2:3" x14ac:dyDescent="0.3">
      <c r="B40" s="19" t="s">
        <v>158</v>
      </c>
      <c r="C40" s="16" t="s">
        <v>234</v>
      </c>
    </row>
    <row r="41" spans="2:3" x14ac:dyDescent="0.3">
      <c r="B41" s="19" t="s">
        <v>161</v>
      </c>
      <c r="C41" s="16" t="s">
        <v>235</v>
      </c>
    </row>
    <row r="42" spans="2:3" x14ac:dyDescent="0.3">
      <c r="B42" s="18" t="s">
        <v>172</v>
      </c>
      <c r="C42" s="16"/>
    </row>
    <row r="43" spans="2:3" x14ac:dyDescent="0.3">
      <c r="B43" s="19" t="s">
        <v>157</v>
      </c>
      <c r="C43" s="16" t="s">
        <v>236</v>
      </c>
    </row>
    <row r="44" spans="2:3" x14ac:dyDescent="0.3">
      <c r="B44" s="19" t="s">
        <v>160</v>
      </c>
      <c r="C44" s="16" t="s">
        <v>237</v>
      </c>
    </row>
    <row r="45" spans="2:3" x14ac:dyDescent="0.3">
      <c r="B45" s="19" t="s">
        <v>162</v>
      </c>
      <c r="C45" s="16" t="s">
        <v>238</v>
      </c>
    </row>
    <row r="46" spans="2:3" x14ac:dyDescent="0.3">
      <c r="B46" s="19" t="s">
        <v>163</v>
      </c>
      <c r="C46" s="16" t="s">
        <v>239</v>
      </c>
    </row>
    <row r="47" spans="2:3" x14ac:dyDescent="0.3">
      <c r="B47" s="19" t="s">
        <v>166</v>
      </c>
      <c r="C47" s="16" t="s">
        <v>240</v>
      </c>
    </row>
    <row r="48" spans="2:3" x14ac:dyDescent="0.3">
      <c r="B48" s="19" t="s">
        <v>167</v>
      </c>
      <c r="C48" s="16" t="s">
        <v>241</v>
      </c>
    </row>
    <row r="49" spans="2:3" x14ac:dyDescent="0.3">
      <c r="B49" s="19" t="s">
        <v>159</v>
      </c>
      <c r="C49" s="16" t="s">
        <v>242</v>
      </c>
    </row>
    <row r="50" spans="2:3" x14ac:dyDescent="0.3">
      <c r="B50" s="19" t="s">
        <v>165</v>
      </c>
      <c r="C50" s="16" t="s">
        <v>243</v>
      </c>
    </row>
    <row r="51" spans="2:3" x14ac:dyDescent="0.3">
      <c r="B51" s="19" t="s">
        <v>164</v>
      </c>
      <c r="C51" s="16" t="s">
        <v>244</v>
      </c>
    </row>
    <row r="52" spans="2:3" x14ac:dyDescent="0.3">
      <c r="B52" s="19" t="s">
        <v>158</v>
      </c>
      <c r="C52" s="16" t="s">
        <v>245</v>
      </c>
    </row>
    <row r="53" spans="2:3" x14ac:dyDescent="0.3">
      <c r="B53" s="19" t="s">
        <v>161</v>
      </c>
      <c r="C53" s="16" t="s">
        <v>246</v>
      </c>
    </row>
    <row r="54" spans="2:3" x14ac:dyDescent="0.3">
      <c r="B54" s="18" t="s">
        <v>171</v>
      </c>
      <c r="C54" s="16"/>
    </row>
    <row r="55" spans="2:3" x14ac:dyDescent="0.3">
      <c r="B55" s="19" t="s">
        <v>157</v>
      </c>
      <c r="C55" s="16" t="s">
        <v>247</v>
      </c>
    </row>
    <row r="56" spans="2:3" x14ac:dyDescent="0.3">
      <c r="B56" s="19" t="s">
        <v>160</v>
      </c>
      <c r="C56" s="16" t="s">
        <v>248</v>
      </c>
    </row>
    <row r="57" spans="2:3" x14ac:dyDescent="0.3">
      <c r="B57" s="19" t="s">
        <v>162</v>
      </c>
      <c r="C57" s="16" t="s">
        <v>249</v>
      </c>
    </row>
    <row r="58" spans="2:3" x14ac:dyDescent="0.3">
      <c r="B58" s="19" t="s">
        <v>163</v>
      </c>
      <c r="C58" s="16" t="s">
        <v>250</v>
      </c>
    </row>
    <row r="59" spans="2:3" x14ac:dyDescent="0.3">
      <c r="B59" s="19" t="s">
        <v>166</v>
      </c>
      <c r="C59" s="16" t="s">
        <v>251</v>
      </c>
    </row>
    <row r="60" spans="2:3" x14ac:dyDescent="0.3">
      <c r="B60" s="19" t="s">
        <v>167</v>
      </c>
      <c r="C60" s="16" t="s">
        <v>252</v>
      </c>
    </row>
    <row r="61" spans="2:3" x14ac:dyDescent="0.3">
      <c r="B61" s="19" t="s">
        <v>159</v>
      </c>
      <c r="C61" s="16" t="s">
        <v>253</v>
      </c>
    </row>
    <row r="62" spans="2:3" x14ac:dyDescent="0.3">
      <c r="B62" s="19" t="s">
        <v>165</v>
      </c>
      <c r="C62" s="16" t="s">
        <v>254</v>
      </c>
    </row>
    <row r="63" spans="2:3" x14ac:dyDescent="0.3">
      <c r="B63" s="19" t="s">
        <v>164</v>
      </c>
      <c r="C63" s="16" t="s">
        <v>255</v>
      </c>
    </row>
    <row r="64" spans="2:3" x14ac:dyDescent="0.3">
      <c r="B64" s="19" t="s">
        <v>158</v>
      </c>
      <c r="C64" s="16" t="s">
        <v>256</v>
      </c>
    </row>
    <row r="65" spans="2:3" x14ac:dyDescent="0.3">
      <c r="B65" s="19" t="s">
        <v>161</v>
      </c>
      <c r="C65" s="16" t="s">
        <v>257</v>
      </c>
    </row>
    <row r="66" spans="2:3" x14ac:dyDescent="0.3">
      <c r="B66" s="18" t="s">
        <v>177</v>
      </c>
      <c r="C66" s="16"/>
    </row>
    <row r="67" spans="2:3" x14ac:dyDescent="0.3">
      <c r="B67" s="19" t="s">
        <v>157</v>
      </c>
      <c r="C67" s="16" t="s">
        <v>258</v>
      </c>
    </row>
    <row r="68" spans="2:3" x14ac:dyDescent="0.3">
      <c r="B68" s="19" t="s">
        <v>160</v>
      </c>
      <c r="C68" s="16" t="s">
        <v>259</v>
      </c>
    </row>
    <row r="69" spans="2:3" x14ac:dyDescent="0.3">
      <c r="B69" s="19" t="s">
        <v>162</v>
      </c>
      <c r="C69" s="16" t="s">
        <v>260</v>
      </c>
    </row>
    <row r="70" spans="2:3" x14ac:dyDescent="0.3">
      <c r="B70" s="19" t="s">
        <v>163</v>
      </c>
      <c r="C70" s="16" t="s">
        <v>261</v>
      </c>
    </row>
    <row r="71" spans="2:3" x14ac:dyDescent="0.3">
      <c r="B71" s="19" t="s">
        <v>166</v>
      </c>
      <c r="C71" s="16" t="s">
        <v>262</v>
      </c>
    </row>
    <row r="72" spans="2:3" x14ac:dyDescent="0.3">
      <c r="B72" s="19" t="s">
        <v>167</v>
      </c>
      <c r="C72" s="16" t="s">
        <v>263</v>
      </c>
    </row>
    <row r="73" spans="2:3" x14ac:dyDescent="0.3">
      <c r="B73" s="19" t="s">
        <v>159</v>
      </c>
      <c r="C73" s="16" t="s">
        <v>264</v>
      </c>
    </row>
    <row r="74" spans="2:3" x14ac:dyDescent="0.3">
      <c r="B74" s="19" t="s">
        <v>165</v>
      </c>
      <c r="C74" s="16" t="s">
        <v>265</v>
      </c>
    </row>
    <row r="75" spans="2:3" x14ac:dyDescent="0.3">
      <c r="B75" s="19" t="s">
        <v>164</v>
      </c>
      <c r="C75" s="16" t="s">
        <v>266</v>
      </c>
    </row>
    <row r="76" spans="2:3" x14ac:dyDescent="0.3">
      <c r="B76" s="19" t="s">
        <v>158</v>
      </c>
      <c r="C76" s="16" t="s">
        <v>267</v>
      </c>
    </row>
    <row r="77" spans="2:3" x14ac:dyDescent="0.3">
      <c r="B77" s="19" t="s">
        <v>161</v>
      </c>
      <c r="C77" s="16" t="s">
        <v>268</v>
      </c>
    </row>
    <row r="78" spans="2:3" x14ac:dyDescent="0.3">
      <c r="B78" s="18" t="s">
        <v>178</v>
      </c>
      <c r="C78" s="16"/>
    </row>
    <row r="79" spans="2:3" x14ac:dyDescent="0.3">
      <c r="B79" s="19" t="s">
        <v>157</v>
      </c>
      <c r="C79" s="16" t="s">
        <v>213</v>
      </c>
    </row>
    <row r="80" spans="2:3" x14ac:dyDescent="0.3">
      <c r="B80" s="19" t="s">
        <v>160</v>
      </c>
      <c r="C80" s="16" t="s">
        <v>213</v>
      </c>
    </row>
    <row r="81" spans="2:3" x14ac:dyDescent="0.3">
      <c r="B81" s="19" t="s">
        <v>162</v>
      </c>
      <c r="C81" s="16" t="s">
        <v>213</v>
      </c>
    </row>
    <row r="82" spans="2:3" x14ac:dyDescent="0.3">
      <c r="B82" s="19" t="s">
        <v>163</v>
      </c>
      <c r="C82" s="16" t="s">
        <v>213</v>
      </c>
    </row>
    <row r="83" spans="2:3" x14ac:dyDescent="0.3">
      <c r="B83" s="19" t="s">
        <v>166</v>
      </c>
      <c r="C83" s="16" t="s">
        <v>213</v>
      </c>
    </row>
    <row r="84" spans="2:3" x14ac:dyDescent="0.3">
      <c r="B84" s="19" t="s">
        <v>167</v>
      </c>
      <c r="C84" s="16" t="s">
        <v>213</v>
      </c>
    </row>
    <row r="85" spans="2:3" x14ac:dyDescent="0.3">
      <c r="B85" s="19" t="s">
        <v>159</v>
      </c>
      <c r="C85" s="16" t="s">
        <v>213</v>
      </c>
    </row>
    <row r="86" spans="2:3" x14ac:dyDescent="0.3">
      <c r="B86" s="19" t="s">
        <v>165</v>
      </c>
      <c r="C86" s="16" t="s">
        <v>213</v>
      </c>
    </row>
    <row r="87" spans="2:3" x14ac:dyDescent="0.3">
      <c r="B87" s="19" t="s">
        <v>164</v>
      </c>
      <c r="C87" s="16" t="s">
        <v>213</v>
      </c>
    </row>
    <row r="88" spans="2:3" x14ac:dyDescent="0.3">
      <c r="B88" s="19" t="s">
        <v>158</v>
      </c>
      <c r="C88" s="16" t="s">
        <v>213</v>
      </c>
    </row>
    <row r="89" spans="2:3" x14ac:dyDescent="0.3">
      <c r="B89" s="19" t="s">
        <v>161</v>
      </c>
      <c r="C89" s="16" t="s">
        <v>213</v>
      </c>
    </row>
    <row r="90" spans="2:3" x14ac:dyDescent="0.3">
      <c r="B90" s="18" t="s">
        <v>175</v>
      </c>
      <c r="C90" s="16"/>
    </row>
    <row r="91" spans="2:3" x14ac:dyDescent="0.3">
      <c r="B91" s="19" t="s">
        <v>157</v>
      </c>
      <c r="C91" s="16" t="s">
        <v>269</v>
      </c>
    </row>
    <row r="92" spans="2:3" x14ac:dyDescent="0.3">
      <c r="B92" s="19" t="s">
        <v>160</v>
      </c>
      <c r="C92" s="16" t="s">
        <v>270</v>
      </c>
    </row>
    <row r="93" spans="2:3" x14ac:dyDescent="0.3">
      <c r="B93" s="19" t="s">
        <v>162</v>
      </c>
      <c r="C93" s="16" t="s">
        <v>271</v>
      </c>
    </row>
    <row r="94" spans="2:3" x14ac:dyDescent="0.3">
      <c r="B94" s="19" t="s">
        <v>163</v>
      </c>
      <c r="C94" s="16" t="s">
        <v>272</v>
      </c>
    </row>
    <row r="95" spans="2:3" x14ac:dyDescent="0.3">
      <c r="B95" s="19" t="s">
        <v>166</v>
      </c>
      <c r="C95" s="16" t="s">
        <v>273</v>
      </c>
    </row>
    <row r="96" spans="2:3" x14ac:dyDescent="0.3">
      <c r="B96" s="19" t="s">
        <v>167</v>
      </c>
      <c r="C96" s="16" t="s">
        <v>274</v>
      </c>
    </row>
    <row r="97" spans="2:3" x14ac:dyDescent="0.3">
      <c r="B97" s="19" t="s">
        <v>159</v>
      </c>
      <c r="C97" s="16" t="s">
        <v>275</v>
      </c>
    </row>
    <row r="98" spans="2:3" x14ac:dyDescent="0.3">
      <c r="B98" s="19" t="s">
        <v>165</v>
      </c>
      <c r="C98" s="16" t="s">
        <v>276</v>
      </c>
    </row>
    <row r="99" spans="2:3" x14ac:dyDescent="0.3">
      <c r="B99" s="19" t="s">
        <v>164</v>
      </c>
      <c r="C99" s="16" t="s">
        <v>277</v>
      </c>
    </row>
    <row r="100" spans="2:3" x14ac:dyDescent="0.3">
      <c r="B100" s="19" t="s">
        <v>158</v>
      </c>
      <c r="C100" s="16" t="s">
        <v>278</v>
      </c>
    </row>
    <row r="101" spans="2:3" x14ac:dyDescent="0.3">
      <c r="B101" s="19" t="s">
        <v>161</v>
      </c>
      <c r="C101" s="16" t="s">
        <v>279</v>
      </c>
    </row>
    <row r="102" spans="2:3" x14ac:dyDescent="0.3">
      <c r="B102" s="18" t="s">
        <v>176</v>
      </c>
      <c r="C102" s="16"/>
    </row>
    <row r="103" spans="2:3" x14ac:dyDescent="0.3">
      <c r="B103" s="19" t="s">
        <v>157</v>
      </c>
      <c r="C103" s="16" t="s">
        <v>213</v>
      </c>
    </row>
    <row r="104" spans="2:3" x14ac:dyDescent="0.3">
      <c r="B104" s="19" t="s">
        <v>160</v>
      </c>
      <c r="C104" s="16" t="s">
        <v>213</v>
      </c>
    </row>
    <row r="105" spans="2:3" x14ac:dyDescent="0.3">
      <c r="B105" s="19" t="s">
        <v>162</v>
      </c>
      <c r="C105" s="16" t="s">
        <v>213</v>
      </c>
    </row>
    <row r="106" spans="2:3" x14ac:dyDescent="0.3">
      <c r="B106" s="19" t="s">
        <v>163</v>
      </c>
      <c r="C106" s="16" t="s">
        <v>213</v>
      </c>
    </row>
    <row r="107" spans="2:3" x14ac:dyDescent="0.3">
      <c r="B107" s="19" t="s">
        <v>166</v>
      </c>
      <c r="C107" s="16" t="s">
        <v>213</v>
      </c>
    </row>
    <row r="108" spans="2:3" x14ac:dyDescent="0.3">
      <c r="B108" s="19" t="s">
        <v>167</v>
      </c>
      <c r="C108" s="16" t="s">
        <v>213</v>
      </c>
    </row>
    <row r="109" spans="2:3" x14ac:dyDescent="0.3">
      <c r="B109" s="19" t="s">
        <v>159</v>
      </c>
      <c r="C109" s="16" t="s">
        <v>213</v>
      </c>
    </row>
    <row r="110" spans="2:3" x14ac:dyDescent="0.3">
      <c r="B110" s="19" t="s">
        <v>165</v>
      </c>
      <c r="C110" s="16" t="s">
        <v>213</v>
      </c>
    </row>
    <row r="111" spans="2:3" x14ac:dyDescent="0.3">
      <c r="B111" s="19" t="s">
        <v>164</v>
      </c>
      <c r="C111" s="16" t="s">
        <v>213</v>
      </c>
    </row>
    <row r="112" spans="2:3" x14ac:dyDescent="0.3">
      <c r="B112" s="19" t="s">
        <v>158</v>
      </c>
      <c r="C112" s="16" t="s">
        <v>213</v>
      </c>
    </row>
    <row r="113" spans="2:3" x14ac:dyDescent="0.3">
      <c r="B113" s="19" t="s">
        <v>161</v>
      </c>
      <c r="C113" s="16" t="s">
        <v>213</v>
      </c>
    </row>
    <row r="114" spans="2:3" x14ac:dyDescent="0.3">
      <c r="B114" s="17" t="s">
        <v>186</v>
      </c>
      <c r="C114" s="16"/>
    </row>
    <row r="115" spans="2:3" x14ac:dyDescent="0.3">
      <c r="B115" s="18" t="s">
        <v>181</v>
      </c>
      <c r="C115" s="16"/>
    </row>
    <row r="116" spans="2:3" x14ac:dyDescent="0.3">
      <c r="B116" s="19" t="s">
        <v>157</v>
      </c>
      <c r="C116" s="16">
        <v>50</v>
      </c>
    </row>
    <row r="117" spans="2:3" x14ac:dyDescent="0.3">
      <c r="B117" s="19" t="s">
        <v>160</v>
      </c>
      <c r="C117" s="16" t="s">
        <v>280</v>
      </c>
    </row>
    <row r="118" spans="2:3" x14ac:dyDescent="0.3">
      <c r="B118" s="19" t="s">
        <v>162</v>
      </c>
      <c r="C118" s="16">
        <v>17</v>
      </c>
    </row>
    <row r="119" spans="2:3" x14ac:dyDescent="0.3">
      <c r="B119" s="19" t="s">
        <v>163</v>
      </c>
      <c r="C119" s="16">
        <v>24</v>
      </c>
    </row>
    <row r="120" spans="2:3" x14ac:dyDescent="0.3">
      <c r="B120" s="19" t="s">
        <v>166</v>
      </c>
      <c r="C120" s="16">
        <v>14</v>
      </c>
    </row>
    <row r="121" spans="2:3" x14ac:dyDescent="0.3">
      <c r="B121" s="19" t="s">
        <v>167</v>
      </c>
      <c r="C121" s="16">
        <v>18</v>
      </c>
    </row>
    <row r="122" spans="2:3" x14ac:dyDescent="0.3">
      <c r="B122" s="19" t="s">
        <v>159</v>
      </c>
      <c r="C122" s="16">
        <v>150</v>
      </c>
    </row>
    <row r="123" spans="2:3" x14ac:dyDescent="0.3">
      <c r="B123" s="19" t="s">
        <v>165</v>
      </c>
      <c r="C123" s="16">
        <v>20</v>
      </c>
    </row>
    <row r="124" spans="2:3" x14ac:dyDescent="0.3">
      <c r="B124" s="19" t="s">
        <v>164</v>
      </c>
      <c r="C124" s="16">
        <v>29</v>
      </c>
    </row>
    <row r="125" spans="2:3" x14ac:dyDescent="0.3">
      <c r="B125" s="19" t="s">
        <v>158</v>
      </c>
      <c r="C125" s="16">
        <v>18</v>
      </c>
    </row>
    <row r="126" spans="2:3" x14ac:dyDescent="0.3">
      <c r="B126" s="19" t="s">
        <v>161</v>
      </c>
      <c r="C126" s="16" t="s">
        <v>280</v>
      </c>
    </row>
    <row r="127" spans="2:3" x14ac:dyDescent="0.3">
      <c r="B127" s="18" t="s">
        <v>184</v>
      </c>
      <c r="C127" s="16"/>
    </row>
    <row r="128" spans="2:3" x14ac:dyDescent="0.3">
      <c r="B128" s="19" t="s">
        <v>157</v>
      </c>
      <c r="C128" s="16">
        <v>50</v>
      </c>
    </row>
    <row r="129" spans="2:3" x14ac:dyDescent="0.3">
      <c r="B129" s="19" t="s">
        <v>160</v>
      </c>
      <c r="C129" s="16" t="s">
        <v>280</v>
      </c>
    </row>
    <row r="130" spans="2:3" x14ac:dyDescent="0.3">
      <c r="B130" s="19" t="s">
        <v>162</v>
      </c>
      <c r="C130" s="16">
        <v>17</v>
      </c>
    </row>
    <row r="131" spans="2:3" x14ac:dyDescent="0.3">
      <c r="B131" s="19" t="s">
        <v>163</v>
      </c>
      <c r="C131" s="16">
        <v>24</v>
      </c>
    </row>
    <row r="132" spans="2:3" x14ac:dyDescent="0.3">
      <c r="B132" s="19" t="s">
        <v>166</v>
      </c>
      <c r="C132" s="16">
        <v>14</v>
      </c>
    </row>
    <row r="133" spans="2:3" x14ac:dyDescent="0.3">
      <c r="B133" s="19" t="s">
        <v>167</v>
      </c>
      <c r="C133" s="16">
        <v>18</v>
      </c>
    </row>
    <row r="134" spans="2:3" x14ac:dyDescent="0.3">
      <c r="B134" s="19" t="s">
        <v>159</v>
      </c>
      <c r="C134" s="16">
        <v>150</v>
      </c>
    </row>
    <row r="135" spans="2:3" x14ac:dyDescent="0.3">
      <c r="B135" s="19" t="s">
        <v>165</v>
      </c>
      <c r="C135" s="16">
        <v>20</v>
      </c>
    </row>
    <row r="136" spans="2:3" x14ac:dyDescent="0.3">
      <c r="B136" s="19" t="s">
        <v>164</v>
      </c>
      <c r="C136" s="16">
        <v>29</v>
      </c>
    </row>
    <row r="137" spans="2:3" x14ac:dyDescent="0.3">
      <c r="B137" s="19" t="s">
        <v>158</v>
      </c>
      <c r="C137" s="16">
        <v>18</v>
      </c>
    </row>
    <row r="138" spans="2:3" x14ac:dyDescent="0.3">
      <c r="B138" s="19" t="s">
        <v>161</v>
      </c>
      <c r="C138" s="16" t="s">
        <v>280</v>
      </c>
    </row>
    <row r="139" spans="2:3" x14ac:dyDescent="0.3">
      <c r="B139" s="18" t="s">
        <v>185</v>
      </c>
      <c r="C139" s="16"/>
    </row>
    <row r="140" spans="2:3" x14ac:dyDescent="0.3">
      <c r="B140" s="19" t="s">
        <v>157</v>
      </c>
      <c r="C140" s="16" t="s">
        <v>281</v>
      </c>
    </row>
    <row r="141" spans="2:3" x14ac:dyDescent="0.3">
      <c r="B141" s="19" t="s">
        <v>160</v>
      </c>
      <c r="C141" s="16" t="s">
        <v>282</v>
      </c>
    </row>
    <row r="142" spans="2:3" x14ac:dyDescent="0.3">
      <c r="B142" s="19" t="s">
        <v>162</v>
      </c>
      <c r="C142" s="16" t="s">
        <v>281</v>
      </c>
    </row>
    <row r="143" spans="2:3" x14ac:dyDescent="0.3">
      <c r="B143" s="19" t="s">
        <v>163</v>
      </c>
      <c r="C143" s="16" t="s">
        <v>283</v>
      </c>
    </row>
    <row r="144" spans="2:3" x14ac:dyDescent="0.3">
      <c r="B144" s="19" t="s">
        <v>166</v>
      </c>
      <c r="C144" s="16" t="s">
        <v>281</v>
      </c>
    </row>
    <row r="145" spans="2:3" x14ac:dyDescent="0.3">
      <c r="B145" s="19" t="s">
        <v>167</v>
      </c>
      <c r="C145" s="16" t="s">
        <v>281</v>
      </c>
    </row>
    <row r="146" spans="2:3" x14ac:dyDescent="0.3">
      <c r="B146" s="19" t="s">
        <v>159</v>
      </c>
      <c r="C146" s="16" t="s">
        <v>284</v>
      </c>
    </row>
    <row r="147" spans="2:3" x14ac:dyDescent="0.3">
      <c r="B147" s="19" t="s">
        <v>165</v>
      </c>
      <c r="C147" s="16" t="s">
        <v>281</v>
      </c>
    </row>
    <row r="148" spans="2:3" x14ac:dyDescent="0.3">
      <c r="B148" s="19" t="s">
        <v>164</v>
      </c>
      <c r="C148" s="16" t="s">
        <v>281</v>
      </c>
    </row>
    <row r="149" spans="2:3" x14ac:dyDescent="0.3">
      <c r="B149" s="19" t="s">
        <v>158</v>
      </c>
      <c r="C149" s="16" t="s">
        <v>281</v>
      </c>
    </row>
    <row r="150" spans="2:3" x14ac:dyDescent="0.3">
      <c r="B150" s="19" t="s">
        <v>161</v>
      </c>
      <c r="C150" s="16" t="s">
        <v>282</v>
      </c>
    </row>
    <row r="151" spans="2:3" x14ac:dyDescent="0.3">
      <c r="B151" s="17" t="s">
        <v>197</v>
      </c>
      <c r="C151" s="16"/>
    </row>
    <row r="152" spans="2:3" x14ac:dyDescent="0.3">
      <c r="B152" s="18" t="s">
        <v>212</v>
      </c>
      <c r="C152" s="16"/>
    </row>
    <row r="153" spans="2:3" x14ac:dyDescent="0.3">
      <c r="B153" s="19" t="s">
        <v>157</v>
      </c>
      <c r="C153" s="16" t="s">
        <v>285</v>
      </c>
    </row>
    <row r="154" spans="2:3" x14ac:dyDescent="0.3">
      <c r="B154" s="19" t="s">
        <v>160</v>
      </c>
      <c r="C154" s="16" t="s">
        <v>286</v>
      </c>
    </row>
    <row r="155" spans="2:3" x14ac:dyDescent="0.3">
      <c r="B155" s="19" t="s">
        <v>162</v>
      </c>
      <c r="C155" s="16" t="s">
        <v>285</v>
      </c>
    </row>
    <row r="156" spans="2:3" x14ac:dyDescent="0.3">
      <c r="B156" s="19" t="s">
        <v>163</v>
      </c>
      <c r="C156" s="16" t="s">
        <v>287</v>
      </c>
    </row>
    <row r="157" spans="2:3" x14ac:dyDescent="0.3">
      <c r="B157" s="19" t="s">
        <v>166</v>
      </c>
      <c r="C157" s="16" t="s">
        <v>287</v>
      </c>
    </row>
    <row r="158" spans="2:3" x14ac:dyDescent="0.3">
      <c r="B158" s="19" t="s">
        <v>167</v>
      </c>
      <c r="C158" s="16" t="s">
        <v>288</v>
      </c>
    </row>
    <row r="159" spans="2:3" x14ac:dyDescent="0.3">
      <c r="B159" s="19" t="s">
        <v>159</v>
      </c>
      <c r="C159" s="16" t="s">
        <v>286</v>
      </c>
    </row>
    <row r="160" spans="2:3" x14ac:dyDescent="0.3">
      <c r="B160" s="19" t="s">
        <v>165</v>
      </c>
      <c r="C160" s="16" t="s">
        <v>285</v>
      </c>
    </row>
    <row r="161" spans="2:3" x14ac:dyDescent="0.3">
      <c r="B161" s="19" t="s">
        <v>164</v>
      </c>
      <c r="C161" s="16" t="s">
        <v>285</v>
      </c>
    </row>
    <row r="162" spans="2:3" x14ac:dyDescent="0.3">
      <c r="B162" s="19" t="s">
        <v>158</v>
      </c>
      <c r="C162" s="16" t="s">
        <v>288</v>
      </c>
    </row>
    <row r="163" spans="2:3" x14ac:dyDescent="0.3">
      <c r="B163" s="19" t="s">
        <v>161</v>
      </c>
      <c r="C163" s="16" t="s">
        <v>286</v>
      </c>
    </row>
    <row r="164" spans="2:3" x14ac:dyDescent="0.3">
      <c r="B164" s="17" t="s">
        <v>170</v>
      </c>
      <c r="C164" s="16"/>
    </row>
    <row r="165" spans="2:3" x14ac:dyDescent="0.3">
      <c r="B165" s="18" t="s">
        <v>179</v>
      </c>
      <c r="C165" s="16"/>
    </row>
    <row r="166" spans="2:3" x14ac:dyDescent="0.3">
      <c r="B166" s="19" t="s">
        <v>157</v>
      </c>
      <c r="C166" s="16" t="s">
        <v>213</v>
      </c>
    </row>
    <row r="167" spans="2:3" x14ac:dyDescent="0.3">
      <c r="B167" s="19" t="s">
        <v>160</v>
      </c>
      <c r="C167" s="16">
        <v>220</v>
      </c>
    </row>
    <row r="168" spans="2:3" x14ac:dyDescent="0.3">
      <c r="B168" s="19" t="s">
        <v>162</v>
      </c>
      <c r="C168" s="16">
        <v>0</v>
      </c>
    </row>
    <row r="169" spans="2:3" x14ac:dyDescent="0.3">
      <c r="B169" s="19" t="s">
        <v>163</v>
      </c>
      <c r="C169" s="16">
        <v>0</v>
      </c>
    </row>
    <row r="170" spans="2:3" x14ac:dyDescent="0.3">
      <c r="B170" s="19" t="s">
        <v>166</v>
      </c>
      <c r="C170" s="16">
        <v>0</v>
      </c>
    </row>
    <row r="171" spans="2:3" x14ac:dyDescent="0.3">
      <c r="B171" s="19" t="s">
        <v>167</v>
      </c>
      <c r="C171" s="16">
        <v>0</v>
      </c>
    </row>
    <row r="172" spans="2:3" x14ac:dyDescent="0.3">
      <c r="B172" s="19" t="s">
        <v>159</v>
      </c>
      <c r="C172" s="16">
        <v>133</v>
      </c>
    </row>
    <row r="173" spans="2:3" x14ac:dyDescent="0.3">
      <c r="B173" s="19" t="s">
        <v>165</v>
      </c>
      <c r="C173" s="16">
        <v>0</v>
      </c>
    </row>
    <row r="174" spans="2:3" x14ac:dyDescent="0.3">
      <c r="B174" s="19" t="s">
        <v>164</v>
      </c>
      <c r="C174" s="16">
        <v>0</v>
      </c>
    </row>
    <row r="175" spans="2:3" x14ac:dyDescent="0.3">
      <c r="B175" s="19" t="s">
        <v>158</v>
      </c>
      <c r="C175" s="16">
        <v>0</v>
      </c>
    </row>
    <row r="176" spans="2:3" x14ac:dyDescent="0.3">
      <c r="B176" s="19" t="s">
        <v>161</v>
      </c>
      <c r="C176" s="16">
        <v>94</v>
      </c>
    </row>
    <row r="177" spans="2:3" x14ac:dyDescent="0.3">
      <c r="B177" s="18" t="s">
        <v>174</v>
      </c>
      <c r="C177" s="16"/>
    </row>
    <row r="178" spans="2:3" x14ac:dyDescent="0.3">
      <c r="B178" s="19" t="s">
        <v>157</v>
      </c>
      <c r="C178" s="16" t="s">
        <v>213</v>
      </c>
    </row>
    <row r="179" spans="2:3" x14ac:dyDescent="0.3">
      <c r="B179" s="19" t="s">
        <v>160</v>
      </c>
      <c r="C179" s="16">
        <v>4455</v>
      </c>
    </row>
    <row r="180" spans="2:3" x14ac:dyDescent="0.3">
      <c r="B180" s="19" t="s">
        <v>162</v>
      </c>
      <c r="C180" s="16" t="s">
        <v>289</v>
      </c>
    </row>
    <row r="181" spans="2:3" x14ac:dyDescent="0.3">
      <c r="B181" s="19" t="s">
        <v>163</v>
      </c>
      <c r="C181" s="16" t="s">
        <v>290</v>
      </c>
    </row>
    <row r="182" spans="2:3" x14ac:dyDescent="0.3">
      <c r="B182" s="19" t="s">
        <v>166</v>
      </c>
      <c r="C182" s="16" t="s">
        <v>291</v>
      </c>
    </row>
    <row r="183" spans="2:3" x14ac:dyDescent="0.3">
      <c r="B183" s="19" t="s">
        <v>167</v>
      </c>
      <c r="C183" s="16" t="s">
        <v>292</v>
      </c>
    </row>
    <row r="184" spans="2:3" x14ac:dyDescent="0.3">
      <c r="B184" s="19" t="s">
        <v>159</v>
      </c>
      <c r="C184" s="16">
        <v>4624</v>
      </c>
    </row>
    <row r="185" spans="2:3" x14ac:dyDescent="0.3">
      <c r="B185" s="19" t="s">
        <v>165</v>
      </c>
      <c r="C185" s="16" t="s">
        <v>293</v>
      </c>
    </row>
    <row r="186" spans="2:3" x14ac:dyDescent="0.3">
      <c r="B186" s="19" t="s">
        <v>164</v>
      </c>
      <c r="C186" s="16" t="s">
        <v>294</v>
      </c>
    </row>
    <row r="187" spans="2:3" x14ac:dyDescent="0.3">
      <c r="B187" s="19" t="s">
        <v>158</v>
      </c>
      <c r="C187" s="16" t="s">
        <v>295</v>
      </c>
    </row>
    <row r="188" spans="2:3" x14ac:dyDescent="0.3">
      <c r="B188" s="19" t="s">
        <v>161</v>
      </c>
      <c r="C188" s="16">
        <v>135</v>
      </c>
    </row>
    <row r="189" spans="2:3" x14ac:dyDescent="0.3">
      <c r="B189" s="18" t="s">
        <v>173</v>
      </c>
      <c r="C189" s="16"/>
    </row>
    <row r="190" spans="2:3" x14ac:dyDescent="0.3">
      <c r="B190" s="19" t="s">
        <v>157</v>
      </c>
      <c r="C190" s="16" t="s">
        <v>213</v>
      </c>
    </row>
    <row r="191" spans="2:3" x14ac:dyDescent="0.3">
      <c r="B191" s="19" t="s">
        <v>160</v>
      </c>
      <c r="C191" s="16">
        <v>1255</v>
      </c>
    </row>
    <row r="192" spans="2:3" x14ac:dyDescent="0.3">
      <c r="B192" s="19" t="s">
        <v>162</v>
      </c>
      <c r="C192" s="16" t="s">
        <v>296</v>
      </c>
    </row>
    <row r="193" spans="2:3" x14ac:dyDescent="0.3">
      <c r="B193" s="19" t="s">
        <v>163</v>
      </c>
      <c r="C193" s="16" t="s">
        <v>297</v>
      </c>
    </row>
    <row r="194" spans="2:3" x14ac:dyDescent="0.3">
      <c r="B194" s="19" t="s">
        <v>166</v>
      </c>
      <c r="C194" s="16" t="s">
        <v>298</v>
      </c>
    </row>
    <row r="195" spans="2:3" x14ac:dyDescent="0.3">
      <c r="B195" s="19" t="s">
        <v>167</v>
      </c>
      <c r="C195" s="16" t="s">
        <v>299</v>
      </c>
    </row>
    <row r="196" spans="2:3" x14ac:dyDescent="0.3">
      <c r="B196" s="19" t="s">
        <v>159</v>
      </c>
      <c r="C196" s="16">
        <v>644</v>
      </c>
    </row>
    <row r="197" spans="2:3" x14ac:dyDescent="0.3">
      <c r="B197" s="19" t="s">
        <v>165</v>
      </c>
      <c r="C197" s="16" t="s">
        <v>300</v>
      </c>
    </row>
    <row r="198" spans="2:3" x14ac:dyDescent="0.3">
      <c r="B198" s="19" t="s">
        <v>164</v>
      </c>
      <c r="C198" s="16" t="s">
        <v>301</v>
      </c>
    </row>
    <row r="199" spans="2:3" x14ac:dyDescent="0.3">
      <c r="B199" s="19" t="s">
        <v>158</v>
      </c>
      <c r="C199" s="16" t="s">
        <v>302</v>
      </c>
    </row>
    <row r="200" spans="2:3" x14ac:dyDescent="0.3">
      <c r="B200" s="19" t="s">
        <v>161</v>
      </c>
      <c r="C200" s="16">
        <v>62</v>
      </c>
    </row>
    <row r="201" spans="2:3" x14ac:dyDescent="0.3">
      <c r="B201" s="18" t="s">
        <v>172</v>
      </c>
      <c r="C201" s="16"/>
    </row>
    <row r="202" spans="2:3" x14ac:dyDescent="0.3">
      <c r="B202" s="19" t="s">
        <v>157</v>
      </c>
      <c r="C202" s="16" t="s">
        <v>213</v>
      </c>
    </row>
    <row r="203" spans="2:3" x14ac:dyDescent="0.3">
      <c r="B203" s="19" t="s">
        <v>160</v>
      </c>
      <c r="C203" s="16">
        <v>1107</v>
      </c>
    </row>
    <row r="204" spans="2:3" x14ac:dyDescent="0.3">
      <c r="B204" s="19" t="s">
        <v>162</v>
      </c>
      <c r="C204" s="16" t="s">
        <v>303</v>
      </c>
    </row>
    <row r="205" spans="2:3" x14ac:dyDescent="0.3">
      <c r="B205" s="19" t="s">
        <v>163</v>
      </c>
      <c r="C205" s="16" t="s">
        <v>304</v>
      </c>
    </row>
    <row r="206" spans="2:3" x14ac:dyDescent="0.3">
      <c r="B206" s="19" t="s">
        <v>166</v>
      </c>
      <c r="C206" s="16" t="s">
        <v>305</v>
      </c>
    </row>
    <row r="207" spans="2:3" x14ac:dyDescent="0.3">
      <c r="B207" s="19" t="s">
        <v>167</v>
      </c>
      <c r="C207" s="16" t="s">
        <v>306</v>
      </c>
    </row>
    <row r="208" spans="2:3" x14ac:dyDescent="0.3">
      <c r="B208" s="19" t="s">
        <v>159</v>
      </c>
      <c r="C208" s="16">
        <v>2214</v>
      </c>
    </row>
    <row r="209" spans="2:3" x14ac:dyDescent="0.3">
      <c r="B209" s="19" t="s">
        <v>165</v>
      </c>
      <c r="C209" s="16" t="s">
        <v>307</v>
      </c>
    </row>
    <row r="210" spans="2:3" x14ac:dyDescent="0.3">
      <c r="B210" s="19" t="s">
        <v>164</v>
      </c>
      <c r="C210" s="16" t="s">
        <v>308</v>
      </c>
    </row>
    <row r="211" spans="2:3" x14ac:dyDescent="0.3">
      <c r="B211" s="19" t="s">
        <v>158</v>
      </c>
      <c r="C211" s="16" t="s">
        <v>309</v>
      </c>
    </row>
    <row r="212" spans="2:3" x14ac:dyDescent="0.3">
      <c r="B212" s="19" t="s">
        <v>161</v>
      </c>
      <c r="C212" s="16">
        <v>104</v>
      </c>
    </row>
    <row r="213" spans="2:3" x14ac:dyDescent="0.3">
      <c r="B213" s="18" t="s">
        <v>171</v>
      </c>
      <c r="C213" s="16"/>
    </row>
    <row r="214" spans="2:3" x14ac:dyDescent="0.3">
      <c r="B214" s="19" t="s">
        <v>157</v>
      </c>
      <c r="C214" s="16" t="s">
        <v>213</v>
      </c>
    </row>
    <row r="215" spans="2:3" x14ac:dyDescent="0.3">
      <c r="B215" s="19" t="s">
        <v>160</v>
      </c>
      <c r="C215" s="16">
        <v>817</v>
      </c>
    </row>
    <row r="216" spans="2:3" x14ac:dyDescent="0.3">
      <c r="B216" s="19" t="s">
        <v>162</v>
      </c>
      <c r="C216" s="16" t="s">
        <v>310</v>
      </c>
    </row>
    <row r="217" spans="2:3" x14ac:dyDescent="0.3">
      <c r="B217" s="19" t="s">
        <v>163</v>
      </c>
      <c r="C217" s="16" t="s">
        <v>311</v>
      </c>
    </row>
    <row r="218" spans="2:3" x14ac:dyDescent="0.3">
      <c r="B218" s="19" t="s">
        <v>166</v>
      </c>
      <c r="C218" s="16" t="s">
        <v>312</v>
      </c>
    </row>
    <row r="219" spans="2:3" x14ac:dyDescent="0.3">
      <c r="B219" s="19" t="s">
        <v>167</v>
      </c>
      <c r="C219" s="16" t="s">
        <v>313</v>
      </c>
    </row>
    <row r="220" spans="2:3" x14ac:dyDescent="0.3">
      <c r="B220" s="19" t="s">
        <v>159</v>
      </c>
      <c r="C220" s="16">
        <v>1409</v>
      </c>
    </row>
    <row r="221" spans="2:3" x14ac:dyDescent="0.3">
      <c r="B221" s="19" t="s">
        <v>165</v>
      </c>
      <c r="C221" s="16" t="s">
        <v>314</v>
      </c>
    </row>
    <row r="222" spans="2:3" x14ac:dyDescent="0.3">
      <c r="B222" s="19" t="s">
        <v>164</v>
      </c>
      <c r="C222" s="16" t="s">
        <v>315</v>
      </c>
    </row>
    <row r="223" spans="2:3" x14ac:dyDescent="0.3">
      <c r="B223" s="19" t="s">
        <v>158</v>
      </c>
      <c r="C223" s="16" t="s">
        <v>316</v>
      </c>
    </row>
    <row r="224" spans="2:3" x14ac:dyDescent="0.3">
      <c r="B224" s="19" t="s">
        <v>161</v>
      </c>
      <c r="C224" s="16">
        <v>101</v>
      </c>
    </row>
    <row r="225" spans="2:3" x14ac:dyDescent="0.3">
      <c r="B225" s="18" t="s">
        <v>177</v>
      </c>
      <c r="C225" s="16"/>
    </row>
    <row r="226" spans="2:3" x14ac:dyDescent="0.3">
      <c r="B226" s="19" t="s">
        <v>157</v>
      </c>
      <c r="C226" s="16" t="s">
        <v>213</v>
      </c>
    </row>
    <row r="227" spans="2:3" x14ac:dyDescent="0.3">
      <c r="B227" s="19" t="s">
        <v>160</v>
      </c>
      <c r="C227" s="16">
        <v>0</v>
      </c>
    </row>
    <row r="228" spans="2:3" x14ac:dyDescent="0.3">
      <c r="B228" s="19" t="s">
        <v>162</v>
      </c>
      <c r="C228" s="16">
        <v>0</v>
      </c>
    </row>
    <row r="229" spans="2:3" x14ac:dyDescent="0.3">
      <c r="B229" s="19" t="s">
        <v>163</v>
      </c>
      <c r="C229" s="16">
        <v>0</v>
      </c>
    </row>
    <row r="230" spans="2:3" x14ac:dyDescent="0.3">
      <c r="B230" s="19" t="s">
        <v>166</v>
      </c>
      <c r="C230" s="16">
        <v>0</v>
      </c>
    </row>
    <row r="231" spans="2:3" x14ac:dyDescent="0.3">
      <c r="B231" s="19" t="s">
        <v>167</v>
      </c>
      <c r="C231" s="16" t="s">
        <v>317</v>
      </c>
    </row>
    <row r="232" spans="2:3" x14ac:dyDescent="0.3">
      <c r="B232" s="19" t="s">
        <v>159</v>
      </c>
      <c r="C232" s="16">
        <v>0</v>
      </c>
    </row>
    <row r="233" spans="2:3" x14ac:dyDescent="0.3">
      <c r="B233" s="19" t="s">
        <v>165</v>
      </c>
      <c r="C233" s="16">
        <v>0</v>
      </c>
    </row>
    <row r="234" spans="2:3" x14ac:dyDescent="0.3">
      <c r="B234" s="19" t="s">
        <v>164</v>
      </c>
      <c r="C234" s="16">
        <v>0</v>
      </c>
    </row>
    <row r="235" spans="2:3" x14ac:dyDescent="0.3">
      <c r="B235" s="19" t="s">
        <v>158</v>
      </c>
      <c r="C235" s="16" t="s">
        <v>318</v>
      </c>
    </row>
    <row r="236" spans="2:3" x14ac:dyDescent="0.3">
      <c r="B236" s="19" t="s">
        <v>161</v>
      </c>
      <c r="C236" s="16">
        <v>0</v>
      </c>
    </row>
    <row r="237" spans="2:3" x14ac:dyDescent="0.3">
      <c r="B237" s="18" t="s">
        <v>178</v>
      </c>
      <c r="C237" s="16"/>
    </row>
    <row r="238" spans="2:3" x14ac:dyDescent="0.3">
      <c r="B238" s="19" t="s">
        <v>157</v>
      </c>
      <c r="C238" s="16" t="s">
        <v>213</v>
      </c>
    </row>
    <row r="239" spans="2:3" x14ac:dyDescent="0.3">
      <c r="B239" s="19" t="s">
        <v>160</v>
      </c>
      <c r="C239" s="16">
        <v>0</v>
      </c>
    </row>
    <row r="240" spans="2:3" x14ac:dyDescent="0.3">
      <c r="B240" s="19" t="s">
        <v>162</v>
      </c>
      <c r="C240" s="16">
        <v>0</v>
      </c>
    </row>
    <row r="241" spans="2:3" x14ac:dyDescent="0.3">
      <c r="B241" s="19" t="s">
        <v>163</v>
      </c>
      <c r="C241" s="16">
        <v>0</v>
      </c>
    </row>
    <row r="242" spans="2:3" x14ac:dyDescent="0.3">
      <c r="B242" s="19" t="s">
        <v>166</v>
      </c>
      <c r="C242" s="16">
        <v>0</v>
      </c>
    </row>
    <row r="243" spans="2:3" x14ac:dyDescent="0.3">
      <c r="B243" s="19" t="s">
        <v>167</v>
      </c>
      <c r="C243" s="16">
        <v>0</v>
      </c>
    </row>
    <row r="244" spans="2:3" x14ac:dyDescent="0.3">
      <c r="B244" s="19" t="s">
        <v>159</v>
      </c>
      <c r="C244" s="16">
        <v>0</v>
      </c>
    </row>
    <row r="245" spans="2:3" x14ac:dyDescent="0.3">
      <c r="B245" s="19" t="s">
        <v>165</v>
      </c>
      <c r="C245" s="16">
        <v>0</v>
      </c>
    </row>
    <row r="246" spans="2:3" x14ac:dyDescent="0.3">
      <c r="B246" s="19" t="s">
        <v>164</v>
      </c>
      <c r="C246" s="16">
        <v>0</v>
      </c>
    </row>
    <row r="247" spans="2:3" x14ac:dyDescent="0.3">
      <c r="B247" s="19" t="s">
        <v>158</v>
      </c>
      <c r="C247" s="16">
        <v>0</v>
      </c>
    </row>
    <row r="248" spans="2:3" x14ac:dyDescent="0.3">
      <c r="B248" s="19" t="s">
        <v>161</v>
      </c>
      <c r="C248" s="16">
        <v>0</v>
      </c>
    </row>
    <row r="249" spans="2:3" x14ac:dyDescent="0.3">
      <c r="B249" s="18" t="s">
        <v>175</v>
      </c>
      <c r="C249" s="16"/>
    </row>
    <row r="250" spans="2:3" x14ac:dyDescent="0.3">
      <c r="B250" s="19" t="s">
        <v>157</v>
      </c>
      <c r="C250" s="16" t="s">
        <v>213</v>
      </c>
    </row>
    <row r="251" spans="2:3" x14ac:dyDescent="0.3">
      <c r="B251" s="19" t="s">
        <v>160</v>
      </c>
      <c r="C251" s="16">
        <v>703</v>
      </c>
    </row>
    <row r="252" spans="2:3" x14ac:dyDescent="0.3">
      <c r="B252" s="19" t="s">
        <v>162</v>
      </c>
      <c r="C252" s="16" t="s">
        <v>319</v>
      </c>
    </row>
    <row r="253" spans="2:3" x14ac:dyDescent="0.3">
      <c r="B253" s="19" t="s">
        <v>163</v>
      </c>
      <c r="C253" s="16" t="s">
        <v>320</v>
      </c>
    </row>
    <row r="254" spans="2:3" x14ac:dyDescent="0.3">
      <c r="B254" s="19" t="s">
        <v>166</v>
      </c>
      <c r="C254" s="16" t="s">
        <v>321</v>
      </c>
    </row>
    <row r="255" spans="2:3" x14ac:dyDescent="0.3">
      <c r="B255" s="19" t="s">
        <v>167</v>
      </c>
      <c r="C255" s="16" t="s">
        <v>322</v>
      </c>
    </row>
    <row r="256" spans="2:3" x14ac:dyDescent="0.3">
      <c r="B256" s="19" t="s">
        <v>159</v>
      </c>
      <c r="C256" s="16">
        <v>3337</v>
      </c>
    </row>
    <row r="257" spans="2:3" x14ac:dyDescent="0.3">
      <c r="B257" s="19" t="s">
        <v>165</v>
      </c>
      <c r="C257" s="16" t="s">
        <v>323</v>
      </c>
    </row>
    <row r="258" spans="2:3" x14ac:dyDescent="0.3">
      <c r="B258" s="19" t="s">
        <v>164</v>
      </c>
      <c r="C258" s="16" t="s">
        <v>324</v>
      </c>
    </row>
    <row r="259" spans="2:3" x14ac:dyDescent="0.3">
      <c r="B259" s="19" t="s">
        <v>158</v>
      </c>
      <c r="C259" s="16" t="s">
        <v>325</v>
      </c>
    </row>
    <row r="260" spans="2:3" x14ac:dyDescent="0.3">
      <c r="B260" s="19" t="s">
        <v>161</v>
      </c>
      <c r="C260" s="16">
        <v>13</v>
      </c>
    </row>
    <row r="261" spans="2:3" x14ac:dyDescent="0.3">
      <c r="B261" s="18" t="s">
        <v>176</v>
      </c>
      <c r="C261" s="16"/>
    </row>
    <row r="262" spans="2:3" x14ac:dyDescent="0.3">
      <c r="B262" s="19" t="s">
        <v>157</v>
      </c>
      <c r="C262" s="16" t="s">
        <v>213</v>
      </c>
    </row>
    <row r="263" spans="2:3" x14ac:dyDescent="0.3">
      <c r="B263" s="19" t="s">
        <v>160</v>
      </c>
      <c r="C263" s="16">
        <v>0</v>
      </c>
    </row>
    <row r="264" spans="2:3" x14ac:dyDescent="0.3">
      <c r="B264" s="19" t="s">
        <v>162</v>
      </c>
      <c r="C264" s="16">
        <v>0</v>
      </c>
    </row>
    <row r="265" spans="2:3" x14ac:dyDescent="0.3">
      <c r="B265" s="19" t="s">
        <v>163</v>
      </c>
      <c r="C265" s="16">
        <v>0</v>
      </c>
    </row>
    <row r="266" spans="2:3" x14ac:dyDescent="0.3">
      <c r="B266" s="19" t="s">
        <v>166</v>
      </c>
      <c r="C266" s="16">
        <v>0</v>
      </c>
    </row>
    <row r="267" spans="2:3" x14ac:dyDescent="0.3">
      <c r="B267" s="19" t="s">
        <v>167</v>
      </c>
      <c r="C267" s="16">
        <v>0</v>
      </c>
    </row>
    <row r="268" spans="2:3" x14ac:dyDescent="0.3">
      <c r="B268" s="19" t="s">
        <v>159</v>
      </c>
      <c r="C268" s="16">
        <v>0</v>
      </c>
    </row>
    <row r="269" spans="2:3" x14ac:dyDescent="0.3">
      <c r="B269" s="19" t="s">
        <v>165</v>
      </c>
      <c r="C269" s="16">
        <v>0</v>
      </c>
    </row>
    <row r="270" spans="2:3" x14ac:dyDescent="0.3">
      <c r="B270" s="19" t="s">
        <v>164</v>
      </c>
      <c r="C270" s="16">
        <v>0</v>
      </c>
    </row>
    <row r="271" spans="2:3" x14ac:dyDescent="0.3">
      <c r="B271" s="19" t="s">
        <v>158</v>
      </c>
      <c r="C271" s="16">
        <v>0</v>
      </c>
    </row>
    <row r="272" spans="2:3" x14ac:dyDescent="0.3">
      <c r="B272" s="19" t="s">
        <v>161</v>
      </c>
      <c r="C272" s="16">
        <v>0</v>
      </c>
    </row>
    <row r="273" spans="2:3" x14ac:dyDescent="0.3">
      <c r="B273" s="17" t="s">
        <v>187</v>
      </c>
      <c r="C273" s="16"/>
    </row>
    <row r="274" spans="2:3" x14ac:dyDescent="0.3">
      <c r="B274" s="18" t="s">
        <v>182</v>
      </c>
      <c r="C274" s="16"/>
    </row>
    <row r="275" spans="2:3" x14ac:dyDescent="0.3">
      <c r="B275" s="19" t="s">
        <v>157</v>
      </c>
      <c r="C275" s="16" t="s">
        <v>326</v>
      </c>
    </row>
    <row r="276" spans="2:3" x14ac:dyDescent="0.3">
      <c r="B276" s="19" t="s">
        <v>160</v>
      </c>
      <c r="C276" s="16">
        <v>7</v>
      </c>
    </row>
    <row r="277" spans="2:3" x14ac:dyDescent="0.3">
      <c r="B277" s="19" t="s">
        <v>162</v>
      </c>
      <c r="C277" s="16" t="s">
        <v>327</v>
      </c>
    </row>
    <row r="278" spans="2:3" x14ac:dyDescent="0.3">
      <c r="B278" s="19" t="s">
        <v>163</v>
      </c>
      <c r="C278" s="16" t="s">
        <v>328</v>
      </c>
    </row>
    <row r="279" spans="2:3" x14ac:dyDescent="0.3">
      <c r="B279" s="19" t="s">
        <v>166</v>
      </c>
      <c r="C279" s="16">
        <v>5</v>
      </c>
    </row>
    <row r="280" spans="2:3" x14ac:dyDescent="0.3">
      <c r="B280" s="19" t="s">
        <v>167</v>
      </c>
      <c r="C280" s="16">
        <v>11</v>
      </c>
    </row>
    <row r="281" spans="2:3" x14ac:dyDescent="0.3">
      <c r="B281" s="19" t="s">
        <v>159</v>
      </c>
      <c r="C281" s="16">
        <v>25</v>
      </c>
    </row>
    <row r="282" spans="2:3" x14ac:dyDescent="0.3">
      <c r="B282" s="19" t="s">
        <v>165</v>
      </c>
      <c r="C282" s="16">
        <v>9</v>
      </c>
    </row>
    <row r="283" spans="2:3" x14ac:dyDescent="0.3">
      <c r="B283" s="19" t="s">
        <v>164</v>
      </c>
      <c r="C283" s="16">
        <v>8</v>
      </c>
    </row>
    <row r="284" spans="2:3" x14ac:dyDescent="0.3">
      <c r="B284" s="19" t="s">
        <v>158</v>
      </c>
      <c r="C284" s="16">
        <v>11</v>
      </c>
    </row>
    <row r="285" spans="2:3" x14ac:dyDescent="0.3">
      <c r="B285" s="19" t="s">
        <v>161</v>
      </c>
      <c r="C285" s="16" t="s">
        <v>329</v>
      </c>
    </row>
    <row r="286" spans="2:3" x14ac:dyDescent="0.3">
      <c r="B286" s="18" t="s">
        <v>146</v>
      </c>
      <c r="C286" s="16"/>
    </row>
    <row r="287" spans="2:3" x14ac:dyDescent="0.3">
      <c r="B287" s="19" t="s">
        <v>157</v>
      </c>
      <c r="C287" s="16">
        <v>5</v>
      </c>
    </row>
    <row r="288" spans="2:3" x14ac:dyDescent="0.3">
      <c r="B288" s="19" t="s">
        <v>160</v>
      </c>
      <c r="C288" s="16">
        <v>18</v>
      </c>
    </row>
    <row r="289" spans="2:3" x14ac:dyDescent="0.3">
      <c r="B289" s="19" t="s">
        <v>162</v>
      </c>
      <c r="C289" s="16" t="s">
        <v>330</v>
      </c>
    </row>
    <row r="290" spans="2:3" x14ac:dyDescent="0.3">
      <c r="B290" s="19" t="s">
        <v>163</v>
      </c>
      <c r="C290" s="16" t="s">
        <v>331</v>
      </c>
    </row>
    <row r="291" spans="2:3" x14ac:dyDescent="0.3">
      <c r="B291" s="19" t="s">
        <v>166</v>
      </c>
      <c r="C291" s="16">
        <v>10</v>
      </c>
    </row>
    <row r="292" spans="2:3" x14ac:dyDescent="0.3">
      <c r="B292" s="19" t="s">
        <v>167</v>
      </c>
      <c r="C292" s="16">
        <v>24</v>
      </c>
    </row>
    <row r="293" spans="2:3" x14ac:dyDescent="0.3">
      <c r="B293" s="19" t="s">
        <v>159</v>
      </c>
      <c r="C293" s="16">
        <v>70</v>
      </c>
    </row>
    <row r="294" spans="2:3" x14ac:dyDescent="0.3">
      <c r="B294" s="19" t="s">
        <v>165</v>
      </c>
      <c r="C294" s="16">
        <v>12</v>
      </c>
    </row>
    <row r="295" spans="2:3" x14ac:dyDescent="0.3">
      <c r="B295" s="19" t="s">
        <v>164</v>
      </c>
      <c r="C295" s="16">
        <v>20</v>
      </c>
    </row>
    <row r="296" spans="2:3" x14ac:dyDescent="0.3">
      <c r="B296" s="19" t="s">
        <v>158</v>
      </c>
      <c r="C296" s="16">
        <v>24</v>
      </c>
    </row>
    <row r="297" spans="2:3" x14ac:dyDescent="0.3">
      <c r="B297" s="19" t="s">
        <v>161</v>
      </c>
      <c r="C297" s="16" t="s">
        <v>332</v>
      </c>
    </row>
    <row r="298" spans="2:3" x14ac:dyDescent="0.3">
      <c r="B298" s="18" t="s">
        <v>181</v>
      </c>
      <c r="C298" s="16"/>
    </row>
    <row r="299" spans="2:3" x14ac:dyDescent="0.3">
      <c r="B299" s="19" t="s">
        <v>157</v>
      </c>
      <c r="C299" s="16" t="s">
        <v>333</v>
      </c>
    </row>
    <row r="300" spans="2:3" x14ac:dyDescent="0.3">
      <c r="B300" s="19" t="s">
        <v>160</v>
      </c>
      <c r="C300" s="16" t="s">
        <v>334</v>
      </c>
    </row>
    <row r="301" spans="2:3" x14ac:dyDescent="0.3">
      <c r="B301" s="19" t="s">
        <v>162</v>
      </c>
      <c r="C301" s="16" t="s">
        <v>335</v>
      </c>
    </row>
    <row r="302" spans="2:3" x14ac:dyDescent="0.3">
      <c r="B302" s="19" t="s">
        <v>163</v>
      </c>
      <c r="C302" s="16" t="s">
        <v>336</v>
      </c>
    </row>
    <row r="303" spans="2:3" x14ac:dyDescent="0.3">
      <c r="B303" s="19" t="s">
        <v>166</v>
      </c>
      <c r="C303" s="16" t="s">
        <v>337</v>
      </c>
    </row>
    <row r="304" spans="2:3" x14ac:dyDescent="0.3">
      <c r="B304" s="19" t="s">
        <v>167</v>
      </c>
      <c r="C304" s="16" t="s">
        <v>338</v>
      </c>
    </row>
    <row r="305" spans="2:3" x14ac:dyDescent="0.3">
      <c r="B305" s="19" t="s">
        <v>159</v>
      </c>
      <c r="C305" s="16" t="s">
        <v>339</v>
      </c>
    </row>
    <row r="306" spans="2:3" x14ac:dyDescent="0.3">
      <c r="B306" s="19" t="s">
        <v>165</v>
      </c>
      <c r="C306" s="16" t="s">
        <v>340</v>
      </c>
    </row>
    <row r="307" spans="2:3" x14ac:dyDescent="0.3">
      <c r="B307" s="19" t="s">
        <v>164</v>
      </c>
      <c r="C307" s="16" t="s">
        <v>341</v>
      </c>
    </row>
    <row r="308" spans="2:3" x14ac:dyDescent="0.3">
      <c r="B308" s="19" t="s">
        <v>158</v>
      </c>
      <c r="C308" s="16" t="s">
        <v>338</v>
      </c>
    </row>
    <row r="309" spans="2:3" x14ac:dyDescent="0.3">
      <c r="B309" s="19" t="s">
        <v>161</v>
      </c>
      <c r="C309" s="16" t="s">
        <v>342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41"/>
  <sheetViews>
    <sheetView topLeftCell="A2" zoomScale="90" zoomScaleNormal="90" workbookViewId="0">
      <selection activeCell="P16" sqref="P16"/>
    </sheetView>
  </sheetViews>
  <sheetFormatPr defaultRowHeight="14.4" x14ac:dyDescent="0.3"/>
  <cols>
    <col min="2" max="2" width="23" bestFit="1" customWidth="1"/>
    <col min="3" max="3" width="15.21875" bestFit="1" customWidth="1"/>
  </cols>
  <sheetData>
    <row r="2" spans="2:3" x14ac:dyDescent="0.3">
      <c r="B2" s="15" t="s">
        <v>84</v>
      </c>
      <c r="C2" t="s" vm="3">
        <v>81</v>
      </c>
    </row>
    <row r="4" spans="2:3" x14ac:dyDescent="0.3">
      <c r="B4" s="15" t="s">
        <v>211</v>
      </c>
      <c r="C4" t="s">
        <v>343</v>
      </c>
    </row>
    <row r="5" spans="2:3" x14ac:dyDescent="0.3">
      <c r="B5" s="17" t="s">
        <v>183</v>
      </c>
      <c r="C5" s="16"/>
    </row>
    <row r="6" spans="2:3" x14ac:dyDescent="0.3">
      <c r="B6" s="18" t="s">
        <v>181</v>
      </c>
      <c r="C6" s="16"/>
    </row>
    <row r="7" spans="2:3" x14ac:dyDescent="0.3">
      <c r="B7" s="19" t="s">
        <v>157</v>
      </c>
      <c r="C7" s="16">
        <v>1</v>
      </c>
    </row>
    <row r="8" spans="2:3" x14ac:dyDescent="0.3">
      <c r="B8" s="19" t="s">
        <v>160</v>
      </c>
      <c r="C8" s="16">
        <v>1</v>
      </c>
    </row>
    <row r="9" spans="2:3" x14ac:dyDescent="0.3">
      <c r="B9" s="19" t="s">
        <v>162</v>
      </c>
      <c r="C9" s="16">
        <v>1</v>
      </c>
    </row>
    <row r="10" spans="2:3" x14ac:dyDescent="0.3">
      <c r="B10" s="19" t="s">
        <v>163</v>
      </c>
      <c r="C10" s="16">
        <v>1</v>
      </c>
    </row>
    <row r="11" spans="2:3" x14ac:dyDescent="0.3">
      <c r="B11" s="19" t="s">
        <v>166</v>
      </c>
      <c r="C11" s="16">
        <v>1</v>
      </c>
    </row>
    <row r="12" spans="2:3" x14ac:dyDescent="0.3">
      <c r="B12" s="19" t="s">
        <v>167</v>
      </c>
      <c r="C12" s="16">
        <v>1</v>
      </c>
    </row>
    <row r="13" spans="2:3" x14ac:dyDescent="0.3">
      <c r="B13" s="19" t="s">
        <v>159</v>
      </c>
      <c r="C13" s="16">
        <v>1</v>
      </c>
    </row>
    <row r="14" spans="2:3" x14ac:dyDescent="0.3">
      <c r="B14" s="19" t="s">
        <v>165</v>
      </c>
      <c r="C14" s="16">
        <v>1</v>
      </c>
    </row>
    <row r="15" spans="2:3" x14ac:dyDescent="0.3">
      <c r="B15" s="19" t="s">
        <v>164</v>
      </c>
      <c r="C15" s="16">
        <v>1</v>
      </c>
    </row>
    <row r="16" spans="2:3" x14ac:dyDescent="0.3">
      <c r="B16" s="19" t="s">
        <v>158</v>
      </c>
      <c r="C16" s="16">
        <v>1</v>
      </c>
    </row>
    <row r="17" spans="2:3" x14ac:dyDescent="0.3">
      <c r="B17" s="19" t="s">
        <v>161</v>
      </c>
      <c r="C17" s="16">
        <v>1</v>
      </c>
    </row>
    <row r="18" spans="2:3" x14ac:dyDescent="0.3">
      <c r="B18" s="18" t="s">
        <v>184</v>
      </c>
      <c r="C18" s="16"/>
    </row>
    <row r="19" spans="2:3" x14ac:dyDescent="0.3">
      <c r="B19" s="19" t="s">
        <v>157</v>
      </c>
      <c r="C19" s="16">
        <v>1</v>
      </c>
    </row>
    <row r="20" spans="2:3" x14ac:dyDescent="0.3">
      <c r="B20" s="19" t="s">
        <v>160</v>
      </c>
      <c r="C20" s="16">
        <v>1</v>
      </c>
    </row>
    <row r="21" spans="2:3" x14ac:dyDescent="0.3">
      <c r="B21" s="19" t="s">
        <v>162</v>
      </c>
      <c r="C21" s="16">
        <v>1</v>
      </c>
    </row>
    <row r="22" spans="2:3" x14ac:dyDescent="0.3">
      <c r="B22" s="19" t="s">
        <v>163</v>
      </c>
      <c r="C22" s="16">
        <v>1</v>
      </c>
    </row>
    <row r="23" spans="2:3" x14ac:dyDescent="0.3">
      <c r="B23" s="19" t="s">
        <v>166</v>
      </c>
      <c r="C23" s="16">
        <v>1</v>
      </c>
    </row>
    <row r="24" spans="2:3" x14ac:dyDescent="0.3">
      <c r="B24" s="19" t="s">
        <v>167</v>
      </c>
      <c r="C24" s="16">
        <v>1</v>
      </c>
    </row>
    <row r="25" spans="2:3" x14ac:dyDescent="0.3">
      <c r="B25" s="19" t="s">
        <v>159</v>
      </c>
      <c r="C25" s="16">
        <v>1</v>
      </c>
    </row>
    <row r="26" spans="2:3" x14ac:dyDescent="0.3">
      <c r="B26" s="19" t="s">
        <v>165</v>
      </c>
      <c r="C26" s="16">
        <v>1</v>
      </c>
    </row>
    <row r="27" spans="2:3" x14ac:dyDescent="0.3">
      <c r="B27" s="19" t="s">
        <v>164</v>
      </c>
      <c r="C27" s="16">
        <v>1</v>
      </c>
    </row>
    <row r="28" spans="2:3" x14ac:dyDescent="0.3">
      <c r="B28" s="19" t="s">
        <v>158</v>
      </c>
      <c r="C28" s="16">
        <v>1</v>
      </c>
    </row>
    <row r="29" spans="2:3" x14ac:dyDescent="0.3">
      <c r="B29" s="19" t="s">
        <v>161</v>
      </c>
      <c r="C29" s="16">
        <v>1</v>
      </c>
    </row>
    <row r="30" spans="2:3" x14ac:dyDescent="0.3">
      <c r="B30" s="18" t="s">
        <v>185</v>
      </c>
      <c r="C30" s="16"/>
    </row>
    <row r="31" spans="2:3" x14ac:dyDescent="0.3">
      <c r="B31" s="19" t="s">
        <v>157</v>
      </c>
      <c r="C31" s="16" t="s">
        <v>346</v>
      </c>
    </row>
    <row r="32" spans="2:3" x14ac:dyDescent="0.3">
      <c r="B32" s="19" t="s">
        <v>160</v>
      </c>
      <c r="C32" s="16" t="s">
        <v>346</v>
      </c>
    </row>
    <row r="33" spans="2:3" x14ac:dyDescent="0.3">
      <c r="B33" s="19" t="s">
        <v>162</v>
      </c>
      <c r="C33" s="16" t="s">
        <v>346</v>
      </c>
    </row>
    <row r="34" spans="2:3" x14ac:dyDescent="0.3">
      <c r="B34" s="19" t="s">
        <v>163</v>
      </c>
      <c r="C34" s="16" t="s">
        <v>346</v>
      </c>
    </row>
    <row r="35" spans="2:3" x14ac:dyDescent="0.3">
      <c r="B35" s="19" t="s">
        <v>166</v>
      </c>
      <c r="C35" s="16" t="s">
        <v>346</v>
      </c>
    </row>
    <row r="36" spans="2:3" x14ac:dyDescent="0.3">
      <c r="B36" s="19" t="s">
        <v>167</v>
      </c>
      <c r="C36" s="16" t="s">
        <v>346</v>
      </c>
    </row>
    <row r="37" spans="2:3" x14ac:dyDescent="0.3">
      <c r="B37" s="19" t="s">
        <v>159</v>
      </c>
      <c r="C37" s="16" t="s">
        <v>346</v>
      </c>
    </row>
    <row r="38" spans="2:3" x14ac:dyDescent="0.3">
      <c r="B38" s="19" t="s">
        <v>165</v>
      </c>
      <c r="C38" s="16" t="s">
        <v>346</v>
      </c>
    </row>
    <row r="39" spans="2:3" x14ac:dyDescent="0.3">
      <c r="B39" s="19" t="s">
        <v>164</v>
      </c>
      <c r="C39" s="16" t="s">
        <v>346</v>
      </c>
    </row>
    <row r="40" spans="2:3" x14ac:dyDescent="0.3">
      <c r="B40" s="19" t="s">
        <v>158</v>
      </c>
      <c r="C40" s="16" t="s">
        <v>346</v>
      </c>
    </row>
    <row r="41" spans="2:3" x14ac:dyDescent="0.3">
      <c r="B41" s="19" t="s">
        <v>161</v>
      </c>
      <c r="C41" s="16" t="s">
        <v>346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41"/>
  <sheetViews>
    <sheetView zoomScale="90" zoomScaleNormal="90" workbookViewId="0">
      <selection activeCell="D424" sqref="D424"/>
    </sheetView>
  </sheetViews>
  <sheetFormatPr defaultRowHeight="14.4" x14ac:dyDescent="0.3"/>
  <cols>
    <col min="2" max="2" width="21.88671875" bestFit="1" customWidth="1"/>
    <col min="3" max="3" width="14.44140625" bestFit="1" customWidth="1"/>
  </cols>
  <sheetData>
    <row r="2" spans="2:3" x14ac:dyDescent="0.3">
      <c r="B2" s="15" t="s">
        <v>84</v>
      </c>
      <c r="C2" t="s" vm="4">
        <v>82</v>
      </c>
    </row>
    <row r="4" spans="2:3" x14ac:dyDescent="0.3">
      <c r="B4" s="15" t="s">
        <v>211</v>
      </c>
      <c r="C4" t="s">
        <v>343</v>
      </c>
    </row>
    <row r="5" spans="2:3" x14ac:dyDescent="0.3">
      <c r="B5" s="17" t="s">
        <v>180</v>
      </c>
      <c r="C5" s="16"/>
    </row>
    <row r="6" spans="2:3" x14ac:dyDescent="0.3">
      <c r="B6" s="18" t="s">
        <v>182</v>
      </c>
      <c r="C6" s="16"/>
    </row>
    <row r="7" spans="2:3" x14ac:dyDescent="0.3">
      <c r="B7" s="19" t="s">
        <v>157</v>
      </c>
      <c r="C7" s="16">
        <v>8</v>
      </c>
    </row>
    <row r="8" spans="2:3" x14ac:dyDescent="0.3">
      <c r="B8" s="19" t="s">
        <v>160</v>
      </c>
      <c r="C8" s="16">
        <v>40</v>
      </c>
    </row>
    <row r="9" spans="2:3" x14ac:dyDescent="0.3">
      <c r="B9" s="19" t="s">
        <v>162</v>
      </c>
      <c r="C9" s="16">
        <v>40</v>
      </c>
    </row>
    <row r="10" spans="2:3" x14ac:dyDescent="0.3">
      <c r="B10" s="19" t="s">
        <v>163</v>
      </c>
      <c r="C10" s="16">
        <v>40</v>
      </c>
    </row>
    <row r="11" spans="2:3" x14ac:dyDescent="0.3">
      <c r="B11" s="19" t="s">
        <v>166</v>
      </c>
      <c r="C11" s="16">
        <v>40</v>
      </c>
    </row>
    <row r="12" spans="2:3" x14ac:dyDescent="0.3">
      <c r="B12" s="19" t="s">
        <v>167</v>
      </c>
      <c r="C12" s="16">
        <v>40</v>
      </c>
    </row>
    <row r="13" spans="2:3" x14ac:dyDescent="0.3">
      <c r="B13" s="19" t="s">
        <v>159</v>
      </c>
      <c r="C13" s="16">
        <v>40</v>
      </c>
    </row>
    <row r="14" spans="2:3" x14ac:dyDescent="0.3">
      <c r="B14" s="19" t="s">
        <v>165</v>
      </c>
      <c r="C14" s="16">
        <v>40</v>
      </c>
    </row>
    <row r="15" spans="2:3" x14ac:dyDescent="0.3">
      <c r="B15" s="19" t="s">
        <v>164</v>
      </c>
      <c r="C15" s="16">
        <v>40</v>
      </c>
    </row>
    <row r="16" spans="2:3" x14ac:dyDescent="0.3">
      <c r="B16" s="19" t="s">
        <v>158</v>
      </c>
      <c r="C16" s="16">
        <v>40</v>
      </c>
    </row>
    <row r="17" spans="2:3" x14ac:dyDescent="0.3">
      <c r="B17" s="19" t="s">
        <v>161</v>
      </c>
      <c r="C17" s="16">
        <v>40</v>
      </c>
    </row>
    <row r="18" spans="2:3" x14ac:dyDescent="0.3">
      <c r="B18" s="18" t="s">
        <v>146</v>
      </c>
      <c r="C18" s="16"/>
    </row>
    <row r="19" spans="2:3" x14ac:dyDescent="0.3">
      <c r="B19" s="19" t="s">
        <v>157</v>
      </c>
      <c r="C19" s="16">
        <v>3</v>
      </c>
    </row>
    <row r="20" spans="2:3" x14ac:dyDescent="0.3">
      <c r="B20" s="19" t="s">
        <v>160</v>
      </c>
      <c r="C20" s="16">
        <v>3</v>
      </c>
    </row>
    <row r="21" spans="2:3" x14ac:dyDescent="0.3">
      <c r="B21" s="19" t="s">
        <v>162</v>
      </c>
      <c r="C21" s="16">
        <v>3</v>
      </c>
    </row>
    <row r="22" spans="2:3" x14ac:dyDescent="0.3">
      <c r="B22" s="19" t="s">
        <v>163</v>
      </c>
      <c r="C22" s="16">
        <v>3</v>
      </c>
    </row>
    <row r="23" spans="2:3" x14ac:dyDescent="0.3">
      <c r="B23" s="19" t="s">
        <v>166</v>
      </c>
      <c r="C23" s="16">
        <v>3</v>
      </c>
    </row>
    <row r="24" spans="2:3" x14ac:dyDescent="0.3">
      <c r="B24" s="19" t="s">
        <v>167</v>
      </c>
      <c r="C24" s="16">
        <v>3</v>
      </c>
    </row>
    <row r="25" spans="2:3" x14ac:dyDescent="0.3">
      <c r="B25" s="19" t="s">
        <v>159</v>
      </c>
      <c r="C25" s="16">
        <v>3</v>
      </c>
    </row>
    <row r="26" spans="2:3" x14ac:dyDescent="0.3">
      <c r="B26" s="19" t="s">
        <v>165</v>
      </c>
      <c r="C26" s="16">
        <v>3</v>
      </c>
    </row>
    <row r="27" spans="2:3" x14ac:dyDescent="0.3">
      <c r="B27" s="19" t="s">
        <v>164</v>
      </c>
      <c r="C27" s="16">
        <v>3</v>
      </c>
    </row>
    <row r="28" spans="2:3" x14ac:dyDescent="0.3">
      <c r="B28" s="19" t="s">
        <v>158</v>
      </c>
      <c r="C28" s="16">
        <v>3</v>
      </c>
    </row>
    <row r="29" spans="2:3" x14ac:dyDescent="0.3">
      <c r="B29" s="19" t="s">
        <v>161</v>
      </c>
      <c r="C29" s="16">
        <v>3</v>
      </c>
    </row>
    <row r="30" spans="2:3" x14ac:dyDescent="0.3">
      <c r="B30" s="18" t="s">
        <v>181</v>
      </c>
      <c r="C30" s="16"/>
    </row>
    <row r="31" spans="2:3" x14ac:dyDescent="0.3">
      <c r="B31" s="19" t="s">
        <v>157</v>
      </c>
      <c r="C31" s="16">
        <v>1</v>
      </c>
    </row>
    <row r="32" spans="2:3" x14ac:dyDescent="0.3">
      <c r="B32" s="19" t="s">
        <v>160</v>
      </c>
      <c r="C32" s="16">
        <v>1</v>
      </c>
    </row>
    <row r="33" spans="2:3" x14ac:dyDescent="0.3">
      <c r="B33" s="19" t="s">
        <v>162</v>
      </c>
      <c r="C33" s="16">
        <v>1</v>
      </c>
    </row>
    <row r="34" spans="2:3" x14ac:dyDescent="0.3">
      <c r="B34" s="19" t="s">
        <v>163</v>
      </c>
      <c r="C34" s="16">
        <v>1</v>
      </c>
    </row>
    <row r="35" spans="2:3" x14ac:dyDescent="0.3">
      <c r="B35" s="19" t="s">
        <v>166</v>
      </c>
      <c r="C35" s="16">
        <v>1</v>
      </c>
    </row>
    <row r="36" spans="2:3" x14ac:dyDescent="0.3">
      <c r="B36" s="19" t="s">
        <v>167</v>
      </c>
      <c r="C36" s="16">
        <v>1</v>
      </c>
    </row>
    <row r="37" spans="2:3" x14ac:dyDescent="0.3">
      <c r="B37" s="19" t="s">
        <v>159</v>
      </c>
      <c r="C37" s="16">
        <v>1</v>
      </c>
    </row>
    <row r="38" spans="2:3" x14ac:dyDescent="0.3">
      <c r="B38" s="19" t="s">
        <v>165</v>
      </c>
      <c r="C38" s="16">
        <v>1</v>
      </c>
    </row>
    <row r="39" spans="2:3" x14ac:dyDescent="0.3">
      <c r="B39" s="19" t="s">
        <v>164</v>
      </c>
      <c r="C39" s="16">
        <v>1</v>
      </c>
    </row>
    <row r="40" spans="2:3" x14ac:dyDescent="0.3">
      <c r="B40" s="19" t="s">
        <v>158</v>
      </c>
      <c r="C40" s="16">
        <v>1</v>
      </c>
    </row>
    <row r="41" spans="2:3" x14ac:dyDescent="0.3">
      <c r="B41" s="19" t="s">
        <v>161</v>
      </c>
      <c r="C41" s="1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54"/>
  <sheetViews>
    <sheetView zoomScale="90" zoomScaleNormal="90" workbookViewId="0">
      <selection activeCell="I14" sqref="I14"/>
    </sheetView>
  </sheetViews>
  <sheetFormatPr defaultRowHeight="14.4" x14ac:dyDescent="0.3"/>
  <cols>
    <col min="2" max="2" width="27.109375" bestFit="1" customWidth="1"/>
    <col min="3" max="3" width="11.88671875" bestFit="1" customWidth="1"/>
  </cols>
  <sheetData>
    <row r="2" spans="2:3" x14ac:dyDescent="0.3">
      <c r="B2" s="15" t="s">
        <v>84</v>
      </c>
      <c r="C2" t="s" vm="5">
        <v>79</v>
      </c>
    </row>
    <row r="4" spans="2:3" x14ac:dyDescent="0.3">
      <c r="B4" s="15" t="s">
        <v>211</v>
      </c>
      <c r="C4" t="s">
        <v>343</v>
      </c>
    </row>
    <row r="5" spans="2:3" x14ac:dyDescent="0.3">
      <c r="B5" s="17" t="s">
        <v>193</v>
      </c>
      <c r="C5" s="16"/>
    </row>
    <row r="6" spans="2:3" x14ac:dyDescent="0.3">
      <c r="B6" s="18" t="s">
        <v>212</v>
      </c>
      <c r="C6" s="16"/>
    </row>
    <row r="7" spans="2:3" x14ac:dyDescent="0.3">
      <c r="B7" s="19" t="s">
        <v>157</v>
      </c>
      <c r="C7" s="16" t="s">
        <v>285</v>
      </c>
    </row>
    <row r="8" spans="2:3" x14ac:dyDescent="0.3">
      <c r="B8" s="19" t="s">
        <v>160</v>
      </c>
      <c r="C8" s="16" t="s">
        <v>360</v>
      </c>
    </row>
    <row r="9" spans="2:3" x14ac:dyDescent="0.3">
      <c r="B9" s="19" t="s">
        <v>162</v>
      </c>
      <c r="C9" s="16" t="s">
        <v>360</v>
      </c>
    </row>
    <row r="10" spans="2:3" x14ac:dyDescent="0.3">
      <c r="B10" s="19" t="s">
        <v>163</v>
      </c>
      <c r="C10" s="16" t="s">
        <v>360</v>
      </c>
    </row>
    <row r="11" spans="2:3" x14ac:dyDescent="0.3">
      <c r="B11" s="19" t="s">
        <v>166</v>
      </c>
      <c r="C11" s="16" t="s">
        <v>360</v>
      </c>
    </row>
    <row r="12" spans="2:3" x14ac:dyDescent="0.3">
      <c r="B12" s="19" t="s">
        <v>167</v>
      </c>
      <c r="C12" s="16" t="s">
        <v>288</v>
      </c>
    </row>
    <row r="13" spans="2:3" x14ac:dyDescent="0.3">
      <c r="B13" s="19" t="s">
        <v>159</v>
      </c>
      <c r="C13" s="16" t="s">
        <v>360</v>
      </c>
    </row>
    <row r="14" spans="2:3" x14ac:dyDescent="0.3">
      <c r="B14" s="19" t="s">
        <v>165</v>
      </c>
      <c r="C14" s="16" t="s">
        <v>360</v>
      </c>
    </row>
    <row r="15" spans="2:3" x14ac:dyDescent="0.3">
      <c r="B15" s="19" t="s">
        <v>164</v>
      </c>
      <c r="C15" s="16" t="s">
        <v>360</v>
      </c>
    </row>
    <row r="16" spans="2:3" x14ac:dyDescent="0.3">
      <c r="B16" s="19" t="s">
        <v>158</v>
      </c>
      <c r="C16" s="16" t="s">
        <v>288</v>
      </c>
    </row>
    <row r="17" spans="2:3" x14ac:dyDescent="0.3">
      <c r="B17" s="19" t="s">
        <v>161</v>
      </c>
      <c r="C17" s="16" t="s">
        <v>360</v>
      </c>
    </row>
    <row r="18" spans="2:3" x14ac:dyDescent="0.3">
      <c r="B18" s="17" t="s">
        <v>188</v>
      </c>
      <c r="C18" s="16"/>
    </row>
    <row r="19" spans="2:3" x14ac:dyDescent="0.3">
      <c r="B19" s="18" t="s">
        <v>181</v>
      </c>
      <c r="C19" s="16"/>
    </row>
    <row r="20" spans="2:3" x14ac:dyDescent="0.3">
      <c r="B20" s="19" t="s">
        <v>157</v>
      </c>
      <c r="C20" s="16">
        <v>1</v>
      </c>
    </row>
    <row r="21" spans="2:3" x14ac:dyDescent="0.3">
      <c r="B21" s="19" t="s">
        <v>160</v>
      </c>
      <c r="C21" s="16">
        <v>1</v>
      </c>
    </row>
    <row r="22" spans="2:3" x14ac:dyDescent="0.3">
      <c r="B22" s="19" t="s">
        <v>162</v>
      </c>
      <c r="C22" s="16">
        <v>1</v>
      </c>
    </row>
    <row r="23" spans="2:3" x14ac:dyDescent="0.3">
      <c r="B23" s="19" t="s">
        <v>163</v>
      </c>
      <c r="C23" s="16">
        <v>1</v>
      </c>
    </row>
    <row r="24" spans="2:3" x14ac:dyDescent="0.3">
      <c r="B24" s="19" t="s">
        <v>166</v>
      </c>
      <c r="C24" s="16">
        <v>1</v>
      </c>
    </row>
    <row r="25" spans="2:3" x14ac:dyDescent="0.3">
      <c r="B25" s="19" t="s">
        <v>167</v>
      </c>
      <c r="C25" s="16">
        <v>1</v>
      </c>
    </row>
    <row r="26" spans="2:3" x14ac:dyDescent="0.3">
      <c r="B26" s="19" t="s">
        <v>159</v>
      </c>
      <c r="C26" s="16">
        <v>1</v>
      </c>
    </row>
    <row r="27" spans="2:3" x14ac:dyDescent="0.3">
      <c r="B27" s="19" t="s">
        <v>165</v>
      </c>
      <c r="C27" s="16">
        <v>1</v>
      </c>
    </row>
    <row r="28" spans="2:3" x14ac:dyDescent="0.3">
      <c r="B28" s="19" t="s">
        <v>164</v>
      </c>
      <c r="C28" s="16">
        <v>1</v>
      </c>
    </row>
    <row r="29" spans="2:3" x14ac:dyDescent="0.3">
      <c r="B29" s="19" t="s">
        <v>158</v>
      </c>
      <c r="C29" s="16">
        <v>1</v>
      </c>
    </row>
    <row r="30" spans="2:3" x14ac:dyDescent="0.3">
      <c r="B30" s="19" t="s">
        <v>161</v>
      </c>
      <c r="C30" s="16">
        <v>1</v>
      </c>
    </row>
    <row r="31" spans="2:3" x14ac:dyDescent="0.3">
      <c r="B31" s="18" t="s">
        <v>184</v>
      </c>
      <c r="C31" s="16"/>
    </row>
    <row r="32" spans="2:3" x14ac:dyDescent="0.3">
      <c r="B32" s="19" t="s">
        <v>157</v>
      </c>
      <c r="C32" s="16">
        <v>1</v>
      </c>
    </row>
    <row r="33" spans="2:3" x14ac:dyDescent="0.3">
      <c r="B33" s="19" t="s">
        <v>160</v>
      </c>
      <c r="C33" s="16">
        <v>1</v>
      </c>
    </row>
    <row r="34" spans="2:3" x14ac:dyDescent="0.3">
      <c r="B34" s="19" t="s">
        <v>162</v>
      </c>
      <c r="C34" s="16">
        <v>1</v>
      </c>
    </row>
    <row r="35" spans="2:3" x14ac:dyDescent="0.3">
      <c r="B35" s="19" t="s">
        <v>163</v>
      </c>
      <c r="C35" s="16">
        <v>1</v>
      </c>
    </row>
    <row r="36" spans="2:3" x14ac:dyDescent="0.3">
      <c r="B36" s="19" t="s">
        <v>166</v>
      </c>
      <c r="C36" s="16">
        <v>1</v>
      </c>
    </row>
    <row r="37" spans="2:3" x14ac:dyDescent="0.3">
      <c r="B37" s="19" t="s">
        <v>167</v>
      </c>
      <c r="C37" s="16">
        <v>1</v>
      </c>
    </row>
    <row r="38" spans="2:3" x14ac:dyDescent="0.3">
      <c r="B38" s="19" t="s">
        <v>159</v>
      </c>
      <c r="C38" s="16">
        <v>1</v>
      </c>
    </row>
    <row r="39" spans="2:3" x14ac:dyDescent="0.3">
      <c r="B39" s="19" t="s">
        <v>165</v>
      </c>
      <c r="C39" s="16">
        <v>1</v>
      </c>
    </row>
    <row r="40" spans="2:3" x14ac:dyDescent="0.3">
      <c r="B40" s="19" t="s">
        <v>164</v>
      </c>
      <c r="C40" s="16">
        <v>1</v>
      </c>
    </row>
    <row r="41" spans="2:3" x14ac:dyDescent="0.3">
      <c r="B41" s="19" t="s">
        <v>158</v>
      </c>
      <c r="C41" s="16">
        <v>1</v>
      </c>
    </row>
    <row r="42" spans="2:3" x14ac:dyDescent="0.3">
      <c r="B42" s="19" t="s">
        <v>161</v>
      </c>
      <c r="C42" s="16">
        <v>1</v>
      </c>
    </row>
    <row r="43" spans="2:3" x14ac:dyDescent="0.3">
      <c r="B43" s="18" t="s">
        <v>185</v>
      </c>
      <c r="C43" s="16"/>
    </row>
    <row r="44" spans="2:3" x14ac:dyDescent="0.3">
      <c r="B44" s="19" t="s">
        <v>157</v>
      </c>
      <c r="C44" s="16" t="s">
        <v>346</v>
      </c>
    </row>
    <row r="45" spans="2:3" x14ac:dyDescent="0.3">
      <c r="B45" s="19" t="s">
        <v>160</v>
      </c>
      <c r="C45" s="16" t="s">
        <v>346</v>
      </c>
    </row>
    <row r="46" spans="2:3" x14ac:dyDescent="0.3">
      <c r="B46" s="19" t="s">
        <v>162</v>
      </c>
      <c r="C46" s="16" t="s">
        <v>346</v>
      </c>
    </row>
    <row r="47" spans="2:3" x14ac:dyDescent="0.3">
      <c r="B47" s="19" t="s">
        <v>163</v>
      </c>
      <c r="C47" s="16" t="s">
        <v>346</v>
      </c>
    </row>
    <row r="48" spans="2:3" x14ac:dyDescent="0.3">
      <c r="B48" s="19" t="s">
        <v>166</v>
      </c>
      <c r="C48" s="16" t="s">
        <v>346</v>
      </c>
    </row>
    <row r="49" spans="2:3" x14ac:dyDescent="0.3">
      <c r="B49" s="19" t="s">
        <v>167</v>
      </c>
      <c r="C49" s="16" t="s">
        <v>346</v>
      </c>
    </row>
    <row r="50" spans="2:3" x14ac:dyDescent="0.3">
      <c r="B50" s="19" t="s">
        <v>159</v>
      </c>
      <c r="C50" s="16" t="s">
        <v>346</v>
      </c>
    </row>
    <row r="51" spans="2:3" x14ac:dyDescent="0.3">
      <c r="B51" s="19" t="s">
        <v>165</v>
      </c>
      <c r="C51" s="16" t="s">
        <v>346</v>
      </c>
    </row>
    <row r="52" spans="2:3" x14ac:dyDescent="0.3">
      <c r="B52" s="19" t="s">
        <v>164</v>
      </c>
      <c r="C52" s="16" t="s">
        <v>346</v>
      </c>
    </row>
    <row r="53" spans="2:3" x14ac:dyDescent="0.3">
      <c r="B53" s="19" t="s">
        <v>158</v>
      </c>
      <c r="C53" s="16" t="s">
        <v>346</v>
      </c>
    </row>
    <row r="54" spans="2:3" x14ac:dyDescent="0.3">
      <c r="B54" s="19" t="s">
        <v>161</v>
      </c>
      <c r="C54" s="16" t="s">
        <v>346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425"/>
  <sheetViews>
    <sheetView zoomScale="90" zoomScaleNormal="90" workbookViewId="0">
      <selection activeCell="D424" sqref="D424"/>
    </sheetView>
  </sheetViews>
  <sheetFormatPr defaultRowHeight="14.4" x14ac:dyDescent="0.3"/>
  <cols>
    <col min="2" max="2" width="27.33203125" bestFit="1" customWidth="1"/>
    <col min="3" max="3" width="14.6640625" bestFit="1" customWidth="1"/>
  </cols>
  <sheetData>
    <row r="2" spans="2:3" x14ac:dyDescent="0.3">
      <c r="B2" s="15" t="s">
        <v>84</v>
      </c>
      <c r="C2" t="s" vm="2">
        <v>80</v>
      </c>
    </row>
    <row r="4" spans="2:3" x14ac:dyDescent="0.3">
      <c r="B4" s="15" t="s">
        <v>211</v>
      </c>
      <c r="C4" t="s">
        <v>343</v>
      </c>
    </row>
    <row r="5" spans="2:3" x14ac:dyDescent="0.3">
      <c r="B5" s="17" t="s">
        <v>191</v>
      </c>
      <c r="C5" s="16"/>
    </row>
    <row r="6" spans="2:3" x14ac:dyDescent="0.3">
      <c r="B6" s="18" t="s">
        <v>212</v>
      </c>
      <c r="C6" s="16"/>
    </row>
    <row r="7" spans="2:3" x14ac:dyDescent="0.3">
      <c r="B7" s="19" t="s">
        <v>157</v>
      </c>
      <c r="C7" s="16" t="s">
        <v>107</v>
      </c>
    </row>
    <row r="8" spans="2:3" x14ac:dyDescent="0.3">
      <c r="B8" s="19" t="s">
        <v>160</v>
      </c>
      <c r="C8" s="16" t="s">
        <v>107</v>
      </c>
    </row>
    <row r="9" spans="2:3" x14ac:dyDescent="0.3">
      <c r="B9" s="19" t="s">
        <v>162</v>
      </c>
      <c r="C9" s="16" t="s">
        <v>154</v>
      </c>
    </row>
    <row r="10" spans="2:3" x14ac:dyDescent="0.3">
      <c r="B10" s="19" t="s">
        <v>163</v>
      </c>
      <c r="C10" s="16" t="s">
        <v>154</v>
      </c>
    </row>
    <row r="11" spans="2:3" x14ac:dyDescent="0.3">
      <c r="B11" s="19" t="s">
        <v>166</v>
      </c>
      <c r="C11" s="16" t="s">
        <v>154</v>
      </c>
    </row>
    <row r="12" spans="2:3" x14ac:dyDescent="0.3">
      <c r="B12" s="19" t="s">
        <v>167</v>
      </c>
      <c r="C12" s="16" t="s">
        <v>107</v>
      </c>
    </row>
    <row r="13" spans="2:3" x14ac:dyDescent="0.3">
      <c r="B13" s="19" t="s">
        <v>159</v>
      </c>
      <c r="C13" s="16" t="s">
        <v>107</v>
      </c>
    </row>
    <row r="14" spans="2:3" x14ac:dyDescent="0.3">
      <c r="B14" s="19" t="s">
        <v>165</v>
      </c>
      <c r="C14" s="16" t="s">
        <v>154</v>
      </c>
    </row>
    <row r="15" spans="2:3" x14ac:dyDescent="0.3">
      <c r="B15" s="19" t="s">
        <v>164</v>
      </c>
      <c r="C15" s="16" t="s">
        <v>154</v>
      </c>
    </row>
    <row r="16" spans="2:3" x14ac:dyDescent="0.3">
      <c r="B16" s="19" t="s">
        <v>158</v>
      </c>
      <c r="C16" s="16" t="s">
        <v>154</v>
      </c>
    </row>
    <row r="17" spans="2:3" x14ac:dyDescent="0.3">
      <c r="B17" s="19" t="s">
        <v>161</v>
      </c>
      <c r="C17" s="16" t="s">
        <v>107</v>
      </c>
    </row>
    <row r="18" spans="2:3" x14ac:dyDescent="0.3">
      <c r="B18" s="17" t="s">
        <v>194</v>
      </c>
      <c r="C18" s="16"/>
    </row>
    <row r="19" spans="2:3" x14ac:dyDescent="0.3">
      <c r="B19" s="18" t="s">
        <v>212</v>
      </c>
      <c r="C19" s="16"/>
    </row>
    <row r="20" spans="2:3" x14ac:dyDescent="0.3">
      <c r="B20" s="19" t="s">
        <v>157</v>
      </c>
      <c r="C20" s="16" t="s">
        <v>154</v>
      </c>
    </row>
    <row r="21" spans="2:3" x14ac:dyDescent="0.3">
      <c r="B21" s="19" t="s">
        <v>160</v>
      </c>
      <c r="C21" s="16" t="s">
        <v>154</v>
      </c>
    </row>
    <row r="22" spans="2:3" x14ac:dyDescent="0.3">
      <c r="B22" s="19" t="s">
        <v>162</v>
      </c>
      <c r="C22" s="16" t="s">
        <v>154</v>
      </c>
    </row>
    <row r="23" spans="2:3" x14ac:dyDescent="0.3">
      <c r="B23" s="19" t="s">
        <v>163</v>
      </c>
      <c r="C23" s="16" t="s">
        <v>154</v>
      </c>
    </row>
    <row r="24" spans="2:3" x14ac:dyDescent="0.3">
      <c r="B24" s="19" t="s">
        <v>166</v>
      </c>
      <c r="C24" s="16" t="s">
        <v>154</v>
      </c>
    </row>
    <row r="25" spans="2:3" x14ac:dyDescent="0.3">
      <c r="B25" s="19" t="s">
        <v>167</v>
      </c>
      <c r="C25" s="16" t="s">
        <v>154</v>
      </c>
    </row>
    <row r="26" spans="2:3" x14ac:dyDescent="0.3">
      <c r="B26" s="19" t="s">
        <v>159</v>
      </c>
      <c r="C26" s="16" t="s">
        <v>154</v>
      </c>
    </row>
    <row r="27" spans="2:3" x14ac:dyDescent="0.3">
      <c r="B27" s="19" t="s">
        <v>165</v>
      </c>
      <c r="C27" s="16" t="s">
        <v>154</v>
      </c>
    </row>
    <row r="28" spans="2:3" x14ac:dyDescent="0.3">
      <c r="B28" s="19" t="s">
        <v>164</v>
      </c>
      <c r="C28" s="16" t="s">
        <v>154</v>
      </c>
    </row>
    <row r="29" spans="2:3" x14ac:dyDescent="0.3">
      <c r="B29" s="19" t="s">
        <v>158</v>
      </c>
      <c r="C29" s="16" t="s">
        <v>154</v>
      </c>
    </row>
    <row r="30" spans="2:3" x14ac:dyDescent="0.3">
      <c r="B30" s="19" t="s">
        <v>161</v>
      </c>
      <c r="C30" s="16" t="s">
        <v>154</v>
      </c>
    </row>
    <row r="31" spans="2:3" x14ac:dyDescent="0.3">
      <c r="B31" s="17" t="s">
        <v>195</v>
      </c>
      <c r="C31" s="16"/>
    </row>
    <row r="32" spans="2:3" x14ac:dyDescent="0.3">
      <c r="B32" s="18" t="s">
        <v>182</v>
      </c>
      <c r="C32" s="16"/>
    </row>
    <row r="33" spans="2:3" x14ac:dyDescent="0.3">
      <c r="B33" s="19" t="s">
        <v>157</v>
      </c>
      <c r="C33" s="16">
        <v>20</v>
      </c>
    </row>
    <row r="34" spans="2:3" x14ac:dyDescent="0.3">
      <c r="B34" s="19" t="s">
        <v>160</v>
      </c>
      <c r="C34" s="16">
        <v>20</v>
      </c>
    </row>
    <row r="35" spans="2:3" x14ac:dyDescent="0.3">
      <c r="B35" s="19" t="s">
        <v>162</v>
      </c>
      <c r="C35" s="16">
        <v>20</v>
      </c>
    </row>
    <row r="36" spans="2:3" x14ac:dyDescent="0.3">
      <c r="B36" s="19" t="s">
        <v>163</v>
      </c>
      <c r="C36" s="16">
        <v>20</v>
      </c>
    </row>
    <row r="37" spans="2:3" x14ac:dyDescent="0.3">
      <c r="B37" s="19" t="s">
        <v>166</v>
      </c>
      <c r="C37" s="16">
        <v>20</v>
      </c>
    </row>
    <row r="38" spans="2:3" x14ac:dyDescent="0.3">
      <c r="B38" s="19" t="s">
        <v>167</v>
      </c>
      <c r="C38" s="16">
        <v>20</v>
      </c>
    </row>
    <row r="39" spans="2:3" x14ac:dyDescent="0.3">
      <c r="B39" s="19" t="s">
        <v>159</v>
      </c>
      <c r="C39" s="16">
        <v>20</v>
      </c>
    </row>
    <row r="40" spans="2:3" x14ac:dyDescent="0.3">
      <c r="B40" s="19" t="s">
        <v>165</v>
      </c>
      <c r="C40" s="16">
        <v>20</v>
      </c>
    </row>
    <row r="41" spans="2:3" x14ac:dyDescent="0.3">
      <c r="B41" s="19" t="s">
        <v>164</v>
      </c>
      <c r="C41" s="16">
        <v>20</v>
      </c>
    </row>
    <row r="42" spans="2:3" x14ac:dyDescent="0.3">
      <c r="B42" s="19" t="s">
        <v>158</v>
      </c>
      <c r="C42" s="16">
        <v>20</v>
      </c>
    </row>
    <row r="43" spans="2:3" x14ac:dyDescent="0.3">
      <c r="B43" s="19" t="s">
        <v>161</v>
      </c>
      <c r="C43" s="16">
        <v>20</v>
      </c>
    </row>
    <row r="44" spans="2:3" x14ac:dyDescent="0.3">
      <c r="B44" s="18" t="s">
        <v>146</v>
      </c>
      <c r="C44" s="16"/>
    </row>
    <row r="45" spans="2:3" x14ac:dyDescent="0.3">
      <c r="B45" s="19" t="s">
        <v>157</v>
      </c>
      <c r="C45" s="16">
        <v>600</v>
      </c>
    </row>
    <row r="46" spans="2:3" x14ac:dyDescent="0.3">
      <c r="B46" s="19" t="s">
        <v>160</v>
      </c>
      <c r="C46" s="16">
        <v>600</v>
      </c>
    </row>
    <row r="47" spans="2:3" x14ac:dyDescent="0.3">
      <c r="B47" s="19" t="s">
        <v>162</v>
      </c>
      <c r="C47" s="16">
        <v>600</v>
      </c>
    </row>
    <row r="48" spans="2:3" x14ac:dyDescent="0.3">
      <c r="B48" s="19" t="s">
        <v>163</v>
      </c>
      <c r="C48" s="16">
        <v>600</v>
      </c>
    </row>
    <row r="49" spans="2:3" x14ac:dyDescent="0.3">
      <c r="B49" s="19" t="s">
        <v>166</v>
      </c>
      <c r="C49" s="16">
        <v>600</v>
      </c>
    </row>
    <row r="50" spans="2:3" x14ac:dyDescent="0.3">
      <c r="B50" s="19" t="s">
        <v>167</v>
      </c>
      <c r="C50" s="16">
        <v>600</v>
      </c>
    </row>
    <row r="51" spans="2:3" x14ac:dyDescent="0.3">
      <c r="B51" s="19" t="s">
        <v>159</v>
      </c>
      <c r="C51" s="16">
        <v>600</v>
      </c>
    </row>
    <row r="52" spans="2:3" x14ac:dyDescent="0.3">
      <c r="B52" s="19" t="s">
        <v>165</v>
      </c>
      <c r="C52" s="16">
        <v>600</v>
      </c>
    </row>
    <row r="53" spans="2:3" x14ac:dyDescent="0.3">
      <c r="B53" s="19" t="s">
        <v>164</v>
      </c>
      <c r="C53" s="16">
        <v>600</v>
      </c>
    </row>
    <row r="54" spans="2:3" x14ac:dyDescent="0.3">
      <c r="B54" s="19" t="s">
        <v>158</v>
      </c>
      <c r="C54" s="16">
        <v>600</v>
      </c>
    </row>
    <row r="55" spans="2:3" x14ac:dyDescent="0.3">
      <c r="B55" s="19" t="s">
        <v>161</v>
      </c>
      <c r="C55" s="16">
        <v>600</v>
      </c>
    </row>
    <row r="56" spans="2:3" x14ac:dyDescent="0.3">
      <c r="B56" s="18" t="s">
        <v>181</v>
      </c>
      <c r="C56" s="16"/>
    </row>
    <row r="57" spans="2:3" x14ac:dyDescent="0.3">
      <c r="B57" s="19" t="s">
        <v>157</v>
      </c>
      <c r="C57" s="16" t="s">
        <v>344</v>
      </c>
    </row>
    <row r="58" spans="2:3" x14ac:dyDescent="0.3">
      <c r="B58" s="19" t="s">
        <v>160</v>
      </c>
      <c r="C58" s="16" t="s">
        <v>344</v>
      </c>
    </row>
    <row r="59" spans="2:3" x14ac:dyDescent="0.3">
      <c r="B59" s="19" t="s">
        <v>162</v>
      </c>
      <c r="C59" s="16" t="s">
        <v>344</v>
      </c>
    </row>
    <row r="60" spans="2:3" x14ac:dyDescent="0.3">
      <c r="B60" s="19" t="s">
        <v>163</v>
      </c>
      <c r="C60" s="16" t="s">
        <v>344</v>
      </c>
    </row>
    <row r="61" spans="2:3" x14ac:dyDescent="0.3">
      <c r="B61" s="19" t="s">
        <v>166</v>
      </c>
      <c r="C61" s="16" t="s">
        <v>344</v>
      </c>
    </row>
    <row r="62" spans="2:3" x14ac:dyDescent="0.3">
      <c r="B62" s="19" t="s">
        <v>167</v>
      </c>
      <c r="C62" s="16" t="s">
        <v>344</v>
      </c>
    </row>
    <row r="63" spans="2:3" x14ac:dyDescent="0.3">
      <c r="B63" s="19" t="s">
        <v>159</v>
      </c>
      <c r="C63" s="16" t="s">
        <v>344</v>
      </c>
    </row>
    <row r="64" spans="2:3" x14ac:dyDescent="0.3">
      <c r="B64" s="19" t="s">
        <v>165</v>
      </c>
      <c r="C64" s="16" t="s">
        <v>344</v>
      </c>
    </row>
    <row r="65" spans="2:3" x14ac:dyDescent="0.3">
      <c r="B65" s="19" t="s">
        <v>164</v>
      </c>
      <c r="C65" s="16" t="s">
        <v>344</v>
      </c>
    </row>
    <row r="66" spans="2:3" x14ac:dyDescent="0.3">
      <c r="B66" s="19" t="s">
        <v>158</v>
      </c>
      <c r="C66" s="16" t="s">
        <v>344</v>
      </c>
    </row>
    <row r="67" spans="2:3" x14ac:dyDescent="0.3">
      <c r="B67" s="19" t="s">
        <v>161</v>
      </c>
      <c r="C67" s="16" t="s">
        <v>344</v>
      </c>
    </row>
    <row r="68" spans="2:3" x14ac:dyDescent="0.3">
      <c r="B68" s="17" t="s">
        <v>189</v>
      </c>
      <c r="C68" s="16"/>
    </row>
    <row r="69" spans="2:3" x14ac:dyDescent="0.3">
      <c r="B69" s="18" t="s">
        <v>181</v>
      </c>
      <c r="C69" s="16"/>
    </row>
    <row r="70" spans="2:3" x14ac:dyDescent="0.3">
      <c r="B70" s="19" t="s">
        <v>157</v>
      </c>
      <c r="C70" s="16" t="s">
        <v>345</v>
      </c>
    </row>
    <row r="71" spans="2:3" x14ac:dyDescent="0.3">
      <c r="B71" s="19" t="s">
        <v>160</v>
      </c>
      <c r="C71" s="16" t="s">
        <v>345</v>
      </c>
    </row>
    <row r="72" spans="2:3" x14ac:dyDescent="0.3">
      <c r="B72" s="19" t="s">
        <v>162</v>
      </c>
      <c r="C72" s="16" t="s">
        <v>345</v>
      </c>
    </row>
    <row r="73" spans="2:3" x14ac:dyDescent="0.3">
      <c r="B73" s="19" t="s">
        <v>163</v>
      </c>
      <c r="C73" s="16" t="s">
        <v>345</v>
      </c>
    </row>
    <row r="74" spans="2:3" x14ac:dyDescent="0.3">
      <c r="B74" s="19" t="s">
        <v>166</v>
      </c>
      <c r="C74" s="16" t="s">
        <v>345</v>
      </c>
    </row>
    <row r="75" spans="2:3" x14ac:dyDescent="0.3">
      <c r="B75" s="19" t="s">
        <v>167</v>
      </c>
      <c r="C75" s="16" t="s">
        <v>345</v>
      </c>
    </row>
    <row r="76" spans="2:3" x14ac:dyDescent="0.3">
      <c r="B76" s="19" t="s">
        <v>159</v>
      </c>
      <c r="C76" s="16" t="s">
        <v>345</v>
      </c>
    </row>
    <row r="77" spans="2:3" x14ac:dyDescent="0.3">
      <c r="B77" s="19" t="s">
        <v>165</v>
      </c>
      <c r="C77" s="16" t="s">
        <v>345</v>
      </c>
    </row>
    <row r="78" spans="2:3" x14ac:dyDescent="0.3">
      <c r="B78" s="19" t="s">
        <v>164</v>
      </c>
      <c r="C78" s="16" t="s">
        <v>345</v>
      </c>
    </row>
    <row r="79" spans="2:3" x14ac:dyDescent="0.3">
      <c r="B79" s="19" t="s">
        <v>158</v>
      </c>
      <c r="C79" s="16" t="s">
        <v>345</v>
      </c>
    </row>
    <row r="80" spans="2:3" x14ac:dyDescent="0.3">
      <c r="B80" s="19" t="s">
        <v>161</v>
      </c>
      <c r="C80" s="16" t="s">
        <v>345</v>
      </c>
    </row>
    <row r="81" spans="2:3" x14ac:dyDescent="0.3">
      <c r="B81" s="18" t="s">
        <v>184</v>
      </c>
      <c r="C81" s="16"/>
    </row>
    <row r="82" spans="2:3" x14ac:dyDescent="0.3">
      <c r="B82" s="19" t="s">
        <v>157</v>
      </c>
      <c r="C82" s="16" t="s">
        <v>213</v>
      </c>
    </row>
    <row r="83" spans="2:3" x14ac:dyDescent="0.3">
      <c r="B83" s="19" t="s">
        <v>160</v>
      </c>
      <c r="C83" s="16" t="s">
        <v>213</v>
      </c>
    </row>
    <row r="84" spans="2:3" x14ac:dyDescent="0.3">
      <c r="B84" s="19" t="s">
        <v>162</v>
      </c>
      <c r="C84" s="16" t="s">
        <v>213</v>
      </c>
    </row>
    <row r="85" spans="2:3" x14ac:dyDescent="0.3">
      <c r="B85" s="19" t="s">
        <v>163</v>
      </c>
      <c r="C85" s="16" t="s">
        <v>213</v>
      </c>
    </row>
    <row r="86" spans="2:3" x14ac:dyDescent="0.3">
      <c r="B86" s="19" t="s">
        <v>166</v>
      </c>
      <c r="C86" s="16" t="s">
        <v>213</v>
      </c>
    </row>
    <row r="87" spans="2:3" x14ac:dyDescent="0.3">
      <c r="B87" s="19" t="s">
        <v>167</v>
      </c>
      <c r="C87" s="16" t="s">
        <v>213</v>
      </c>
    </row>
    <row r="88" spans="2:3" x14ac:dyDescent="0.3">
      <c r="B88" s="19" t="s">
        <v>159</v>
      </c>
      <c r="C88" s="16" t="s">
        <v>213</v>
      </c>
    </row>
    <row r="89" spans="2:3" x14ac:dyDescent="0.3">
      <c r="B89" s="19" t="s">
        <v>165</v>
      </c>
      <c r="C89" s="16" t="s">
        <v>213</v>
      </c>
    </row>
    <row r="90" spans="2:3" x14ac:dyDescent="0.3">
      <c r="B90" s="19" t="s">
        <v>164</v>
      </c>
      <c r="C90" s="16" t="s">
        <v>213</v>
      </c>
    </row>
    <row r="91" spans="2:3" x14ac:dyDescent="0.3">
      <c r="B91" s="19" t="s">
        <v>158</v>
      </c>
      <c r="C91" s="16" t="s">
        <v>213</v>
      </c>
    </row>
    <row r="92" spans="2:3" x14ac:dyDescent="0.3">
      <c r="B92" s="19" t="s">
        <v>161</v>
      </c>
      <c r="C92" s="16" t="s">
        <v>213</v>
      </c>
    </row>
    <row r="93" spans="2:3" x14ac:dyDescent="0.3">
      <c r="B93" s="18" t="s">
        <v>185</v>
      </c>
      <c r="C93" s="16"/>
    </row>
    <row r="94" spans="2:3" x14ac:dyDescent="0.3">
      <c r="B94" s="19" t="s">
        <v>157</v>
      </c>
      <c r="C94" s="16" t="s">
        <v>213</v>
      </c>
    </row>
    <row r="95" spans="2:3" x14ac:dyDescent="0.3">
      <c r="B95" s="19" t="s">
        <v>160</v>
      </c>
      <c r="C95" s="16" t="s">
        <v>213</v>
      </c>
    </row>
    <row r="96" spans="2:3" x14ac:dyDescent="0.3">
      <c r="B96" s="19" t="s">
        <v>162</v>
      </c>
      <c r="C96" s="16" t="s">
        <v>213</v>
      </c>
    </row>
    <row r="97" spans="2:3" x14ac:dyDescent="0.3">
      <c r="B97" s="19" t="s">
        <v>163</v>
      </c>
      <c r="C97" s="16" t="s">
        <v>213</v>
      </c>
    </row>
    <row r="98" spans="2:3" x14ac:dyDescent="0.3">
      <c r="B98" s="19" t="s">
        <v>166</v>
      </c>
      <c r="C98" s="16" t="s">
        <v>213</v>
      </c>
    </row>
    <row r="99" spans="2:3" x14ac:dyDescent="0.3">
      <c r="B99" s="19" t="s">
        <v>167</v>
      </c>
      <c r="C99" s="16" t="s">
        <v>213</v>
      </c>
    </row>
    <row r="100" spans="2:3" x14ac:dyDescent="0.3">
      <c r="B100" s="19" t="s">
        <v>159</v>
      </c>
      <c r="C100" s="16" t="s">
        <v>213</v>
      </c>
    </row>
    <row r="101" spans="2:3" x14ac:dyDescent="0.3">
      <c r="B101" s="19" t="s">
        <v>165</v>
      </c>
      <c r="C101" s="16" t="s">
        <v>213</v>
      </c>
    </row>
    <row r="102" spans="2:3" x14ac:dyDescent="0.3">
      <c r="B102" s="19" t="s">
        <v>164</v>
      </c>
      <c r="C102" s="16" t="s">
        <v>213</v>
      </c>
    </row>
    <row r="103" spans="2:3" x14ac:dyDescent="0.3">
      <c r="B103" s="19" t="s">
        <v>158</v>
      </c>
      <c r="C103" s="16" t="s">
        <v>213</v>
      </c>
    </row>
    <row r="104" spans="2:3" x14ac:dyDescent="0.3">
      <c r="B104" s="19" t="s">
        <v>161</v>
      </c>
      <c r="C104" s="16" t="s">
        <v>213</v>
      </c>
    </row>
    <row r="105" spans="2:3" x14ac:dyDescent="0.3">
      <c r="B105" s="17" t="s">
        <v>198</v>
      </c>
      <c r="C105" s="16"/>
    </row>
    <row r="106" spans="2:3" x14ac:dyDescent="0.3">
      <c r="B106" s="18" t="s">
        <v>181</v>
      </c>
      <c r="C106" s="16"/>
    </row>
    <row r="107" spans="2:3" x14ac:dyDescent="0.3">
      <c r="B107" s="19" t="s">
        <v>157</v>
      </c>
      <c r="C107" s="16">
        <v>1</v>
      </c>
    </row>
    <row r="108" spans="2:3" x14ac:dyDescent="0.3">
      <c r="B108" s="19" t="s">
        <v>160</v>
      </c>
      <c r="C108" s="16">
        <v>1</v>
      </c>
    </row>
    <row r="109" spans="2:3" x14ac:dyDescent="0.3">
      <c r="B109" s="19" t="s">
        <v>162</v>
      </c>
      <c r="C109" s="16">
        <v>1</v>
      </c>
    </row>
    <row r="110" spans="2:3" x14ac:dyDescent="0.3">
      <c r="B110" s="19" t="s">
        <v>163</v>
      </c>
      <c r="C110" s="16">
        <v>1</v>
      </c>
    </row>
    <row r="111" spans="2:3" x14ac:dyDescent="0.3">
      <c r="B111" s="19" t="s">
        <v>166</v>
      </c>
      <c r="C111" s="16">
        <v>1</v>
      </c>
    </row>
    <row r="112" spans="2:3" x14ac:dyDescent="0.3">
      <c r="B112" s="19" t="s">
        <v>167</v>
      </c>
      <c r="C112" s="16">
        <v>1</v>
      </c>
    </row>
    <row r="113" spans="2:3" x14ac:dyDescent="0.3">
      <c r="B113" s="19" t="s">
        <v>159</v>
      </c>
      <c r="C113" s="16">
        <v>1</v>
      </c>
    </row>
    <row r="114" spans="2:3" x14ac:dyDescent="0.3">
      <c r="B114" s="19" t="s">
        <v>165</v>
      </c>
      <c r="C114" s="16">
        <v>1</v>
      </c>
    </row>
    <row r="115" spans="2:3" x14ac:dyDescent="0.3">
      <c r="B115" s="19" t="s">
        <v>164</v>
      </c>
      <c r="C115" s="16">
        <v>1</v>
      </c>
    </row>
    <row r="116" spans="2:3" x14ac:dyDescent="0.3">
      <c r="B116" s="19" t="s">
        <v>158</v>
      </c>
      <c r="C116" s="16">
        <v>1</v>
      </c>
    </row>
    <row r="117" spans="2:3" x14ac:dyDescent="0.3">
      <c r="B117" s="19" t="s">
        <v>161</v>
      </c>
      <c r="C117" s="16">
        <v>1</v>
      </c>
    </row>
    <row r="118" spans="2:3" x14ac:dyDescent="0.3">
      <c r="B118" s="18" t="s">
        <v>184</v>
      </c>
      <c r="C118" s="16"/>
    </row>
    <row r="119" spans="2:3" x14ac:dyDescent="0.3">
      <c r="B119" s="19" t="s">
        <v>157</v>
      </c>
      <c r="C119" s="16">
        <v>1</v>
      </c>
    </row>
    <row r="120" spans="2:3" x14ac:dyDescent="0.3">
      <c r="B120" s="19" t="s">
        <v>160</v>
      </c>
      <c r="C120" s="16">
        <v>1</v>
      </c>
    </row>
    <row r="121" spans="2:3" x14ac:dyDescent="0.3">
      <c r="B121" s="19" t="s">
        <v>162</v>
      </c>
      <c r="C121" s="16">
        <v>1</v>
      </c>
    </row>
    <row r="122" spans="2:3" x14ac:dyDescent="0.3">
      <c r="B122" s="19" t="s">
        <v>163</v>
      </c>
      <c r="C122" s="16">
        <v>1</v>
      </c>
    </row>
    <row r="123" spans="2:3" x14ac:dyDescent="0.3">
      <c r="B123" s="19" t="s">
        <v>166</v>
      </c>
      <c r="C123" s="16">
        <v>1</v>
      </c>
    </row>
    <row r="124" spans="2:3" x14ac:dyDescent="0.3">
      <c r="B124" s="19" t="s">
        <v>167</v>
      </c>
      <c r="C124" s="16">
        <v>1</v>
      </c>
    </row>
    <row r="125" spans="2:3" x14ac:dyDescent="0.3">
      <c r="B125" s="19" t="s">
        <v>159</v>
      </c>
      <c r="C125" s="16">
        <v>1</v>
      </c>
    </row>
    <row r="126" spans="2:3" x14ac:dyDescent="0.3">
      <c r="B126" s="19" t="s">
        <v>165</v>
      </c>
      <c r="C126" s="16">
        <v>1</v>
      </c>
    </row>
    <row r="127" spans="2:3" x14ac:dyDescent="0.3">
      <c r="B127" s="19" t="s">
        <v>164</v>
      </c>
      <c r="C127" s="16">
        <v>1</v>
      </c>
    </row>
    <row r="128" spans="2:3" x14ac:dyDescent="0.3">
      <c r="B128" s="19" t="s">
        <v>158</v>
      </c>
      <c r="C128" s="16">
        <v>1</v>
      </c>
    </row>
    <row r="129" spans="2:3" x14ac:dyDescent="0.3">
      <c r="B129" s="19" t="s">
        <v>161</v>
      </c>
      <c r="C129" s="16">
        <v>1</v>
      </c>
    </row>
    <row r="130" spans="2:3" x14ac:dyDescent="0.3">
      <c r="B130" s="18" t="s">
        <v>185</v>
      </c>
      <c r="C130" s="16"/>
    </row>
    <row r="131" spans="2:3" x14ac:dyDescent="0.3">
      <c r="B131" s="19" t="s">
        <v>157</v>
      </c>
      <c r="C131" s="16" t="s">
        <v>346</v>
      </c>
    </row>
    <row r="132" spans="2:3" x14ac:dyDescent="0.3">
      <c r="B132" s="19" t="s">
        <v>160</v>
      </c>
      <c r="C132" s="16" t="s">
        <v>346</v>
      </c>
    </row>
    <row r="133" spans="2:3" x14ac:dyDescent="0.3">
      <c r="B133" s="19" t="s">
        <v>162</v>
      </c>
      <c r="C133" s="16" t="s">
        <v>346</v>
      </c>
    </row>
    <row r="134" spans="2:3" x14ac:dyDescent="0.3">
      <c r="B134" s="19" t="s">
        <v>163</v>
      </c>
      <c r="C134" s="16" t="s">
        <v>346</v>
      </c>
    </row>
    <row r="135" spans="2:3" x14ac:dyDescent="0.3">
      <c r="B135" s="19" t="s">
        <v>166</v>
      </c>
      <c r="C135" s="16" t="s">
        <v>346</v>
      </c>
    </row>
    <row r="136" spans="2:3" x14ac:dyDescent="0.3">
      <c r="B136" s="19" t="s">
        <v>167</v>
      </c>
      <c r="C136" s="16" t="s">
        <v>346</v>
      </c>
    </row>
    <row r="137" spans="2:3" x14ac:dyDescent="0.3">
      <c r="B137" s="19" t="s">
        <v>159</v>
      </c>
      <c r="C137" s="16" t="s">
        <v>346</v>
      </c>
    </row>
    <row r="138" spans="2:3" x14ac:dyDescent="0.3">
      <c r="B138" s="19" t="s">
        <v>165</v>
      </c>
      <c r="C138" s="16" t="s">
        <v>346</v>
      </c>
    </row>
    <row r="139" spans="2:3" x14ac:dyDescent="0.3">
      <c r="B139" s="19" t="s">
        <v>164</v>
      </c>
      <c r="C139" s="16" t="s">
        <v>346</v>
      </c>
    </row>
    <row r="140" spans="2:3" x14ac:dyDescent="0.3">
      <c r="B140" s="19" t="s">
        <v>158</v>
      </c>
      <c r="C140" s="16" t="s">
        <v>346</v>
      </c>
    </row>
    <row r="141" spans="2:3" x14ac:dyDescent="0.3">
      <c r="B141" s="19" t="s">
        <v>161</v>
      </c>
      <c r="C141" s="16" t="s">
        <v>346</v>
      </c>
    </row>
    <row r="142" spans="2:3" x14ac:dyDescent="0.3">
      <c r="B142" s="17" t="s">
        <v>202</v>
      </c>
      <c r="C142" s="16"/>
    </row>
    <row r="143" spans="2:3" x14ac:dyDescent="0.3">
      <c r="B143" s="18" t="s">
        <v>181</v>
      </c>
      <c r="C143" s="16"/>
    </row>
    <row r="144" spans="2:3" x14ac:dyDescent="0.3">
      <c r="B144" s="19" t="s">
        <v>157</v>
      </c>
      <c r="C144" s="16">
        <v>1</v>
      </c>
    </row>
    <row r="145" spans="2:3" x14ac:dyDescent="0.3">
      <c r="B145" s="19" t="s">
        <v>160</v>
      </c>
      <c r="C145" s="16">
        <v>1</v>
      </c>
    </row>
    <row r="146" spans="2:3" x14ac:dyDescent="0.3">
      <c r="B146" s="19" t="s">
        <v>162</v>
      </c>
      <c r="C146" s="16">
        <v>1</v>
      </c>
    </row>
    <row r="147" spans="2:3" x14ac:dyDescent="0.3">
      <c r="B147" s="19" t="s">
        <v>163</v>
      </c>
      <c r="C147" s="16">
        <v>1</v>
      </c>
    </row>
    <row r="148" spans="2:3" x14ac:dyDescent="0.3">
      <c r="B148" s="19" t="s">
        <v>166</v>
      </c>
      <c r="C148" s="16">
        <v>1</v>
      </c>
    </row>
    <row r="149" spans="2:3" x14ac:dyDescent="0.3">
      <c r="B149" s="19" t="s">
        <v>167</v>
      </c>
      <c r="C149" s="16">
        <v>1</v>
      </c>
    </row>
    <row r="150" spans="2:3" x14ac:dyDescent="0.3">
      <c r="B150" s="19" t="s">
        <v>159</v>
      </c>
      <c r="C150" s="16">
        <v>1</v>
      </c>
    </row>
    <row r="151" spans="2:3" x14ac:dyDescent="0.3">
      <c r="B151" s="19" t="s">
        <v>165</v>
      </c>
      <c r="C151" s="16">
        <v>1</v>
      </c>
    </row>
    <row r="152" spans="2:3" x14ac:dyDescent="0.3">
      <c r="B152" s="19" t="s">
        <v>164</v>
      </c>
      <c r="C152" s="16">
        <v>1</v>
      </c>
    </row>
    <row r="153" spans="2:3" x14ac:dyDescent="0.3">
      <c r="B153" s="19" t="s">
        <v>158</v>
      </c>
      <c r="C153" s="16">
        <v>1</v>
      </c>
    </row>
    <row r="154" spans="2:3" x14ac:dyDescent="0.3">
      <c r="B154" s="19" t="s">
        <v>161</v>
      </c>
      <c r="C154" s="16">
        <v>1</v>
      </c>
    </row>
    <row r="155" spans="2:3" x14ac:dyDescent="0.3">
      <c r="B155" s="18" t="s">
        <v>184</v>
      </c>
      <c r="C155" s="16"/>
    </row>
    <row r="156" spans="2:3" x14ac:dyDescent="0.3">
      <c r="B156" s="19" t="s">
        <v>157</v>
      </c>
      <c r="C156" s="16">
        <v>1</v>
      </c>
    </row>
    <row r="157" spans="2:3" x14ac:dyDescent="0.3">
      <c r="B157" s="19" t="s">
        <v>160</v>
      </c>
      <c r="C157" s="16">
        <v>1</v>
      </c>
    </row>
    <row r="158" spans="2:3" x14ac:dyDescent="0.3">
      <c r="B158" s="19" t="s">
        <v>162</v>
      </c>
      <c r="C158" s="16">
        <v>1</v>
      </c>
    </row>
    <row r="159" spans="2:3" x14ac:dyDescent="0.3">
      <c r="B159" s="19" t="s">
        <v>163</v>
      </c>
      <c r="C159" s="16">
        <v>1</v>
      </c>
    </row>
    <row r="160" spans="2:3" x14ac:dyDescent="0.3">
      <c r="B160" s="19" t="s">
        <v>166</v>
      </c>
      <c r="C160" s="16">
        <v>1</v>
      </c>
    </row>
    <row r="161" spans="2:3" x14ac:dyDescent="0.3">
      <c r="B161" s="19" t="s">
        <v>167</v>
      </c>
      <c r="C161" s="16">
        <v>1</v>
      </c>
    </row>
    <row r="162" spans="2:3" x14ac:dyDescent="0.3">
      <c r="B162" s="19" t="s">
        <v>159</v>
      </c>
      <c r="C162" s="16">
        <v>1</v>
      </c>
    </row>
    <row r="163" spans="2:3" x14ac:dyDescent="0.3">
      <c r="B163" s="19" t="s">
        <v>165</v>
      </c>
      <c r="C163" s="16">
        <v>1</v>
      </c>
    </row>
    <row r="164" spans="2:3" x14ac:dyDescent="0.3">
      <c r="B164" s="19" t="s">
        <v>164</v>
      </c>
      <c r="C164" s="16">
        <v>1</v>
      </c>
    </row>
    <row r="165" spans="2:3" x14ac:dyDescent="0.3">
      <c r="B165" s="19" t="s">
        <v>158</v>
      </c>
      <c r="C165" s="16">
        <v>1</v>
      </c>
    </row>
    <row r="166" spans="2:3" x14ac:dyDescent="0.3">
      <c r="B166" s="19" t="s">
        <v>161</v>
      </c>
      <c r="C166" s="16">
        <v>1</v>
      </c>
    </row>
    <row r="167" spans="2:3" x14ac:dyDescent="0.3">
      <c r="B167" s="18" t="s">
        <v>185</v>
      </c>
      <c r="C167" s="16"/>
    </row>
    <row r="168" spans="2:3" x14ac:dyDescent="0.3">
      <c r="B168" s="19" t="s">
        <v>157</v>
      </c>
      <c r="C168" s="16" t="s">
        <v>346</v>
      </c>
    </row>
    <row r="169" spans="2:3" x14ac:dyDescent="0.3">
      <c r="B169" s="19" t="s">
        <v>160</v>
      </c>
      <c r="C169" s="16" t="s">
        <v>346</v>
      </c>
    </row>
    <row r="170" spans="2:3" x14ac:dyDescent="0.3">
      <c r="B170" s="19" t="s">
        <v>162</v>
      </c>
      <c r="C170" s="16" t="s">
        <v>346</v>
      </c>
    </row>
    <row r="171" spans="2:3" x14ac:dyDescent="0.3">
      <c r="B171" s="19" t="s">
        <v>163</v>
      </c>
      <c r="C171" s="16" t="s">
        <v>346</v>
      </c>
    </row>
    <row r="172" spans="2:3" x14ac:dyDescent="0.3">
      <c r="B172" s="19" t="s">
        <v>166</v>
      </c>
      <c r="C172" s="16" t="s">
        <v>346</v>
      </c>
    </row>
    <row r="173" spans="2:3" x14ac:dyDescent="0.3">
      <c r="B173" s="19" t="s">
        <v>167</v>
      </c>
      <c r="C173" s="16" t="s">
        <v>346</v>
      </c>
    </row>
    <row r="174" spans="2:3" x14ac:dyDescent="0.3">
      <c r="B174" s="19" t="s">
        <v>159</v>
      </c>
      <c r="C174" s="16" t="s">
        <v>346</v>
      </c>
    </row>
    <row r="175" spans="2:3" x14ac:dyDescent="0.3">
      <c r="B175" s="19" t="s">
        <v>165</v>
      </c>
      <c r="C175" s="16" t="s">
        <v>346</v>
      </c>
    </row>
    <row r="176" spans="2:3" x14ac:dyDescent="0.3">
      <c r="B176" s="19" t="s">
        <v>164</v>
      </c>
      <c r="C176" s="16" t="s">
        <v>346</v>
      </c>
    </row>
    <row r="177" spans="2:3" x14ac:dyDescent="0.3">
      <c r="B177" s="19" t="s">
        <v>158</v>
      </c>
      <c r="C177" s="16" t="s">
        <v>346</v>
      </c>
    </row>
    <row r="178" spans="2:3" x14ac:dyDescent="0.3">
      <c r="B178" s="19" t="s">
        <v>161</v>
      </c>
      <c r="C178" s="16" t="s">
        <v>346</v>
      </c>
    </row>
    <row r="179" spans="2:3" x14ac:dyDescent="0.3">
      <c r="B179" s="17" t="s">
        <v>199</v>
      </c>
      <c r="C179" s="16"/>
    </row>
    <row r="180" spans="2:3" x14ac:dyDescent="0.3">
      <c r="B180" s="18" t="s">
        <v>181</v>
      </c>
      <c r="C180" s="16"/>
    </row>
    <row r="181" spans="2:3" x14ac:dyDescent="0.3">
      <c r="B181" s="19" t="s">
        <v>157</v>
      </c>
      <c r="C181" s="16">
        <v>1</v>
      </c>
    </row>
    <row r="182" spans="2:3" x14ac:dyDescent="0.3">
      <c r="B182" s="19" t="s">
        <v>160</v>
      </c>
      <c r="C182" s="16">
        <v>1</v>
      </c>
    </row>
    <row r="183" spans="2:3" x14ac:dyDescent="0.3">
      <c r="B183" s="19" t="s">
        <v>162</v>
      </c>
      <c r="C183" s="16">
        <v>1</v>
      </c>
    </row>
    <row r="184" spans="2:3" x14ac:dyDescent="0.3">
      <c r="B184" s="19" t="s">
        <v>163</v>
      </c>
      <c r="C184" s="16">
        <v>1</v>
      </c>
    </row>
    <row r="185" spans="2:3" x14ac:dyDescent="0.3">
      <c r="B185" s="19" t="s">
        <v>166</v>
      </c>
      <c r="C185" s="16">
        <v>1</v>
      </c>
    </row>
    <row r="186" spans="2:3" x14ac:dyDescent="0.3">
      <c r="B186" s="19" t="s">
        <v>167</v>
      </c>
      <c r="C186" s="16">
        <v>1</v>
      </c>
    </row>
    <row r="187" spans="2:3" x14ac:dyDescent="0.3">
      <c r="B187" s="19" t="s">
        <v>159</v>
      </c>
      <c r="C187" s="16">
        <v>1</v>
      </c>
    </row>
    <row r="188" spans="2:3" x14ac:dyDescent="0.3">
      <c r="B188" s="19" t="s">
        <v>165</v>
      </c>
      <c r="C188" s="16">
        <v>1</v>
      </c>
    </row>
    <row r="189" spans="2:3" x14ac:dyDescent="0.3">
      <c r="B189" s="19" t="s">
        <v>164</v>
      </c>
      <c r="C189" s="16">
        <v>1</v>
      </c>
    </row>
    <row r="190" spans="2:3" x14ac:dyDescent="0.3">
      <c r="B190" s="19" t="s">
        <v>158</v>
      </c>
      <c r="C190" s="16">
        <v>1</v>
      </c>
    </row>
    <row r="191" spans="2:3" x14ac:dyDescent="0.3">
      <c r="B191" s="19" t="s">
        <v>161</v>
      </c>
      <c r="C191" s="16">
        <v>1</v>
      </c>
    </row>
    <row r="192" spans="2:3" x14ac:dyDescent="0.3">
      <c r="B192" s="18" t="s">
        <v>184</v>
      </c>
      <c r="C192" s="16"/>
    </row>
    <row r="193" spans="2:3" x14ac:dyDescent="0.3">
      <c r="B193" s="19" t="s">
        <v>157</v>
      </c>
      <c r="C193" s="16">
        <v>1</v>
      </c>
    </row>
    <row r="194" spans="2:3" x14ac:dyDescent="0.3">
      <c r="B194" s="19" t="s">
        <v>160</v>
      </c>
      <c r="C194" s="16">
        <v>1</v>
      </c>
    </row>
    <row r="195" spans="2:3" x14ac:dyDescent="0.3">
      <c r="B195" s="19" t="s">
        <v>162</v>
      </c>
      <c r="C195" s="16">
        <v>1</v>
      </c>
    </row>
    <row r="196" spans="2:3" x14ac:dyDescent="0.3">
      <c r="B196" s="19" t="s">
        <v>163</v>
      </c>
      <c r="C196" s="16">
        <v>1</v>
      </c>
    </row>
    <row r="197" spans="2:3" x14ac:dyDescent="0.3">
      <c r="B197" s="19" t="s">
        <v>166</v>
      </c>
      <c r="C197" s="16">
        <v>1</v>
      </c>
    </row>
    <row r="198" spans="2:3" x14ac:dyDescent="0.3">
      <c r="B198" s="19" t="s">
        <v>167</v>
      </c>
      <c r="C198" s="16">
        <v>1</v>
      </c>
    </row>
    <row r="199" spans="2:3" x14ac:dyDescent="0.3">
      <c r="B199" s="19" t="s">
        <v>159</v>
      </c>
      <c r="C199" s="16">
        <v>1</v>
      </c>
    </row>
    <row r="200" spans="2:3" x14ac:dyDescent="0.3">
      <c r="B200" s="19" t="s">
        <v>165</v>
      </c>
      <c r="C200" s="16">
        <v>1</v>
      </c>
    </row>
    <row r="201" spans="2:3" x14ac:dyDescent="0.3">
      <c r="B201" s="19" t="s">
        <v>164</v>
      </c>
      <c r="C201" s="16">
        <v>1</v>
      </c>
    </row>
    <row r="202" spans="2:3" x14ac:dyDescent="0.3">
      <c r="B202" s="19" t="s">
        <v>158</v>
      </c>
      <c r="C202" s="16">
        <v>1</v>
      </c>
    </row>
    <row r="203" spans="2:3" x14ac:dyDescent="0.3">
      <c r="B203" s="19" t="s">
        <v>161</v>
      </c>
      <c r="C203" s="16">
        <v>1</v>
      </c>
    </row>
    <row r="204" spans="2:3" x14ac:dyDescent="0.3">
      <c r="B204" s="18" t="s">
        <v>185</v>
      </c>
      <c r="C204" s="16"/>
    </row>
    <row r="205" spans="2:3" x14ac:dyDescent="0.3">
      <c r="B205" s="19" t="s">
        <v>157</v>
      </c>
      <c r="C205" s="16" t="s">
        <v>346</v>
      </c>
    </row>
    <row r="206" spans="2:3" x14ac:dyDescent="0.3">
      <c r="B206" s="19" t="s">
        <v>160</v>
      </c>
      <c r="C206" s="16" t="s">
        <v>346</v>
      </c>
    </row>
    <row r="207" spans="2:3" x14ac:dyDescent="0.3">
      <c r="B207" s="19" t="s">
        <v>162</v>
      </c>
      <c r="C207" s="16" t="s">
        <v>346</v>
      </c>
    </row>
    <row r="208" spans="2:3" x14ac:dyDescent="0.3">
      <c r="B208" s="19" t="s">
        <v>163</v>
      </c>
      <c r="C208" s="16" t="s">
        <v>346</v>
      </c>
    </row>
    <row r="209" spans="2:3" x14ac:dyDescent="0.3">
      <c r="B209" s="19" t="s">
        <v>166</v>
      </c>
      <c r="C209" s="16" t="s">
        <v>346</v>
      </c>
    </row>
    <row r="210" spans="2:3" x14ac:dyDescent="0.3">
      <c r="B210" s="19" t="s">
        <v>167</v>
      </c>
      <c r="C210" s="16" t="s">
        <v>346</v>
      </c>
    </row>
    <row r="211" spans="2:3" x14ac:dyDescent="0.3">
      <c r="B211" s="19" t="s">
        <v>159</v>
      </c>
      <c r="C211" s="16" t="s">
        <v>346</v>
      </c>
    </row>
    <row r="212" spans="2:3" x14ac:dyDescent="0.3">
      <c r="B212" s="19" t="s">
        <v>165</v>
      </c>
      <c r="C212" s="16" t="s">
        <v>346</v>
      </c>
    </row>
    <row r="213" spans="2:3" x14ac:dyDescent="0.3">
      <c r="B213" s="19" t="s">
        <v>164</v>
      </c>
      <c r="C213" s="16" t="s">
        <v>346</v>
      </c>
    </row>
    <row r="214" spans="2:3" x14ac:dyDescent="0.3">
      <c r="B214" s="19" t="s">
        <v>158</v>
      </c>
      <c r="C214" s="16" t="s">
        <v>346</v>
      </c>
    </row>
    <row r="215" spans="2:3" x14ac:dyDescent="0.3">
      <c r="B215" s="19" t="s">
        <v>161</v>
      </c>
      <c r="C215" s="16" t="s">
        <v>346</v>
      </c>
    </row>
    <row r="216" spans="2:3" x14ac:dyDescent="0.3">
      <c r="B216" s="17" t="s">
        <v>200</v>
      </c>
      <c r="C216" s="16"/>
    </row>
    <row r="217" spans="2:3" x14ac:dyDescent="0.3">
      <c r="B217" s="18" t="s">
        <v>181</v>
      </c>
      <c r="C217" s="16"/>
    </row>
    <row r="218" spans="2:3" x14ac:dyDescent="0.3">
      <c r="B218" s="19" t="s">
        <v>157</v>
      </c>
      <c r="C218" s="16">
        <v>1</v>
      </c>
    </row>
    <row r="219" spans="2:3" x14ac:dyDescent="0.3">
      <c r="B219" s="19" t="s">
        <v>160</v>
      </c>
      <c r="C219" s="16">
        <v>1</v>
      </c>
    </row>
    <row r="220" spans="2:3" x14ac:dyDescent="0.3">
      <c r="B220" s="19" t="s">
        <v>162</v>
      </c>
      <c r="C220" s="16">
        <v>1</v>
      </c>
    </row>
    <row r="221" spans="2:3" x14ac:dyDescent="0.3">
      <c r="B221" s="19" t="s">
        <v>163</v>
      </c>
      <c r="C221" s="16">
        <v>1</v>
      </c>
    </row>
    <row r="222" spans="2:3" x14ac:dyDescent="0.3">
      <c r="B222" s="19" t="s">
        <v>166</v>
      </c>
      <c r="C222" s="16">
        <v>1</v>
      </c>
    </row>
    <row r="223" spans="2:3" x14ac:dyDescent="0.3">
      <c r="B223" s="19" t="s">
        <v>167</v>
      </c>
      <c r="C223" s="16">
        <v>1</v>
      </c>
    </row>
    <row r="224" spans="2:3" x14ac:dyDescent="0.3">
      <c r="B224" s="19" t="s">
        <v>159</v>
      </c>
      <c r="C224" s="16">
        <v>1</v>
      </c>
    </row>
    <row r="225" spans="2:3" x14ac:dyDescent="0.3">
      <c r="B225" s="19" t="s">
        <v>165</v>
      </c>
      <c r="C225" s="16">
        <v>1</v>
      </c>
    </row>
    <row r="226" spans="2:3" x14ac:dyDescent="0.3">
      <c r="B226" s="19" t="s">
        <v>164</v>
      </c>
      <c r="C226" s="16">
        <v>1</v>
      </c>
    </row>
    <row r="227" spans="2:3" x14ac:dyDescent="0.3">
      <c r="B227" s="19" t="s">
        <v>158</v>
      </c>
      <c r="C227" s="16">
        <v>1</v>
      </c>
    </row>
    <row r="228" spans="2:3" x14ac:dyDescent="0.3">
      <c r="B228" s="19" t="s">
        <v>161</v>
      </c>
      <c r="C228" s="16">
        <v>1</v>
      </c>
    </row>
    <row r="229" spans="2:3" x14ac:dyDescent="0.3">
      <c r="B229" s="18" t="s">
        <v>184</v>
      </c>
      <c r="C229" s="16"/>
    </row>
    <row r="230" spans="2:3" x14ac:dyDescent="0.3">
      <c r="B230" s="19" t="s">
        <v>157</v>
      </c>
      <c r="C230" s="16">
        <v>1</v>
      </c>
    </row>
    <row r="231" spans="2:3" x14ac:dyDescent="0.3">
      <c r="B231" s="19" t="s">
        <v>160</v>
      </c>
      <c r="C231" s="16">
        <v>1</v>
      </c>
    </row>
    <row r="232" spans="2:3" x14ac:dyDescent="0.3">
      <c r="B232" s="19" t="s">
        <v>162</v>
      </c>
      <c r="C232" s="16">
        <v>1</v>
      </c>
    </row>
    <row r="233" spans="2:3" x14ac:dyDescent="0.3">
      <c r="B233" s="19" t="s">
        <v>163</v>
      </c>
      <c r="C233" s="16">
        <v>1</v>
      </c>
    </row>
    <row r="234" spans="2:3" x14ac:dyDescent="0.3">
      <c r="B234" s="19" t="s">
        <v>166</v>
      </c>
      <c r="C234" s="16">
        <v>1</v>
      </c>
    </row>
    <row r="235" spans="2:3" x14ac:dyDescent="0.3">
      <c r="B235" s="19" t="s">
        <v>167</v>
      </c>
      <c r="C235" s="16">
        <v>1</v>
      </c>
    </row>
    <row r="236" spans="2:3" x14ac:dyDescent="0.3">
      <c r="B236" s="19" t="s">
        <v>159</v>
      </c>
      <c r="C236" s="16">
        <v>1</v>
      </c>
    </row>
    <row r="237" spans="2:3" x14ac:dyDescent="0.3">
      <c r="B237" s="19" t="s">
        <v>165</v>
      </c>
      <c r="C237" s="16">
        <v>1</v>
      </c>
    </row>
    <row r="238" spans="2:3" x14ac:dyDescent="0.3">
      <c r="B238" s="19" t="s">
        <v>164</v>
      </c>
      <c r="C238" s="16">
        <v>1</v>
      </c>
    </row>
    <row r="239" spans="2:3" x14ac:dyDescent="0.3">
      <c r="B239" s="19" t="s">
        <v>158</v>
      </c>
      <c r="C239" s="16">
        <v>1</v>
      </c>
    </row>
    <row r="240" spans="2:3" x14ac:dyDescent="0.3">
      <c r="B240" s="19" t="s">
        <v>161</v>
      </c>
      <c r="C240" s="16">
        <v>1</v>
      </c>
    </row>
    <row r="241" spans="2:3" x14ac:dyDescent="0.3">
      <c r="B241" s="18" t="s">
        <v>185</v>
      </c>
      <c r="C241" s="16"/>
    </row>
    <row r="242" spans="2:3" x14ac:dyDescent="0.3">
      <c r="B242" s="19" t="s">
        <v>157</v>
      </c>
      <c r="C242" s="16" t="s">
        <v>346</v>
      </c>
    </row>
    <row r="243" spans="2:3" x14ac:dyDescent="0.3">
      <c r="B243" s="19" t="s">
        <v>160</v>
      </c>
      <c r="C243" s="16" t="s">
        <v>346</v>
      </c>
    </row>
    <row r="244" spans="2:3" x14ac:dyDescent="0.3">
      <c r="B244" s="19" t="s">
        <v>162</v>
      </c>
      <c r="C244" s="16" t="s">
        <v>346</v>
      </c>
    </row>
    <row r="245" spans="2:3" x14ac:dyDescent="0.3">
      <c r="B245" s="19" t="s">
        <v>163</v>
      </c>
      <c r="C245" s="16" t="s">
        <v>346</v>
      </c>
    </row>
    <row r="246" spans="2:3" x14ac:dyDescent="0.3">
      <c r="B246" s="19" t="s">
        <v>166</v>
      </c>
      <c r="C246" s="16" t="s">
        <v>346</v>
      </c>
    </row>
    <row r="247" spans="2:3" x14ac:dyDescent="0.3">
      <c r="B247" s="19" t="s">
        <v>167</v>
      </c>
      <c r="C247" s="16" t="s">
        <v>346</v>
      </c>
    </row>
    <row r="248" spans="2:3" x14ac:dyDescent="0.3">
      <c r="B248" s="19" t="s">
        <v>159</v>
      </c>
      <c r="C248" s="16" t="s">
        <v>346</v>
      </c>
    </row>
    <row r="249" spans="2:3" x14ac:dyDescent="0.3">
      <c r="B249" s="19" t="s">
        <v>165</v>
      </c>
      <c r="C249" s="16" t="s">
        <v>346</v>
      </c>
    </row>
    <row r="250" spans="2:3" x14ac:dyDescent="0.3">
      <c r="B250" s="19" t="s">
        <v>164</v>
      </c>
      <c r="C250" s="16" t="s">
        <v>346</v>
      </c>
    </row>
    <row r="251" spans="2:3" x14ac:dyDescent="0.3">
      <c r="B251" s="19" t="s">
        <v>158</v>
      </c>
      <c r="C251" s="16" t="s">
        <v>346</v>
      </c>
    </row>
    <row r="252" spans="2:3" x14ac:dyDescent="0.3">
      <c r="B252" s="19" t="s">
        <v>161</v>
      </c>
      <c r="C252" s="16" t="s">
        <v>346</v>
      </c>
    </row>
    <row r="253" spans="2:3" x14ac:dyDescent="0.3">
      <c r="B253" s="17" t="s">
        <v>201</v>
      </c>
      <c r="C253" s="16"/>
    </row>
    <row r="254" spans="2:3" x14ac:dyDescent="0.3">
      <c r="B254" s="18" t="s">
        <v>181</v>
      </c>
      <c r="C254" s="16"/>
    </row>
    <row r="255" spans="2:3" x14ac:dyDescent="0.3">
      <c r="B255" s="19" t="s">
        <v>157</v>
      </c>
      <c r="C255" s="16">
        <v>1</v>
      </c>
    </row>
    <row r="256" spans="2:3" x14ac:dyDescent="0.3">
      <c r="B256" s="19" t="s">
        <v>160</v>
      </c>
      <c r="C256" s="16">
        <v>1</v>
      </c>
    </row>
    <row r="257" spans="2:3" x14ac:dyDescent="0.3">
      <c r="B257" s="19" t="s">
        <v>162</v>
      </c>
      <c r="C257" s="16">
        <v>1</v>
      </c>
    </row>
    <row r="258" spans="2:3" x14ac:dyDescent="0.3">
      <c r="B258" s="19" t="s">
        <v>163</v>
      </c>
      <c r="C258" s="16">
        <v>1</v>
      </c>
    </row>
    <row r="259" spans="2:3" x14ac:dyDescent="0.3">
      <c r="B259" s="19" t="s">
        <v>166</v>
      </c>
      <c r="C259" s="16">
        <v>1</v>
      </c>
    </row>
    <row r="260" spans="2:3" x14ac:dyDescent="0.3">
      <c r="B260" s="19" t="s">
        <v>167</v>
      </c>
      <c r="C260" s="16">
        <v>1</v>
      </c>
    </row>
    <row r="261" spans="2:3" x14ac:dyDescent="0.3">
      <c r="B261" s="19" t="s">
        <v>159</v>
      </c>
      <c r="C261" s="16">
        <v>1</v>
      </c>
    </row>
    <row r="262" spans="2:3" x14ac:dyDescent="0.3">
      <c r="B262" s="19" t="s">
        <v>165</v>
      </c>
      <c r="C262" s="16">
        <v>1</v>
      </c>
    </row>
    <row r="263" spans="2:3" x14ac:dyDescent="0.3">
      <c r="B263" s="19" t="s">
        <v>164</v>
      </c>
      <c r="C263" s="16">
        <v>1</v>
      </c>
    </row>
    <row r="264" spans="2:3" x14ac:dyDescent="0.3">
      <c r="B264" s="19" t="s">
        <v>158</v>
      </c>
      <c r="C264" s="16">
        <v>1</v>
      </c>
    </row>
    <row r="265" spans="2:3" x14ac:dyDescent="0.3">
      <c r="B265" s="19" t="s">
        <v>161</v>
      </c>
      <c r="C265" s="16">
        <v>1</v>
      </c>
    </row>
    <row r="266" spans="2:3" x14ac:dyDescent="0.3">
      <c r="B266" s="18" t="s">
        <v>184</v>
      </c>
      <c r="C266" s="16"/>
    </row>
    <row r="267" spans="2:3" x14ac:dyDescent="0.3">
      <c r="B267" s="19" t="s">
        <v>157</v>
      </c>
      <c r="C267" s="16">
        <v>1</v>
      </c>
    </row>
    <row r="268" spans="2:3" x14ac:dyDescent="0.3">
      <c r="B268" s="19" t="s">
        <v>160</v>
      </c>
      <c r="C268" s="16">
        <v>1</v>
      </c>
    </row>
    <row r="269" spans="2:3" x14ac:dyDescent="0.3">
      <c r="B269" s="19" t="s">
        <v>162</v>
      </c>
      <c r="C269" s="16">
        <v>1</v>
      </c>
    </row>
    <row r="270" spans="2:3" x14ac:dyDescent="0.3">
      <c r="B270" s="19" t="s">
        <v>163</v>
      </c>
      <c r="C270" s="16">
        <v>1</v>
      </c>
    </row>
    <row r="271" spans="2:3" x14ac:dyDescent="0.3">
      <c r="B271" s="19" t="s">
        <v>166</v>
      </c>
      <c r="C271" s="16">
        <v>1</v>
      </c>
    </row>
    <row r="272" spans="2:3" x14ac:dyDescent="0.3">
      <c r="B272" s="19" t="s">
        <v>167</v>
      </c>
      <c r="C272" s="16">
        <v>1</v>
      </c>
    </row>
    <row r="273" spans="2:3" x14ac:dyDescent="0.3">
      <c r="B273" s="19" t="s">
        <v>159</v>
      </c>
      <c r="C273" s="16">
        <v>1</v>
      </c>
    </row>
    <row r="274" spans="2:3" x14ac:dyDescent="0.3">
      <c r="B274" s="19" t="s">
        <v>165</v>
      </c>
      <c r="C274" s="16">
        <v>1</v>
      </c>
    </row>
    <row r="275" spans="2:3" x14ac:dyDescent="0.3">
      <c r="B275" s="19" t="s">
        <v>164</v>
      </c>
      <c r="C275" s="16">
        <v>1</v>
      </c>
    </row>
    <row r="276" spans="2:3" x14ac:dyDescent="0.3">
      <c r="B276" s="19" t="s">
        <v>158</v>
      </c>
      <c r="C276" s="16">
        <v>1</v>
      </c>
    </row>
    <row r="277" spans="2:3" x14ac:dyDescent="0.3">
      <c r="B277" s="19" t="s">
        <v>161</v>
      </c>
      <c r="C277" s="16">
        <v>1</v>
      </c>
    </row>
    <row r="278" spans="2:3" x14ac:dyDescent="0.3">
      <c r="B278" s="18" t="s">
        <v>185</v>
      </c>
      <c r="C278" s="16"/>
    </row>
    <row r="279" spans="2:3" x14ac:dyDescent="0.3">
      <c r="B279" s="19" t="s">
        <v>157</v>
      </c>
      <c r="C279" s="16" t="s">
        <v>346</v>
      </c>
    </row>
    <row r="280" spans="2:3" x14ac:dyDescent="0.3">
      <c r="B280" s="19" t="s">
        <v>160</v>
      </c>
      <c r="C280" s="16" t="s">
        <v>346</v>
      </c>
    </row>
    <row r="281" spans="2:3" x14ac:dyDescent="0.3">
      <c r="B281" s="19" t="s">
        <v>162</v>
      </c>
      <c r="C281" s="16" t="s">
        <v>346</v>
      </c>
    </row>
    <row r="282" spans="2:3" x14ac:dyDescent="0.3">
      <c r="B282" s="19" t="s">
        <v>163</v>
      </c>
      <c r="C282" s="16" t="s">
        <v>346</v>
      </c>
    </row>
    <row r="283" spans="2:3" x14ac:dyDescent="0.3">
      <c r="B283" s="19" t="s">
        <v>166</v>
      </c>
      <c r="C283" s="16" t="s">
        <v>346</v>
      </c>
    </row>
    <row r="284" spans="2:3" x14ac:dyDescent="0.3">
      <c r="B284" s="19" t="s">
        <v>167</v>
      </c>
      <c r="C284" s="16" t="s">
        <v>346</v>
      </c>
    </row>
    <row r="285" spans="2:3" x14ac:dyDescent="0.3">
      <c r="B285" s="19" t="s">
        <v>159</v>
      </c>
      <c r="C285" s="16" t="s">
        <v>346</v>
      </c>
    </row>
    <row r="286" spans="2:3" x14ac:dyDescent="0.3">
      <c r="B286" s="19" t="s">
        <v>165</v>
      </c>
      <c r="C286" s="16" t="s">
        <v>346</v>
      </c>
    </row>
    <row r="287" spans="2:3" x14ac:dyDescent="0.3">
      <c r="B287" s="19" t="s">
        <v>164</v>
      </c>
      <c r="C287" s="16" t="s">
        <v>346</v>
      </c>
    </row>
    <row r="288" spans="2:3" x14ac:dyDescent="0.3">
      <c r="B288" s="19" t="s">
        <v>158</v>
      </c>
      <c r="C288" s="16" t="s">
        <v>346</v>
      </c>
    </row>
    <row r="289" spans="2:3" x14ac:dyDescent="0.3">
      <c r="B289" s="19" t="s">
        <v>161</v>
      </c>
      <c r="C289" s="16" t="s">
        <v>346</v>
      </c>
    </row>
    <row r="290" spans="2:3" x14ac:dyDescent="0.3">
      <c r="B290" s="17" t="s">
        <v>192</v>
      </c>
      <c r="C290" s="16"/>
    </row>
    <row r="291" spans="2:3" x14ac:dyDescent="0.3">
      <c r="B291" s="18" t="s">
        <v>182</v>
      </c>
      <c r="C291" s="16"/>
    </row>
    <row r="292" spans="2:3" x14ac:dyDescent="0.3">
      <c r="B292" s="19" t="s">
        <v>157</v>
      </c>
      <c r="C292" s="16" t="s">
        <v>213</v>
      </c>
    </row>
    <row r="293" spans="2:3" x14ac:dyDescent="0.3">
      <c r="B293" s="19" t="s">
        <v>160</v>
      </c>
      <c r="C293" s="16" t="s">
        <v>213</v>
      </c>
    </row>
    <row r="294" spans="2:3" x14ac:dyDescent="0.3">
      <c r="B294" s="19" t="s">
        <v>162</v>
      </c>
      <c r="C294" s="16" t="s">
        <v>347</v>
      </c>
    </row>
    <row r="295" spans="2:3" x14ac:dyDescent="0.3">
      <c r="B295" s="19" t="s">
        <v>163</v>
      </c>
      <c r="C295" s="16" t="s">
        <v>348</v>
      </c>
    </row>
    <row r="296" spans="2:3" x14ac:dyDescent="0.3">
      <c r="B296" s="19" t="s">
        <v>166</v>
      </c>
      <c r="C296" s="16" t="s">
        <v>349</v>
      </c>
    </row>
    <row r="297" spans="2:3" x14ac:dyDescent="0.3">
      <c r="B297" s="19" t="s">
        <v>167</v>
      </c>
      <c r="C297" s="16" t="s">
        <v>350</v>
      </c>
    </row>
    <row r="298" spans="2:3" x14ac:dyDescent="0.3">
      <c r="B298" s="19" t="s">
        <v>159</v>
      </c>
      <c r="C298" s="16" t="s">
        <v>213</v>
      </c>
    </row>
    <row r="299" spans="2:3" x14ac:dyDescent="0.3">
      <c r="B299" s="19" t="s">
        <v>165</v>
      </c>
      <c r="C299" s="16" t="s">
        <v>347</v>
      </c>
    </row>
    <row r="300" spans="2:3" x14ac:dyDescent="0.3">
      <c r="B300" s="19" t="s">
        <v>164</v>
      </c>
      <c r="C300" s="16" t="s">
        <v>347</v>
      </c>
    </row>
    <row r="301" spans="2:3" x14ac:dyDescent="0.3">
      <c r="B301" s="19" t="s">
        <v>158</v>
      </c>
      <c r="C301" s="16" t="s">
        <v>350</v>
      </c>
    </row>
    <row r="302" spans="2:3" x14ac:dyDescent="0.3">
      <c r="B302" s="19" t="s">
        <v>161</v>
      </c>
      <c r="C302" s="16" t="s">
        <v>213</v>
      </c>
    </row>
    <row r="303" spans="2:3" x14ac:dyDescent="0.3">
      <c r="B303" s="18" t="s">
        <v>146</v>
      </c>
      <c r="C303" s="16"/>
    </row>
    <row r="304" spans="2:3" x14ac:dyDescent="0.3">
      <c r="B304" s="19" t="s">
        <v>157</v>
      </c>
      <c r="C304" s="16" t="s">
        <v>213</v>
      </c>
    </row>
    <row r="305" spans="2:3" x14ac:dyDescent="0.3">
      <c r="B305" s="19" t="s">
        <v>160</v>
      </c>
      <c r="C305" s="16" t="s">
        <v>213</v>
      </c>
    </row>
    <row r="306" spans="2:3" x14ac:dyDescent="0.3">
      <c r="B306" s="19" t="s">
        <v>162</v>
      </c>
      <c r="C306" s="16" t="s">
        <v>351</v>
      </c>
    </row>
    <row r="307" spans="2:3" x14ac:dyDescent="0.3">
      <c r="B307" s="19" t="s">
        <v>163</v>
      </c>
      <c r="C307" s="16" t="s">
        <v>352</v>
      </c>
    </row>
    <row r="308" spans="2:3" x14ac:dyDescent="0.3">
      <c r="B308" s="19" t="s">
        <v>166</v>
      </c>
      <c r="C308" s="16" t="s">
        <v>353</v>
      </c>
    </row>
    <row r="309" spans="2:3" x14ac:dyDescent="0.3">
      <c r="B309" s="19" t="s">
        <v>167</v>
      </c>
      <c r="C309" s="16" t="s">
        <v>354</v>
      </c>
    </row>
    <row r="310" spans="2:3" x14ac:dyDescent="0.3">
      <c r="B310" s="19" t="s">
        <v>159</v>
      </c>
      <c r="C310" s="16" t="s">
        <v>213</v>
      </c>
    </row>
    <row r="311" spans="2:3" x14ac:dyDescent="0.3">
      <c r="B311" s="19" t="s">
        <v>165</v>
      </c>
      <c r="C311" s="16" t="s">
        <v>351</v>
      </c>
    </row>
    <row r="312" spans="2:3" x14ac:dyDescent="0.3">
      <c r="B312" s="19" t="s">
        <v>164</v>
      </c>
      <c r="C312" s="16" t="s">
        <v>351</v>
      </c>
    </row>
    <row r="313" spans="2:3" x14ac:dyDescent="0.3">
      <c r="B313" s="19" t="s">
        <v>158</v>
      </c>
      <c r="C313" s="16" t="s">
        <v>354</v>
      </c>
    </row>
    <row r="314" spans="2:3" x14ac:dyDescent="0.3">
      <c r="B314" s="19" t="s">
        <v>161</v>
      </c>
      <c r="C314" s="16" t="s">
        <v>213</v>
      </c>
    </row>
    <row r="315" spans="2:3" x14ac:dyDescent="0.3">
      <c r="B315" s="18" t="s">
        <v>181</v>
      </c>
      <c r="C315" s="16"/>
    </row>
    <row r="316" spans="2:3" x14ac:dyDescent="0.3">
      <c r="B316" s="19" t="s">
        <v>157</v>
      </c>
      <c r="C316" s="16">
        <v>0</v>
      </c>
    </row>
    <row r="317" spans="2:3" x14ac:dyDescent="0.3">
      <c r="B317" s="19" t="s">
        <v>160</v>
      </c>
      <c r="C317" s="16">
        <v>0</v>
      </c>
    </row>
    <row r="318" spans="2:3" x14ac:dyDescent="0.3">
      <c r="B318" s="19" t="s">
        <v>162</v>
      </c>
      <c r="C318" s="16" t="s">
        <v>355</v>
      </c>
    </row>
    <row r="319" spans="2:3" x14ac:dyDescent="0.3">
      <c r="B319" s="19" t="s">
        <v>163</v>
      </c>
      <c r="C319" s="16" t="s">
        <v>356</v>
      </c>
    </row>
    <row r="320" spans="2:3" x14ac:dyDescent="0.3">
      <c r="B320" s="19" t="s">
        <v>166</v>
      </c>
      <c r="C320" s="16" t="s">
        <v>357</v>
      </c>
    </row>
    <row r="321" spans="2:3" x14ac:dyDescent="0.3">
      <c r="B321" s="19" t="s">
        <v>167</v>
      </c>
      <c r="C321" s="16" t="s">
        <v>358</v>
      </c>
    </row>
    <row r="322" spans="2:3" x14ac:dyDescent="0.3">
      <c r="B322" s="19" t="s">
        <v>159</v>
      </c>
      <c r="C322" s="16">
        <v>0</v>
      </c>
    </row>
    <row r="323" spans="2:3" x14ac:dyDescent="0.3">
      <c r="B323" s="19" t="s">
        <v>165</v>
      </c>
      <c r="C323" s="16" t="s">
        <v>355</v>
      </c>
    </row>
    <row r="324" spans="2:3" x14ac:dyDescent="0.3">
      <c r="B324" s="19" t="s">
        <v>164</v>
      </c>
      <c r="C324" s="16" t="s">
        <v>355</v>
      </c>
    </row>
    <row r="325" spans="2:3" x14ac:dyDescent="0.3">
      <c r="B325" s="19" t="s">
        <v>158</v>
      </c>
      <c r="C325" s="16" t="s">
        <v>358</v>
      </c>
    </row>
    <row r="326" spans="2:3" x14ac:dyDescent="0.3">
      <c r="B326" s="19" t="s">
        <v>161</v>
      </c>
      <c r="C326" s="16">
        <v>0</v>
      </c>
    </row>
    <row r="327" spans="2:3" x14ac:dyDescent="0.3">
      <c r="B327" s="17" t="s">
        <v>190</v>
      </c>
      <c r="C327" s="16"/>
    </row>
    <row r="328" spans="2:3" x14ac:dyDescent="0.3">
      <c r="B328" s="18" t="s">
        <v>181</v>
      </c>
      <c r="C328" s="16"/>
    </row>
    <row r="329" spans="2:3" x14ac:dyDescent="0.3">
      <c r="B329" s="19" t="s">
        <v>157</v>
      </c>
      <c r="C329" s="16">
        <v>15</v>
      </c>
    </row>
    <row r="330" spans="2:3" x14ac:dyDescent="0.3">
      <c r="B330" s="19" t="s">
        <v>160</v>
      </c>
      <c r="C330" s="16">
        <v>15</v>
      </c>
    </row>
    <row r="331" spans="2:3" x14ac:dyDescent="0.3">
      <c r="B331" s="19" t="s">
        <v>162</v>
      </c>
      <c r="C331" s="16">
        <v>15</v>
      </c>
    </row>
    <row r="332" spans="2:3" x14ac:dyDescent="0.3">
      <c r="B332" s="19" t="s">
        <v>163</v>
      </c>
      <c r="C332" s="16">
        <v>15</v>
      </c>
    </row>
    <row r="333" spans="2:3" x14ac:dyDescent="0.3">
      <c r="B333" s="19" t="s">
        <v>166</v>
      </c>
      <c r="C333" s="16">
        <v>15</v>
      </c>
    </row>
    <row r="334" spans="2:3" x14ac:dyDescent="0.3">
      <c r="B334" s="19" t="s">
        <v>167</v>
      </c>
      <c r="C334" s="16">
        <v>15</v>
      </c>
    </row>
    <row r="335" spans="2:3" x14ac:dyDescent="0.3">
      <c r="B335" s="19" t="s">
        <v>159</v>
      </c>
      <c r="C335" s="16">
        <v>15</v>
      </c>
    </row>
    <row r="336" spans="2:3" x14ac:dyDescent="0.3">
      <c r="B336" s="19" t="s">
        <v>165</v>
      </c>
      <c r="C336" s="16">
        <v>15</v>
      </c>
    </row>
    <row r="337" spans="2:3" x14ac:dyDescent="0.3">
      <c r="B337" s="19" t="s">
        <v>164</v>
      </c>
      <c r="C337" s="16">
        <v>15</v>
      </c>
    </row>
    <row r="338" spans="2:3" x14ac:dyDescent="0.3">
      <c r="B338" s="19" t="s">
        <v>158</v>
      </c>
      <c r="C338" s="16">
        <v>15</v>
      </c>
    </row>
    <row r="339" spans="2:3" x14ac:dyDescent="0.3">
      <c r="B339" s="19" t="s">
        <v>161</v>
      </c>
      <c r="C339" s="16">
        <v>15</v>
      </c>
    </row>
    <row r="340" spans="2:3" x14ac:dyDescent="0.3">
      <c r="B340" s="18" t="s">
        <v>184</v>
      </c>
      <c r="C340" s="16"/>
    </row>
    <row r="341" spans="2:3" x14ac:dyDescent="0.3">
      <c r="B341" s="19" t="s">
        <v>157</v>
      </c>
      <c r="C341" s="16" t="s">
        <v>213</v>
      </c>
    </row>
    <row r="342" spans="2:3" x14ac:dyDescent="0.3">
      <c r="B342" s="19" t="s">
        <v>160</v>
      </c>
      <c r="C342" s="16" t="s">
        <v>213</v>
      </c>
    </row>
    <row r="343" spans="2:3" x14ac:dyDescent="0.3">
      <c r="B343" s="19" t="s">
        <v>162</v>
      </c>
      <c r="C343" s="16" t="s">
        <v>213</v>
      </c>
    </row>
    <row r="344" spans="2:3" x14ac:dyDescent="0.3">
      <c r="B344" s="19" t="s">
        <v>163</v>
      </c>
      <c r="C344" s="16" t="s">
        <v>213</v>
      </c>
    </row>
    <row r="345" spans="2:3" x14ac:dyDescent="0.3">
      <c r="B345" s="19" t="s">
        <v>166</v>
      </c>
      <c r="C345" s="16" t="s">
        <v>213</v>
      </c>
    </row>
    <row r="346" spans="2:3" x14ac:dyDescent="0.3">
      <c r="B346" s="19" t="s">
        <v>167</v>
      </c>
      <c r="C346" s="16" t="s">
        <v>213</v>
      </c>
    </row>
    <row r="347" spans="2:3" x14ac:dyDescent="0.3">
      <c r="B347" s="19" t="s">
        <v>159</v>
      </c>
      <c r="C347" s="16" t="s">
        <v>213</v>
      </c>
    </row>
    <row r="348" spans="2:3" x14ac:dyDescent="0.3">
      <c r="B348" s="19" t="s">
        <v>165</v>
      </c>
      <c r="C348" s="16" t="s">
        <v>213</v>
      </c>
    </row>
    <row r="349" spans="2:3" x14ac:dyDescent="0.3">
      <c r="B349" s="19" t="s">
        <v>164</v>
      </c>
      <c r="C349" s="16" t="s">
        <v>213</v>
      </c>
    </row>
    <row r="350" spans="2:3" x14ac:dyDescent="0.3">
      <c r="B350" s="19" t="s">
        <v>158</v>
      </c>
      <c r="C350" s="16" t="s">
        <v>213</v>
      </c>
    </row>
    <row r="351" spans="2:3" x14ac:dyDescent="0.3">
      <c r="B351" s="19" t="s">
        <v>161</v>
      </c>
      <c r="C351" s="16" t="s">
        <v>213</v>
      </c>
    </row>
    <row r="352" spans="2:3" x14ac:dyDescent="0.3">
      <c r="B352" s="18" t="s">
        <v>185</v>
      </c>
      <c r="C352" s="16"/>
    </row>
    <row r="353" spans="2:3" x14ac:dyDescent="0.3">
      <c r="B353" s="19" t="s">
        <v>157</v>
      </c>
      <c r="C353" s="16" t="s">
        <v>213</v>
      </c>
    </row>
    <row r="354" spans="2:3" x14ac:dyDescent="0.3">
      <c r="B354" s="19" t="s">
        <v>160</v>
      </c>
      <c r="C354" s="16" t="s">
        <v>213</v>
      </c>
    </row>
    <row r="355" spans="2:3" x14ac:dyDescent="0.3">
      <c r="B355" s="19" t="s">
        <v>162</v>
      </c>
      <c r="C355" s="16" t="s">
        <v>213</v>
      </c>
    </row>
    <row r="356" spans="2:3" x14ac:dyDescent="0.3">
      <c r="B356" s="19" t="s">
        <v>163</v>
      </c>
      <c r="C356" s="16" t="s">
        <v>213</v>
      </c>
    </row>
    <row r="357" spans="2:3" x14ac:dyDescent="0.3">
      <c r="B357" s="19" t="s">
        <v>166</v>
      </c>
      <c r="C357" s="16" t="s">
        <v>213</v>
      </c>
    </row>
    <row r="358" spans="2:3" x14ac:dyDescent="0.3">
      <c r="B358" s="19" t="s">
        <v>167</v>
      </c>
      <c r="C358" s="16" t="s">
        <v>213</v>
      </c>
    </row>
    <row r="359" spans="2:3" x14ac:dyDescent="0.3">
      <c r="B359" s="19" t="s">
        <v>159</v>
      </c>
      <c r="C359" s="16" t="s">
        <v>213</v>
      </c>
    </row>
    <row r="360" spans="2:3" x14ac:dyDescent="0.3">
      <c r="B360" s="19" t="s">
        <v>165</v>
      </c>
      <c r="C360" s="16" t="s">
        <v>213</v>
      </c>
    </row>
    <row r="361" spans="2:3" x14ac:dyDescent="0.3">
      <c r="B361" s="19" t="s">
        <v>164</v>
      </c>
      <c r="C361" s="16" t="s">
        <v>213</v>
      </c>
    </row>
    <row r="362" spans="2:3" x14ac:dyDescent="0.3">
      <c r="B362" s="19" t="s">
        <v>158</v>
      </c>
      <c r="C362" s="16" t="s">
        <v>213</v>
      </c>
    </row>
    <row r="363" spans="2:3" x14ac:dyDescent="0.3">
      <c r="B363" s="19" t="s">
        <v>161</v>
      </c>
      <c r="C363" s="16" t="s">
        <v>213</v>
      </c>
    </row>
    <row r="364" spans="2:3" x14ac:dyDescent="0.3">
      <c r="B364" s="17" t="s">
        <v>19</v>
      </c>
      <c r="C364" s="16"/>
    </row>
    <row r="365" spans="2:3" x14ac:dyDescent="0.3">
      <c r="B365" s="18" t="s">
        <v>169</v>
      </c>
      <c r="C365" s="16"/>
    </row>
    <row r="366" spans="2:3" x14ac:dyDescent="0.3">
      <c r="B366" s="19" t="s">
        <v>157</v>
      </c>
      <c r="C366" s="16" t="s">
        <v>213</v>
      </c>
    </row>
    <row r="367" spans="2:3" x14ac:dyDescent="0.3">
      <c r="B367" s="19" t="s">
        <v>160</v>
      </c>
      <c r="C367" s="16" t="s">
        <v>213</v>
      </c>
    </row>
    <row r="368" spans="2:3" x14ac:dyDescent="0.3">
      <c r="B368" s="19" t="s">
        <v>162</v>
      </c>
      <c r="C368" s="16" t="s">
        <v>213</v>
      </c>
    </row>
    <row r="369" spans="2:3" x14ac:dyDescent="0.3">
      <c r="B369" s="19" t="s">
        <v>163</v>
      </c>
      <c r="C369" s="16" t="s">
        <v>213</v>
      </c>
    </row>
    <row r="370" spans="2:3" x14ac:dyDescent="0.3">
      <c r="B370" s="19" t="s">
        <v>166</v>
      </c>
      <c r="C370" s="16" t="s">
        <v>213</v>
      </c>
    </row>
    <row r="371" spans="2:3" x14ac:dyDescent="0.3">
      <c r="B371" s="19" t="s">
        <v>167</v>
      </c>
      <c r="C371" s="16" t="s">
        <v>213</v>
      </c>
    </row>
    <row r="372" spans="2:3" x14ac:dyDescent="0.3">
      <c r="B372" s="19" t="s">
        <v>159</v>
      </c>
      <c r="C372" s="16" t="s">
        <v>213</v>
      </c>
    </row>
    <row r="373" spans="2:3" x14ac:dyDescent="0.3">
      <c r="B373" s="19" t="s">
        <v>165</v>
      </c>
      <c r="C373" s="16" t="s">
        <v>213</v>
      </c>
    </row>
    <row r="374" spans="2:3" x14ac:dyDescent="0.3">
      <c r="B374" s="19" t="s">
        <v>164</v>
      </c>
      <c r="C374" s="16" t="s">
        <v>213</v>
      </c>
    </row>
    <row r="375" spans="2:3" x14ac:dyDescent="0.3">
      <c r="B375" s="19" t="s">
        <v>158</v>
      </c>
      <c r="C375" s="16" t="s">
        <v>213</v>
      </c>
    </row>
    <row r="376" spans="2:3" x14ac:dyDescent="0.3">
      <c r="B376" s="19" t="s">
        <v>161</v>
      </c>
      <c r="C376" s="16" t="s">
        <v>213</v>
      </c>
    </row>
    <row r="377" spans="2:3" x14ac:dyDescent="0.3">
      <c r="B377" s="18" t="s">
        <v>168</v>
      </c>
      <c r="C377" s="16"/>
    </row>
    <row r="378" spans="2:3" x14ac:dyDescent="0.3">
      <c r="B378" s="19" t="s">
        <v>157</v>
      </c>
      <c r="C378" s="16" t="s">
        <v>213</v>
      </c>
    </row>
    <row r="379" spans="2:3" x14ac:dyDescent="0.3">
      <c r="B379" s="19" t="s">
        <v>160</v>
      </c>
      <c r="C379" s="16" t="s">
        <v>213</v>
      </c>
    </row>
    <row r="380" spans="2:3" x14ac:dyDescent="0.3">
      <c r="B380" s="19" t="s">
        <v>162</v>
      </c>
      <c r="C380" s="16" t="s">
        <v>213</v>
      </c>
    </row>
    <row r="381" spans="2:3" x14ac:dyDescent="0.3">
      <c r="B381" s="19" t="s">
        <v>163</v>
      </c>
      <c r="C381" s="16" t="s">
        <v>213</v>
      </c>
    </row>
    <row r="382" spans="2:3" x14ac:dyDescent="0.3">
      <c r="B382" s="19" t="s">
        <v>166</v>
      </c>
      <c r="C382" s="16" t="s">
        <v>213</v>
      </c>
    </row>
    <row r="383" spans="2:3" x14ac:dyDescent="0.3">
      <c r="B383" s="19" t="s">
        <v>167</v>
      </c>
      <c r="C383" s="16" t="s">
        <v>213</v>
      </c>
    </row>
    <row r="384" spans="2:3" x14ac:dyDescent="0.3">
      <c r="B384" s="19" t="s">
        <v>159</v>
      </c>
      <c r="C384" s="16" t="s">
        <v>213</v>
      </c>
    </row>
    <row r="385" spans="2:3" x14ac:dyDescent="0.3">
      <c r="B385" s="19" t="s">
        <v>165</v>
      </c>
      <c r="C385" s="16" t="s">
        <v>213</v>
      </c>
    </row>
    <row r="386" spans="2:3" x14ac:dyDescent="0.3">
      <c r="B386" s="19" t="s">
        <v>164</v>
      </c>
      <c r="C386" s="16" t="s">
        <v>213</v>
      </c>
    </row>
    <row r="387" spans="2:3" x14ac:dyDescent="0.3">
      <c r="B387" s="19" t="s">
        <v>158</v>
      </c>
      <c r="C387" s="16" t="s">
        <v>213</v>
      </c>
    </row>
    <row r="388" spans="2:3" x14ac:dyDescent="0.3">
      <c r="B388" s="19" t="s">
        <v>161</v>
      </c>
      <c r="C388" s="16" t="s">
        <v>213</v>
      </c>
    </row>
    <row r="389" spans="2:3" x14ac:dyDescent="0.3">
      <c r="B389" s="17" t="s">
        <v>196</v>
      </c>
      <c r="C389" s="16"/>
    </row>
    <row r="390" spans="2:3" x14ac:dyDescent="0.3">
      <c r="B390" s="18" t="s">
        <v>182</v>
      </c>
      <c r="C390" s="16"/>
    </row>
    <row r="391" spans="2:3" x14ac:dyDescent="0.3">
      <c r="B391" s="19" t="s">
        <v>157</v>
      </c>
      <c r="C391" s="16">
        <v>3</v>
      </c>
    </row>
    <row r="392" spans="2:3" x14ac:dyDescent="0.3">
      <c r="B392" s="19" t="s">
        <v>160</v>
      </c>
      <c r="C392" s="16">
        <v>3</v>
      </c>
    </row>
    <row r="393" spans="2:3" x14ac:dyDescent="0.3">
      <c r="B393" s="19" t="s">
        <v>162</v>
      </c>
      <c r="C393" s="16">
        <v>3</v>
      </c>
    </row>
    <row r="394" spans="2:3" x14ac:dyDescent="0.3">
      <c r="B394" s="19" t="s">
        <v>163</v>
      </c>
      <c r="C394" s="16">
        <v>3</v>
      </c>
    </row>
    <row r="395" spans="2:3" x14ac:dyDescent="0.3">
      <c r="B395" s="19" t="s">
        <v>166</v>
      </c>
      <c r="C395" s="16">
        <v>3</v>
      </c>
    </row>
    <row r="396" spans="2:3" x14ac:dyDescent="0.3">
      <c r="B396" s="19" t="s">
        <v>167</v>
      </c>
      <c r="C396" s="16">
        <v>3</v>
      </c>
    </row>
    <row r="397" spans="2:3" x14ac:dyDescent="0.3">
      <c r="B397" s="19" t="s">
        <v>159</v>
      </c>
      <c r="C397" s="16">
        <v>3</v>
      </c>
    </row>
    <row r="398" spans="2:3" x14ac:dyDescent="0.3">
      <c r="B398" s="19" t="s">
        <v>165</v>
      </c>
      <c r="C398" s="16">
        <v>3</v>
      </c>
    </row>
    <row r="399" spans="2:3" x14ac:dyDescent="0.3">
      <c r="B399" s="19" t="s">
        <v>164</v>
      </c>
      <c r="C399" s="16">
        <v>3</v>
      </c>
    </row>
    <row r="400" spans="2:3" x14ac:dyDescent="0.3">
      <c r="B400" s="19" t="s">
        <v>158</v>
      </c>
      <c r="C400" s="16">
        <v>3</v>
      </c>
    </row>
    <row r="401" spans="2:3" x14ac:dyDescent="0.3">
      <c r="B401" s="19" t="s">
        <v>161</v>
      </c>
      <c r="C401" s="16">
        <v>3</v>
      </c>
    </row>
    <row r="402" spans="2:3" x14ac:dyDescent="0.3">
      <c r="B402" s="18" t="s">
        <v>146</v>
      </c>
      <c r="C402" s="16"/>
    </row>
    <row r="403" spans="2:3" x14ac:dyDescent="0.3">
      <c r="B403" s="19" t="s">
        <v>157</v>
      </c>
      <c r="C403" s="16">
        <v>10</v>
      </c>
    </row>
    <row r="404" spans="2:3" x14ac:dyDescent="0.3">
      <c r="B404" s="19" t="s">
        <v>160</v>
      </c>
      <c r="C404" s="16">
        <v>10</v>
      </c>
    </row>
    <row r="405" spans="2:3" x14ac:dyDescent="0.3">
      <c r="B405" s="19" t="s">
        <v>162</v>
      </c>
      <c r="C405" s="16">
        <v>10</v>
      </c>
    </row>
    <row r="406" spans="2:3" x14ac:dyDescent="0.3">
      <c r="B406" s="19" t="s">
        <v>163</v>
      </c>
      <c r="C406" s="16">
        <v>10</v>
      </c>
    </row>
    <row r="407" spans="2:3" x14ac:dyDescent="0.3">
      <c r="B407" s="19" t="s">
        <v>166</v>
      </c>
      <c r="C407" s="16">
        <v>10</v>
      </c>
    </row>
    <row r="408" spans="2:3" x14ac:dyDescent="0.3">
      <c r="B408" s="19" t="s">
        <v>167</v>
      </c>
      <c r="C408" s="16">
        <v>10</v>
      </c>
    </row>
    <row r="409" spans="2:3" x14ac:dyDescent="0.3">
      <c r="B409" s="19" t="s">
        <v>159</v>
      </c>
      <c r="C409" s="16">
        <v>10</v>
      </c>
    </row>
    <row r="410" spans="2:3" x14ac:dyDescent="0.3">
      <c r="B410" s="19" t="s">
        <v>165</v>
      </c>
      <c r="C410" s="16">
        <v>10</v>
      </c>
    </row>
    <row r="411" spans="2:3" x14ac:dyDescent="0.3">
      <c r="B411" s="19" t="s">
        <v>164</v>
      </c>
      <c r="C411" s="16">
        <v>10</v>
      </c>
    </row>
    <row r="412" spans="2:3" x14ac:dyDescent="0.3">
      <c r="B412" s="19" t="s">
        <v>158</v>
      </c>
      <c r="C412" s="16">
        <v>10</v>
      </c>
    </row>
    <row r="413" spans="2:3" x14ac:dyDescent="0.3">
      <c r="B413" s="19" t="s">
        <v>161</v>
      </c>
      <c r="C413" s="16">
        <v>10</v>
      </c>
    </row>
    <row r="414" spans="2:3" x14ac:dyDescent="0.3">
      <c r="B414" s="18" t="s">
        <v>181</v>
      </c>
      <c r="C414" s="16"/>
    </row>
    <row r="415" spans="2:3" x14ac:dyDescent="0.3">
      <c r="B415" s="19" t="s">
        <v>157</v>
      </c>
      <c r="C415" s="16" t="s">
        <v>359</v>
      </c>
    </row>
    <row r="416" spans="2:3" x14ac:dyDescent="0.3">
      <c r="B416" s="19" t="s">
        <v>160</v>
      </c>
      <c r="C416" s="16" t="s">
        <v>359</v>
      </c>
    </row>
    <row r="417" spans="2:3" x14ac:dyDescent="0.3">
      <c r="B417" s="19" t="s">
        <v>162</v>
      </c>
      <c r="C417" s="16" t="s">
        <v>359</v>
      </c>
    </row>
    <row r="418" spans="2:3" x14ac:dyDescent="0.3">
      <c r="B418" s="19" t="s">
        <v>163</v>
      </c>
      <c r="C418" s="16" t="s">
        <v>359</v>
      </c>
    </row>
    <row r="419" spans="2:3" x14ac:dyDescent="0.3">
      <c r="B419" s="19" t="s">
        <v>166</v>
      </c>
      <c r="C419" s="16" t="s">
        <v>359</v>
      </c>
    </row>
    <row r="420" spans="2:3" x14ac:dyDescent="0.3">
      <c r="B420" s="19" t="s">
        <v>167</v>
      </c>
      <c r="C420" s="16" t="s">
        <v>359</v>
      </c>
    </row>
    <row r="421" spans="2:3" x14ac:dyDescent="0.3">
      <c r="B421" s="19" t="s">
        <v>159</v>
      </c>
      <c r="C421" s="16" t="s">
        <v>359</v>
      </c>
    </row>
    <row r="422" spans="2:3" x14ac:dyDescent="0.3">
      <c r="B422" s="19" t="s">
        <v>165</v>
      </c>
      <c r="C422" s="16" t="s">
        <v>359</v>
      </c>
    </row>
    <row r="423" spans="2:3" x14ac:dyDescent="0.3">
      <c r="B423" s="19" t="s">
        <v>164</v>
      </c>
      <c r="C423" s="16" t="s">
        <v>359</v>
      </c>
    </row>
    <row r="424" spans="2:3" x14ac:dyDescent="0.3">
      <c r="B424" s="19" t="s">
        <v>158</v>
      </c>
      <c r="C424" s="16" t="s">
        <v>359</v>
      </c>
    </row>
    <row r="425" spans="2:3" x14ac:dyDescent="0.3">
      <c r="B425" s="19" t="s">
        <v>161</v>
      </c>
      <c r="C425" s="16" t="s">
        <v>359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42"/>
  <sheetViews>
    <sheetView topLeftCell="A28" workbookViewId="0">
      <selection activeCell="C37" sqref="C37:C42"/>
    </sheetView>
  </sheetViews>
  <sheetFormatPr defaultRowHeight="14.4" x14ac:dyDescent="0.3"/>
  <cols>
    <col min="2" max="2" width="36.21875" style="7" bestFit="1" customWidth="1"/>
    <col min="3" max="3" width="36.21875" style="7" customWidth="1"/>
    <col min="4" max="4" width="18" bestFit="1" customWidth="1"/>
    <col min="6" max="6" width="24.109375" bestFit="1" customWidth="1"/>
  </cols>
  <sheetData>
    <row r="2" spans="2:8" x14ac:dyDescent="0.3">
      <c r="B2" s="7" t="s">
        <v>207</v>
      </c>
    </row>
    <row r="4" spans="2:8" ht="28.8" x14ac:dyDescent="0.3">
      <c r="B4" s="1" t="s">
        <v>1</v>
      </c>
      <c r="C4" s="54" t="s">
        <v>451</v>
      </c>
      <c r="D4" s="1" t="s">
        <v>84</v>
      </c>
    </row>
    <row r="5" spans="2:8" x14ac:dyDescent="0.3">
      <c r="B5" s="3" t="s">
        <v>24</v>
      </c>
      <c r="C5" t="s">
        <v>186</v>
      </c>
      <c r="D5" s="13" t="s">
        <v>78</v>
      </c>
      <c r="H5" s="13"/>
    </row>
    <row r="6" spans="2:8" x14ac:dyDescent="0.3">
      <c r="B6" s="3" t="s">
        <v>25</v>
      </c>
      <c r="C6" t="s">
        <v>187</v>
      </c>
      <c r="D6" s="13" t="s">
        <v>78</v>
      </c>
      <c r="H6" s="13"/>
    </row>
    <row r="7" spans="2:8" x14ac:dyDescent="0.3">
      <c r="B7" s="2" t="s">
        <v>46</v>
      </c>
      <c r="C7" t="s">
        <v>197</v>
      </c>
      <c r="D7" s="13" t="s">
        <v>78</v>
      </c>
      <c r="H7" s="13"/>
    </row>
    <row r="8" spans="2:8" x14ac:dyDescent="0.3">
      <c r="B8" s="2" t="s">
        <v>435</v>
      </c>
      <c r="C8" t="s">
        <v>434</v>
      </c>
      <c r="D8" s="13" t="s">
        <v>78</v>
      </c>
      <c r="H8" s="13"/>
    </row>
    <row r="9" spans="2:8" x14ac:dyDescent="0.3">
      <c r="B9" s="2" t="s">
        <v>208</v>
      </c>
      <c r="C9" t="s">
        <v>170</v>
      </c>
      <c r="D9" s="13" t="s">
        <v>78</v>
      </c>
      <c r="H9" s="13"/>
    </row>
    <row r="10" spans="2:8" x14ac:dyDescent="0.3">
      <c r="B10" s="2" t="s">
        <v>209</v>
      </c>
      <c r="C10" t="s">
        <v>203</v>
      </c>
      <c r="D10" s="13" t="s">
        <v>78</v>
      </c>
      <c r="H10" s="13"/>
    </row>
    <row r="11" spans="2:8" x14ac:dyDescent="0.3">
      <c r="B11" s="3" t="s">
        <v>45</v>
      </c>
      <c r="C11" t="s">
        <v>193</v>
      </c>
      <c r="D11" s="13" t="s">
        <v>79</v>
      </c>
      <c r="H11" s="13"/>
    </row>
    <row r="12" spans="2:8" x14ac:dyDescent="0.3">
      <c r="B12" s="3" t="s">
        <v>27</v>
      </c>
      <c r="C12" t="s">
        <v>188</v>
      </c>
      <c r="D12" s="13" t="s">
        <v>79</v>
      </c>
      <c r="H12" s="13"/>
    </row>
    <row r="13" spans="2:8" x14ac:dyDescent="0.3">
      <c r="B13" s="3" t="s">
        <v>28</v>
      </c>
      <c r="C13" s="3" t="s">
        <v>440</v>
      </c>
      <c r="D13" s="13" t="s">
        <v>79</v>
      </c>
      <c r="H13" s="13"/>
    </row>
    <row r="14" spans="2:8" x14ac:dyDescent="0.3">
      <c r="B14" s="3" t="s">
        <v>29</v>
      </c>
      <c r="C14" s="3" t="s">
        <v>441</v>
      </c>
      <c r="D14" s="13" t="s">
        <v>79</v>
      </c>
      <c r="H14" s="13"/>
    </row>
    <row r="15" spans="2:8" x14ac:dyDescent="0.3">
      <c r="B15" s="3" t="s">
        <v>12</v>
      </c>
      <c r="C15" t="s">
        <v>189</v>
      </c>
      <c r="D15" s="13" t="s">
        <v>80</v>
      </c>
      <c r="H15" s="13"/>
    </row>
    <row r="16" spans="2:8" x14ac:dyDescent="0.3">
      <c r="B16" s="2" t="s">
        <v>13</v>
      </c>
      <c r="C16" t="s">
        <v>190</v>
      </c>
      <c r="D16" s="13" t="s">
        <v>80</v>
      </c>
      <c r="H16" s="13"/>
    </row>
    <row r="17" spans="2:8" x14ac:dyDescent="0.3">
      <c r="B17" s="2" t="s">
        <v>0</v>
      </c>
      <c r="C17" s="2" t="s">
        <v>452</v>
      </c>
      <c r="D17" s="13" t="s">
        <v>80</v>
      </c>
      <c r="H17" s="13"/>
    </row>
    <row r="18" spans="2:8" x14ac:dyDescent="0.3">
      <c r="B18" s="3" t="s">
        <v>38</v>
      </c>
      <c r="C18" t="s">
        <v>195</v>
      </c>
      <c r="D18" s="13" t="s">
        <v>80</v>
      </c>
      <c r="H18" s="13"/>
    </row>
    <row r="19" spans="2:8" x14ac:dyDescent="0.3">
      <c r="B19" s="3" t="s">
        <v>39</v>
      </c>
      <c r="C19" t="s">
        <v>196</v>
      </c>
      <c r="D19" s="13" t="s">
        <v>80</v>
      </c>
      <c r="H19" s="13"/>
    </row>
    <row r="20" spans="2:8" x14ac:dyDescent="0.3">
      <c r="B20" s="3" t="s">
        <v>40</v>
      </c>
      <c r="C20" t="s">
        <v>198</v>
      </c>
      <c r="D20" s="13" t="s">
        <v>80</v>
      </c>
      <c r="H20" s="13"/>
    </row>
    <row r="21" spans="2:8" x14ac:dyDescent="0.3">
      <c r="B21" s="3" t="s">
        <v>41</v>
      </c>
      <c r="C21" t="s">
        <v>201</v>
      </c>
      <c r="D21" s="13" t="s">
        <v>80</v>
      </c>
      <c r="H21" s="13"/>
    </row>
    <row r="22" spans="2:8" x14ac:dyDescent="0.3">
      <c r="B22" s="3" t="s">
        <v>42</v>
      </c>
      <c r="C22" t="s">
        <v>200</v>
      </c>
      <c r="D22" s="13" t="s">
        <v>80</v>
      </c>
      <c r="H22" s="13"/>
    </row>
    <row r="23" spans="2:8" x14ac:dyDescent="0.3">
      <c r="B23" s="3" t="s">
        <v>43</v>
      </c>
      <c r="C23" t="s">
        <v>202</v>
      </c>
      <c r="D23" s="13" t="s">
        <v>80</v>
      </c>
      <c r="H23" s="13"/>
    </row>
    <row r="24" spans="2:8" x14ac:dyDescent="0.3">
      <c r="B24" s="3" t="s">
        <v>44</v>
      </c>
      <c r="C24" t="s">
        <v>199</v>
      </c>
      <c r="D24" s="13" t="s">
        <v>80</v>
      </c>
      <c r="H24" s="13"/>
    </row>
    <row r="25" spans="2:8" x14ac:dyDescent="0.3">
      <c r="B25" s="3" t="s">
        <v>16</v>
      </c>
      <c r="C25" s="3"/>
      <c r="D25" s="13" t="s">
        <v>80</v>
      </c>
      <c r="H25" s="13"/>
    </row>
    <row r="26" spans="2:8" x14ac:dyDescent="0.3">
      <c r="B26" s="3" t="s">
        <v>17</v>
      </c>
      <c r="C26" s="3"/>
      <c r="D26" s="13" t="s">
        <v>80</v>
      </c>
      <c r="H26" s="13"/>
    </row>
    <row r="27" spans="2:8" x14ac:dyDescent="0.3">
      <c r="B27" s="3" t="s">
        <v>14</v>
      </c>
      <c r="C27" t="s">
        <v>194</v>
      </c>
      <c r="D27" s="13" t="s">
        <v>80</v>
      </c>
      <c r="H27" s="13"/>
    </row>
    <row r="28" spans="2:8" x14ac:dyDescent="0.3">
      <c r="B28" s="3" t="s">
        <v>18</v>
      </c>
      <c r="C28" t="s">
        <v>191</v>
      </c>
      <c r="D28" s="13" t="s">
        <v>80</v>
      </c>
      <c r="H28" s="13"/>
    </row>
    <row r="29" spans="2:8" x14ac:dyDescent="0.3">
      <c r="B29" s="3" t="s">
        <v>22</v>
      </c>
      <c r="C29" t="s">
        <v>192</v>
      </c>
      <c r="D29" s="13" t="s">
        <v>80</v>
      </c>
      <c r="H29" s="13"/>
    </row>
    <row r="30" spans="2:8" x14ac:dyDescent="0.3">
      <c r="B30" s="3" t="s">
        <v>19</v>
      </c>
      <c r="C30" s="3" t="s">
        <v>19</v>
      </c>
      <c r="D30" s="13" t="s">
        <v>80</v>
      </c>
      <c r="H30" s="13"/>
    </row>
    <row r="31" spans="2:8" x14ac:dyDescent="0.3">
      <c r="B31" s="3" t="s">
        <v>33</v>
      </c>
      <c r="C31" s="3"/>
      <c r="D31" s="13" t="s">
        <v>81</v>
      </c>
      <c r="H31" s="13"/>
    </row>
    <row r="32" spans="2:8" x14ac:dyDescent="0.3">
      <c r="B32" s="3" t="s">
        <v>34</v>
      </c>
      <c r="C32" s="3"/>
      <c r="D32" s="13" t="s">
        <v>81</v>
      </c>
      <c r="H32" s="13"/>
    </row>
    <row r="33" spans="2:8" x14ac:dyDescent="0.3">
      <c r="B33" s="3" t="s">
        <v>26</v>
      </c>
      <c r="C33" t="s">
        <v>183</v>
      </c>
      <c r="D33" s="13" t="s">
        <v>81</v>
      </c>
      <c r="H33" s="13"/>
    </row>
    <row r="34" spans="2:8" x14ac:dyDescent="0.3">
      <c r="B34" s="3" t="s">
        <v>23</v>
      </c>
      <c r="C34" t="s">
        <v>180</v>
      </c>
      <c r="D34" s="13" t="s">
        <v>82</v>
      </c>
      <c r="H34" s="13"/>
    </row>
    <row r="35" spans="2:8" x14ac:dyDescent="0.3">
      <c r="B35" s="3" t="s">
        <v>30</v>
      </c>
      <c r="C35" s="3" t="s">
        <v>442</v>
      </c>
      <c r="D35" s="13" t="s">
        <v>82</v>
      </c>
      <c r="H35" s="13"/>
    </row>
    <row r="36" spans="2:8" x14ac:dyDescent="0.3">
      <c r="B36" s="3" t="s">
        <v>31</v>
      </c>
      <c r="C36" s="3" t="s">
        <v>443</v>
      </c>
      <c r="D36" s="13" t="s">
        <v>82</v>
      </c>
      <c r="H36" s="13"/>
    </row>
    <row r="37" spans="2:8" x14ac:dyDescent="0.3">
      <c r="B37" s="3" t="s">
        <v>37</v>
      </c>
      <c r="C37" s="3"/>
      <c r="D37" s="13" t="s">
        <v>83</v>
      </c>
      <c r="H37" s="13"/>
    </row>
    <row r="38" spans="2:8" x14ac:dyDescent="0.3">
      <c r="B38" s="3" t="s">
        <v>47</v>
      </c>
      <c r="C38" s="3"/>
      <c r="D38" s="13" t="s">
        <v>83</v>
      </c>
      <c r="H38" s="13"/>
    </row>
    <row r="39" spans="2:8" x14ac:dyDescent="0.3">
      <c r="B39" s="3" t="s">
        <v>48</v>
      </c>
      <c r="C39" s="3"/>
      <c r="D39" s="13" t="s">
        <v>83</v>
      </c>
      <c r="H39" s="13"/>
    </row>
    <row r="40" spans="2:8" x14ac:dyDescent="0.3">
      <c r="B40" s="3" t="s">
        <v>36</v>
      </c>
      <c r="C40" s="3"/>
      <c r="D40" s="13" t="s">
        <v>83</v>
      </c>
      <c r="H40" s="13"/>
    </row>
    <row r="41" spans="2:8" x14ac:dyDescent="0.3">
      <c r="B41" s="3" t="s">
        <v>20</v>
      </c>
      <c r="C41" s="3"/>
      <c r="D41" s="13" t="s">
        <v>144</v>
      </c>
      <c r="H41" s="13"/>
    </row>
    <row r="42" spans="2:8" x14ac:dyDescent="0.3">
      <c r="B42" s="3" t="s">
        <v>15</v>
      </c>
      <c r="C42" s="3"/>
      <c r="D42" s="13" t="s">
        <v>144</v>
      </c>
      <c r="H42" s="1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Readme</vt:lpstr>
      <vt:lpstr>all_city_parameter_inputs</vt:lpstr>
      <vt:lpstr>All_city_list</vt:lpstr>
      <vt:lpstr>all_global_parameter_inputs</vt:lpstr>
      <vt:lpstr>All_global_list</vt:lpstr>
      <vt:lpstr>Default</vt:lpstr>
      <vt:lpstr>City_AP</vt:lpstr>
      <vt:lpstr>City_health</vt:lpstr>
      <vt:lpstr>City_injury</vt:lpstr>
      <vt:lpstr>City_PA</vt:lpstr>
      <vt:lpstr>City_travel</vt:lpstr>
      <vt:lpstr>Lookup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 Schroeder</dc:creator>
  <cp:lastModifiedBy>aks85</cp:lastModifiedBy>
  <dcterms:created xsi:type="dcterms:W3CDTF">2021-09-23T14:34:16Z</dcterms:created>
  <dcterms:modified xsi:type="dcterms:W3CDTF">2022-02-15T09:36:30Z</dcterms:modified>
</cp:coreProperties>
</file>