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zysztof.Lech\Documents\"/>
    </mc:Choice>
  </mc:AlternateContent>
  <xr:revisionPtr revIDLastSave="0" documentId="13_ncr:1_{B7942CF9-0D08-4A4E-94AE-B2CD9DDEF374}" xr6:coauthVersionLast="47" xr6:coauthVersionMax="47" xr10:uidLastSave="{00000000-0000-0000-0000-000000000000}"/>
  <bookViews>
    <workbookView xWindow="3210" yWindow="1095" windowWidth="22500" windowHeight="15435" xr2:uid="{34A60185-6183-4AA5-A51A-0353E4AEC3FD}"/>
  </bookViews>
  <sheets>
    <sheet name="ADS11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P6" i="1" s="1"/>
  <c r="N9" i="1"/>
  <c r="M9" i="1"/>
  <c r="M6" i="1" s="1"/>
  <c r="J9" i="1"/>
  <c r="L6" i="1" s="1"/>
  <c r="I9" i="1"/>
  <c r="I6" i="1" s="1"/>
  <c r="F9" i="1"/>
  <c r="H6" i="1" s="1"/>
  <c r="C9" i="1"/>
  <c r="E6" i="1" s="1"/>
  <c r="B9" i="1"/>
  <c r="B6" i="1" s="1"/>
  <c r="Z7" i="1"/>
  <c r="R7" i="1"/>
  <c r="B7" i="1"/>
  <c r="N6" i="1"/>
  <c r="K6" i="1"/>
  <c r="J5" i="1"/>
  <c r="J7" i="1" s="1"/>
  <c r="J8" i="1" l="1"/>
  <c r="C6" i="1"/>
  <c r="D6" i="1"/>
  <c r="F6" i="1"/>
  <c r="G6" i="1"/>
  <c r="B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Krzysztof Lech</author>
  </authors>
  <commentList>
    <comment ref="Q10" authorId="0" shapeId="0" xr:uid="{73943751-7968-4CE6-93A9-752F5D30EA40}">
      <text>
        <r>
          <rPr>
            <b/>
            <sz val="9"/>
            <color indexed="81"/>
            <rFont val="Tahoma"/>
            <family val="2"/>
          </rPr>
          <t>Info:</t>
        </r>
        <r>
          <rPr>
            <sz val="9"/>
            <color indexed="81"/>
            <rFont val="Tahoma"/>
            <family val="2"/>
          </rPr>
          <t xml:space="preserve">
Select options from the list </t>
        </r>
      </text>
    </comment>
  </commentList>
</comments>
</file>

<file path=xl/sharedStrings.xml><?xml version="1.0" encoding="utf-8"?>
<sst xmlns="http://schemas.openxmlformats.org/spreadsheetml/2006/main" count="64" uniqueCount="47">
  <si>
    <t xml:space="preserve">Config Register </t>
  </si>
  <si>
    <t xml:space="preserve">Data Register </t>
  </si>
  <si>
    <t>STOP</t>
  </si>
  <si>
    <t>AIN0-AIN1</t>
  </si>
  <si>
    <t>FSR 6.144V</t>
  </si>
  <si>
    <t>CONTINUE</t>
  </si>
  <si>
    <t>8SPS</t>
  </si>
  <si>
    <t>ADC</t>
  </si>
  <si>
    <t>PULL_UP_OFF</t>
  </si>
  <si>
    <t>INVALID</t>
  </si>
  <si>
    <t>Data bit High</t>
  </si>
  <si>
    <t>Data bit Low</t>
  </si>
  <si>
    <t>START</t>
  </si>
  <si>
    <t>AIN0-AIN3</t>
  </si>
  <si>
    <t>FSR 4.096V</t>
  </si>
  <si>
    <t>SINGLE</t>
  </si>
  <si>
    <t>16SPS</t>
  </si>
  <si>
    <t>TEMP</t>
  </si>
  <si>
    <t>PULL_UP_ON</t>
  </si>
  <si>
    <t>VALID</t>
  </si>
  <si>
    <t>SS</t>
  </si>
  <si>
    <t>MUX</t>
  </si>
  <si>
    <t>PGA</t>
  </si>
  <si>
    <t>MODE</t>
  </si>
  <si>
    <t>SPS</t>
  </si>
  <si>
    <t>TS</t>
  </si>
  <si>
    <t>PULL</t>
  </si>
  <si>
    <t>NOP</t>
  </si>
  <si>
    <t>R</t>
  </si>
  <si>
    <t>AIN1-AIN3</t>
  </si>
  <si>
    <t>FSR 2.048V</t>
  </si>
  <si>
    <t>32SPS</t>
  </si>
  <si>
    <t>AIN2-AIN3</t>
  </si>
  <si>
    <t>FSR 1.024V</t>
  </si>
  <si>
    <t>64SPS</t>
  </si>
  <si>
    <t>Manual</t>
  </si>
  <si>
    <t>AIN0-GND</t>
  </si>
  <si>
    <t>FSR 0.512V</t>
  </si>
  <si>
    <t>128SPS</t>
  </si>
  <si>
    <t>Auto</t>
  </si>
  <si>
    <t>AIN1-GND</t>
  </si>
  <si>
    <t>FSR 0.256V</t>
  </si>
  <si>
    <t>256SPS</t>
  </si>
  <si>
    <t>HEX</t>
  </si>
  <si>
    <t>AIN2-GND</t>
  </si>
  <si>
    <t>AIN3-GND</t>
  </si>
  <si>
    <t>&gt;&gt;&gt;&gt;&gt;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</si>
</sst>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12"/>
      <color theme="9" tint="-0.249977111117893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0" fillId="2" borderId="0" xfId="0" applyFill="1" applyAlignment="1">
      <alignment horizontal="right" vertic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1" fillId="2" borderId="0" xfId="0" applyFont="1" applyFill="1"/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5" fillId="2" borderId="0" xfId="0" applyFont="1" applyFill="1"/>
    <xf numFmtId="0" fontId="4" fillId="4" borderId="17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159861</xdr:colOff>
      <xdr:row>12</xdr:row>
      <xdr:rowOff>157861</xdr:rowOff>
    </xdr:from>
    <xdr:to>
      <xdr:col>14</xdr:col>
      <xdr:colOff>448457</xdr:colOff>
      <xdr:row>23</xdr:row>
      <xdr:rowOff>53364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D9E1C7-A311-44DC-859B-BF2502B12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461" y="2710561"/>
          <a:ext cx="6651296" cy="1991003"/>
        </a:xfrm>
        <a:prstGeom prst="rect">
          <a:avLst/>
        </a:prstGeom>
      </xdr:spPr>
    </xdr:pic>
    <xdr:clientData/>
  </xdr:twoCellAnchor>
  <xdr:twoCellAnchor editAs="oneCell">
    <xdr:from>
      <xdr:col>18</xdr:col>
      <xdr:colOff>77931</xdr:colOff>
      <xdr:row>28</xdr:row>
      <xdr:rowOff>77932</xdr:rowOff>
    </xdr:from>
    <xdr:to>
      <xdr:col>32</xdr:col>
      <xdr:colOff>131164</xdr:colOff>
      <xdr:row>39</xdr:row>
      <xdr:rowOff>87751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98F4B6-EB97-4352-9ACC-0EBCE2D97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9956" y="5678632"/>
          <a:ext cx="2986933" cy="2105319"/>
        </a:xfrm>
        <a:prstGeom prst="rect">
          <a:avLst/>
        </a:prstGeom>
      </xdr:spPr>
    </xdr:pic>
    <xdr:clientData/>
  </xdr:twoCellAnchor>
  <xdr:twoCellAnchor editAs="oneCell">
    <xdr:from>
      <xdr:col>14</xdr:col>
      <xdr:colOff>424295</xdr:colOff>
      <xdr:row>39</xdr:row>
      <xdr:rowOff>129886</xdr:rowOff>
    </xdr:from>
    <xdr:to>
      <xdr:col>35</xdr:col>
      <xdr:colOff>48362</xdr:colOff>
      <xdr:row>50</xdr:row>
      <xdr:rowOff>168284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C82C60-7EC8-4989-9CFA-0FD1B45BB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6595" y="7826086"/>
          <a:ext cx="5310492" cy="21338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13</xdr:col>
      <xdr:colOff>695339</xdr:colOff>
      <xdr:row>39</xdr:row>
      <xdr:rowOff>162240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9991D5-60CB-4BE6-8AD5-4D847CA7C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5600700"/>
          <a:ext cx="6296039" cy="22577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155864</xdr:rowOff>
    </xdr:from>
    <xdr:to>
      <xdr:col>13</xdr:col>
      <xdr:colOff>733444</xdr:colOff>
      <xdr:row>71</xdr:row>
      <xdr:rowOff>61452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1BCA53-752B-48A5-A9E0-75F54D1C4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7852064"/>
          <a:ext cx="6334144" cy="6001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B91DC-B13F-4828-9602-CC8310F5B6FD}">
  <dimension ref="A1:BD96"/>
  <sheetViews>
    <sheetView tabSelected="1" zoomScale="110" zoomScaleNormal="110" workbookViewId="0">
      <selection activeCell="X17" sqref="X17"/>
    </sheetView>
  </sheetViews>
  <sheetFormatPr defaultRowHeight="15" x14ac:dyDescent="0.25"/>
  <cols>
    <col min="1" max="1" width="9.140625" style="1"/>
    <col min="2" max="9" width="7.140625" customWidth="1"/>
    <col min="10" max="13" width="6.7109375" customWidth="1"/>
    <col min="14" max="14" width="11.42578125" customWidth="1"/>
    <col min="15" max="17" width="7" customWidth="1"/>
    <col min="18" max="33" width="3.140625" customWidth="1"/>
    <col min="34" max="42" width="7" customWidth="1"/>
    <col min="43" max="43" width="2.7109375" customWidth="1"/>
    <col min="44" max="44" width="4.140625" customWidth="1"/>
    <col min="45" max="46" width="11.7109375" customWidth="1"/>
    <col min="49" max="50" width="12.85546875" customWidth="1"/>
    <col min="52" max="52" width="9.140625" style="1" customWidth="1"/>
    <col min="53" max="53" width="13.85546875" style="1" customWidth="1"/>
    <col min="54" max="54" width="9.7109375" style="1" customWidth="1"/>
    <col min="55" max="56" width="6.5703125" style="1" customWidth="1"/>
  </cols>
  <sheetData>
    <row r="1" spans="1:56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 t="s">
        <v>1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>
        <v>1</v>
      </c>
      <c r="AU1" s="1" t="s">
        <v>2</v>
      </c>
      <c r="AV1" t="s">
        <v>3</v>
      </c>
      <c r="AW1" s="1" t="s">
        <v>4</v>
      </c>
      <c r="AX1" s="1" t="s">
        <v>5</v>
      </c>
      <c r="AY1" s="1" t="s">
        <v>6</v>
      </c>
      <c r="AZ1" s="1" t="s">
        <v>7</v>
      </c>
      <c r="BA1" s="1" t="s">
        <v>8</v>
      </c>
      <c r="BB1" s="1" t="s">
        <v>9</v>
      </c>
    </row>
    <row r="2" spans="1:56" x14ac:dyDescent="0.25">
      <c r="B2" s="4" t="s">
        <v>10</v>
      </c>
      <c r="C2" s="4"/>
      <c r="D2" s="4"/>
      <c r="E2" s="4"/>
      <c r="F2" s="4"/>
      <c r="G2" s="4"/>
      <c r="H2" s="4"/>
      <c r="I2" s="4"/>
      <c r="J2" s="5" t="s">
        <v>11</v>
      </c>
      <c r="K2" s="5"/>
      <c r="L2" s="5"/>
      <c r="M2" s="5"/>
      <c r="N2" s="5"/>
      <c r="O2" s="5"/>
      <c r="P2" s="5"/>
      <c r="Q2" s="5"/>
      <c r="R2" s="4" t="s">
        <v>10</v>
      </c>
      <c r="S2" s="4"/>
      <c r="T2" s="4"/>
      <c r="U2" s="4"/>
      <c r="V2" s="4"/>
      <c r="W2" s="4"/>
      <c r="X2" s="4"/>
      <c r="Y2" s="4"/>
      <c r="Z2" s="5" t="s">
        <v>11</v>
      </c>
      <c r="AA2" s="5"/>
      <c r="AB2" s="5"/>
      <c r="AC2" s="5"/>
      <c r="AD2" s="5"/>
      <c r="AE2" s="5"/>
      <c r="AF2" s="5"/>
      <c r="AG2" s="5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>
        <v>2</v>
      </c>
      <c r="AU2" s="1" t="s">
        <v>12</v>
      </c>
      <c r="AV2" t="s">
        <v>13</v>
      </c>
      <c r="AW2" s="1" t="s">
        <v>14</v>
      </c>
      <c r="AX2" s="1" t="s">
        <v>15</v>
      </c>
      <c r="AY2" s="1" t="s">
        <v>16</v>
      </c>
      <c r="AZ2" s="1" t="s">
        <v>17</v>
      </c>
      <c r="BA2" s="1" t="s">
        <v>18</v>
      </c>
      <c r="BB2" s="1" t="s">
        <v>19</v>
      </c>
    </row>
    <row r="3" spans="1:56" ht="15.75" thickBot="1" x14ac:dyDescent="0.3">
      <c r="B3" s="6" t="s">
        <v>20</v>
      </c>
      <c r="C3" s="7" t="s">
        <v>21</v>
      </c>
      <c r="D3" s="7"/>
      <c r="E3" s="7"/>
      <c r="F3" s="7" t="s">
        <v>22</v>
      </c>
      <c r="G3" s="7"/>
      <c r="H3" s="7"/>
      <c r="I3" s="6" t="s">
        <v>23</v>
      </c>
      <c r="J3" s="8" t="s">
        <v>24</v>
      </c>
      <c r="K3" s="8"/>
      <c r="L3" s="8"/>
      <c r="M3" s="9" t="s">
        <v>25</v>
      </c>
      <c r="N3" s="9" t="s">
        <v>26</v>
      </c>
      <c r="O3" s="8" t="s">
        <v>27</v>
      </c>
      <c r="P3" s="8"/>
      <c r="Q3" s="10" t="s">
        <v>28</v>
      </c>
      <c r="R3" s="11"/>
      <c r="S3" s="11"/>
      <c r="T3" s="11"/>
      <c r="U3" s="11"/>
      <c r="V3" s="11"/>
      <c r="W3" s="11"/>
      <c r="X3" s="11"/>
      <c r="Y3" s="11"/>
      <c r="Z3" s="12"/>
      <c r="AA3" s="12"/>
      <c r="AB3" s="12"/>
      <c r="AC3" s="12"/>
      <c r="AD3" s="12"/>
      <c r="AE3" s="12"/>
      <c r="AF3" s="12"/>
      <c r="AG3" s="12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>
        <v>3</v>
      </c>
      <c r="AU3" s="1"/>
      <c r="AV3" t="s">
        <v>29</v>
      </c>
      <c r="AW3" s="1" t="s">
        <v>30</v>
      </c>
      <c r="AX3" s="1"/>
      <c r="AY3" s="1" t="s">
        <v>31</v>
      </c>
      <c r="BB3" s="1" t="s">
        <v>9</v>
      </c>
    </row>
    <row r="4" spans="1:56" x14ac:dyDescent="0.25">
      <c r="B4" s="13">
        <v>7</v>
      </c>
      <c r="C4" s="14">
        <v>6</v>
      </c>
      <c r="D4" s="15">
        <v>5</v>
      </c>
      <c r="E4" s="16">
        <v>4</v>
      </c>
      <c r="F4" s="14">
        <v>3</v>
      </c>
      <c r="G4" s="17">
        <v>2</v>
      </c>
      <c r="H4" s="18">
        <v>1</v>
      </c>
      <c r="I4" s="19">
        <v>0</v>
      </c>
      <c r="J4" s="20">
        <v>7</v>
      </c>
      <c r="K4" s="17">
        <v>6</v>
      </c>
      <c r="L4" s="18">
        <v>5</v>
      </c>
      <c r="M4" s="19">
        <v>4</v>
      </c>
      <c r="N4" s="19">
        <v>3</v>
      </c>
      <c r="O4" s="20">
        <v>2</v>
      </c>
      <c r="P4" s="18">
        <v>1</v>
      </c>
      <c r="Q4" s="20">
        <v>0</v>
      </c>
      <c r="R4" s="21">
        <v>7</v>
      </c>
      <c r="S4" s="21">
        <v>6</v>
      </c>
      <c r="T4" s="21">
        <v>5</v>
      </c>
      <c r="U4" s="21">
        <v>4</v>
      </c>
      <c r="V4" s="21">
        <v>3</v>
      </c>
      <c r="W4" s="22">
        <v>2</v>
      </c>
      <c r="X4" s="22">
        <v>1</v>
      </c>
      <c r="Y4" s="22">
        <v>0</v>
      </c>
      <c r="Z4" s="22">
        <v>7</v>
      </c>
      <c r="AA4" s="22">
        <v>6</v>
      </c>
      <c r="AB4" s="22">
        <v>5</v>
      </c>
      <c r="AC4" s="22">
        <v>4</v>
      </c>
      <c r="AD4" s="22">
        <v>3</v>
      </c>
      <c r="AE4" s="22">
        <v>2</v>
      </c>
      <c r="AF4" s="22">
        <v>1</v>
      </c>
      <c r="AG4" s="22">
        <v>0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>
        <v>4</v>
      </c>
      <c r="AU4" s="1"/>
      <c r="AV4" t="s">
        <v>32</v>
      </c>
      <c r="AW4" s="1" t="s">
        <v>33</v>
      </c>
      <c r="AX4" s="1"/>
      <c r="AY4" s="1" t="s">
        <v>34</v>
      </c>
      <c r="BB4" s="1" t="s">
        <v>9</v>
      </c>
    </row>
    <row r="5" spans="1:56" ht="15.75" thickBot="1" x14ac:dyDescent="0.3">
      <c r="A5" s="23" t="s">
        <v>35</v>
      </c>
      <c r="B5" s="24">
        <v>1</v>
      </c>
      <c r="C5" s="25">
        <v>1</v>
      </c>
      <c r="D5" s="26">
        <v>1</v>
      </c>
      <c r="E5" s="27">
        <v>1</v>
      </c>
      <c r="F5" s="25">
        <v>0</v>
      </c>
      <c r="G5" s="26">
        <v>0</v>
      </c>
      <c r="H5" s="27">
        <v>0</v>
      </c>
      <c r="I5" s="24">
        <v>1</v>
      </c>
      <c r="J5" s="25">
        <f>_xlfn.BITRSHIFT(_xlfn.BITAND(J9,4),2)</f>
        <v>0</v>
      </c>
      <c r="K5" s="26">
        <v>0</v>
      </c>
      <c r="L5" s="27">
        <v>0</v>
      </c>
      <c r="M5" s="24">
        <v>1</v>
      </c>
      <c r="N5" s="24">
        <v>0</v>
      </c>
      <c r="O5" s="25">
        <v>0</v>
      </c>
      <c r="P5" s="27">
        <v>1</v>
      </c>
      <c r="Q5" s="25">
        <v>1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>
        <v>5</v>
      </c>
      <c r="AU5" s="1"/>
      <c r="AV5" t="s">
        <v>36</v>
      </c>
      <c r="AW5" s="1" t="s">
        <v>37</v>
      </c>
      <c r="AX5" s="1"/>
      <c r="AY5" s="1" t="s">
        <v>38</v>
      </c>
    </row>
    <row r="6" spans="1:56" ht="15.75" thickBot="1" x14ac:dyDescent="0.3">
      <c r="A6" s="23" t="s">
        <v>39</v>
      </c>
      <c r="B6" s="29">
        <f>B9-1</f>
        <v>1</v>
      </c>
      <c r="C6" s="30">
        <f>_xlfn.BITRSHIFT(_xlfn.BITAND(C9,4),2)</f>
        <v>0</v>
      </c>
      <c r="D6" s="30">
        <f>_xlfn.BITRSHIFT(_xlfn.BITAND(C9,2),1)</f>
        <v>0</v>
      </c>
      <c r="E6" s="30">
        <f>_xlfn.BITAND(C9,1)</f>
        <v>0</v>
      </c>
      <c r="F6" s="31">
        <f>_xlfn.BITRSHIFT(_xlfn.BITAND(F9,4),2)</f>
        <v>1</v>
      </c>
      <c r="G6" s="30">
        <f>_xlfn.BITRSHIFT(_xlfn.BITAND(F9,2),1)</f>
        <v>0</v>
      </c>
      <c r="H6" s="32">
        <f>_xlfn.BITAND(F9,1)</f>
        <v>1</v>
      </c>
      <c r="I6" s="29">
        <f>I9-1</f>
        <v>1</v>
      </c>
      <c r="J6" s="31">
        <v>1</v>
      </c>
      <c r="K6" s="30">
        <f>_xlfn.BITRSHIFT(_xlfn.BITAND(J9,2),1)</f>
        <v>1</v>
      </c>
      <c r="L6" s="32">
        <f>_xlfn.BITAND(J9,1)</f>
        <v>1</v>
      </c>
      <c r="M6" s="29">
        <f>M9-1</f>
        <v>1</v>
      </c>
      <c r="N6" s="29">
        <f>N9-1</f>
        <v>0</v>
      </c>
      <c r="O6" s="31">
        <v>0</v>
      </c>
      <c r="P6" s="32">
        <f>O9-1</f>
        <v>1</v>
      </c>
      <c r="Q6" s="31">
        <v>0</v>
      </c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1"/>
      <c r="AI6" s="1"/>
      <c r="AJ6" s="1"/>
      <c r="AK6" s="1"/>
      <c r="AL6" s="1"/>
      <c r="AM6" s="1"/>
      <c r="AN6" s="1"/>
      <c r="AO6" s="1"/>
      <c r="AP6" s="1"/>
      <c r="AQ6" s="1"/>
      <c r="AR6" s="34"/>
      <c r="AS6" s="1"/>
      <c r="AT6" s="1">
        <v>6</v>
      </c>
      <c r="AU6" s="1"/>
      <c r="AV6" t="s">
        <v>40</v>
      </c>
      <c r="AW6" s="1" t="s">
        <v>41</v>
      </c>
      <c r="AX6" s="1"/>
      <c r="AY6" s="1" t="s">
        <v>42</v>
      </c>
    </row>
    <row r="7" spans="1:56" ht="15.75" thickBot="1" x14ac:dyDescent="0.3">
      <c r="A7" s="23" t="s">
        <v>43</v>
      </c>
      <c r="B7" s="35" t="str">
        <f>DEC2HEX((I5*1)+(H5*2)+(G5*4)+(F5*8)+(E5*16)+(D5*32)+(C5*64)+(B5*128))</f>
        <v>F1</v>
      </c>
      <c r="C7" s="36"/>
      <c r="D7" s="36"/>
      <c r="E7" s="36"/>
      <c r="F7" s="36"/>
      <c r="G7" s="36"/>
      <c r="H7" s="36"/>
      <c r="I7" s="37"/>
      <c r="J7" s="35" t="str">
        <f>DEC2HEX((Q5*1)+(P5*2)+(O5*4)+(N5*8)+(M5*16)+(L5*32)+(K5*64)+(J5*128))</f>
        <v>13</v>
      </c>
      <c r="K7" s="36"/>
      <c r="L7" s="36"/>
      <c r="M7" s="36"/>
      <c r="N7" s="36"/>
      <c r="O7" s="36"/>
      <c r="P7" s="36"/>
      <c r="Q7" s="37"/>
      <c r="R7" s="38" t="str">
        <f>DEC2HEX((Y5*1)+(X5*2)+(W5*4)+(V5*8)+(U5*16)+(T5*32)+(S5*64)+(R5*128))</f>
        <v>0</v>
      </c>
      <c r="S7" s="39"/>
      <c r="T7" s="39"/>
      <c r="U7" s="39"/>
      <c r="V7" s="39"/>
      <c r="W7" s="39"/>
      <c r="X7" s="39"/>
      <c r="Y7" s="40"/>
      <c r="Z7" s="38" t="str">
        <f>DEC2HEX((AG5*1)+(AF5*2)+(AE5*4)+(AD5*8)+(AC5*16)+(AB5*32)+(AA5*64)+(Z5*128))</f>
        <v>0</v>
      </c>
      <c r="AA7" s="39"/>
      <c r="AB7" s="39"/>
      <c r="AC7" s="39"/>
      <c r="AD7" s="39"/>
      <c r="AE7" s="39"/>
      <c r="AF7" s="39"/>
      <c r="AG7" s="40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>
        <v>7</v>
      </c>
      <c r="AU7" s="1"/>
      <c r="AV7" t="s">
        <v>44</v>
      </c>
      <c r="AW7" s="1" t="s">
        <v>41</v>
      </c>
      <c r="AX7" s="1"/>
      <c r="AY7" s="1" t="s">
        <v>6</v>
      </c>
    </row>
    <row r="8" spans="1:56" ht="15.75" thickBot="1" x14ac:dyDescent="0.3">
      <c r="A8" s="23" t="s">
        <v>43</v>
      </c>
      <c r="B8" s="41" t="str">
        <f>DEC2HEX((I6*1)+(H6*2)+(G6*4)+(F6*8)+(E6*16)+(D6*32)+(C6*64)+(B6*128))</f>
        <v>8B</v>
      </c>
      <c r="C8" s="42"/>
      <c r="D8" s="42"/>
      <c r="E8" s="42"/>
      <c r="F8" s="42"/>
      <c r="G8" s="42"/>
      <c r="H8" s="42"/>
      <c r="I8" s="43"/>
      <c r="J8" s="41" t="str">
        <f>DEC2HEX((Q6*1)+(P6*2)+(O6*4)+(N6*8)+(M6*16)+(L6*32)+(K6*64)+(J6*128))</f>
        <v>F2</v>
      </c>
      <c r="K8" s="42"/>
      <c r="L8" s="42"/>
      <c r="M8" s="42"/>
      <c r="N8" s="42"/>
      <c r="O8" s="42"/>
      <c r="P8" s="42"/>
      <c r="Q8" s="43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>
        <v>8</v>
      </c>
      <c r="AU8" s="1"/>
      <c r="AV8" t="s">
        <v>45</v>
      </c>
      <c r="AW8" s="1" t="s">
        <v>41</v>
      </c>
      <c r="AX8" s="1"/>
      <c r="AY8" s="1" t="s">
        <v>16</v>
      </c>
      <c r="BD8"/>
    </row>
    <row r="9" spans="1:56" ht="15.75" thickBot="1" x14ac:dyDescent="0.3">
      <c r="B9" s="51">
        <f>_xlfn.XMATCH(B10,AU1:AU2,0)</f>
        <v>2</v>
      </c>
      <c r="C9" s="52">
        <f>_xlfn.XMATCH(C10,AV1:AV8,0)-1</f>
        <v>0</v>
      </c>
      <c r="D9" s="52"/>
      <c r="E9" s="52"/>
      <c r="F9" s="52">
        <f>_xlfn.XMATCH(F10,AW1:AW8,0)-1</f>
        <v>5</v>
      </c>
      <c r="G9" s="52"/>
      <c r="H9" s="52"/>
      <c r="I9" s="51">
        <f>_xlfn.XMATCH(I10,AX1:AX2,0)</f>
        <v>2</v>
      </c>
      <c r="J9" s="52">
        <f>_xlfn.XMATCH(J10,AY1:AY8,0)-1</f>
        <v>3</v>
      </c>
      <c r="K9" s="52"/>
      <c r="L9" s="52"/>
      <c r="M9" s="51">
        <f>_xlfn.XMATCH(M10,AZ1:AZ2,0)</f>
        <v>2</v>
      </c>
      <c r="N9" s="51">
        <f>_xlfn.XMATCH(N10,BA1:BA2,0)</f>
        <v>1</v>
      </c>
      <c r="O9" s="52">
        <f>_xlfn.XMATCH(O10,BB1:BB2,0)</f>
        <v>2</v>
      </c>
      <c r="P9" s="52"/>
      <c r="Q9" s="51">
        <v>0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BD9"/>
    </row>
    <row r="10" spans="1:56" ht="16.5" thickBot="1" x14ac:dyDescent="0.3">
      <c r="A10" s="44" t="s">
        <v>46</v>
      </c>
      <c r="B10" s="45" t="s">
        <v>12</v>
      </c>
      <c r="C10" s="46" t="s">
        <v>3</v>
      </c>
      <c r="D10" s="47"/>
      <c r="E10" s="48"/>
      <c r="F10" s="46" t="s">
        <v>41</v>
      </c>
      <c r="G10" s="47"/>
      <c r="H10" s="48"/>
      <c r="I10" s="49" t="s">
        <v>15</v>
      </c>
      <c r="J10" s="46" t="s">
        <v>34</v>
      </c>
      <c r="K10" s="47"/>
      <c r="L10" s="48"/>
      <c r="M10" s="49" t="s">
        <v>17</v>
      </c>
      <c r="N10" s="49" t="s">
        <v>8</v>
      </c>
      <c r="O10" s="46" t="s">
        <v>19</v>
      </c>
      <c r="P10" s="48"/>
      <c r="Q10" s="50">
        <v>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BD10"/>
    </row>
    <row r="11" spans="1:56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6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6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6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6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6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pans="2:51" s="1" customFormat="1" x14ac:dyDescent="0.25"/>
    <row r="34" spans="2:51" s="1" customFormat="1" x14ac:dyDescent="0.25"/>
    <row r="35" spans="2:51" s="1" customFormat="1" x14ac:dyDescent="0.25"/>
    <row r="36" spans="2:51" s="1" customFormat="1" x14ac:dyDescent="0.25">
      <c r="AX36"/>
    </row>
    <row r="37" spans="2:51" s="1" customFormat="1" x14ac:dyDescent="0.25">
      <c r="AX37"/>
    </row>
    <row r="38" spans="2:51" s="1" customFormat="1" x14ac:dyDescent="0.25">
      <c r="AX38"/>
    </row>
    <row r="39" spans="2:51" s="1" customFormat="1" x14ac:dyDescent="0.25">
      <c r="AX39"/>
    </row>
    <row r="40" spans="2:51" s="1" customFormat="1" x14ac:dyDescent="0.25">
      <c r="AX40"/>
    </row>
    <row r="41" spans="2:51" s="1" customFormat="1" x14ac:dyDescent="0.25">
      <c r="W41"/>
      <c r="X41"/>
      <c r="Y41"/>
      <c r="Z41"/>
      <c r="AA41"/>
      <c r="AB41"/>
      <c r="AC41"/>
      <c r="AD41"/>
      <c r="AE41"/>
      <c r="AF41"/>
      <c r="AG41"/>
      <c r="AP41"/>
      <c r="AQ41"/>
      <c r="AR41"/>
      <c r="AS41"/>
      <c r="AT41"/>
      <c r="AU41"/>
      <c r="AV41"/>
      <c r="AW41"/>
      <c r="AX41"/>
      <c r="AY41"/>
    </row>
    <row r="42" spans="2:51" s="1" customFormat="1" x14ac:dyDescent="0.25"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2:51" s="1" customFormat="1" x14ac:dyDescent="0.25"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  <row r="44" spans="2:51" s="1" customFormat="1" x14ac:dyDescent="0.25"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</row>
    <row r="45" spans="2:51" s="1" customFormat="1" x14ac:dyDescent="0.25"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</row>
    <row r="46" spans="2:51" s="1" customFormat="1" x14ac:dyDescent="0.25"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</row>
    <row r="47" spans="2:51" s="1" customFormat="1" x14ac:dyDescent="0.25"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</row>
    <row r="48" spans="2:5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2:37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2:37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2:37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2:37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2:37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2:37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2:37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2:37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2:37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2:37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2:37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2:37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2:37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2:37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2:37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2:37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2:37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2:37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2:37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2:37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2:37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2:37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2:37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2:37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2:37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2:37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2:37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2:37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2:37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2:37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2:37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2:37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2:38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2:38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2:38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2:38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2:38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2:38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2:38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2:38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2:38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2:38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2:38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2:38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</sheetData>
  <mergeCells count="24">
    <mergeCell ref="C10:E10"/>
    <mergeCell ref="F10:H10"/>
    <mergeCell ref="J10:L10"/>
    <mergeCell ref="O10:P10"/>
    <mergeCell ref="R7:Y7"/>
    <mergeCell ref="Z7:AG7"/>
    <mergeCell ref="B8:I8"/>
    <mergeCell ref="J8:Q8"/>
    <mergeCell ref="C9:E9"/>
    <mergeCell ref="F9:H9"/>
    <mergeCell ref="J9:L9"/>
    <mergeCell ref="O9:P9"/>
    <mergeCell ref="C3:E3"/>
    <mergeCell ref="F3:H3"/>
    <mergeCell ref="J3:L3"/>
    <mergeCell ref="O3:P3"/>
    <mergeCell ref="B7:I7"/>
    <mergeCell ref="J7:Q7"/>
    <mergeCell ref="B1:Q1"/>
    <mergeCell ref="R1:AG1"/>
    <mergeCell ref="B2:I2"/>
    <mergeCell ref="J2:Q2"/>
    <mergeCell ref="R2:Y2"/>
    <mergeCell ref="Z2:AG2"/>
  </mergeCells>
  <dataValidations count="9">
    <dataValidation type="list" allowBlank="1" showInputMessage="1" showErrorMessage="1" sqref="O10:P10" xr:uid="{EA470D95-8D8C-4CCC-B00F-58F5B0B90395}">
      <formula1>$BB$1:$BB$4</formula1>
    </dataValidation>
    <dataValidation type="list" allowBlank="1" showInputMessage="1" showErrorMessage="1" sqref="N10" xr:uid="{3A3E115A-CBF5-4D68-B3F0-AC3BAF8ED2AA}">
      <formula1>$BA$1:$BA$2</formula1>
    </dataValidation>
    <dataValidation type="list" allowBlank="1" showInputMessage="1" showErrorMessage="1" sqref="M10" xr:uid="{64B6C635-6768-4062-9129-95C37806AC57}">
      <formula1>$AZ$1:$AZ$2</formula1>
    </dataValidation>
    <dataValidation type="list" allowBlank="1" showInputMessage="1" showErrorMessage="1" sqref="J10:L10" xr:uid="{D1D7742A-BE2B-4A78-8887-7FB96AECA499}">
      <formula1>$AY$1:$AY$8</formula1>
    </dataValidation>
    <dataValidation type="list" allowBlank="1" showInputMessage="1" showErrorMessage="1" sqref="I10" xr:uid="{3C6DF5D1-9115-4035-AC27-934ECED31ABD}">
      <formula1>$AX$1:$AX$2</formula1>
    </dataValidation>
    <dataValidation type="list" allowBlank="1" showInputMessage="1" showErrorMessage="1" sqref="F10:H10" xr:uid="{152BDF92-A61C-4E21-9179-D0E59666240E}">
      <formula1>$AW$1:$AW$8</formula1>
    </dataValidation>
    <dataValidation type="list" allowBlank="1" showInputMessage="1" showErrorMessage="1" sqref="C10:E10" xr:uid="{FFD07731-59DA-4FD9-9A56-23CE3023740E}">
      <formula1>$AV$1:$AV$8</formula1>
    </dataValidation>
    <dataValidation type="list" allowBlank="1" showInputMessage="1" showErrorMessage="1" sqref="B10" xr:uid="{4BEE68E7-758B-48C8-BAA7-5379D9672434}">
      <formula1>$AU$1:$AU$8</formula1>
    </dataValidation>
    <dataValidation type="list" allowBlank="1" showInputMessage="1" showErrorMessage="1" sqref="AH5" xr:uid="{E251D9B0-B4A5-43E9-BFE8-E4ACD0DD6DEC}">
      <formula1>$AS$1:$AS$2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ADS1118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Lech</dc:creator>
  <cp:lastModifiedBy>Krzysztof Lech</cp:lastModifiedBy>
  <dcterms:created xsi:type="dcterms:W3CDTF">2024-11-07T16:45:45Z</dcterms:created>
  <dcterms:modified xsi:type="dcterms:W3CDTF">2024-11-07T16:47:25Z</dcterms:modified>
</cp:coreProperties>
</file>