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<sst xmlns="http://schemas.openxmlformats.org/spreadsheetml/2006/main" count="41" uniqueCount="34">
  <si>
    <t>1 табл</t>
  </si>
  <si>
    <t>№</t>
  </si>
  <si>
    <t xml:space="preserve">t c </t>
  </si>
  <si>
    <t>t ср, с</t>
  </si>
  <si>
    <t xml:space="preserve">T,с </t>
  </si>
  <si>
    <t>Погрешность периода</t>
  </si>
  <si>
    <t>W омега, c^-1</t>
  </si>
  <si>
    <t>W омега ср, с^-1</t>
  </si>
  <si>
    <t>Погрешность частоты</t>
  </si>
  <si>
    <t>3 табл</t>
  </si>
  <si>
    <t>U</t>
  </si>
  <si>
    <t>t</t>
  </si>
  <si>
    <t>T</t>
  </si>
  <si>
    <t>omega</t>
  </si>
  <si>
    <t>2 табл</t>
  </si>
  <si>
    <t>I, ma</t>
  </si>
  <si>
    <t>t,T</t>
  </si>
  <si>
    <t>k</t>
  </si>
  <si>
    <t>Декремент</t>
  </si>
  <si>
    <t>Погрешность декремента затухания</t>
  </si>
  <si>
    <t xml:space="preserve">Добротность </t>
  </si>
  <si>
    <t>Погрешность добротности</t>
  </si>
  <si>
    <t>Коэфф. затухания</t>
  </si>
  <si>
    <t>Погрешность коэфф. затухания</t>
  </si>
  <si>
    <t>A</t>
  </si>
  <si>
    <t>0.00021</t>
  </si>
  <si>
    <t>ln(A0/Ak)</t>
  </si>
  <si>
    <t>0.0008</t>
  </si>
  <si>
    <t>0.0083</t>
  </si>
  <si>
    <t>4 табл</t>
  </si>
  <si>
    <t>I t, мА</t>
  </si>
  <si>
    <t>U, В</t>
  </si>
  <si>
    <t>омега</t>
  </si>
  <si>
    <t>омега / омега0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</si>
</sst>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5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>
      <c r="A3" s="1">
        <v>1.0</v>
      </c>
      <c r="B3" s="1">
        <v>17.35</v>
      </c>
      <c r="C3" s="3">
        <f>ROUND((B3+B4+B5)/3,3)</f>
        <v>17.547</v>
      </c>
      <c r="D3" s="3">
        <f>C3/10</f>
        <v>1.7547</v>
      </c>
      <c r="E3" s="4">
        <v>0.423</v>
      </c>
      <c r="F3" s="2">
        <f t="shared" ref="F3:F5" si="1">ROUND(3.14*2/B3, 3)</f>
        <v>0.362</v>
      </c>
      <c r="G3" s="3">
        <f>((F3+F4)+F5)/3</f>
        <v>0.358</v>
      </c>
      <c r="H3" s="4">
        <v>0.0089</v>
      </c>
    </row>
    <row r="4">
      <c r="A4" s="1">
        <v>2.0</v>
      </c>
      <c r="B4" s="1">
        <v>17.83</v>
      </c>
      <c r="C4" s="5"/>
      <c r="D4" s="5"/>
      <c r="E4" s="5"/>
      <c r="F4" s="2">
        <f t="shared" si="1"/>
        <v>0.352</v>
      </c>
      <c r="G4" s="5"/>
      <c r="H4" s="5"/>
    </row>
    <row r="5">
      <c r="A5" s="1">
        <v>3.0</v>
      </c>
      <c r="B5" s="1">
        <v>17.46</v>
      </c>
      <c r="C5" s="6"/>
      <c r="D5" s="6"/>
      <c r="E5" s="6"/>
      <c r="F5" s="2">
        <f t="shared" si="1"/>
        <v>0.36</v>
      </c>
      <c r="G5" s="6"/>
      <c r="H5" s="6"/>
    </row>
    <row r="7">
      <c r="A7" s="7" t="s">
        <v>9</v>
      </c>
    </row>
    <row r="8">
      <c r="A8" s="7" t="s">
        <v>10</v>
      </c>
      <c r="B8" s="7">
        <v>2.0</v>
      </c>
      <c r="C8" s="7">
        <v>3.0</v>
      </c>
      <c r="D8" s="7">
        <v>5.0</v>
      </c>
      <c r="E8" s="7">
        <v>7.0</v>
      </c>
      <c r="F8" s="7">
        <v>10.0</v>
      </c>
    </row>
    <row r="9">
      <c r="A9" s="7" t="s">
        <v>11</v>
      </c>
      <c r="B9" s="7">
        <v>73.75</v>
      </c>
      <c r="C9" s="7">
        <v>46.6</v>
      </c>
      <c r="D9" s="7">
        <v>27.5</v>
      </c>
      <c r="E9" s="7">
        <v>19.69</v>
      </c>
      <c r="F9" s="7">
        <v>13.59</v>
      </c>
      <c r="H9" s="8">
        <f>B11/B8</f>
        <v>0.0425</v>
      </c>
    </row>
    <row r="10">
      <c r="A10" s="7" t="s">
        <v>12</v>
      </c>
      <c r="B10" s="8">
        <f t="shared" ref="B10:F10" si="2">B9/10</f>
        <v>7.375</v>
      </c>
      <c r="C10" s="8">
        <f t="shared" si="2"/>
        <v>4.66</v>
      </c>
      <c r="D10" s="8">
        <f t="shared" si="2"/>
        <v>2.75</v>
      </c>
      <c r="E10" s="8">
        <f t="shared" si="2"/>
        <v>1.969</v>
      </c>
      <c r="F10" s="8">
        <f t="shared" si="2"/>
        <v>1.359</v>
      </c>
    </row>
    <row r="11">
      <c r="A11" s="7" t="s">
        <v>13</v>
      </c>
      <c r="B11" s="7">
        <v>0.085</v>
      </c>
      <c r="C11" s="7">
        <v>0.135</v>
      </c>
      <c r="D11" s="7">
        <v>0.228</v>
      </c>
      <c r="E11" s="7">
        <v>0.319</v>
      </c>
      <c r="F11" s="7">
        <v>0.462</v>
      </c>
    </row>
    <row r="13">
      <c r="A13" s="1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1" t="s">
        <v>15</v>
      </c>
      <c r="B14" s="2"/>
      <c r="C14" s="2"/>
      <c r="D14" s="9" t="s">
        <v>16</v>
      </c>
      <c r="E14" s="10"/>
      <c r="F14" s="10"/>
      <c r="G14" s="10"/>
      <c r="H14" s="10"/>
      <c r="I14" s="10"/>
      <c r="J14" s="10"/>
      <c r="K14" s="10"/>
      <c r="L14" s="10"/>
      <c r="M14" s="11"/>
      <c r="N14" s="2"/>
      <c r="O14" s="2"/>
      <c r="P14" s="2"/>
      <c r="Q14" s="2"/>
      <c r="R14" s="2"/>
      <c r="S14" s="2"/>
    </row>
    <row r="15">
      <c r="A15" s="2"/>
      <c r="B15" s="2"/>
      <c r="C15" s="1" t="s">
        <v>17</v>
      </c>
      <c r="D15" s="1">
        <v>1.0</v>
      </c>
      <c r="E15" s="1">
        <v>2.0</v>
      </c>
      <c r="F15" s="1">
        <v>3.0</v>
      </c>
      <c r="G15" s="1">
        <v>4.0</v>
      </c>
      <c r="H15" s="1">
        <v>5.0</v>
      </c>
      <c r="I15" s="1">
        <v>6.0</v>
      </c>
      <c r="J15" s="1">
        <v>7.0</v>
      </c>
      <c r="K15" s="1">
        <v>8.0</v>
      </c>
      <c r="L15" s="1">
        <v>9.0</v>
      </c>
      <c r="M15" s="1">
        <v>10.0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</row>
    <row r="16">
      <c r="A16" s="1">
        <v>0.0</v>
      </c>
      <c r="B16" s="2"/>
      <c r="C16" s="1" t="s">
        <v>24</v>
      </c>
      <c r="D16" s="1">
        <v>18.8</v>
      </c>
      <c r="E16" s="1">
        <v>18.4</v>
      </c>
      <c r="F16" s="1">
        <v>18.0</v>
      </c>
      <c r="G16" s="1">
        <v>17.7</v>
      </c>
      <c r="H16" s="1">
        <v>17.3</v>
      </c>
      <c r="I16" s="1">
        <v>17.0</v>
      </c>
      <c r="J16" s="1">
        <v>16.7</v>
      </c>
      <c r="K16" s="1">
        <v>16.3</v>
      </c>
      <c r="L16" s="1">
        <v>16.0</v>
      </c>
      <c r="M16" s="1">
        <v>15.7</v>
      </c>
      <c r="N16" s="4">
        <v>0.02</v>
      </c>
      <c r="O16" s="4" t="s">
        <v>25</v>
      </c>
      <c r="P16" s="3">
        <f>3.14/N16</f>
        <v>157</v>
      </c>
      <c r="Q16" s="1">
        <v>0.0105</v>
      </c>
      <c r="R16" s="4">
        <v>0.0114</v>
      </c>
      <c r="S16" s="4" t="s">
        <v>25</v>
      </c>
    </row>
    <row r="17">
      <c r="A17" s="1"/>
      <c r="B17" s="2"/>
      <c r="C17" s="1" t="s">
        <v>26</v>
      </c>
      <c r="D17" s="1">
        <v>0.0</v>
      </c>
      <c r="E17" s="2">
        <f>ROUND(LN(D16/E16),3)</f>
        <v>0.022</v>
      </c>
      <c r="F17" s="2">
        <f>ROUND(LN(D16/F16),3)</f>
        <v>0.043</v>
      </c>
      <c r="G17" s="2">
        <f>ROUND(LN(D16/G16),3)</f>
        <v>0.06</v>
      </c>
      <c r="H17" s="2">
        <f>ROUND(LN(D16/H16),3)</f>
        <v>0.083</v>
      </c>
      <c r="I17" s="2">
        <f>ROUND(LN(D16/I16),3)</f>
        <v>0.101</v>
      </c>
      <c r="J17" s="2">
        <f>ROUND(LN(D16/J16),3)</f>
        <v>0.118</v>
      </c>
      <c r="K17" s="2">
        <f>ROUND(LN(D16/K16),3)</f>
        <v>0.143</v>
      </c>
      <c r="L17" s="2">
        <f>ROUND(LN(D16/L16),3)</f>
        <v>0.161</v>
      </c>
      <c r="M17" s="2">
        <f>ROUND(LN(D16/M16),3)</f>
        <v>0.18</v>
      </c>
      <c r="N17" s="6"/>
      <c r="O17" s="6"/>
      <c r="P17" s="6"/>
      <c r="Q17" s="2"/>
      <c r="R17" s="6"/>
      <c r="S17" s="6"/>
    </row>
    <row r="18">
      <c r="A18" s="1">
        <v>200.0</v>
      </c>
      <c r="B18" s="2"/>
      <c r="C18" s="1" t="s">
        <v>24</v>
      </c>
      <c r="D18" s="1">
        <v>16.7</v>
      </c>
      <c r="E18" s="1">
        <v>15.2</v>
      </c>
      <c r="F18" s="1">
        <v>14.1</v>
      </c>
      <c r="G18" s="1">
        <v>13.0</v>
      </c>
      <c r="H18" s="1">
        <v>11.9</v>
      </c>
      <c r="I18" s="1">
        <v>11.0</v>
      </c>
      <c r="J18" s="1">
        <v>10.0</v>
      </c>
      <c r="K18" s="1">
        <v>9.3</v>
      </c>
      <c r="L18" s="1">
        <v>8.4</v>
      </c>
      <c r="M18" s="1">
        <v>7.7</v>
      </c>
      <c r="N18" s="4">
        <v>0.085</v>
      </c>
      <c r="O18" s="4" t="s">
        <v>27</v>
      </c>
      <c r="P18" s="4">
        <v>39.947</v>
      </c>
      <c r="Q18" s="1">
        <v>0.009</v>
      </c>
      <c r="R18" s="4">
        <v>0.048</v>
      </c>
      <c r="S18" s="4" t="s">
        <v>27</v>
      </c>
    </row>
    <row r="19">
      <c r="A19" s="2"/>
      <c r="B19" s="2"/>
      <c r="C19" s="1" t="s">
        <v>26</v>
      </c>
      <c r="D19" s="1">
        <v>0.0</v>
      </c>
      <c r="E19" s="2">
        <f>ROUND(LN(D18/E18),3)</f>
        <v>0.094</v>
      </c>
      <c r="F19" s="2">
        <f>ROUND(LN(D18/F18),3)</f>
        <v>0.169</v>
      </c>
      <c r="G19" s="2">
        <f>ROUND(LN(D18/G18),3)</f>
        <v>0.25</v>
      </c>
      <c r="H19" s="2">
        <f>ROUND(LN(D18/H18),3)</f>
        <v>0.339</v>
      </c>
      <c r="I19" s="2">
        <f>ROUND(LN(D18/I18),3)</f>
        <v>0.418</v>
      </c>
      <c r="J19" s="2">
        <f>ROUND(LN(D18/J18),3)</f>
        <v>0.513</v>
      </c>
      <c r="K19" s="2">
        <f>ROUND(LN(D18/K18),3)</f>
        <v>0.585</v>
      </c>
      <c r="L19" s="2">
        <f>ROUND(LN(D18/L18),3)</f>
        <v>0.687</v>
      </c>
      <c r="M19" s="2">
        <f>ROUND(LN(D18/M18),3)</f>
        <v>0.774</v>
      </c>
      <c r="N19" s="6"/>
      <c r="O19" s="6"/>
      <c r="P19" s="6"/>
      <c r="Q19" s="2"/>
      <c r="R19" s="6"/>
      <c r="S19" s="6"/>
    </row>
    <row r="20">
      <c r="A20" s="1">
        <v>400.0</v>
      </c>
      <c r="B20" s="2"/>
      <c r="C20" s="1" t="s">
        <v>24</v>
      </c>
      <c r="D20" s="1">
        <v>15.2</v>
      </c>
      <c r="E20" s="1">
        <v>11.7</v>
      </c>
      <c r="F20" s="1">
        <v>9.0</v>
      </c>
      <c r="G20" s="1">
        <v>6.9</v>
      </c>
      <c r="H20" s="1">
        <v>5.1</v>
      </c>
      <c r="I20" s="1">
        <v>3.8</v>
      </c>
      <c r="J20" s="1">
        <v>2.8</v>
      </c>
      <c r="K20" s="1">
        <v>2.0</v>
      </c>
      <c r="L20" s="1">
        <v>1.4</v>
      </c>
      <c r="M20" s="1">
        <v>0.9</v>
      </c>
      <c r="N20" s="4">
        <v>0.3</v>
      </c>
      <c r="O20" s="4" t="s">
        <v>28</v>
      </c>
      <c r="P20" s="3">
        <f>10.467</f>
        <v>10.467</v>
      </c>
      <c r="Q20" s="1">
        <v>0.028</v>
      </c>
      <c r="R20" s="4">
        <v>0.171</v>
      </c>
      <c r="S20" s="4" t="s">
        <v>28</v>
      </c>
    </row>
    <row r="21">
      <c r="A21" s="2"/>
      <c r="B21" s="2"/>
      <c r="C21" s="1" t="s">
        <v>26</v>
      </c>
      <c r="D21" s="1">
        <v>0.0</v>
      </c>
      <c r="E21" s="2">
        <f>ROUND(LN(D20/E20),3)</f>
        <v>0.262</v>
      </c>
      <c r="F21" s="2">
        <f>ROUND(LN(D20/F20),3)</f>
        <v>0.524</v>
      </c>
      <c r="G21" s="2">
        <f>ROUND(LN(D20/G20),3)</f>
        <v>0.79</v>
      </c>
      <c r="H21" s="2">
        <f>ROUND(LN(D20/H20),3)</f>
        <v>1.092</v>
      </c>
      <c r="I21" s="2">
        <f>ROUND(LN(D20/I20),3)</f>
        <v>1.386</v>
      </c>
      <c r="J21" s="2">
        <f>ROUND(LN(D20/J20),3)</f>
        <v>1.692</v>
      </c>
      <c r="K21" s="2">
        <f>ROUND(LN(D20/K20),3)</f>
        <v>2.028</v>
      </c>
      <c r="L21" s="2">
        <f>ROUND(LN(D20/L20),3)</f>
        <v>2.385</v>
      </c>
      <c r="M21" s="2">
        <f>ROUND(LN(D20/M20),3)</f>
        <v>2.827</v>
      </c>
      <c r="N21" s="6"/>
      <c r="O21" s="6"/>
      <c r="P21" s="6"/>
      <c r="Q21" s="2"/>
      <c r="R21" s="6"/>
      <c r="S21" s="6"/>
    </row>
    <row r="24">
      <c r="A24" s="7" t="s">
        <v>29</v>
      </c>
    </row>
    <row r="25">
      <c r="D25" s="12" t="s">
        <v>30</v>
      </c>
    </row>
    <row r="26">
      <c r="A26" s="7" t="s">
        <v>31</v>
      </c>
      <c r="B26" s="7" t="s">
        <v>32</v>
      </c>
      <c r="C26" s="7" t="s">
        <v>33</v>
      </c>
      <c r="D26" s="7">
        <v>200.0</v>
      </c>
      <c r="E26" s="7">
        <v>400.0</v>
      </c>
    </row>
    <row r="27">
      <c r="A27" s="7">
        <v>7.0</v>
      </c>
      <c r="B27" s="8">
        <f t="shared" ref="B27:B37" si="3">A27*$H$9</f>
        <v>0.2975</v>
      </c>
      <c r="C27" s="8">
        <f t="shared" ref="C27:C37" si="4">B27/$G$3</f>
        <v>0.8310055866</v>
      </c>
      <c r="D27" s="7">
        <v>2.9</v>
      </c>
      <c r="E27" s="7">
        <v>2.0</v>
      </c>
    </row>
    <row r="28">
      <c r="A28" s="7">
        <v>7.2</v>
      </c>
      <c r="B28" s="8">
        <f t="shared" si="3"/>
        <v>0.306</v>
      </c>
      <c r="C28" s="8">
        <f t="shared" si="4"/>
        <v>0.8547486034</v>
      </c>
      <c r="D28" s="7">
        <v>3.6</v>
      </c>
      <c r="E28" s="7">
        <v>2.2</v>
      </c>
    </row>
    <row r="29">
      <c r="A29" s="7">
        <v>7.4</v>
      </c>
      <c r="B29" s="8">
        <f t="shared" si="3"/>
        <v>0.3145</v>
      </c>
      <c r="C29" s="8">
        <f t="shared" si="4"/>
        <v>0.8784916201</v>
      </c>
      <c r="D29" s="7">
        <v>5.0</v>
      </c>
      <c r="E29" s="7">
        <v>3.0</v>
      </c>
    </row>
    <row r="30">
      <c r="A30" s="7">
        <v>7.6</v>
      </c>
      <c r="B30" s="8">
        <f t="shared" si="3"/>
        <v>0.323</v>
      </c>
      <c r="C30" s="8">
        <f t="shared" si="4"/>
        <v>0.9022346369</v>
      </c>
      <c r="D30" s="7">
        <v>7.0</v>
      </c>
      <c r="E30" s="7">
        <v>3.6</v>
      </c>
    </row>
    <row r="31">
      <c r="A31" s="7">
        <v>7.8</v>
      </c>
      <c r="B31" s="8">
        <f t="shared" si="3"/>
        <v>0.3315</v>
      </c>
      <c r="C31" s="8">
        <f t="shared" si="4"/>
        <v>0.9259776536</v>
      </c>
      <c r="D31" s="7">
        <v>11.0</v>
      </c>
      <c r="E31" s="7">
        <v>3.0</v>
      </c>
    </row>
    <row r="32">
      <c r="A32" s="7">
        <v>8.0</v>
      </c>
      <c r="B32" s="8">
        <f t="shared" si="3"/>
        <v>0.34</v>
      </c>
      <c r="C32" s="8">
        <f t="shared" si="4"/>
        <v>0.9497206704</v>
      </c>
      <c r="D32" s="7">
        <v>5.0</v>
      </c>
      <c r="E32" s="7">
        <v>2.8</v>
      </c>
    </row>
    <row r="33">
      <c r="A33" s="7">
        <v>8.19999999999999</v>
      </c>
      <c r="B33" s="8">
        <f t="shared" si="3"/>
        <v>0.3485</v>
      </c>
      <c r="C33" s="8">
        <f t="shared" si="4"/>
        <v>0.9734636872</v>
      </c>
      <c r="D33" s="7">
        <v>3.6</v>
      </c>
      <c r="E33" s="7">
        <v>2.2</v>
      </c>
    </row>
    <row r="34">
      <c r="A34" s="7">
        <v>8.39999999999999</v>
      </c>
      <c r="B34" s="8">
        <f t="shared" si="3"/>
        <v>0.357</v>
      </c>
      <c r="C34" s="8">
        <f t="shared" si="4"/>
        <v>0.9972067039</v>
      </c>
      <c r="D34" s="7">
        <v>2.0</v>
      </c>
      <c r="E34" s="7">
        <v>1.8</v>
      </c>
    </row>
    <row r="35">
      <c r="A35" s="7">
        <v>8.59999999999999</v>
      </c>
      <c r="B35" s="8">
        <f t="shared" si="3"/>
        <v>0.3655</v>
      </c>
      <c r="C35" s="8">
        <f t="shared" si="4"/>
        <v>1.020949721</v>
      </c>
      <c r="D35" s="7">
        <v>2.0</v>
      </c>
      <c r="E35" s="7">
        <v>1.6</v>
      </c>
    </row>
    <row r="36">
      <c r="A36" s="7">
        <v>8.79999999999998</v>
      </c>
      <c r="B36" s="8">
        <f t="shared" si="3"/>
        <v>0.374</v>
      </c>
      <c r="C36" s="8">
        <f t="shared" si="4"/>
        <v>1.044692737</v>
      </c>
      <c r="D36" s="7">
        <v>1.6</v>
      </c>
      <c r="E36" s="7">
        <v>1.2</v>
      </c>
    </row>
    <row r="37">
      <c r="A37" s="7">
        <v>8.99999999999998</v>
      </c>
      <c r="B37" s="8">
        <f t="shared" si="3"/>
        <v>0.3825</v>
      </c>
      <c r="C37" s="8">
        <f t="shared" si="4"/>
        <v>1.068435754</v>
      </c>
      <c r="D37" s="7">
        <v>1.4</v>
      </c>
      <c r="E37" s="7">
        <v>1.0</v>
      </c>
    </row>
  </sheetData>
  <mergeCells count="22">
    <mergeCell ref="C3:C5"/>
    <mergeCell ref="D3:D5"/>
    <mergeCell ref="E3:E5"/>
    <mergeCell ref="G3:G5"/>
    <mergeCell ref="H3:H5"/>
    <mergeCell ref="D14:M14"/>
    <mergeCell ref="N16:N17"/>
    <mergeCell ref="R18:R19"/>
    <mergeCell ref="S18:S19"/>
    <mergeCell ref="N20:N21"/>
    <mergeCell ref="O20:O21"/>
    <mergeCell ref="P20:P21"/>
    <mergeCell ref="R20:R21"/>
    <mergeCell ref="S20:S21"/>
    <mergeCell ref="D25:E25"/>
    <mergeCell ref="O16:O17"/>
    <mergeCell ref="P16:P17"/>
    <mergeCell ref="R16:R17"/>
    <mergeCell ref="S16:S17"/>
    <mergeCell ref="N18:N19"/>
    <mergeCell ref="O18:O19"/>
    <mergeCell ref="P18:P19"/>
  </mergeCells>
  <drawing r:id="rId1"/>
</worksheet>
</file>