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留学\本科\336184\信息\lab works\Lab6\"/>
    </mc:Choice>
  </mc:AlternateContent>
  <xr:revisionPtr revIDLastSave="0" documentId="13_ncr:1_{80BC722A-7419-4919-B134-CC2D851A218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4" i="1" l="1"/>
  <c r="U57" i="1"/>
  <c r="U50" i="1"/>
  <c r="U43" i="1"/>
  <c r="U22" i="1"/>
  <c r="U29" i="1"/>
  <c r="U36" i="1"/>
  <c r="AA62" i="1"/>
  <c r="AA55" i="1"/>
  <c r="AA48" i="1"/>
  <c r="AA41" i="1"/>
  <c r="AA34" i="1"/>
  <c r="AA27" i="1"/>
  <c r="AA20" i="1"/>
  <c r="Y62" i="1"/>
  <c r="X62" i="1" s="1"/>
  <c r="W62" i="1" s="1"/>
  <c r="V62" i="1" s="1"/>
  <c r="T62" i="1" s="1"/>
  <c r="S62" i="1" s="1"/>
  <c r="R62" i="1" s="1"/>
  <c r="Q62" i="1" s="1"/>
  <c r="O62" i="1" s="1"/>
  <c r="N62" i="1" s="1"/>
  <c r="M62" i="1" s="1"/>
  <c r="L62" i="1" s="1"/>
  <c r="J62" i="1" s="1"/>
  <c r="I62" i="1" s="1"/>
  <c r="H62" i="1" s="1"/>
  <c r="G62" i="1" s="1"/>
  <c r="Y55" i="1"/>
  <c r="X55" i="1" s="1"/>
  <c r="W55" i="1" s="1"/>
  <c r="V55" i="1" s="1"/>
  <c r="T55" i="1" s="1"/>
  <c r="S55" i="1" s="1"/>
  <c r="R55" i="1" s="1"/>
  <c r="Q55" i="1" s="1"/>
  <c r="O55" i="1" s="1"/>
  <c r="N55" i="1" s="1"/>
  <c r="M55" i="1" s="1"/>
  <c r="L55" i="1" s="1"/>
  <c r="J55" i="1" s="1"/>
  <c r="I55" i="1" s="1"/>
  <c r="H55" i="1" s="1"/>
  <c r="G55" i="1" s="1"/>
  <c r="Y48" i="1"/>
  <c r="X48" i="1" s="1"/>
  <c r="W48" i="1" s="1"/>
  <c r="V48" i="1" s="1"/>
  <c r="T48" i="1" s="1"/>
  <c r="S48" i="1" s="1"/>
  <c r="R48" i="1" s="1"/>
  <c r="Q48" i="1" s="1"/>
  <c r="O48" i="1" s="1"/>
  <c r="N48" i="1" s="1"/>
  <c r="M48" i="1" s="1"/>
  <c r="L48" i="1" s="1"/>
  <c r="J48" i="1" s="1"/>
  <c r="I48" i="1" s="1"/>
  <c r="H48" i="1" s="1"/>
  <c r="G48" i="1" s="1"/>
  <c r="Y41" i="1"/>
  <c r="X41" i="1" s="1"/>
  <c r="W41" i="1" s="1"/>
  <c r="V41" i="1" s="1"/>
  <c r="T41" i="1" s="1"/>
  <c r="S41" i="1" s="1"/>
  <c r="R41" i="1" s="1"/>
  <c r="Q41" i="1" s="1"/>
  <c r="O41" i="1" s="1"/>
  <c r="N41" i="1" s="1"/>
  <c r="M41" i="1" s="1"/>
  <c r="L41" i="1" s="1"/>
  <c r="J41" i="1" s="1"/>
  <c r="I41" i="1" s="1"/>
  <c r="H41" i="1" s="1"/>
  <c r="G41" i="1" s="1"/>
  <c r="Y34" i="1"/>
  <c r="X34" i="1" s="1"/>
  <c r="W34" i="1" s="1"/>
  <c r="V34" i="1" s="1"/>
  <c r="T34" i="1" s="1"/>
  <c r="S34" i="1" s="1"/>
  <c r="R34" i="1" s="1"/>
  <c r="Q34" i="1" s="1"/>
  <c r="O34" i="1" s="1"/>
  <c r="N34" i="1" s="1"/>
  <c r="M34" i="1" s="1"/>
  <c r="L34" i="1" s="1"/>
  <c r="J34" i="1" s="1"/>
  <c r="I34" i="1" s="1"/>
  <c r="H34" i="1" s="1"/>
  <c r="G34" i="1" s="1"/>
  <c r="Y27" i="1"/>
  <c r="X27" i="1" s="1"/>
  <c r="W27" i="1" s="1"/>
  <c r="V27" i="1" s="1"/>
  <c r="T27" i="1" s="1"/>
  <c r="S27" i="1" s="1"/>
  <c r="R27" i="1" s="1"/>
  <c r="Q27" i="1" s="1"/>
  <c r="O27" i="1" s="1"/>
  <c r="N27" i="1" s="1"/>
  <c r="M27" i="1" s="1"/>
  <c r="L27" i="1" s="1"/>
  <c r="J27" i="1" s="1"/>
  <c r="I27" i="1" s="1"/>
  <c r="H27" i="1" s="1"/>
  <c r="G27" i="1" s="1"/>
  <c r="G20" i="1"/>
  <c r="J20" i="1"/>
  <c r="I20" i="1" s="1"/>
  <c r="H20" i="1" s="1"/>
  <c r="O20" i="1"/>
  <c r="N20" i="1" s="1"/>
  <c r="M20" i="1" s="1"/>
  <c r="L20" i="1" s="1"/>
  <c r="Q20" i="1"/>
  <c r="S20" i="1"/>
  <c r="R20" i="1" s="1"/>
  <c r="T20" i="1"/>
  <c r="V20" i="1"/>
  <c r="W20" i="1"/>
  <c r="X20" i="1"/>
  <c r="Y20" i="1"/>
  <c r="AF60" i="1"/>
  <c r="AF59" i="1"/>
  <c r="AF53" i="1"/>
  <c r="AF52" i="1"/>
  <c r="AF46" i="1"/>
  <c r="AF45" i="1"/>
  <c r="AF39" i="1"/>
  <c r="AF38" i="1"/>
  <c r="AF32" i="1"/>
  <c r="AF31" i="1"/>
  <c r="AF27" i="1"/>
  <c r="AF25" i="1"/>
  <c r="AF24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G60" i="1"/>
  <c r="G59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G53" i="1"/>
  <c r="G52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G46" i="1"/>
  <c r="G45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G39" i="1"/>
  <c r="G38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G32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G31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G25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G24" i="1"/>
  <c r="AF62" i="1"/>
  <c r="AF55" i="1"/>
  <c r="AF41" i="1"/>
  <c r="AF34" i="1"/>
  <c r="K18" i="1"/>
  <c r="P18" i="1"/>
  <c r="U18" i="1"/>
  <c r="K17" i="1"/>
  <c r="P17" i="1"/>
  <c r="U17" i="1"/>
  <c r="G7" i="1"/>
  <c r="G8" i="1"/>
  <c r="H8" i="1" s="1"/>
  <c r="G10" i="1"/>
  <c r="C8" i="1"/>
  <c r="C14" i="1" s="1"/>
  <c r="D14" i="1" s="1"/>
  <c r="C7" i="1"/>
  <c r="C13" i="1" s="1"/>
  <c r="C6" i="1"/>
  <c r="C12" i="1" s="1"/>
  <c r="D12" i="1" s="1"/>
  <c r="C5" i="1"/>
  <c r="C11" i="1" s="1"/>
  <c r="G11" i="1" s="1"/>
  <c r="C4" i="1"/>
  <c r="C10" i="1" s="1"/>
  <c r="D10" i="1" s="1"/>
  <c r="G5" i="1" l="1"/>
  <c r="H11" i="1"/>
  <c r="AF48" i="1"/>
  <c r="D11" i="1"/>
  <c r="AF18" i="1"/>
  <c r="D5" i="1"/>
  <c r="G4" i="1"/>
  <c r="G17" i="1" s="1"/>
  <c r="G12" i="1"/>
  <c r="H10" i="1"/>
  <c r="D8" i="1"/>
  <c r="I8" i="1"/>
  <c r="J8" i="1"/>
  <c r="L8" i="1"/>
  <c r="M8" i="1" s="1"/>
  <c r="D7" i="1"/>
  <c r="I10" i="1"/>
  <c r="D6" i="1"/>
  <c r="G6" i="1"/>
  <c r="H6" i="1" s="1"/>
  <c r="H4" i="1"/>
  <c r="H17" i="1" s="1"/>
  <c r="H7" i="1"/>
  <c r="I7" i="1" s="1"/>
  <c r="J7" i="1" s="1"/>
  <c r="D4" i="1"/>
  <c r="G14" i="1"/>
  <c r="H14" i="1" s="1"/>
  <c r="D13" i="1"/>
  <c r="AF17" i="1"/>
  <c r="AF20" i="1" s="1"/>
  <c r="G13" i="1"/>
  <c r="H13" i="1"/>
  <c r="I13" i="1"/>
  <c r="J13" i="1" s="1"/>
  <c r="L13" i="1" s="1"/>
  <c r="C9" i="1"/>
  <c r="G18" i="1" l="1"/>
  <c r="I11" i="1"/>
  <c r="H12" i="1"/>
  <c r="I6" i="1"/>
  <c r="J6" i="1" s="1"/>
  <c r="H5" i="1"/>
  <c r="N8" i="1"/>
  <c r="M13" i="1"/>
  <c r="N13" i="1" s="1"/>
  <c r="L7" i="1"/>
  <c r="I4" i="1"/>
  <c r="I17" i="1" s="1"/>
  <c r="I14" i="1"/>
  <c r="C15" i="1"/>
  <c r="D9" i="1"/>
  <c r="G9" i="1"/>
  <c r="H9" i="1" s="1"/>
  <c r="J10" i="1"/>
  <c r="J11" i="1" l="1"/>
  <c r="H18" i="1"/>
  <c r="I5" i="1"/>
  <c r="L11" i="1"/>
  <c r="I12" i="1"/>
  <c r="L6" i="1"/>
  <c r="M6" i="1"/>
  <c r="J14" i="1"/>
  <c r="O8" i="1"/>
  <c r="G15" i="1"/>
  <c r="H15" i="1" s="1"/>
  <c r="D15" i="1"/>
  <c r="L10" i="1"/>
  <c r="M7" i="1"/>
  <c r="O13" i="1"/>
  <c r="Q13" i="1"/>
  <c r="J4" i="1"/>
  <c r="I9" i="1"/>
  <c r="J9" i="1" s="1"/>
  <c r="J12" i="1" l="1"/>
  <c r="M11" i="1"/>
  <c r="J5" i="1"/>
  <c r="L5" i="1" s="1"/>
  <c r="I18" i="1"/>
  <c r="Q8" i="1"/>
  <c r="L14" i="1"/>
  <c r="M14" i="1" s="1"/>
  <c r="N6" i="1"/>
  <c r="N7" i="1"/>
  <c r="L4" i="1"/>
  <c r="R13" i="1"/>
  <c r="S13" i="1" s="1"/>
  <c r="M10" i="1"/>
  <c r="I15" i="1"/>
  <c r="J17" i="1"/>
  <c r="L9" i="1"/>
  <c r="M9" i="1" s="1"/>
  <c r="N9" i="1" s="1"/>
  <c r="L18" i="1" l="1"/>
  <c r="Q11" i="1"/>
  <c r="N11" i="1"/>
  <c r="O11" i="1"/>
  <c r="J18" i="1"/>
  <c r="M5" i="1"/>
  <c r="M18" i="1" s="1"/>
  <c r="L12" i="1"/>
  <c r="R8" i="1"/>
  <c r="S8" i="1" s="1"/>
  <c r="N14" i="1"/>
  <c r="O7" i="1"/>
  <c r="O6" i="1"/>
  <c r="O14" i="1"/>
  <c r="Q14" i="1" s="1"/>
  <c r="L17" i="1"/>
  <c r="T13" i="1"/>
  <c r="O9" i="1"/>
  <c r="J15" i="1"/>
  <c r="M4" i="1"/>
  <c r="N4" i="1" s="1"/>
  <c r="N17" i="1" s="1"/>
  <c r="N10" i="1"/>
  <c r="M12" i="1" l="1"/>
  <c r="N12" i="1"/>
  <c r="R11" i="1"/>
  <c r="N5" i="1"/>
  <c r="N18" i="1" s="1"/>
  <c r="T8" i="1"/>
  <c r="V8" i="1" s="1"/>
  <c r="Q6" i="1"/>
  <c r="R6" i="1" s="1"/>
  <c r="S6" i="1" s="1"/>
  <c r="Q7" i="1"/>
  <c r="R7" i="1" s="1"/>
  <c r="R14" i="1"/>
  <c r="S14" i="1"/>
  <c r="L15" i="1"/>
  <c r="M17" i="1"/>
  <c r="T14" i="1"/>
  <c r="M15" i="1"/>
  <c r="Q9" i="1"/>
  <c r="R9" i="1" s="1"/>
  <c r="O10" i="1"/>
  <c r="V13" i="1"/>
  <c r="O4" i="1"/>
  <c r="O17" i="1" s="1"/>
  <c r="T6" i="1" l="1"/>
  <c r="S11" i="1"/>
  <c r="O5" i="1"/>
  <c r="O12" i="1"/>
  <c r="S7" i="1"/>
  <c r="W8" i="1"/>
  <c r="X8" i="1" s="1"/>
  <c r="V14" i="1"/>
  <c r="V6" i="1"/>
  <c r="W6" i="1" s="1"/>
  <c r="Q10" i="1"/>
  <c r="W13" i="1"/>
  <c r="X13" i="1" s="1"/>
  <c r="Y13" i="1" s="1"/>
  <c r="N15" i="1"/>
  <c r="O15" i="1" s="1"/>
  <c r="Q4" i="1"/>
  <c r="S9" i="1"/>
  <c r="R10" i="1"/>
  <c r="S10" i="1" s="1"/>
  <c r="R12" i="1" l="1"/>
  <c r="T11" i="1"/>
  <c r="O18" i="1"/>
  <c r="Q5" i="1"/>
  <c r="Q12" i="1"/>
  <c r="Y8" i="1"/>
  <c r="W14" i="1"/>
  <c r="X6" i="1"/>
  <c r="Y6" i="1"/>
  <c r="T7" i="1"/>
  <c r="R15" i="1"/>
  <c r="T9" i="1"/>
  <c r="V9" i="1" s="1"/>
  <c r="Q15" i="1"/>
  <c r="Q17" i="1"/>
  <c r="T10" i="1"/>
  <c r="V10" i="1" s="1"/>
  <c r="R4" i="1"/>
  <c r="R17" i="1" s="1"/>
  <c r="S12" i="1"/>
  <c r="W9" i="1" l="1"/>
  <c r="X9" i="1" s="1"/>
  <c r="V11" i="1"/>
  <c r="R5" i="1"/>
  <c r="W11" i="1"/>
  <c r="X11" i="1"/>
  <c r="Q18" i="1"/>
  <c r="X14" i="1"/>
  <c r="Y14" i="1" s="1"/>
  <c r="V7" i="1"/>
  <c r="Y9" i="1"/>
  <c r="T12" i="1"/>
  <c r="S15" i="1"/>
  <c r="W10" i="1"/>
  <c r="S4" i="1"/>
  <c r="Y11" i="1" l="1"/>
  <c r="R18" i="1"/>
  <c r="S5" i="1"/>
  <c r="W7" i="1"/>
  <c r="X7" i="1" s="1"/>
  <c r="Y7" i="1" s="1"/>
  <c r="V12" i="1"/>
  <c r="X10" i="1"/>
  <c r="Y10" i="1" s="1"/>
  <c r="S17" i="1"/>
  <c r="T4" i="1"/>
  <c r="T15" i="1"/>
  <c r="S18" i="1" l="1"/>
  <c r="T5" i="1"/>
  <c r="W12" i="1"/>
  <c r="V15" i="1"/>
  <c r="W15" i="1" s="1"/>
  <c r="X12" i="1"/>
  <c r="T17" i="1"/>
  <c r="V4" i="1"/>
  <c r="T18" i="1" l="1"/>
  <c r="V5" i="1"/>
  <c r="W5" i="1"/>
  <c r="W18" i="1" s="1"/>
  <c r="Y12" i="1"/>
  <c r="X5" i="1"/>
  <c r="X18" i="1" s="1"/>
  <c r="X15" i="1"/>
  <c r="Y15" i="1" s="1"/>
  <c r="V17" i="1"/>
  <c r="W4" i="1"/>
  <c r="W17" i="1" s="1"/>
  <c r="V18" i="1" l="1"/>
  <c r="Y5" i="1"/>
  <c r="Y18" i="1" s="1"/>
  <c r="X4" i="1"/>
  <c r="X17" i="1" s="1"/>
  <c r="Y4" i="1" l="1"/>
  <c r="Y17" i="1" s="1"/>
</calcChain>
</file>

<file path=xl/sharedStrings.xml><?xml version="1.0" encoding="utf-8"?>
<sst xmlns="http://schemas.openxmlformats.org/spreadsheetml/2006/main" count="390" uniqueCount="81">
  <si>
    <t>A=</t>
    <phoneticPr fontId="1" type="noConversion"/>
  </si>
  <si>
    <t>C=</t>
    <phoneticPr fontId="1" type="noConversion"/>
  </si>
  <si>
    <t>X1 =</t>
    <phoneticPr fontId="1" type="noConversion"/>
  </si>
  <si>
    <t>X2 =</t>
    <phoneticPr fontId="1" type="noConversion"/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</si>
  <si>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</si>
  <si>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</si>
  <si>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</si>
  <si>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</si>
  <si>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</si>
  <si>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</si>
  <si>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</si>
  <si>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</si>
  <si>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</si>
  <si>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</si>
  <si>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.</t>
    <phoneticPr fontId="1" type="noConversion"/>
  </si>
  <si>
    <t>B1=</t>
    <phoneticPr fontId="1" type="noConversion"/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</si>
  <si>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</si>
  <si>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</si>
  <si>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</si>
  <si>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</si>
  <si>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</si>
  <si>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</si>
  <si>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</si>
  <si>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</si>
  <si>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</si>
  <si>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</si>
  <si>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</si>
  <si>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-B1</t>
    <phoneticPr fontId="1" type="noConversion"/>
  </si>
  <si>
    <t>-B2</t>
  </si>
  <si>
    <t>-B3</t>
  </si>
  <si>
    <t>-B4</t>
  </si>
  <si>
    <t>-B5</t>
  </si>
  <si>
    <t>-B6</t>
  </si>
  <si>
    <t>B1</t>
    <phoneticPr fontId="1" type="noConversion"/>
  </si>
  <si>
    <t>B2</t>
  </si>
  <si>
    <t>+</t>
    <phoneticPr fontId="1" type="noConversion"/>
  </si>
  <si>
    <t>-----</t>
    <phoneticPr fontId="1" type="noConversion"/>
  </si>
  <si>
    <t>--</t>
    <phoneticPr fontId="1" type="noConversion"/>
  </si>
  <si>
    <t>CF=</t>
    <phoneticPr fontId="1" type="noConversion"/>
  </si>
  <si>
    <t>PF=</t>
    <phoneticPr fontId="1" type="noConversion"/>
  </si>
  <si>
    <t>AF=</t>
    <phoneticPr fontId="1" type="noConversion"/>
  </si>
  <si>
    <t>ZF=</t>
    <phoneticPr fontId="1" type="noConversion"/>
  </si>
  <si>
    <t>SF=</t>
    <phoneticPr fontId="1" type="noConversion"/>
  </si>
  <si>
    <t>OF=</t>
    <phoneticPr fontId="1" type="noConversion"/>
  </si>
  <si>
    <t>=</t>
    <phoneticPr fontId="1" type="noConversion"/>
  </si>
  <si>
    <t>X1(10)</t>
    <phoneticPr fontId="1" type="noConversion"/>
  </si>
  <si>
    <t>X2(10)</t>
    <phoneticPr fontId="1" type="noConversion"/>
  </si>
  <si>
    <t>--------</t>
    <phoneticPr fontId="1" type="noConversion"/>
  </si>
  <si>
    <t>---------</t>
    <phoneticPr fontId="1" type="noConversion"/>
  </si>
  <si>
    <t>(10)</t>
    <phoneticPr fontId="1" type="noConversion"/>
  </si>
  <si>
    <r>
      <rPr>
        <sz val="8"/>
        <color theme="1"/>
        <rFont val="等线"/>
        <family val="3"/>
        <charset val="134"/>
        <scheme val="minor"/>
      </rPr>
      <t>(2)</t>
    </r>
    <r>
      <rPr>
        <sz val="11"/>
        <color theme="1"/>
        <rFont val="等线"/>
        <family val="3"/>
        <charset val="134"/>
        <scheme val="minor"/>
      </rPr>
      <t>=</t>
    </r>
    <phoneticPr fontId="1" type="noConversion"/>
  </si>
  <si>
    <t>№1</t>
    <phoneticPr fontId="1" type="noConversion"/>
  </si>
  <si>
    <t>№2</t>
    <phoneticPr fontId="1" type="noConversion"/>
  </si>
  <si>
    <t>№3</t>
    <phoneticPr fontId="1" type="noConversion"/>
  </si>
  <si>
    <t>№4</t>
    <phoneticPr fontId="1" type="noConversion"/>
  </si>
  <si>
    <t>№5</t>
    <phoneticPr fontId="1" type="noConversion"/>
  </si>
  <si>
    <t>№6</t>
    <phoneticPr fontId="1" type="noConversion"/>
  </si>
  <si>
    <t>№7</t>
    <phoneticPr fontId="1" type="noConversion"/>
  </si>
  <si>
    <t>B2</t>
    <phoneticPr fontId="1" type="noConversion"/>
  </si>
  <si>
    <t>B3</t>
    <phoneticPr fontId="1" type="noConversion"/>
  </si>
  <si>
    <t>X3(10)</t>
    <phoneticPr fontId="1" type="noConversion"/>
  </si>
  <si>
    <t>B7</t>
    <phoneticPr fontId="1" type="noConversion"/>
  </si>
  <si>
    <t>X7(10)</t>
    <phoneticPr fontId="1" type="noConversion"/>
  </si>
  <si>
    <t>B8</t>
    <phoneticPr fontId="1" type="noConversion"/>
  </si>
  <si>
    <t>X8(10)</t>
    <phoneticPr fontId="1" type="noConversion"/>
  </si>
  <si>
    <t>B9</t>
    <phoneticPr fontId="1" type="noConversion"/>
  </si>
  <si>
    <t>X9(10)</t>
    <phoneticPr fontId="1" type="noConversion"/>
  </si>
  <si>
    <t>B11</t>
    <phoneticPr fontId="1" type="noConversion"/>
  </si>
  <si>
    <t>X11(10)</t>
    <phoneticPr fontId="1" type="noConversion"/>
  </si>
  <si>
    <t>32768-1</t>
    <phoneticPr fontId="1" type="noConversion"/>
  </si>
  <si>
    <t>&lt;=ОДЗ&lt;=</t>
    <phoneticPr fontId="1" type="noConversion"/>
  </si>
  <si>
    <t>A+C=</t>
    <phoneticPr fontId="1" type="noConversion"/>
  </si>
  <si>
    <t>A+C+C=</t>
    <phoneticPr fontId="1" type="noConversion"/>
  </si>
  <si>
    <t>C-A=</t>
    <phoneticPr fontId="1" type="noConversion"/>
  </si>
  <si>
    <t>65536-X4=</t>
    <phoneticPr fontId="1" type="noConversion"/>
  </si>
  <si>
    <t>-X1=</t>
    <phoneticPr fontId="1" type="noConversion"/>
  </si>
  <si>
    <t>-X2=</t>
    <phoneticPr fontId="1" type="noConversion"/>
  </si>
  <si>
    <t>-X3=</t>
    <phoneticPr fontId="1" type="noConversion"/>
  </si>
  <si>
    <t>-X4=</t>
    <phoneticPr fontId="1" type="noConversion"/>
  </si>
  <si>
    <t>-X5=</t>
    <phoneticPr fontId="1" type="noConversion"/>
  </si>
  <si>
    <t>-X6=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</si>
</sst>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0" borderId="0" xfId="0" applyFont="1"/>
    <xf numFmtId="0" fontId="0" fillId="0" borderId="0" xfId="0" quotePrefix="1" applyAlignment="1">
      <alignment horizontal="center"/>
    </xf>
    <xf numFmtId="0" fontId="4" fillId="0" borderId="0" xfId="0" quotePrefix="1" applyNumberFormat="1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4">
    <dxf>
      <font>
        <b/>
        <i val="0"/>
        <strike val="0"/>
      </font>
    </dxf>
    <dxf>
      <fill>
        <patternFill>
          <bgColor rgb="FFFF0000"/>
        </patternFill>
      </fill>
    </dxf>
    <dxf>
      <font>
        <b/>
        <i val="0"/>
        <strike val="0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52-4CC8-93D6-7FAE57DFF5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52-4CC8-93D6-7FAE57DFF5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52-4CC8-93D6-7FAE57DFF5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52-4CC8-93D6-7FAE57DFF5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52-4CC8-93D6-7FAE57DFF5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52-4CC8-93D6-7FAE57DFF5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52-4CC8-93D6-7FAE57DFF5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52-4CC8-93D6-7FAE57DFF5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52-4CC8-93D6-7FAE57DFF50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52-4CC8-93D6-7FAE57DFF50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52-4CC8-93D6-7FAE57DFF50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52-4CC8-93D6-7FAE57DFF505}"/>
              </c:ext>
            </c:extLst>
          </c:dPt>
          <c:val>
            <c:numRef>
              <c:f>Лист1!$C$4:$C$15</c:f>
              <c:numCache>
                <c:formatCode>General</c:formatCode>
                <c:ptCount val="12"/>
                <c:pt idx="0">
                  <c:v>7637</c:v>
                </c:pt>
                <c:pt idx="1">
                  <c:v>12669</c:v>
                </c:pt>
                <c:pt idx="2">
                  <c:v>20306</c:v>
                </c:pt>
                <c:pt idx="3">
                  <c:v>32975</c:v>
                </c:pt>
                <c:pt idx="4">
                  <c:v>5032</c:v>
                </c:pt>
                <c:pt idx="5">
                  <c:v>32561</c:v>
                </c:pt>
                <c:pt idx="6">
                  <c:v>-7637</c:v>
                </c:pt>
                <c:pt idx="7">
                  <c:v>-12669</c:v>
                </c:pt>
                <c:pt idx="8">
                  <c:v>-20306</c:v>
                </c:pt>
                <c:pt idx="9">
                  <c:v>-32975</c:v>
                </c:pt>
                <c:pt idx="10">
                  <c:v>-5032</c:v>
                </c:pt>
                <c:pt idx="11">
                  <c:v>-32561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56-46EB-9005-08D9111FD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6</xdr:row>
      <xdr:rowOff>76200</xdr:rowOff>
    </xdr:from>
    <xdr:to>
      <xdr:col>11</xdr:col>
      <xdr:colOff>434340</xdr:colOff>
      <xdr:row>22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13BE85-344B-413D-823B-A0AEE42F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64"/>
  <sheetViews>
    <sheetView tabSelected="1" view="pageLayout" zoomScaleNormal="115" workbookViewId="0">
      <selection activeCell="AI18" sqref="AI18"/>
    </sheetView>
  </sheetViews>
  <sheetFormatPr defaultColWidth="3.44140625" defaultRowHeight="13.8" x14ac:dyDescent="0.25"/>
  <cols>
    <col min="1" max="1" width="7.33203125" customWidth="1"/>
    <col min="2" max="2" width="10.77734375" customWidth="1"/>
    <col min="3" max="3" width="8.33203125" style="10" customWidth="1"/>
    <col min="4" max="4" width="8.33203125" customWidth="1"/>
    <col min="5" max="5" width="5.33203125" customWidth="1"/>
    <col min="6" max="6" width="3.88671875" customWidth="1"/>
    <col min="7" max="25" width="2.44140625" style="3" customWidth="1"/>
    <col min="26" max="26" width="4" customWidth="1"/>
    <col min="27" max="27" width="7.109375" customWidth="1"/>
    <col min="28" max="28" width="2.77734375" customWidth="1"/>
    <col min="29" max="29" width="3.44140625" customWidth="1"/>
    <col min="31" max="31" width="6.33203125" customWidth="1"/>
    <col min="32" max="32" width="8.109375" customWidth="1"/>
    <col min="33" max="33" width="2.77734375" customWidth="1"/>
  </cols>
  <sheetData>
    <row r="1" spans="1:26" x14ac:dyDescent="0.25">
      <c r="B1" s="1" t="s">
        <v>0</v>
      </c>
      <c r="C1" s="10">
        <v>7637</v>
      </c>
    </row>
    <row r="2" spans="1:26" x14ac:dyDescent="0.25">
      <c r="B2" s="1" t="s">
        <v>1</v>
      </c>
      <c r="C2" s="10">
        <v>12669</v>
      </c>
    </row>
    <row r="3" spans="1:26" x14ac:dyDescent="0.25">
      <c r="A3" s="1">
        <v>-32768</v>
      </c>
      <c r="B3" s="11" t="s">
        <v>70</v>
      </c>
      <c r="C3" t="s">
        <v>69</v>
      </c>
    </row>
    <row r="4" spans="1:26" x14ac:dyDescent="0.25">
      <c r="A4" s="1" t="s">
        <v>2</v>
      </c>
      <c r="B4" s="1" t="s">
        <v>0</v>
      </c>
      <c r="C4" s="10">
        <f>C1</f>
        <v>7637</v>
      </c>
      <c r="D4">
        <f>IF(C4&lt;0,C4+65536,C4)</f>
        <v>7637</v>
      </c>
      <c r="E4" s="1" t="s">
        <v>15</v>
      </c>
      <c r="F4" s="1"/>
      <c r="G4" s="3">
        <f>IF($C4&lt;0,IF($C4+65536&gt;=32768,1,0),IF($C4&gt;=32768,1,0))</f>
        <v>0</v>
      </c>
      <c r="H4" s="3">
        <f>IF($C4&lt;0,IF($C4+65536-G4*32768&gt;=16384,1,0),IF($C4-G4*32768&gt;=16384,1,0))</f>
        <v>0</v>
      </c>
      <c r="I4" s="3">
        <f>IF($C4&lt;0,IF($C4+65536-G4*32768-H4*16384&gt;=8192,1,0),IF($C4-G4*32768-H4*16384&gt;=8192,1,0))</f>
        <v>0</v>
      </c>
      <c r="J4" s="3">
        <f>IF($C4&lt;0,IF($C4+65536-G4*32768-H4*16384-I4*8192&gt;=4096,1,0),IF($C4-G4*32768-H4*16384-I4*8192&gt;=4096,1,0))</f>
        <v>1</v>
      </c>
      <c r="K4" s="3" t="s">
        <v>14</v>
      </c>
      <c r="L4" s="3">
        <f>IF($C4&lt;0,IF($C4+65536-G4*32768-H4*16384-I4*8192-J4*4096&gt;=2048,1,0),IF($C4-G4*32768-H4*16384-I4*8192-J4*4096&gt;=2048,1,0))</f>
        <v>1</v>
      </c>
      <c r="M4" s="3">
        <f>IF($C4&lt;0,IF($C4+65536-G4*32768-H4*16384-I4*8192-J4*4096-L4*2048&gt;=1024,1,0),IF($C4-G4*32768-H4*16384-I4*8192-J4*4096-L4*2048&gt;=1024,1,0))</f>
        <v>1</v>
      </c>
      <c r="N4" s="3">
        <f>IF($C4&lt;0,IF($C4+65536-G4*32768-H4*16384-I4*8192-J4*4096-L4*2048-M4*1024&gt;=512,1,0),IF($C4-G4*32768-H4*16384-I4*8192-J4*4096-L4*2048-M4*1024&gt;=512,1,0))</f>
        <v>0</v>
      </c>
      <c r="O4" s="3">
        <f>IF($C4&lt;0,IF($C4+65536-G4*32768-H4*16384-I4*8192-J4*4096-L4*2048-M4*1024-N4*512&gt;=256,1,0),IF($C4-G4*32768-H4*16384-I4*8192-J4*4096-L4*2048-M4*1024-N4*512&gt;=256,1,0))</f>
        <v>1</v>
      </c>
      <c r="P4" s="3" t="s">
        <v>14</v>
      </c>
      <c r="Q4" s="3">
        <f>IF($C4&lt;0,IF($C4+65536-G4*32768-H4*16384-I4*8192-J4*4096-L4*2048-M4*1024-N4*512-O4*256&gt;=128,1,0),IF($C4-G4*32768-H4*16384-I4*8192-J4*4096-L4*2048-M4*1024-N4*512-O4*256&gt;=128,1,0))</f>
        <v>1</v>
      </c>
      <c r="R4" s="3">
        <f>IF($C4&lt;0,IF($C4+65536-G4*32768-H4*16384-I4*8192-J4*4096-L4*2048-M4*1024-N4*512-O4*256-Q4*128&gt;=64,1,0),IF($C4-G4*32768-H4*16384-I4*8192-J4*4096-L4*2048-M4*1024-N4*512-O4*256-Q4*128&gt;=64,1,0))</f>
        <v>1</v>
      </c>
      <c r="S4" s="3">
        <f>IF($C4&lt;0,IF($C4+65536-G4*32768-H4*16384-I4*8192-J4*4096-L4*2048-M4*1024-N4*512-O4*256-Q4*128-R4*64&gt;=32,1,0),IF($C4-G4*32768-H4*16384-I4*8192-J4*4096-L4*2048-M4*1024-N4*512-O4*256-Q4*128-R4*64&gt;=32,1,0))</f>
        <v>0</v>
      </c>
      <c r="T4" s="3">
        <f>IF($C4&lt;0,IF($C4+65536-G4*32768-H4*16384-I4*8192-J4*4096-L4*2048-M4*1024-N4*512-O4*256-Q4*128-R4*64-S4*32&gt;=16,1,0),IF($C4-G4*32768-H4*16384-I4*8192-J4*4096-L4*2048-M4*1024-N4*512-O4*256-Q4*128-R4*64-S4*32&gt;=16,1,0))</f>
        <v>1</v>
      </c>
      <c r="U4" s="3" t="s">
        <v>14</v>
      </c>
      <c r="V4" s="3">
        <f>IF($C4&lt;0,IF($C4+65536-G4*32768-H4*16384-I4*8192-J4*4096-L4*2048-M4*1024-N4*512-O4*256-Q4*128-R4*64-S4*32-T4*16&gt;=8,1,0),IF($C4-G4*32768-H4*16384-I4*8192-J4*4096-L4*2048-M4*1024-N4*512-O4*256-Q4*128-R4*64-S4*32-T4*16&gt;=8,1,0))</f>
        <v>0</v>
      </c>
      <c r="W4" s="3">
        <f>IF($C4&lt;0,IF($C4+65536-G4*32768-H4*16384-I4*8192-J4*4096-L4*2048-M4*1024-N4*512-O4*256-Q4*128-R4*64-S4*32-T4*16-V4*8&gt;=4,1,0),IF($C4-G4*32768-H4*16384-I4*8192-J4*4096-L4*2048-M4*1024-N4*512-O4*256-Q4*128-R4*64-S4*32-T4*16-V4*8&gt;=4,1,0))</f>
        <v>1</v>
      </c>
      <c r="X4" s="3">
        <f>IF($C4&lt;0,IF($C4+65536-G4*32768-H4*16384-I4*8192-J4*4096-L4*2048-M4*1024-N4*512-O4*256-Q4*128-R4*64-S4*32-T4*16-V4*8-W4*4&gt;=2,1,0),IF($C4-G4*32768-H4*16384-I4*8192-J4*4096-L4*2048-M4*1024-N4*512-O4*256-Q4*128-R4*64-S4*32-T4*16-V4*8-W4*4&gt;=2,1,0))</f>
        <v>0</v>
      </c>
      <c r="Y4" s="3">
        <f>IF($C4&lt;0,IF($C4+65536-G4*32768-H4*16384-I4*8192-J4*4096-L4*2048-M4*1024-N4*512-O4*256-Q4*128-R4*64-S4*32-T4*16-V4*8-W4*4-X4*2&gt;=1,1,0),IF($C4-G4*32768-H4*16384-I4*8192-J4*4096-L4*2048-M4*1024-N4*512-O4*256-Q4*128-R4*64-S4*32-T4*16-V4*8-W4*4-X4*2&gt;=1,1,0))</f>
        <v>1</v>
      </c>
      <c r="Z4" s="3"/>
    </row>
    <row r="5" spans="1:26" x14ac:dyDescent="0.25">
      <c r="A5" s="1" t="s">
        <v>3</v>
      </c>
      <c r="B5" s="1" t="s">
        <v>1</v>
      </c>
      <c r="C5" s="10">
        <f>C2</f>
        <v>12669</v>
      </c>
      <c r="D5">
        <f t="shared" ref="D5:D15" si="0">IF(C5&lt;0,C5+65536,C5)</f>
        <v>12669</v>
      </c>
      <c r="E5" s="1" t="s">
        <v>16</v>
      </c>
      <c r="F5" s="1"/>
      <c r="G5" s="3">
        <f t="shared" ref="G5:G15" si="1">IF($C5&lt;0,IF($C5+65536&gt;=32768,1,0),IF($C5&gt;=32768,1,0))</f>
        <v>0</v>
      </c>
      <c r="H5" s="3">
        <f t="shared" ref="H5:H15" si="2">IF($C5&lt;0,IF($C5+65536-G5*32768&gt;=16384,1,0),IF($C5-G5*32768&gt;=16384,1,0))</f>
        <v>0</v>
      </c>
      <c r="I5" s="3">
        <f t="shared" ref="I5:I15" si="3">IF($C5&lt;0,IF($C5+65536-G5*32768-H5*16384&gt;=8192,1,0),IF($C5-G5*32768-H5*16384&gt;=8192,1,0))</f>
        <v>1</v>
      </c>
      <c r="J5" s="3">
        <f t="shared" ref="J5:J15" si="4">IF($C5&lt;0,IF($C5+65536-G5*32768-H5*16384-I5*8192&gt;=4096,1,0),IF($C5-G5*32768-H5*16384-I5*8192&gt;=4096,1,0))</f>
        <v>1</v>
      </c>
      <c r="K5" s="3" t="s">
        <v>14</v>
      </c>
      <c r="L5" s="3">
        <f t="shared" ref="L5:L15" si="5">IF($C5&lt;0,IF($C5+65536-G5*32768-H5*16384-I5*8192-J5*4096&gt;=2048,1,0),IF($C5-G5*32768-H5*16384-I5*8192-J5*4096&gt;=2048,1,0))</f>
        <v>0</v>
      </c>
      <c r="M5" s="3">
        <f t="shared" ref="M5:M15" si="6">IF($C5&lt;0,IF($C5+65536-G5*32768-H5*16384-I5*8192-J5*4096-L5*2048&gt;=1024,1,0),IF($C5-G5*32768-H5*16384-I5*8192-J5*4096-L5*2048&gt;=1024,1,0))</f>
        <v>0</v>
      </c>
      <c r="N5" s="3">
        <f t="shared" ref="N5:N15" si="7">IF($C5&lt;0,IF($C5+65536-G5*32768-H5*16384-I5*8192-J5*4096-L5*2048-M5*1024&gt;=512,1,0),IF($C5-G5*32768-H5*16384-I5*8192-J5*4096-L5*2048-M5*1024&gt;=512,1,0))</f>
        <v>0</v>
      </c>
      <c r="O5" s="3">
        <f t="shared" ref="O5:O15" si="8">IF($C5&lt;0,IF($C5+65536-G5*32768-H5*16384-I5*8192-J5*4096-L5*2048-M5*1024-N5*512&gt;=256,1,0),IF($C5-G5*32768-H5*16384-I5*8192-J5*4096-L5*2048-M5*1024-N5*512&gt;=256,1,0))</f>
        <v>1</v>
      </c>
      <c r="P5" s="3" t="s">
        <v>14</v>
      </c>
      <c r="Q5" s="3">
        <f t="shared" ref="Q5:Q15" si="9">IF($C5&lt;0,IF($C5+65536-G5*32768-H5*16384-I5*8192-J5*4096-L5*2048-M5*1024-N5*512-O5*256&gt;=128,1,0),IF($C5-G5*32768-H5*16384-I5*8192-J5*4096-L5*2048-M5*1024-N5*512-O5*256&gt;=128,1,0))</f>
        <v>0</v>
      </c>
      <c r="R5" s="3">
        <f t="shared" ref="R5:R15" si="10">IF($C5&lt;0,IF($C5+65536-G5*32768-H5*16384-I5*8192-J5*4096-L5*2048-M5*1024-N5*512-O5*256-Q5*128&gt;=64,1,0),IF($C5-G5*32768-H5*16384-I5*8192-J5*4096-L5*2048-M5*1024-N5*512-O5*256-Q5*128&gt;=64,1,0))</f>
        <v>1</v>
      </c>
      <c r="S5" s="3">
        <f t="shared" ref="S5:S15" si="11">IF($C5&lt;0,IF($C5+65536-G5*32768-H5*16384-I5*8192-J5*4096-L5*2048-M5*1024-N5*512-O5*256-Q5*128-R5*64&gt;=32,1,0),IF($C5-G5*32768-H5*16384-I5*8192-J5*4096-L5*2048-M5*1024-N5*512-O5*256-Q5*128-R5*64&gt;=32,1,0))</f>
        <v>1</v>
      </c>
      <c r="T5" s="3">
        <f t="shared" ref="T5:T15" si="12">IF($C5&lt;0,IF($C5+65536-G5*32768-H5*16384-I5*8192-J5*4096-L5*2048-M5*1024-N5*512-O5*256-Q5*128-R5*64-S5*32&gt;=16,1,0),IF($C5-G5*32768-H5*16384-I5*8192-J5*4096-L5*2048-M5*1024-N5*512-O5*256-Q5*128-R5*64-S5*32&gt;=16,1,0))</f>
        <v>1</v>
      </c>
      <c r="U5" s="3" t="s">
        <v>14</v>
      </c>
      <c r="V5" s="3">
        <f t="shared" ref="V5:V15" si="13">IF($C5&lt;0,IF($C5+65536-G5*32768-H5*16384-I5*8192-J5*4096-L5*2048-M5*1024-N5*512-O5*256-Q5*128-R5*64-S5*32-T5*16&gt;=8,1,0),IF($C5-G5*32768-H5*16384-I5*8192-J5*4096-L5*2048-M5*1024-N5*512-O5*256-Q5*128-R5*64-S5*32-T5*16&gt;=8,1,0))</f>
        <v>1</v>
      </c>
      <c r="W5" s="3">
        <f t="shared" ref="W5:W15" si="14">IF($C5&lt;0,IF($C5+65536-G5*32768-H5*16384-I5*8192-J5*4096-L5*2048-M5*1024-N5*512-O5*256-Q5*128-R5*64-S5*32-T5*16-V5*8&gt;=4,1,0),IF($C5-G5*32768-H5*16384-I5*8192-J5*4096-L5*2048-M5*1024-N5*512-O5*256-Q5*128-R5*64-S5*32-T5*16-V5*8&gt;=4,1,0))</f>
        <v>1</v>
      </c>
      <c r="X5" s="3">
        <f t="shared" ref="X5:X15" si="15">IF($C5&lt;0,IF($C5+65536-G5*32768-H5*16384-I5*8192-J5*4096-L5*2048-M5*1024-N5*512-O5*256-Q5*128-R5*64-S5*32-T5*16-V5*8-W5*4&gt;=2,1,0),IF($C5-G5*32768-H5*16384-I5*8192-J5*4096-L5*2048-M5*1024-N5*512-O5*256-Q5*128-R5*64-S5*32-T5*16-V5*8-W5*4&gt;=2,1,0))</f>
        <v>0</v>
      </c>
      <c r="Y5" s="3">
        <f t="shared" ref="Y5:Y15" si="16">IF($C5&lt;0,IF($C5+65536-G5*32768-H5*16384-I5*8192-J5*4096-L5*2048-M5*1024-N5*512-O5*256-Q5*128-R5*64-S5*32-T5*16-V5*8-W5*4-X5*2&gt;=1,1,0),IF($C5-G5*32768-H5*16384-I5*8192-J5*4096-L5*2048-M5*1024-N5*512-O5*256-Q5*128-R5*64-S5*32-T5*16-V5*8-W5*4-X5*2&gt;=1,1,0))</f>
        <v>1</v>
      </c>
    </row>
    <row r="6" spans="1:26" x14ac:dyDescent="0.25">
      <c r="A6" s="1" t="s">
        <v>4</v>
      </c>
      <c r="B6" s="1" t="s">
        <v>71</v>
      </c>
      <c r="C6" s="10">
        <f>C1+C2</f>
        <v>20306</v>
      </c>
      <c r="D6">
        <f t="shared" si="0"/>
        <v>20306</v>
      </c>
      <c r="E6" s="1" t="s">
        <v>17</v>
      </c>
      <c r="F6" s="1"/>
      <c r="G6" s="3">
        <f t="shared" si="1"/>
        <v>0</v>
      </c>
      <c r="H6" s="3">
        <f t="shared" si="2"/>
        <v>1</v>
      </c>
      <c r="I6" s="3">
        <f t="shared" si="3"/>
        <v>0</v>
      </c>
      <c r="J6" s="3">
        <f t="shared" si="4"/>
        <v>0</v>
      </c>
      <c r="K6" s="3" t="s">
        <v>14</v>
      </c>
      <c r="L6" s="3">
        <f t="shared" si="5"/>
        <v>1</v>
      </c>
      <c r="M6" s="3">
        <f t="shared" si="6"/>
        <v>1</v>
      </c>
      <c r="N6" s="3">
        <f t="shared" si="7"/>
        <v>1</v>
      </c>
      <c r="O6" s="3">
        <f t="shared" si="8"/>
        <v>1</v>
      </c>
      <c r="P6" s="3" t="s">
        <v>14</v>
      </c>
      <c r="Q6" s="3">
        <f t="shared" si="9"/>
        <v>0</v>
      </c>
      <c r="R6" s="3">
        <f t="shared" si="10"/>
        <v>1</v>
      </c>
      <c r="S6" s="3">
        <f t="shared" si="11"/>
        <v>0</v>
      </c>
      <c r="T6" s="3">
        <f t="shared" si="12"/>
        <v>1</v>
      </c>
      <c r="U6" s="3" t="s">
        <v>14</v>
      </c>
      <c r="V6" s="3">
        <f t="shared" si="13"/>
        <v>0</v>
      </c>
      <c r="W6" s="3">
        <f t="shared" si="14"/>
        <v>0</v>
      </c>
      <c r="X6" s="3">
        <f t="shared" si="15"/>
        <v>1</v>
      </c>
      <c r="Y6" s="3">
        <f t="shared" si="16"/>
        <v>0</v>
      </c>
    </row>
    <row r="7" spans="1:26" x14ac:dyDescent="0.25">
      <c r="A7" s="1" t="s">
        <v>5</v>
      </c>
      <c r="B7" s="1" t="s">
        <v>72</v>
      </c>
      <c r="C7" s="10">
        <f>C1+C2+C2</f>
        <v>32975</v>
      </c>
      <c r="D7">
        <f t="shared" si="0"/>
        <v>32975</v>
      </c>
      <c r="E7" s="1" t="s">
        <v>18</v>
      </c>
      <c r="F7" s="1"/>
      <c r="G7" s="3">
        <f t="shared" si="1"/>
        <v>1</v>
      </c>
      <c r="H7" s="3">
        <f t="shared" si="2"/>
        <v>0</v>
      </c>
      <c r="I7" s="3">
        <f t="shared" si="3"/>
        <v>0</v>
      </c>
      <c r="J7" s="3">
        <f t="shared" si="4"/>
        <v>0</v>
      </c>
      <c r="K7" s="3" t="s">
        <v>14</v>
      </c>
      <c r="L7" s="3">
        <f t="shared" si="5"/>
        <v>0</v>
      </c>
      <c r="M7" s="3">
        <f t="shared" si="6"/>
        <v>0</v>
      </c>
      <c r="N7" s="3">
        <f t="shared" si="7"/>
        <v>0</v>
      </c>
      <c r="O7" s="3">
        <f t="shared" si="8"/>
        <v>0</v>
      </c>
      <c r="P7" s="3" t="s">
        <v>14</v>
      </c>
      <c r="Q7" s="3">
        <f t="shared" si="9"/>
        <v>1</v>
      </c>
      <c r="R7" s="3">
        <f t="shared" si="10"/>
        <v>1</v>
      </c>
      <c r="S7" s="3">
        <f t="shared" si="11"/>
        <v>0</v>
      </c>
      <c r="T7" s="3">
        <f t="shared" si="12"/>
        <v>0</v>
      </c>
      <c r="U7" s="3" t="s">
        <v>14</v>
      </c>
      <c r="V7" s="3">
        <f t="shared" si="13"/>
        <v>1</v>
      </c>
      <c r="W7" s="3">
        <f t="shared" si="14"/>
        <v>1</v>
      </c>
      <c r="X7" s="3">
        <f t="shared" si="15"/>
        <v>1</v>
      </c>
      <c r="Y7" s="3">
        <f t="shared" si="16"/>
        <v>1</v>
      </c>
    </row>
    <row r="8" spans="1:26" x14ac:dyDescent="0.25">
      <c r="A8" s="1" t="s">
        <v>6</v>
      </c>
      <c r="B8" s="1" t="s">
        <v>73</v>
      </c>
      <c r="C8" s="10">
        <f>C2-C1</f>
        <v>5032</v>
      </c>
      <c r="D8">
        <f t="shared" si="0"/>
        <v>5032</v>
      </c>
      <c r="E8" s="1" t="s">
        <v>19</v>
      </c>
      <c r="F8" s="1"/>
      <c r="G8" s="3">
        <f t="shared" si="1"/>
        <v>0</v>
      </c>
      <c r="H8" s="3">
        <f t="shared" si="2"/>
        <v>0</v>
      </c>
      <c r="I8" s="3">
        <f t="shared" si="3"/>
        <v>0</v>
      </c>
      <c r="J8" s="3">
        <f t="shared" si="4"/>
        <v>1</v>
      </c>
      <c r="K8" s="3" t="s">
        <v>14</v>
      </c>
      <c r="L8" s="3">
        <f t="shared" si="5"/>
        <v>0</v>
      </c>
      <c r="M8" s="3">
        <f t="shared" si="6"/>
        <v>0</v>
      </c>
      <c r="N8" s="3">
        <f t="shared" si="7"/>
        <v>1</v>
      </c>
      <c r="O8" s="3">
        <f t="shared" si="8"/>
        <v>1</v>
      </c>
      <c r="P8" s="3" t="s">
        <v>14</v>
      </c>
      <c r="Q8" s="3">
        <f t="shared" si="9"/>
        <v>1</v>
      </c>
      <c r="R8" s="3">
        <f t="shared" si="10"/>
        <v>0</v>
      </c>
      <c r="S8" s="3">
        <f t="shared" si="11"/>
        <v>1</v>
      </c>
      <c r="T8" s="3">
        <f t="shared" si="12"/>
        <v>0</v>
      </c>
      <c r="U8" s="3" t="s">
        <v>14</v>
      </c>
      <c r="V8" s="3">
        <f t="shared" si="13"/>
        <v>1</v>
      </c>
      <c r="W8" s="3">
        <f t="shared" si="14"/>
        <v>0</v>
      </c>
      <c r="X8" s="3">
        <f t="shared" si="15"/>
        <v>0</v>
      </c>
      <c r="Y8" s="3">
        <f t="shared" si="16"/>
        <v>0</v>
      </c>
    </row>
    <row r="9" spans="1:26" x14ac:dyDescent="0.25">
      <c r="A9" s="1" t="s">
        <v>7</v>
      </c>
      <c r="B9" s="1" t="s">
        <v>74</v>
      </c>
      <c r="C9" s="10">
        <f>65536-C7</f>
        <v>32561</v>
      </c>
      <c r="D9">
        <f t="shared" si="0"/>
        <v>32561</v>
      </c>
      <c r="E9" s="1" t="s">
        <v>20</v>
      </c>
      <c r="F9" s="1"/>
      <c r="G9" s="3">
        <f t="shared" si="1"/>
        <v>0</v>
      </c>
      <c r="H9" s="3">
        <f t="shared" si="2"/>
        <v>1</v>
      </c>
      <c r="I9" s="3">
        <f t="shared" si="3"/>
        <v>1</v>
      </c>
      <c r="J9" s="3">
        <f t="shared" si="4"/>
        <v>1</v>
      </c>
      <c r="K9" s="3" t="s">
        <v>14</v>
      </c>
      <c r="L9" s="3">
        <f t="shared" si="5"/>
        <v>1</v>
      </c>
      <c r="M9" s="3">
        <f t="shared" si="6"/>
        <v>1</v>
      </c>
      <c r="N9" s="3">
        <f t="shared" si="7"/>
        <v>1</v>
      </c>
      <c r="O9" s="3">
        <f t="shared" si="8"/>
        <v>1</v>
      </c>
      <c r="P9" s="3" t="s">
        <v>14</v>
      </c>
      <c r="Q9" s="3">
        <f t="shared" si="9"/>
        <v>0</v>
      </c>
      <c r="R9" s="3">
        <f t="shared" si="10"/>
        <v>0</v>
      </c>
      <c r="S9" s="3">
        <f t="shared" si="11"/>
        <v>1</v>
      </c>
      <c r="T9" s="3">
        <f t="shared" si="12"/>
        <v>1</v>
      </c>
      <c r="U9" s="3" t="s">
        <v>14</v>
      </c>
      <c r="V9" s="3">
        <f t="shared" si="13"/>
        <v>0</v>
      </c>
      <c r="W9" s="3">
        <f t="shared" si="14"/>
        <v>0</v>
      </c>
      <c r="X9" s="3">
        <f t="shared" si="15"/>
        <v>0</v>
      </c>
      <c r="Y9" s="3">
        <f t="shared" si="16"/>
        <v>1</v>
      </c>
    </row>
    <row r="10" spans="1:26" x14ac:dyDescent="0.25">
      <c r="A10" s="1" t="s">
        <v>8</v>
      </c>
      <c r="B10" s="2" t="s">
        <v>75</v>
      </c>
      <c r="C10" s="10">
        <f t="shared" ref="C10:C15" si="17">-C4</f>
        <v>-7637</v>
      </c>
      <c r="D10">
        <f t="shared" si="0"/>
        <v>57899</v>
      </c>
      <c r="E10" s="1" t="s">
        <v>21</v>
      </c>
      <c r="F10" s="2" t="s">
        <v>27</v>
      </c>
      <c r="G10" s="3">
        <f t="shared" si="1"/>
        <v>1</v>
      </c>
      <c r="H10" s="3">
        <f t="shared" si="2"/>
        <v>1</v>
      </c>
      <c r="I10" s="3">
        <f t="shared" si="3"/>
        <v>1</v>
      </c>
      <c r="J10" s="3">
        <f t="shared" si="4"/>
        <v>0</v>
      </c>
      <c r="K10" s="3" t="s">
        <v>14</v>
      </c>
      <c r="L10" s="3">
        <f t="shared" si="5"/>
        <v>0</v>
      </c>
      <c r="M10" s="3">
        <f t="shared" si="6"/>
        <v>0</v>
      </c>
      <c r="N10" s="3">
        <f t="shared" si="7"/>
        <v>1</v>
      </c>
      <c r="O10" s="3">
        <f t="shared" si="8"/>
        <v>0</v>
      </c>
      <c r="P10" s="3" t="s">
        <v>14</v>
      </c>
      <c r="Q10" s="3">
        <f t="shared" si="9"/>
        <v>0</v>
      </c>
      <c r="R10" s="3">
        <f t="shared" si="10"/>
        <v>0</v>
      </c>
      <c r="S10" s="3">
        <f t="shared" si="11"/>
        <v>1</v>
      </c>
      <c r="T10" s="3">
        <f t="shared" si="12"/>
        <v>0</v>
      </c>
      <c r="U10" s="3" t="s">
        <v>14</v>
      </c>
      <c r="V10" s="3">
        <f t="shared" si="13"/>
        <v>1</v>
      </c>
      <c r="W10" s="3">
        <f t="shared" si="14"/>
        <v>0</v>
      </c>
      <c r="X10" s="3">
        <f t="shared" si="15"/>
        <v>1</v>
      </c>
      <c r="Y10" s="3">
        <f t="shared" si="16"/>
        <v>1</v>
      </c>
    </row>
    <row r="11" spans="1:26" x14ac:dyDescent="0.25">
      <c r="A11" s="1" t="s">
        <v>9</v>
      </c>
      <c r="B11" s="2" t="s">
        <v>76</v>
      </c>
      <c r="C11" s="10">
        <f t="shared" si="17"/>
        <v>-12669</v>
      </c>
      <c r="D11">
        <f t="shared" si="0"/>
        <v>52867</v>
      </c>
      <c r="E11" s="1" t="s">
        <v>22</v>
      </c>
      <c r="F11" s="2" t="s">
        <v>28</v>
      </c>
      <c r="G11" s="3">
        <f t="shared" si="1"/>
        <v>1</v>
      </c>
      <c r="H11" s="3">
        <f t="shared" si="2"/>
        <v>1</v>
      </c>
      <c r="I11" s="3">
        <f t="shared" si="3"/>
        <v>0</v>
      </c>
      <c r="J11" s="3">
        <f t="shared" si="4"/>
        <v>0</v>
      </c>
      <c r="K11" s="3" t="s">
        <v>14</v>
      </c>
      <c r="L11" s="3">
        <f t="shared" si="5"/>
        <v>1</v>
      </c>
      <c r="M11" s="3">
        <f t="shared" si="6"/>
        <v>1</v>
      </c>
      <c r="N11" s="3">
        <f t="shared" si="7"/>
        <v>1</v>
      </c>
      <c r="O11" s="3">
        <f t="shared" si="8"/>
        <v>0</v>
      </c>
      <c r="P11" s="3" t="s">
        <v>14</v>
      </c>
      <c r="Q11" s="3">
        <f t="shared" si="9"/>
        <v>1</v>
      </c>
      <c r="R11" s="3">
        <f t="shared" si="10"/>
        <v>0</v>
      </c>
      <c r="S11" s="3">
        <f t="shared" si="11"/>
        <v>0</v>
      </c>
      <c r="T11" s="3">
        <f t="shared" si="12"/>
        <v>0</v>
      </c>
      <c r="U11" s="3" t="s">
        <v>14</v>
      </c>
      <c r="V11" s="3">
        <f t="shared" si="13"/>
        <v>0</v>
      </c>
      <c r="W11" s="3">
        <f t="shared" si="14"/>
        <v>0</v>
      </c>
      <c r="X11" s="3">
        <f t="shared" si="15"/>
        <v>1</v>
      </c>
      <c r="Y11" s="3">
        <f t="shared" si="16"/>
        <v>1</v>
      </c>
    </row>
    <row r="12" spans="1:26" x14ac:dyDescent="0.25">
      <c r="A12" s="1" t="s">
        <v>10</v>
      </c>
      <c r="B12" s="2" t="s">
        <v>77</v>
      </c>
      <c r="C12" s="10">
        <f t="shared" si="17"/>
        <v>-20306</v>
      </c>
      <c r="D12">
        <f t="shared" si="0"/>
        <v>45230</v>
      </c>
      <c r="E12" s="1" t="s">
        <v>23</v>
      </c>
      <c r="F12" s="2" t="s">
        <v>29</v>
      </c>
      <c r="G12" s="3">
        <f t="shared" si="1"/>
        <v>1</v>
      </c>
      <c r="H12" s="3">
        <f t="shared" si="2"/>
        <v>0</v>
      </c>
      <c r="I12" s="3">
        <f t="shared" si="3"/>
        <v>1</v>
      </c>
      <c r="J12" s="3">
        <f t="shared" si="4"/>
        <v>1</v>
      </c>
      <c r="K12" s="3" t="s">
        <v>14</v>
      </c>
      <c r="L12" s="3">
        <f t="shared" si="5"/>
        <v>0</v>
      </c>
      <c r="M12" s="3">
        <f t="shared" si="6"/>
        <v>0</v>
      </c>
      <c r="N12" s="3">
        <f t="shared" si="7"/>
        <v>0</v>
      </c>
      <c r="O12" s="3">
        <f t="shared" si="8"/>
        <v>0</v>
      </c>
      <c r="P12" s="3" t="s">
        <v>14</v>
      </c>
      <c r="Q12" s="3">
        <f t="shared" si="9"/>
        <v>1</v>
      </c>
      <c r="R12" s="3">
        <f t="shared" si="10"/>
        <v>0</v>
      </c>
      <c r="S12" s="3">
        <f t="shared" si="11"/>
        <v>1</v>
      </c>
      <c r="T12" s="3">
        <f t="shared" si="12"/>
        <v>0</v>
      </c>
      <c r="U12" s="3" t="s">
        <v>14</v>
      </c>
      <c r="V12" s="3">
        <f t="shared" si="13"/>
        <v>1</v>
      </c>
      <c r="W12" s="3">
        <f t="shared" si="14"/>
        <v>1</v>
      </c>
      <c r="X12" s="3">
        <f t="shared" si="15"/>
        <v>1</v>
      </c>
      <c r="Y12" s="3">
        <f t="shared" si="16"/>
        <v>0</v>
      </c>
    </row>
    <row r="13" spans="1:26" x14ac:dyDescent="0.25">
      <c r="A13" s="1" t="s">
        <v>11</v>
      </c>
      <c r="B13" s="2" t="s">
        <v>78</v>
      </c>
      <c r="C13" s="10">
        <f t="shared" si="17"/>
        <v>-32975</v>
      </c>
      <c r="D13">
        <f t="shared" si="0"/>
        <v>32561</v>
      </c>
      <c r="E13" s="1" t="s">
        <v>24</v>
      </c>
      <c r="F13" s="2" t="s">
        <v>30</v>
      </c>
      <c r="G13" s="3">
        <f t="shared" si="1"/>
        <v>0</v>
      </c>
      <c r="H13" s="3">
        <f t="shared" si="2"/>
        <v>1</v>
      </c>
      <c r="I13" s="3">
        <f t="shared" si="3"/>
        <v>1</v>
      </c>
      <c r="J13" s="3">
        <f t="shared" si="4"/>
        <v>1</v>
      </c>
      <c r="K13" s="3" t="s">
        <v>14</v>
      </c>
      <c r="L13" s="3">
        <f t="shared" si="5"/>
        <v>1</v>
      </c>
      <c r="M13" s="3">
        <f t="shared" si="6"/>
        <v>1</v>
      </c>
      <c r="N13" s="3">
        <f t="shared" si="7"/>
        <v>1</v>
      </c>
      <c r="O13" s="3">
        <f t="shared" si="8"/>
        <v>1</v>
      </c>
      <c r="P13" s="3" t="s">
        <v>14</v>
      </c>
      <c r="Q13" s="3">
        <f t="shared" si="9"/>
        <v>0</v>
      </c>
      <c r="R13" s="3">
        <f t="shared" si="10"/>
        <v>0</v>
      </c>
      <c r="S13" s="3">
        <f t="shared" si="11"/>
        <v>1</v>
      </c>
      <c r="T13" s="3">
        <f t="shared" si="12"/>
        <v>1</v>
      </c>
      <c r="U13" s="3" t="s">
        <v>14</v>
      </c>
      <c r="V13" s="3">
        <f t="shared" si="13"/>
        <v>0</v>
      </c>
      <c r="W13" s="3">
        <f t="shared" si="14"/>
        <v>0</v>
      </c>
      <c r="X13" s="3">
        <f t="shared" si="15"/>
        <v>0</v>
      </c>
      <c r="Y13" s="3">
        <f t="shared" si="16"/>
        <v>1</v>
      </c>
    </row>
    <row r="14" spans="1:26" x14ac:dyDescent="0.25">
      <c r="A14" s="1" t="s">
        <v>12</v>
      </c>
      <c r="B14" s="2" t="s">
        <v>79</v>
      </c>
      <c r="C14" s="10">
        <f t="shared" si="17"/>
        <v>-5032</v>
      </c>
      <c r="D14">
        <f t="shared" si="0"/>
        <v>60504</v>
      </c>
      <c r="E14" s="1" t="s">
        <v>25</v>
      </c>
      <c r="F14" s="2" t="s">
        <v>31</v>
      </c>
      <c r="G14" s="3">
        <f t="shared" si="1"/>
        <v>1</v>
      </c>
      <c r="H14" s="3">
        <f t="shared" si="2"/>
        <v>1</v>
      </c>
      <c r="I14" s="3">
        <f t="shared" si="3"/>
        <v>1</v>
      </c>
      <c r="J14" s="3">
        <f t="shared" si="4"/>
        <v>0</v>
      </c>
      <c r="K14" s="3" t="s">
        <v>14</v>
      </c>
      <c r="L14" s="3">
        <f t="shared" si="5"/>
        <v>1</v>
      </c>
      <c r="M14" s="3">
        <f t="shared" si="6"/>
        <v>1</v>
      </c>
      <c r="N14" s="3">
        <f t="shared" si="7"/>
        <v>0</v>
      </c>
      <c r="O14" s="3">
        <f t="shared" si="8"/>
        <v>0</v>
      </c>
      <c r="P14" s="3" t="s">
        <v>14</v>
      </c>
      <c r="Q14" s="3">
        <f t="shared" si="9"/>
        <v>0</v>
      </c>
      <c r="R14" s="3">
        <f t="shared" si="10"/>
        <v>1</v>
      </c>
      <c r="S14" s="3">
        <f t="shared" si="11"/>
        <v>0</v>
      </c>
      <c r="T14" s="3">
        <f t="shared" si="12"/>
        <v>1</v>
      </c>
      <c r="U14" s="3" t="s">
        <v>14</v>
      </c>
      <c r="V14" s="3">
        <f t="shared" si="13"/>
        <v>1</v>
      </c>
      <c r="W14" s="3">
        <f t="shared" si="14"/>
        <v>0</v>
      </c>
      <c r="X14" s="3">
        <f t="shared" si="15"/>
        <v>0</v>
      </c>
      <c r="Y14" s="3">
        <f t="shared" si="16"/>
        <v>0</v>
      </c>
    </row>
    <row r="15" spans="1:26" x14ac:dyDescent="0.25">
      <c r="A15" s="1" t="s">
        <v>13</v>
      </c>
      <c r="B15" s="2" t="s">
        <v>80</v>
      </c>
      <c r="C15" s="10">
        <f t="shared" si="17"/>
        <v>-32561</v>
      </c>
      <c r="D15">
        <f t="shared" si="0"/>
        <v>32975</v>
      </c>
      <c r="E15" s="1" t="s">
        <v>26</v>
      </c>
      <c r="F15" s="2" t="s">
        <v>32</v>
      </c>
      <c r="G15" s="3">
        <f t="shared" si="1"/>
        <v>1</v>
      </c>
      <c r="H15" s="3">
        <f t="shared" si="2"/>
        <v>0</v>
      </c>
      <c r="I15" s="3">
        <f t="shared" si="3"/>
        <v>0</v>
      </c>
      <c r="J15" s="3">
        <f t="shared" si="4"/>
        <v>0</v>
      </c>
      <c r="K15" s="3" t="s">
        <v>14</v>
      </c>
      <c r="L15" s="3">
        <f t="shared" si="5"/>
        <v>0</v>
      </c>
      <c r="M15" s="3">
        <f t="shared" si="6"/>
        <v>0</v>
      </c>
      <c r="N15" s="3">
        <f t="shared" si="7"/>
        <v>0</v>
      </c>
      <c r="O15" s="3">
        <f t="shared" si="8"/>
        <v>0</v>
      </c>
      <c r="P15" s="3" t="s">
        <v>14</v>
      </c>
      <c r="Q15" s="3">
        <f t="shared" si="9"/>
        <v>1</v>
      </c>
      <c r="R15" s="3">
        <f t="shared" si="10"/>
        <v>1</v>
      </c>
      <c r="S15" s="3">
        <f t="shared" si="11"/>
        <v>0</v>
      </c>
      <c r="T15" s="3">
        <f t="shared" si="12"/>
        <v>0</v>
      </c>
      <c r="U15" s="3" t="s">
        <v>14</v>
      </c>
      <c r="V15" s="3">
        <f t="shared" si="13"/>
        <v>1</v>
      </c>
      <c r="W15" s="3">
        <f t="shared" si="14"/>
        <v>1</v>
      </c>
      <c r="X15" s="3">
        <f t="shared" si="15"/>
        <v>1</v>
      </c>
      <c r="Y15" s="3">
        <f t="shared" si="16"/>
        <v>1</v>
      </c>
    </row>
    <row r="17" spans="3:33" x14ac:dyDescent="0.25">
      <c r="C17" s="10" t="s">
        <v>51</v>
      </c>
      <c r="E17" s="3" t="s">
        <v>33</v>
      </c>
      <c r="G17" s="3">
        <f>G4</f>
        <v>0</v>
      </c>
      <c r="H17" s="3">
        <f t="shared" ref="H17:Y17" si="18">H4</f>
        <v>0</v>
      </c>
      <c r="I17" s="3">
        <f t="shared" si="18"/>
        <v>0</v>
      </c>
      <c r="J17" s="3">
        <f t="shared" si="18"/>
        <v>1</v>
      </c>
      <c r="K17" s="3" t="str">
        <f t="shared" si="18"/>
        <v>.</v>
      </c>
      <c r="L17" s="3">
        <f t="shared" si="18"/>
        <v>1</v>
      </c>
      <c r="M17" s="3">
        <f t="shared" si="18"/>
        <v>1</v>
      </c>
      <c r="N17" s="3">
        <f t="shared" si="18"/>
        <v>0</v>
      </c>
      <c r="O17" s="3">
        <f t="shared" si="18"/>
        <v>1</v>
      </c>
      <c r="P17" s="3" t="str">
        <f t="shared" si="18"/>
        <v>.</v>
      </c>
      <c r="Q17" s="3">
        <f t="shared" si="18"/>
        <v>1</v>
      </c>
      <c r="R17" s="3">
        <f t="shared" si="18"/>
        <v>1</v>
      </c>
      <c r="S17" s="3">
        <f t="shared" si="18"/>
        <v>0</v>
      </c>
      <c r="T17" s="3">
        <f t="shared" si="18"/>
        <v>1</v>
      </c>
      <c r="U17" s="3" t="str">
        <f t="shared" si="18"/>
        <v>.</v>
      </c>
      <c r="V17" s="3">
        <f t="shared" si="18"/>
        <v>0</v>
      </c>
      <c r="W17" s="3">
        <f t="shared" si="18"/>
        <v>1</v>
      </c>
      <c r="X17" s="3">
        <f t="shared" si="18"/>
        <v>0</v>
      </c>
      <c r="Y17" s="3">
        <f t="shared" si="18"/>
        <v>1</v>
      </c>
      <c r="AE17" s="3" t="s">
        <v>45</v>
      </c>
      <c r="AF17">
        <f>C4</f>
        <v>7637</v>
      </c>
    </row>
    <row r="18" spans="3:33" x14ac:dyDescent="0.25">
      <c r="D18" s="1" t="s">
        <v>35</v>
      </c>
      <c r="E18" s="3" t="s">
        <v>34</v>
      </c>
      <c r="G18" s="3">
        <f>G5</f>
        <v>0</v>
      </c>
      <c r="H18" s="3">
        <f t="shared" ref="H18:Y18" si="19">H5</f>
        <v>0</v>
      </c>
      <c r="I18" s="3">
        <f t="shared" si="19"/>
        <v>1</v>
      </c>
      <c r="J18" s="3">
        <f t="shared" si="19"/>
        <v>1</v>
      </c>
      <c r="K18" s="3" t="str">
        <f t="shared" si="19"/>
        <v>.</v>
      </c>
      <c r="L18" s="3">
        <f t="shared" si="19"/>
        <v>0</v>
      </c>
      <c r="M18" s="3">
        <f t="shared" si="19"/>
        <v>0</v>
      </c>
      <c r="N18" s="3">
        <f t="shared" si="19"/>
        <v>0</v>
      </c>
      <c r="O18" s="3">
        <f t="shared" si="19"/>
        <v>1</v>
      </c>
      <c r="P18" s="3" t="str">
        <f t="shared" si="19"/>
        <v>.</v>
      </c>
      <c r="Q18" s="3">
        <f t="shared" si="19"/>
        <v>0</v>
      </c>
      <c r="R18" s="3">
        <f t="shared" si="19"/>
        <v>1</v>
      </c>
      <c r="S18" s="3">
        <f t="shared" si="19"/>
        <v>1</v>
      </c>
      <c r="T18" s="3">
        <f t="shared" si="19"/>
        <v>1</v>
      </c>
      <c r="U18" s="3" t="str">
        <f t="shared" si="19"/>
        <v>.</v>
      </c>
      <c r="V18" s="3">
        <f t="shared" si="19"/>
        <v>1</v>
      </c>
      <c r="W18" s="3">
        <f t="shared" si="19"/>
        <v>1</v>
      </c>
      <c r="X18" s="3">
        <f t="shared" si="19"/>
        <v>0</v>
      </c>
      <c r="Y18" s="3">
        <f t="shared" si="19"/>
        <v>1</v>
      </c>
      <c r="AD18" s="1" t="s">
        <v>35</v>
      </c>
      <c r="AE18" s="3" t="s">
        <v>46</v>
      </c>
      <c r="AF18">
        <f>C5</f>
        <v>12669</v>
      </c>
    </row>
    <row r="19" spans="3:33" x14ac:dyDescent="0.25">
      <c r="E19" s="5" t="s">
        <v>36</v>
      </c>
      <c r="F19" s="5" t="s">
        <v>36</v>
      </c>
      <c r="G19" s="7" t="s">
        <v>37</v>
      </c>
      <c r="H19" s="7" t="s">
        <v>37</v>
      </c>
      <c r="I19" s="7" t="s">
        <v>37</v>
      </c>
      <c r="J19" s="7" t="s">
        <v>37</v>
      </c>
      <c r="K19" s="7" t="s">
        <v>37</v>
      </c>
      <c r="L19" s="7" t="s">
        <v>37</v>
      </c>
      <c r="M19" s="7" t="s">
        <v>37</v>
      </c>
      <c r="N19" s="7" t="s">
        <v>37</v>
      </c>
      <c r="O19" s="7" t="s">
        <v>37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37</v>
      </c>
      <c r="V19" s="7" t="s">
        <v>37</v>
      </c>
      <c r="W19" s="7" t="s">
        <v>37</v>
      </c>
      <c r="X19" s="7" t="s">
        <v>37</v>
      </c>
      <c r="Y19" s="7" t="s">
        <v>37</v>
      </c>
      <c r="AC19" s="3" t="s">
        <v>44</v>
      </c>
      <c r="AD19" s="5" t="s">
        <v>47</v>
      </c>
      <c r="AE19" s="5" t="s">
        <v>47</v>
      </c>
      <c r="AF19" s="5" t="s">
        <v>48</v>
      </c>
    </row>
    <row r="20" spans="3:33" x14ac:dyDescent="0.25">
      <c r="G20" s="11">
        <f>IF(OR(AND(H17=0,H18=0),AND(H17+H18=1,H20=1)),MOD(G17+G18,2),MOD(G17+G18+1,2))</f>
        <v>0</v>
      </c>
      <c r="H20" s="11">
        <f t="shared" ref="H20" si="20">IF(OR(AND(I17=0,I18=0),AND(I17+I18=1,I20=1)),MOD(H17+H18,2),MOD(H17+H18+1,2))</f>
        <v>1</v>
      </c>
      <c r="I20" s="11">
        <f>IF(OR(AND(J17=0,J18=0),AND(J17+J18=1,J20=1)),MOD(I17+I18,2),MOD(I17+I18+1,2))</f>
        <v>0</v>
      </c>
      <c r="J20" s="11">
        <f>IF(OR(AND(L17=0,L18=0),AND(L17+L18=1,L20=1)),MOD(J17+J18,2),MOD(J17+J18+1,2))</f>
        <v>0</v>
      </c>
      <c r="K20" s="11" t="s">
        <v>14</v>
      </c>
      <c r="L20" s="11">
        <f>IF(OR(AND(M17=0,M18=0),AND(M17+M18=1,M20=1)),MOD(L17+L18,2),MOD(L17+L18+1,2))</f>
        <v>1</v>
      </c>
      <c r="M20" s="11">
        <f t="shared" ref="M20" si="21">IF(OR(AND(N17=0,N18=0),AND(N17+N18=1,N20=1)),MOD(M17+M18,2),MOD(M17+M18+1,2))</f>
        <v>1</v>
      </c>
      <c r="N20" s="11">
        <f>IF(OR(AND(O17=0,O18=0),AND(O17+O18=1,O20=1)),MOD(N17+N18,2),MOD(N17+N18+1,2))</f>
        <v>1</v>
      </c>
      <c r="O20" s="11">
        <f>IF(OR(AND(Q17=0,Q18=0),AND(Q17+Q18=1,Q20=1)),MOD(O17+O18,2),MOD(O17+O18+1,2))</f>
        <v>1</v>
      </c>
      <c r="P20" s="11" t="s">
        <v>14</v>
      </c>
      <c r="Q20" s="11">
        <f>IF(OR(AND(R17=0,R18=0),AND(R17+R18=1,R20=1)),MOD(Q17+Q18,2),MOD(Q17+Q18+1,2))</f>
        <v>0</v>
      </c>
      <c r="R20" s="11">
        <f t="shared" ref="R20" si="22">IF(OR(AND(S17=0,S18=0),AND(S17+S18=1,S20=1)),MOD(R17+R18,2),MOD(R17+R18+1,2))</f>
        <v>1</v>
      </c>
      <c r="S20" s="11">
        <f>IF(OR(AND(T17=0,T18=0),AND(T17+T18=1,T20=1)),MOD(S17+S18,2),MOD(S17+S18+1,2))</f>
        <v>0</v>
      </c>
      <c r="T20" s="11">
        <f>IF(OR(AND(V17=0,V18=0),AND(V17+V18=1,V20=1)),MOD(T17+T18,2),MOD(T17+T18+1,2))</f>
        <v>1</v>
      </c>
      <c r="U20" s="11" t="s">
        <v>14</v>
      </c>
      <c r="V20" s="11">
        <f t="shared" ref="V20:W20" si="23">IF(OR(AND(W17=0,W18=0),AND(W17+W18=1,W20=1)),MOD(V17+V18,2),MOD(V17+V18+1,2))</f>
        <v>0</v>
      </c>
      <c r="W20" s="11">
        <f t="shared" si="23"/>
        <v>0</v>
      </c>
      <c r="X20" s="11">
        <f>IF(OR(AND(Y17=0,Y18=0),AND(Y17+Y18=1,Y20=1)),MOD(X17+X18,2),MOD(X17+X18+1,2))</f>
        <v>1</v>
      </c>
      <c r="Y20" s="3">
        <f>MOD(Y17+Y18,2)</f>
        <v>0</v>
      </c>
      <c r="Z20" s="6" t="s">
        <v>50</v>
      </c>
      <c r="AA20">
        <f>IF(G20*32768+H20*16384+I20*8192+J20*4096+L20*2048+M20*1024+N20*512+O20*256+Q20*128+R20*64+S20*32+T20*16+V20*8+W20*4+X20*2+Y20&gt;32767,G20*32768+H20*16384+I20*8192+J20*4096+L20*2048+M20*1024+N20*512+O20*256+Q20*128+R20*64+S20*32+T20*16+V20*8+W20*4+X20*2+Y20-65536,G20*32768+H20*16384+I20*8192+J20*4096+L20*2048+M20*1024+N20*512+O20*256+Q20*128+R20*64+S20*32+T20*16+V20*8+W20*4+X20*2+Y20)</f>
        <v>20306</v>
      </c>
      <c r="AB20" s="8" t="s">
        <v>49</v>
      </c>
      <c r="AF20">
        <f>AF17+AF18</f>
        <v>20306</v>
      </c>
      <c r="AG20" s="8" t="s">
        <v>49</v>
      </c>
    </row>
    <row r="22" spans="3:33" x14ac:dyDescent="0.25">
      <c r="G22" s="3" t="s">
        <v>38</v>
      </c>
      <c r="I22" s="3">
        <v>0</v>
      </c>
      <c r="K22" s="3" t="s">
        <v>39</v>
      </c>
      <c r="M22" s="3">
        <v>0</v>
      </c>
      <c r="O22" s="3" t="s">
        <v>40</v>
      </c>
      <c r="Q22" s="3">
        <v>0</v>
      </c>
      <c r="S22" s="3" t="s">
        <v>41</v>
      </c>
      <c r="U22" s="11">
        <f>IF(AA20=0,1,0)</f>
        <v>0</v>
      </c>
      <c r="W22" s="3" t="s">
        <v>42</v>
      </c>
      <c r="Y22" s="3">
        <v>0</v>
      </c>
      <c r="AA22" s="1" t="s">
        <v>43</v>
      </c>
      <c r="AB22" s="4">
        <v>0</v>
      </c>
    </row>
    <row r="24" spans="3:33" x14ac:dyDescent="0.25">
      <c r="C24" s="10" t="s">
        <v>52</v>
      </c>
      <c r="E24" s="3" t="s">
        <v>58</v>
      </c>
      <c r="G24" s="3">
        <f>G5</f>
        <v>0</v>
      </c>
      <c r="H24" s="11">
        <f t="shared" ref="H24:Y24" si="24">H5</f>
        <v>0</v>
      </c>
      <c r="I24" s="11">
        <f t="shared" si="24"/>
        <v>1</v>
      </c>
      <c r="J24" s="11">
        <f t="shared" si="24"/>
        <v>1</v>
      </c>
      <c r="K24" s="11" t="str">
        <f t="shared" si="24"/>
        <v>.</v>
      </c>
      <c r="L24" s="11">
        <f t="shared" si="24"/>
        <v>0</v>
      </c>
      <c r="M24" s="11">
        <f t="shared" si="24"/>
        <v>0</v>
      </c>
      <c r="N24" s="11">
        <f t="shared" si="24"/>
        <v>0</v>
      </c>
      <c r="O24" s="11">
        <f t="shared" si="24"/>
        <v>1</v>
      </c>
      <c r="P24" s="11" t="str">
        <f t="shared" si="24"/>
        <v>.</v>
      </c>
      <c r="Q24" s="11">
        <f t="shared" si="24"/>
        <v>0</v>
      </c>
      <c r="R24" s="11">
        <f t="shared" si="24"/>
        <v>1</v>
      </c>
      <c r="S24" s="11">
        <f t="shared" si="24"/>
        <v>1</v>
      </c>
      <c r="T24" s="11">
        <f t="shared" si="24"/>
        <v>1</v>
      </c>
      <c r="U24" s="11" t="str">
        <f t="shared" si="24"/>
        <v>.</v>
      </c>
      <c r="V24" s="11">
        <f t="shared" si="24"/>
        <v>1</v>
      </c>
      <c r="W24" s="11">
        <f t="shared" si="24"/>
        <v>1</v>
      </c>
      <c r="X24" s="11">
        <f t="shared" si="24"/>
        <v>0</v>
      </c>
      <c r="Y24" s="11">
        <f t="shared" si="24"/>
        <v>1</v>
      </c>
      <c r="AE24" s="3" t="s">
        <v>46</v>
      </c>
      <c r="AF24">
        <f>C5</f>
        <v>12669</v>
      </c>
    </row>
    <row r="25" spans="3:33" x14ac:dyDescent="0.25">
      <c r="D25" s="1" t="s">
        <v>35</v>
      </c>
      <c r="E25" s="3" t="s">
        <v>59</v>
      </c>
      <c r="G25" s="3">
        <f>G6</f>
        <v>0</v>
      </c>
      <c r="H25" s="11">
        <f t="shared" ref="H25:Y25" si="25">H6</f>
        <v>1</v>
      </c>
      <c r="I25" s="11">
        <f t="shared" si="25"/>
        <v>0</v>
      </c>
      <c r="J25" s="11">
        <f t="shared" si="25"/>
        <v>0</v>
      </c>
      <c r="K25" s="11" t="str">
        <f t="shared" si="25"/>
        <v>.</v>
      </c>
      <c r="L25" s="11">
        <f t="shared" si="25"/>
        <v>1</v>
      </c>
      <c r="M25" s="11">
        <f t="shared" si="25"/>
        <v>1</v>
      </c>
      <c r="N25" s="11">
        <f t="shared" si="25"/>
        <v>1</v>
      </c>
      <c r="O25" s="11">
        <f t="shared" si="25"/>
        <v>1</v>
      </c>
      <c r="P25" s="11" t="str">
        <f t="shared" si="25"/>
        <v>.</v>
      </c>
      <c r="Q25" s="11">
        <f t="shared" si="25"/>
        <v>0</v>
      </c>
      <c r="R25" s="11">
        <f t="shared" si="25"/>
        <v>1</v>
      </c>
      <c r="S25" s="11">
        <f t="shared" si="25"/>
        <v>0</v>
      </c>
      <c r="T25" s="11">
        <f t="shared" si="25"/>
        <v>1</v>
      </c>
      <c r="U25" s="11" t="str">
        <f t="shared" si="25"/>
        <v>.</v>
      </c>
      <c r="V25" s="11">
        <f t="shared" si="25"/>
        <v>0</v>
      </c>
      <c r="W25" s="11">
        <f t="shared" si="25"/>
        <v>0</v>
      </c>
      <c r="X25" s="11">
        <f t="shared" si="25"/>
        <v>1</v>
      </c>
      <c r="Y25" s="11">
        <f t="shared" si="25"/>
        <v>0</v>
      </c>
      <c r="AD25" s="1" t="s">
        <v>35</v>
      </c>
      <c r="AE25" s="3" t="s">
        <v>60</v>
      </c>
      <c r="AF25">
        <f>C6</f>
        <v>20306</v>
      </c>
    </row>
    <row r="26" spans="3:33" x14ac:dyDescent="0.25">
      <c r="E26" s="5" t="s">
        <v>36</v>
      </c>
      <c r="F26" s="5" t="s">
        <v>36</v>
      </c>
      <c r="G26" s="7" t="s">
        <v>37</v>
      </c>
      <c r="H26" s="7" t="s">
        <v>37</v>
      </c>
      <c r="I26" s="7" t="s">
        <v>37</v>
      </c>
      <c r="J26" s="7" t="s">
        <v>37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37</v>
      </c>
      <c r="V26" s="7" t="s">
        <v>37</v>
      </c>
      <c r="W26" s="7" t="s">
        <v>37</v>
      </c>
      <c r="X26" s="7" t="s">
        <v>37</v>
      </c>
      <c r="Y26" s="7" t="s">
        <v>37</v>
      </c>
      <c r="AC26" s="3" t="s">
        <v>44</v>
      </c>
      <c r="AD26" s="5" t="s">
        <v>47</v>
      </c>
      <c r="AE26" s="5" t="s">
        <v>47</v>
      </c>
      <c r="AF26" s="5" t="s">
        <v>48</v>
      </c>
    </row>
    <row r="27" spans="3:33" x14ac:dyDescent="0.25">
      <c r="G27" s="11">
        <f>IF(OR(AND(H24=0,H25=0),AND(H24+H25=1,H27=1)),MOD(G24+G25,2),MOD(G24+G25+1,2))</f>
        <v>1</v>
      </c>
      <c r="H27" s="11">
        <f t="shared" ref="H27" si="26">IF(OR(AND(I24=0,I25=0),AND(I24+I25=1,I27=1)),MOD(H24+H25,2),MOD(H24+H25+1,2))</f>
        <v>0</v>
      </c>
      <c r="I27" s="11">
        <f>IF(OR(AND(J24=0,J25=0),AND(J24+J25=1,J27=1)),MOD(I24+I25,2),MOD(I24+I25+1,2))</f>
        <v>0</v>
      </c>
      <c r="J27" s="11">
        <f>IF(OR(AND(L24=0,L25=0),AND(L24+L25=1,L27=1)),MOD(J24+J25,2),MOD(J24+J25+1,2))</f>
        <v>0</v>
      </c>
      <c r="K27" s="11" t="s">
        <v>14</v>
      </c>
      <c r="L27" s="11">
        <f>IF(OR(AND(M24=0,M25=0),AND(M24+M25=1,M27=1)),MOD(L24+L25,2),MOD(L24+L25+1,2))</f>
        <v>0</v>
      </c>
      <c r="M27" s="11">
        <f t="shared" ref="M27" si="27">IF(OR(AND(N24=0,N25=0),AND(N24+N25=1,N27=1)),MOD(M24+M25,2),MOD(M24+M25+1,2))</f>
        <v>0</v>
      </c>
      <c r="N27" s="11">
        <f>IF(OR(AND(O24=0,O25=0),AND(O24+O25=1,O27=1)),MOD(N24+N25,2),MOD(N24+N25+1,2))</f>
        <v>0</v>
      </c>
      <c r="O27" s="11">
        <f>IF(OR(AND(Q24=0,Q25=0),AND(Q24+Q25=1,Q27=1)),MOD(O24+O25,2),MOD(O24+O25+1,2))</f>
        <v>0</v>
      </c>
      <c r="P27" s="11" t="s">
        <v>14</v>
      </c>
      <c r="Q27" s="11">
        <f>IF(OR(AND(R24=0,R25=0),AND(R24+R25=1,R27=1)),MOD(Q24+Q25,2),MOD(Q24+Q25+1,2))</f>
        <v>1</v>
      </c>
      <c r="R27" s="11">
        <f t="shared" ref="R27" si="28">IF(OR(AND(S24=0,S25=0),AND(S24+S25=1,S27=1)),MOD(R24+R25,2),MOD(R24+R25+1,2))</f>
        <v>1</v>
      </c>
      <c r="S27" s="11">
        <f>IF(OR(AND(T24=0,T25=0),AND(T24+T25=1,T27=1)),MOD(S24+S25,2),MOD(S24+S25+1,2))</f>
        <v>0</v>
      </c>
      <c r="T27" s="11">
        <f>IF(OR(AND(V24=0,V25=0),AND(V24+V25=1,V27=1)),MOD(T24+T25,2),MOD(T24+T25+1,2))</f>
        <v>0</v>
      </c>
      <c r="U27" s="11" t="s">
        <v>14</v>
      </c>
      <c r="V27" s="11">
        <f t="shared" ref="V27:W27" si="29">IF(OR(AND(W24=0,W25=0),AND(W24+W25=1,W27=1)),MOD(V24+V25,2),MOD(V24+V25+1,2))</f>
        <v>1</v>
      </c>
      <c r="W27" s="11">
        <f t="shared" si="29"/>
        <v>1</v>
      </c>
      <c r="X27" s="11">
        <f>IF(OR(AND(Y24=0,Y25=0),AND(Y24+Y25=1,Y27=1)),MOD(X24+X25,2),MOD(X24+X25+1,2))</f>
        <v>1</v>
      </c>
      <c r="Y27" s="11">
        <f>MOD(Y24+Y25,2)</f>
        <v>1</v>
      </c>
      <c r="Z27" s="6" t="s">
        <v>50</v>
      </c>
      <c r="AA27" s="9">
        <f>IF(G27*32768+H27*16384+I27*8192+J27*4096+L27*2048+M27*1024+N27*512+O27*256+Q27*128+R27*64+S27*32+T27*16+V27*8+W27*4+X27*2+Y27&gt;32767,G27*32768+H27*16384+I27*8192+J27*4096+L27*2048+M27*1024+N27*512+O27*256+Q27*128+R27*64+S27*32+T27*16+V27*8+W27*4+X27*2+Y27-65536,G27*32768+H27*16384+I27*8192+J27*4096+L27*2048+M27*1024+N27*512+O27*256+Q27*128+R27*64+S27*32+T27*16+V27*8+W27*4+X27*2+Y27)</f>
        <v>-32561</v>
      </c>
      <c r="AB27" s="8" t="s">
        <v>49</v>
      </c>
      <c r="AF27">
        <f>AF24+AF25</f>
        <v>32975</v>
      </c>
      <c r="AG27" s="8" t="s">
        <v>49</v>
      </c>
    </row>
    <row r="29" spans="3:33" x14ac:dyDescent="0.25">
      <c r="G29" s="3" t="s">
        <v>38</v>
      </c>
      <c r="I29" s="3">
        <v>0</v>
      </c>
      <c r="K29" s="3" t="s">
        <v>39</v>
      </c>
      <c r="M29" s="3">
        <v>0</v>
      </c>
      <c r="O29" s="3" t="s">
        <v>40</v>
      </c>
      <c r="Q29" s="3">
        <v>0</v>
      </c>
      <c r="S29" s="3" t="s">
        <v>41</v>
      </c>
      <c r="U29" s="11">
        <f>IF(AA27=0,1,0)</f>
        <v>0</v>
      </c>
      <c r="W29" s="3" t="s">
        <v>42</v>
      </c>
      <c r="Y29" s="3">
        <v>0</v>
      </c>
      <c r="AA29" s="1" t="s">
        <v>43</v>
      </c>
      <c r="AB29" s="4">
        <v>0</v>
      </c>
    </row>
    <row r="31" spans="3:33" x14ac:dyDescent="0.25">
      <c r="C31" s="10" t="s">
        <v>53</v>
      </c>
      <c r="E31" s="3" t="s">
        <v>58</v>
      </c>
      <c r="G31" s="3">
        <f>G5</f>
        <v>0</v>
      </c>
      <c r="H31" s="11">
        <f t="shared" ref="H31:Y31" si="30">H5</f>
        <v>0</v>
      </c>
      <c r="I31" s="11">
        <f t="shared" si="30"/>
        <v>1</v>
      </c>
      <c r="J31" s="11">
        <f t="shared" si="30"/>
        <v>1</v>
      </c>
      <c r="K31" s="11" t="str">
        <f t="shared" si="30"/>
        <v>.</v>
      </c>
      <c r="L31" s="11">
        <f t="shared" si="30"/>
        <v>0</v>
      </c>
      <c r="M31" s="11">
        <f t="shared" si="30"/>
        <v>0</v>
      </c>
      <c r="N31" s="11">
        <f t="shared" si="30"/>
        <v>0</v>
      </c>
      <c r="O31" s="11">
        <f t="shared" si="30"/>
        <v>1</v>
      </c>
      <c r="P31" s="11" t="str">
        <f t="shared" si="30"/>
        <v>.</v>
      </c>
      <c r="Q31" s="11">
        <f t="shared" si="30"/>
        <v>0</v>
      </c>
      <c r="R31" s="11">
        <f t="shared" si="30"/>
        <v>1</v>
      </c>
      <c r="S31" s="11">
        <f t="shared" si="30"/>
        <v>1</v>
      </c>
      <c r="T31" s="11">
        <f t="shared" si="30"/>
        <v>1</v>
      </c>
      <c r="U31" s="11" t="str">
        <f t="shared" si="30"/>
        <v>.</v>
      </c>
      <c r="V31" s="11">
        <f t="shared" si="30"/>
        <v>1</v>
      </c>
      <c r="W31" s="11">
        <f t="shared" si="30"/>
        <v>1</v>
      </c>
      <c r="X31" s="11">
        <f t="shared" si="30"/>
        <v>0</v>
      </c>
      <c r="Y31" s="11">
        <f t="shared" si="30"/>
        <v>1</v>
      </c>
      <c r="AE31" s="3" t="s">
        <v>46</v>
      </c>
      <c r="AF31">
        <f>C5</f>
        <v>12669</v>
      </c>
    </row>
    <row r="32" spans="3:33" x14ac:dyDescent="0.25">
      <c r="D32" s="1" t="s">
        <v>35</v>
      </c>
      <c r="E32" s="3" t="s">
        <v>61</v>
      </c>
      <c r="G32" s="3">
        <f>G10</f>
        <v>1</v>
      </c>
      <c r="H32" s="11">
        <f t="shared" ref="H32:Y32" si="31">H10</f>
        <v>1</v>
      </c>
      <c r="I32" s="11">
        <f t="shared" si="31"/>
        <v>1</v>
      </c>
      <c r="J32" s="11">
        <f t="shared" si="31"/>
        <v>0</v>
      </c>
      <c r="K32" s="11" t="str">
        <f t="shared" si="31"/>
        <v>.</v>
      </c>
      <c r="L32" s="11">
        <f t="shared" si="31"/>
        <v>0</v>
      </c>
      <c r="M32" s="11">
        <f t="shared" si="31"/>
        <v>0</v>
      </c>
      <c r="N32" s="11">
        <f t="shared" si="31"/>
        <v>1</v>
      </c>
      <c r="O32" s="11">
        <f t="shared" si="31"/>
        <v>0</v>
      </c>
      <c r="P32" s="11" t="str">
        <f t="shared" si="31"/>
        <v>.</v>
      </c>
      <c r="Q32" s="11">
        <f t="shared" si="31"/>
        <v>0</v>
      </c>
      <c r="R32" s="11">
        <f t="shared" si="31"/>
        <v>0</v>
      </c>
      <c r="S32" s="11">
        <f t="shared" si="31"/>
        <v>1</v>
      </c>
      <c r="T32" s="11">
        <f t="shared" si="31"/>
        <v>0</v>
      </c>
      <c r="U32" s="11" t="str">
        <f t="shared" si="31"/>
        <v>.</v>
      </c>
      <c r="V32" s="11">
        <f t="shared" si="31"/>
        <v>1</v>
      </c>
      <c r="W32" s="11">
        <f t="shared" si="31"/>
        <v>0</v>
      </c>
      <c r="X32" s="11">
        <f t="shared" si="31"/>
        <v>1</v>
      </c>
      <c r="Y32" s="11">
        <f t="shared" si="31"/>
        <v>1</v>
      </c>
      <c r="AD32" s="1" t="s">
        <v>35</v>
      </c>
      <c r="AE32" s="3" t="s">
        <v>62</v>
      </c>
      <c r="AF32">
        <f>C10</f>
        <v>-7637</v>
      </c>
    </row>
    <row r="33" spans="3:33" x14ac:dyDescent="0.25">
      <c r="E33" s="5" t="s">
        <v>36</v>
      </c>
      <c r="F33" s="5" t="s">
        <v>36</v>
      </c>
      <c r="G33" s="7" t="s">
        <v>37</v>
      </c>
      <c r="H33" s="7" t="s">
        <v>37</v>
      </c>
      <c r="I33" s="7" t="s">
        <v>37</v>
      </c>
      <c r="J33" s="7" t="s">
        <v>37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7" t="s">
        <v>37</v>
      </c>
      <c r="R33" s="7" t="s">
        <v>37</v>
      </c>
      <c r="S33" s="7" t="s">
        <v>37</v>
      </c>
      <c r="T33" s="7" t="s">
        <v>37</v>
      </c>
      <c r="U33" s="7" t="s">
        <v>37</v>
      </c>
      <c r="V33" s="7" t="s">
        <v>37</v>
      </c>
      <c r="W33" s="7" t="s">
        <v>37</v>
      </c>
      <c r="X33" s="7" t="s">
        <v>37</v>
      </c>
      <c r="Y33" s="7" t="s">
        <v>37</v>
      </c>
      <c r="AC33" s="3" t="s">
        <v>44</v>
      </c>
      <c r="AD33" s="5" t="s">
        <v>47</v>
      </c>
      <c r="AE33" s="5" t="s">
        <v>47</v>
      </c>
      <c r="AF33" s="5" t="s">
        <v>48</v>
      </c>
    </row>
    <row r="34" spans="3:33" x14ac:dyDescent="0.25">
      <c r="G34" s="11">
        <f>IF(OR(AND(H31=0,H32=0),AND(H31+H32=1,H34=1)),MOD(G31+G32,2),MOD(G31+G32+1,2))</f>
        <v>0</v>
      </c>
      <c r="H34" s="11">
        <f t="shared" ref="H34" si="32">IF(OR(AND(I31=0,I32=0),AND(I31+I32=1,I34=1)),MOD(H31+H32,2),MOD(H31+H32+1,2))</f>
        <v>0</v>
      </c>
      <c r="I34" s="11">
        <f>IF(OR(AND(J31=0,J32=0),AND(J31+J32=1,J34=1)),MOD(I31+I32,2),MOD(I31+I32+1,2))</f>
        <v>0</v>
      </c>
      <c r="J34" s="11">
        <f>IF(OR(AND(L31=0,L32=0),AND(L31+L32=1,L34=1)),MOD(J31+J32,2),MOD(J31+J32+1,2))</f>
        <v>1</v>
      </c>
      <c r="K34" s="11" t="s">
        <v>14</v>
      </c>
      <c r="L34" s="11">
        <f>IF(OR(AND(M31=0,M32=0),AND(M31+M32=1,M34=1)),MOD(L31+L32,2),MOD(L31+L32+1,2))</f>
        <v>0</v>
      </c>
      <c r="M34" s="11">
        <f t="shared" ref="M34" si="33">IF(OR(AND(N31=0,N32=0),AND(N31+N32=1,N34=1)),MOD(M31+M32,2),MOD(M31+M32+1,2))</f>
        <v>0</v>
      </c>
      <c r="N34" s="11">
        <f>IF(OR(AND(O31=0,O32=0),AND(O31+O32=1,O34=1)),MOD(N31+N32,2),MOD(N31+N32+1,2))</f>
        <v>1</v>
      </c>
      <c r="O34" s="11">
        <f>IF(OR(AND(Q31=0,Q32=0),AND(Q31+Q32=1,Q34=1)),MOD(O31+O32,2),MOD(O31+O32+1,2))</f>
        <v>1</v>
      </c>
      <c r="P34" s="11" t="s">
        <v>14</v>
      </c>
      <c r="Q34" s="11">
        <f>IF(OR(AND(R31=0,R32=0),AND(R31+R32=1,R34=1)),MOD(Q31+Q32,2),MOD(Q31+Q32+1,2))</f>
        <v>1</v>
      </c>
      <c r="R34" s="11">
        <f t="shared" ref="R34" si="34">IF(OR(AND(S31=0,S32=0),AND(S31+S32=1,S34=1)),MOD(R31+R32,2),MOD(R31+R32+1,2))</f>
        <v>0</v>
      </c>
      <c r="S34" s="11">
        <f>IF(OR(AND(T31=0,T32=0),AND(T31+T32=1,T34=1)),MOD(S31+S32,2),MOD(S31+S32+1,2))</f>
        <v>1</v>
      </c>
      <c r="T34" s="11">
        <f>IF(OR(AND(V31=0,V32=0),AND(V31+V32=1,V34=1)),MOD(T31+T32,2),MOD(T31+T32+1,2))</f>
        <v>0</v>
      </c>
      <c r="U34" s="11" t="s">
        <v>14</v>
      </c>
      <c r="V34" s="11">
        <f t="shared" ref="V34:W34" si="35">IF(OR(AND(W31=0,W32=0),AND(W31+W32=1,W34=1)),MOD(V31+V32,2),MOD(V31+V32+1,2))</f>
        <v>1</v>
      </c>
      <c r="W34" s="11">
        <f t="shared" si="35"/>
        <v>0</v>
      </c>
      <c r="X34" s="11">
        <f>IF(OR(AND(Y31=0,Y32=0),AND(Y31+Y32=1,Y34=1)),MOD(X31+X32,2),MOD(X31+X32+1,2))</f>
        <v>0</v>
      </c>
      <c r="Y34" s="11">
        <f>MOD(Y31+Y32,2)</f>
        <v>0</v>
      </c>
      <c r="Z34" s="6" t="s">
        <v>50</v>
      </c>
      <c r="AA34" s="9">
        <f>IF(G34*32768+H34*16384+I34*8192+J34*4096+L34*2048+M34*1024+N34*512+O34*256+Q34*128+R34*64+S34*32+T34*16+V34*8+W34*4+X34*2+Y34&gt;32767,G34*32768+H34*16384+I34*8192+J34*4096+L34*2048+M34*1024+N34*512+O34*256+Q34*128+R34*64+S34*32+T34*16+V34*8+W34*4+X34*2+Y34-65536,G34*32768+H34*16384+I34*8192+J34*4096+L34*2048+M34*1024+N34*512+O34*256+Q34*128+R34*64+S34*32+T34*16+V34*8+W34*4+X34*2+Y34)</f>
        <v>5032</v>
      </c>
      <c r="AB34" s="8" t="s">
        <v>49</v>
      </c>
      <c r="AF34">
        <f>AF31+AF32</f>
        <v>5032</v>
      </c>
      <c r="AG34" s="8" t="s">
        <v>49</v>
      </c>
    </row>
    <row r="36" spans="3:33" x14ac:dyDescent="0.25">
      <c r="G36" s="3" t="s">
        <v>38</v>
      </c>
      <c r="I36" s="3">
        <v>0</v>
      </c>
      <c r="K36" s="3" t="s">
        <v>39</v>
      </c>
      <c r="M36" s="3">
        <v>0</v>
      </c>
      <c r="O36" s="3" t="s">
        <v>40</v>
      </c>
      <c r="Q36" s="3">
        <v>0</v>
      </c>
      <c r="S36" s="3" t="s">
        <v>41</v>
      </c>
      <c r="U36" s="3">
        <f>IF(AA34=0,1,0)</f>
        <v>0</v>
      </c>
      <c r="W36" s="3" t="s">
        <v>42</v>
      </c>
      <c r="Y36" s="3">
        <v>0</v>
      </c>
      <c r="AA36" s="1" t="s">
        <v>43</v>
      </c>
      <c r="AB36" s="4">
        <v>0</v>
      </c>
    </row>
    <row r="38" spans="3:33" x14ac:dyDescent="0.25">
      <c r="C38" s="10" t="s">
        <v>54</v>
      </c>
      <c r="E38" s="3" t="s">
        <v>61</v>
      </c>
      <c r="G38" s="3">
        <f>G10</f>
        <v>1</v>
      </c>
      <c r="H38" s="11">
        <f t="shared" ref="H38:Y38" si="36">H10</f>
        <v>1</v>
      </c>
      <c r="I38" s="11">
        <f t="shared" si="36"/>
        <v>1</v>
      </c>
      <c r="J38" s="11">
        <f t="shared" si="36"/>
        <v>0</v>
      </c>
      <c r="K38" s="11" t="str">
        <f t="shared" si="36"/>
        <v>.</v>
      </c>
      <c r="L38" s="11">
        <f t="shared" si="36"/>
        <v>0</v>
      </c>
      <c r="M38" s="11">
        <f t="shared" si="36"/>
        <v>0</v>
      </c>
      <c r="N38" s="11">
        <f t="shared" si="36"/>
        <v>1</v>
      </c>
      <c r="O38" s="11">
        <f t="shared" si="36"/>
        <v>0</v>
      </c>
      <c r="P38" s="11" t="str">
        <f t="shared" si="36"/>
        <v>.</v>
      </c>
      <c r="Q38" s="11">
        <f t="shared" si="36"/>
        <v>0</v>
      </c>
      <c r="R38" s="11">
        <f t="shared" si="36"/>
        <v>0</v>
      </c>
      <c r="S38" s="11">
        <f t="shared" si="36"/>
        <v>1</v>
      </c>
      <c r="T38" s="11">
        <f t="shared" si="36"/>
        <v>0</v>
      </c>
      <c r="U38" s="11" t="str">
        <f t="shared" si="36"/>
        <v>.</v>
      </c>
      <c r="V38" s="11">
        <f t="shared" si="36"/>
        <v>1</v>
      </c>
      <c r="W38" s="11">
        <f t="shared" si="36"/>
        <v>0</v>
      </c>
      <c r="X38" s="11">
        <f t="shared" si="36"/>
        <v>1</v>
      </c>
      <c r="Y38" s="11">
        <f t="shared" si="36"/>
        <v>1</v>
      </c>
      <c r="AE38" s="3" t="s">
        <v>62</v>
      </c>
      <c r="AF38">
        <f>C10</f>
        <v>-7637</v>
      </c>
    </row>
    <row r="39" spans="3:33" x14ac:dyDescent="0.25">
      <c r="D39" s="1" t="s">
        <v>35</v>
      </c>
      <c r="E39" s="3" t="s">
        <v>63</v>
      </c>
      <c r="G39" s="3">
        <f>G11</f>
        <v>1</v>
      </c>
      <c r="H39" s="11">
        <f t="shared" ref="H39:Y39" si="37">H11</f>
        <v>1</v>
      </c>
      <c r="I39" s="11">
        <f t="shared" si="37"/>
        <v>0</v>
      </c>
      <c r="J39" s="11">
        <f t="shared" si="37"/>
        <v>0</v>
      </c>
      <c r="K39" s="11" t="str">
        <f t="shared" si="37"/>
        <v>.</v>
      </c>
      <c r="L39" s="11">
        <f t="shared" si="37"/>
        <v>1</v>
      </c>
      <c r="M39" s="11">
        <f t="shared" si="37"/>
        <v>1</v>
      </c>
      <c r="N39" s="11">
        <f t="shared" si="37"/>
        <v>1</v>
      </c>
      <c r="O39" s="11">
        <f t="shared" si="37"/>
        <v>0</v>
      </c>
      <c r="P39" s="11" t="str">
        <f t="shared" si="37"/>
        <v>.</v>
      </c>
      <c r="Q39" s="11">
        <f t="shared" si="37"/>
        <v>1</v>
      </c>
      <c r="R39" s="11">
        <f t="shared" si="37"/>
        <v>0</v>
      </c>
      <c r="S39" s="11">
        <f t="shared" si="37"/>
        <v>0</v>
      </c>
      <c r="T39" s="11">
        <f t="shared" si="37"/>
        <v>0</v>
      </c>
      <c r="U39" s="11" t="str">
        <f t="shared" si="37"/>
        <v>.</v>
      </c>
      <c r="V39" s="11">
        <f t="shared" si="37"/>
        <v>0</v>
      </c>
      <c r="W39" s="11">
        <f t="shared" si="37"/>
        <v>0</v>
      </c>
      <c r="X39" s="11">
        <f t="shared" si="37"/>
        <v>1</v>
      </c>
      <c r="Y39" s="11">
        <f t="shared" si="37"/>
        <v>1</v>
      </c>
      <c r="AD39" s="1" t="s">
        <v>35</v>
      </c>
      <c r="AE39" s="3" t="s">
        <v>64</v>
      </c>
      <c r="AF39">
        <f>C11</f>
        <v>-12669</v>
      </c>
    </row>
    <row r="40" spans="3:33" x14ac:dyDescent="0.25">
      <c r="E40" s="5" t="s">
        <v>36</v>
      </c>
      <c r="F40" s="5" t="s">
        <v>36</v>
      </c>
      <c r="G40" s="7" t="s">
        <v>37</v>
      </c>
      <c r="H40" s="7" t="s">
        <v>37</v>
      </c>
      <c r="I40" s="7" t="s">
        <v>37</v>
      </c>
      <c r="J40" s="7" t="s">
        <v>37</v>
      </c>
      <c r="K40" s="7" t="s">
        <v>37</v>
      </c>
      <c r="L40" s="7" t="s">
        <v>37</v>
      </c>
      <c r="M40" s="7" t="s">
        <v>37</v>
      </c>
      <c r="N40" s="7" t="s">
        <v>37</v>
      </c>
      <c r="O40" s="7" t="s">
        <v>37</v>
      </c>
      <c r="P40" s="7" t="s">
        <v>37</v>
      </c>
      <c r="Q40" s="7" t="s">
        <v>37</v>
      </c>
      <c r="R40" s="7" t="s">
        <v>37</v>
      </c>
      <c r="S40" s="7" t="s">
        <v>37</v>
      </c>
      <c r="T40" s="7" t="s">
        <v>37</v>
      </c>
      <c r="U40" s="7" t="s">
        <v>37</v>
      </c>
      <c r="V40" s="7" t="s">
        <v>37</v>
      </c>
      <c r="W40" s="7" t="s">
        <v>37</v>
      </c>
      <c r="X40" s="7" t="s">
        <v>37</v>
      </c>
      <c r="Y40" s="7" t="s">
        <v>37</v>
      </c>
      <c r="AC40" s="3" t="s">
        <v>44</v>
      </c>
      <c r="AD40" s="5" t="s">
        <v>47</v>
      </c>
      <c r="AE40" s="5" t="s">
        <v>47</v>
      </c>
      <c r="AF40" s="5" t="s">
        <v>48</v>
      </c>
    </row>
    <row r="41" spans="3:33" x14ac:dyDescent="0.25">
      <c r="G41" s="11">
        <f>IF(OR(AND(H38=0,H39=0),AND(H38+H39=1,H41=1)),MOD(G38+G39,2),MOD(G38+G39+1,2))</f>
        <v>1</v>
      </c>
      <c r="H41" s="11">
        <f t="shared" ref="H41" si="38">IF(OR(AND(I38=0,I39=0),AND(I38+I39=1,I41=1)),MOD(H38+H39,2),MOD(H38+H39+1,2))</f>
        <v>0</v>
      </c>
      <c r="I41" s="11">
        <f>IF(OR(AND(J38=0,J39=0),AND(J38+J39=1,J41=1)),MOD(I38+I39,2),MOD(I38+I39+1,2))</f>
        <v>1</v>
      </c>
      <c r="J41" s="11">
        <f>IF(OR(AND(L38=0,L39=0),AND(L38+L39=1,L41=1)),MOD(J38+J39,2),MOD(J38+J39+1,2))</f>
        <v>1</v>
      </c>
      <c r="K41" s="11" t="s">
        <v>14</v>
      </c>
      <c r="L41" s="11">
        <f>IF(OR(AND(M38=0,M39=0),AND(M38+M39=1,M41=1)),MOD(L38+L39,2),MOD(L38+L39+1,2))</f>
        <v>0</v>
      </c>
      <c r="M41" s="11">
        <f t="shared" ref="M41" si="39">IF(OR(AND(N38=0,N39=0),AND(N38+N39=1,N41=1)),MOD(M38+M39,2),MOD(M38+M39+1,2))</f>
        <v>0</v>
      </c>
      <c r="N41" s="11">
        <f>IF(OR(AND(O38=0,O39=0),AND(O38+O39=1,O41=1)),MOD(N38+N39,2),MOD(N38+N39+1,2))</f>
        <v>0</v>
      </c>
      <c r="O41" s="11">
        <f>IF(OR(AND(Q38=0,Q39=0),AND(Q38+Q39=1,Q41=1)),MOD(O38+O39,2),MOD(O38+O39+1,2))</f>
        <v>0</v>
      </c>
      <c r="P41" s="11" t="s">
        <v>14</v>
      </c>
      <c r="Q41" s="11">
        <f>IF(OR(AND(R38=0,R39=0),AND(R38+R39=1,R41=1)),MOD(Q38+Q39,2),MOD(Q38+Q39+1,2))</f>
        <v>1</v>
      </c>
      <c r="R41" s="11">
        <f t="shared" ref="R41" si="40">IF(OR(AND(S38=0,S39=0),AND(S38+S39=1,S41=1)),MOD(R38+R39,2),MOD(R38+R39+1,2))</f>
        <v>0</v>
      </c>
      <c r="S41" s="11">
        <f>IF(OR(AND(T38=0,T39=0),AND(T38+T39=1,T41=1)),MOD(S38+S39,2),MOD(S38+S39+1,2))</f>
        <v>1</v>
      </c>
      <c r="T41" s="11">
        <f>IF(OR(AND(V38=0,V39=0),AND(V38+V39=1,V41=1)),MOD(T38+T39,2),MOD(T38+T39+1,2))</f>
        <v>0</v>
      </c>
      <c r="U41" s="11" t="s">
        <v>14</v>
      </c>
      <c r="V41" s="11">
        <f t="shared" ref="V41:W41" si="41">IF(OR(AND(W38=0,W39=0),AND(W38+W39=1,W41=1)),MOD(V38+V39,2),MOD(V38+V39+1,2))</f>
        <v>1</v>
      </c>
      <c r="W41" s="11">
        <f t="shared" si="41"/>
        <v>1</v>
      </c>
      <c r="X41" s="11">
        <f>IF(OR(AND(Y38=0,Y39=0),AND(Y38+Y39=1,Y41=1)),MOD(X38+X39,2),MOD(X38+X39+1,2))</f>
        <v>1</v>
      </c>
      <c r="Y41" s="11">
        <f>MOD(Y38+Y39,2)</f>
        <v>0</v>
      </c>
      <c r="Z41" s="6" t="s">
        <v>50</v>
      </c>
      <c r="AA41" s="9">
        <f>IF(G41*32768+H41*16384+I41*8192+J41*4096+L41*2048+M41*1024+N41*512+O41*256+Q41*128+R41*64+S41*32+T41*16+V41*8+W41*4+X41*2+Y41&gt;32767,G41*32768+H41*16384+I41*8192+J41*4096+L41*2048+M41*1024+N41*512+O41*256+Q41*128+R41*64+S41*32+T41*16+V41*8+W41*4+X41*2+Y41-65536,G41*32768+H41*16384+I41*8192+J41*4096+L41*2048+M41*1024+N41*512+O41*256+Q41*128+R41*64+S41*32+T41*16+V41*8+W41*4+X41*2+Y41)</f>
        <v>-20306</v>
      </c>
      <c r="AB41" s="8" t="s">
        <v>49</v>
      </c>
      <c r="AF41">
        <f>AF38+AF39</f>
        <v>-20306</v>
      </c>
      <c r="AG41" s="8" t="s">
        <v>49</v>
      </c>
    </row>
    <row r="43" spans="3:33" x14ac:dyDescent="0.25">
      <c r="G43" s="3" t="s">
        <v>38</v>
      </c>
      <c r="I43" s="3">
        <v>0</v>
      </c>
      <c r="K43" s="3" t="s">
        <v>39</v>
      </c>
      <c r="M43" s="3">
        <v>0</v>
      </c>
      <c r="O43" s="3" t="s">
        <v>40</v>
      </c>
      <c r="Q43" s="3">
        <v>0</v>
      </c>
      <c r="S43" s="3" t="s">
        <v>41</v>
      </c>
      <c r="U43" s="11">
        <f>IF(AA41=0,1,0)</f>
        <v>0</v>
      </c>
      <c r="W43" s="3" t="s">
        <v>42</v>
      </c>
      <c r="Y43" s="3">
        <v>0</v>
      </c>
      <c r="AA43" s="1" t="s">
        <v>43</v>
      </c>
      <c r="AB43" s="4">
        <v>0</v>
      </c>
    </row>
    <row r="45" spans="3:33" x14ac:dyDescent="0.25">
      <c r="C45" s="10" t="s">
        <v>55</v>
      </c>
      <c r="E45" s="3" t="s">
        <v>63</v>
      </c>
      <c r="G45" s="3">
        <f>G11</f>
        <v>1</v>
      </c>
      <c r="H45" s="11">
        <f t="shared" ref="H45:Y45" si="42">H11</f>
        <v>1</v>
      </c>
      <c r="I45" s="11">
        <f t="shared" si="42"/>
        <v>0</v>
      </c>
      <c r="J45" s="11">
        <f t="shared" si="42"/>
        <v>0</v>
      </c>
      <c r="K45" s="11" t="str">
        <f t="shared" si="42"/>
        <v>.</v>
      </c>
      <c r="L45" s="11">
        <f t="shared" si="42"/>
        <v>1</v>
      </c>
      <c r="M45" s="11">
        <f t="shared" si="42"/>
        <v>1</v>
      </c>
      <c r="N45" s="11">
        <f t="shared" si="42"/>
        <v>1</v>
      </c>
      <c r="O45" s="11">
        <f t="shared" si="42"/>
        <v>0</v>
      </c>
      <c r="P45" s="11" t="str">
        <f t="shared" si="42"/>
        <v>.</v>
      </c>
      <c r="Q45" s="11">
        <f t="shared" si="42"/>
        <v>1</v>
      </c>
      <c r="R45" s="11">
        <f t="shared" si="42"/>
        <v>0</v>
      </c>
      <c r="S45" s="11">
        <f t="shared" si="42"/>
        <v>0</v>
      </c>
      <c r="T45" s="11">
        <f t="shared" si="42"/>
        <v>0</v>
      </c>
      <c r="U45" s="11" t="str">
        <f t="shared" si="42"/>
        <v>.</v>
      </c>
      <c r="V45" s="11">
        <f t="shared" si="42"/>
        <v>0</v>
      </c>
      <c r="W45" s="11">
        <f t="shared" si="42"/>
        <v>0</v>
      </c>
      <c r="X45" s="11">
        <f t="shared" si="42"/>
        <v>1</v>
      </c>
      <c r="Y45" s="11">
        <f t="shared" si="42"/>
        <v>1</v>
      </c>
      <c r="AE45" s="3" t="s">
        <v>64</v>
      </c>
      <c r="AF45">
        <f>C11</f>
        <v>-12669</v>
      </c>
    </row>
    <row r="46" spans="3:33" x14ac:dyDescent="0.25">
      <c r="D46" s="1" t="s">
        <v>35</v>
      </c>
      <c r="E46" s="3" t="s">
        <v>65</v>
      </c>
      <c r="G46" s="3">
        <f>G12</f>
        <v>1</v>
      </c>
      <c r="H46" s="11">
        <f t="shared" ref="H46:Y46" si="43">H12</f>
        <v>0</v>
      </c>
      <c r="I46" s="11">
        <f t="shared" si="43"/>
        <v>1</v>
      </c>
      <c r="J46" s="11">
        <f t="shared" si="43"/>
        <v>1</v>
      </c>
      <c r="K46" s="11" t="str">
        <f t="shared" si="43"/>
        <v>.</v>
      </c>
      <c r="L46" s="11">
        <f t="shared" si="43"/>
        <v>0</v>
      </c>
      <c r="M46" s="11">
        <f t="shared" si="43"/>
        <v>0</v>
      </c>
      <c r="N46" s="11">
        <f t="shared" si="43"/>
        <v>0</v>
      </c>
      <c r="O46" s="11">
        <f t="shared" si="43"/>
        <v>0</v>
      </c>
      <c r="P46" s="11" t="str">
        <f t="shared" si="43"/>
        <v>.</v>
      </c>
      <c r="Q46" s="11">
        <f t="shared" si="43"/>
        <v>1</v>
      </c>
      <c r="R46" s="11">
        <f t="shared" si="43"/>
        <v>0</v>
      </c>
      <c r="S46" s="11">
        <f t="shared" si="43"/>
        <v>1</v>
      </c>
      <c r="T46" s="11">
        <f t="shared" si="43"/>
        <v>0</v>
      </c>
      <c r="U46" s="11" t="str">
        <f t="shared" si="43"/>
        <v>.</v>
      </c>
      <c r="V46" s="11">
        <f t="shared" si="43"/>
        <v>1</v>
      </c>
      <c r="W46" s="11">
        <f t="shared" si="43"/>
        <v>1</v>
      </c>
      <c r="X46" s="11">
        <f t="shared" si="43"/>
        <v>1</v>
      </c>
      <c r="Y46" s="11">
        <f t="shared" si="43"/>
        <v>0</v>
      </c>
      <c r="AD46" s="1" t="s">
        <v>35</v>
      </c>
      <c r="AE46" s="3" t="s">
        <v>66</v>
      </c>
      <c r="AF46">
        <f>C12</f>
        <v>-20306</v>
      </c>
    </row>
    <row r="47" spans="3:33" x14ac:dyDescent="0.25">
      <c r="E47" s="5" t="s">
        <v>36</v>
      </c>
      <c r="F47" s="5" t="s">
        <v>36</v>
      </c>
      <c r="G47" s="7" t="s">
        <v>37</v>
      </c>
      <c r="H47" s="7" t="s">
        <v>37</v>
      </c>
      <c r="I47" s="7" t="s">
        <v>37</v>
      </c>
      <c r="J47" s="7" t="s">
        <v>37</v>
      </c>
      <c r="K47" s="7" t="s">
        <v>37</v>
      </c>
      <c r="L47" s="7" t="s">
        <v>37</v>
      </c>
      <c r="M47" s="7" t="s">
        <v>37</v>
      </c>
      <c r="N47" s="7" t="s">
        <v>37</v>
      </c>
      <c r="O47" s="7" t="s">
        <v>37</v>
      </c>
      <c r="P47" s="7" t="s">
        <v>37</v>
      </c>
      <c r="Q47" s="7" t="s">
        <v>37</v>
      </c>
      <c r="R47" s="7" t="s">
        <v>37</v>
      </c>
      <c r="S47" s="7" t="s">
        <v>37</v>
      </c>
      <c r="T47" s="7" t="s">
        <v>37</v>
      </c>
      <c r="U47" s="7" t="s">
        <v>37</v>
      </c>
      <c r="V47" s="7" t="s">
        <v>37</v>
      </c>
      <c r="W47" s="7" t="s">
        <v>37</v>
      </c>
      <c r="X47" s="7" t="s">
        <v>37</v>
      </c>
      <c r="Y47" s="7" t="s">
        <v>37</v>
      </c>
      <c r="AC47" s="3" t="s">
        <v>44</v>
      </c>
      <c r="AD47" s="5" t="s">
        <v>47</v>
      </c>
      <c r="AE47" s="5" t="s">
        <v>47</v>
      </c>
      <c r="AF47" s="5" t="s">
        <v>48</v>
      </c>
    </row>
    <row r="48" spans="3:33" x14ac:dyDescent="0.25">
      <c r="G48" s="11">
        <f>IF(OR(AND(H45=0,H46=0),AND(H45+H46=1,H48=1)),MOD(G45+G46,2),MOD(G45+G46+1,2))</f>
        <v>0</v>
      </c>
      <c r="H48" s="11">
        <f t="shared" ref="H48" si="44">IF(OR(AND(I45=0,I46=0),AND(I45+I46=1,I48=1)),MOD(H45+H46,2),MOD(H45+H46+1,2))</f>
        <v>1</v>
      </c>
      <c r="I48" s="11">
        <f>IF(OR(AND(J45=0,J46=0),AND(J45+J46=1,J48=1)),MOD(I45+I46,2),MOD(I45+I46+1,2))</f>
        <v>1</v>
      </c>
      <c r="J48" s="11">
        <f>IF(OR(AND(L45=0,L46=0),AND(L45+L46=1,L48=1)),MOD(J45+J46,2),MOD(J45+J46+1,2))</f>
        <v>1</v>
      </c>
      <c r="K48" s="11" t="s">
        <v>14</v>
      </c>
      <c r="L48" s="11">
        <f>IF(OR(AND(M45=0,M46=0),AND(M45+M46=1,M48=1)),MOD(L45+L46,2),MOD(L45+L46+1,2))</f>
        <v>1</v>
      </c>
      <c r="M48" s="11">
        <f t="shared" ref="M48" si="45">IF(OR(AND(N45=0,N46=0),AND(N45+N46=1,N48=1)),MOD(M45+M46,2),MOD(M45+M46+1,2))</f>
        <v>1</v>
      </c>
      <c r="N48" s="11">
        <f>IF(OR(AND(O45=0,O46=0),AND(O45+O46=1,O48=1)),MOD(N45+N46,2),MOD(N45+N46+1,2))</f>
        <v>1</v>
      </c>
      <c r="O48" s="11">
        <f>IF(OR(AND(Q45=0,Q46=0),AND(Q45+Q46=1,Q48=1)),MOD(O45+O46,2),MOD(O45+O46+1,2))</f>
        <v>1</v>
      </c>
      <c r="P48" s="11" t="s">
        <v>14</v>
      </c>
      <c r="Q48" s="11">
        <f>IF(OR(AND(R45=0,R46=0),AND(R45+R46=1,R48=1)),MOD(Q45+Q46,2),MOD(Q45+Q46+1,2))</f>
        <v>0</v>
      </c>
      <c r="R48" s="11">
        <f t="shared" ref="R48" si="46">IF(OR(AND(S45=0,S46=0),AND(S45+S46=1,S48=1)),MOD(R45+R46,2),MOD(R45+R46+1,2))</f>
        <v>0</v>
      </c>
      <c r="S48" s="11">
        <f>IF(OR(AND(T45=0,T46=0),AND(T45+T46=1,T48=1)),MOD(S45+S46,2),MOD(S45+S46+1,2))</f>
        <v>1</v>
      </c>
      <c r="T48" s="11">
        <f>IF(OR(AND(V45=0,V46=0),AND(V45+V46=1,V48=1)),MOD(T45+T46,2),MOD(T45+T46+1,2))</f>
        <v>1</v>
      </c>
      <c r="U48" s="11" t="s">
        <v>14</v>
      </c>
      <c r="V48" s="11">
        <f t="shared" ref="V48:W48" si="47">IF(OR(AND(W45=0,W46=0),AND(W45+W46=1,W48=1)),MOD(V45+V46,2),MOD(V45+V46+1,2))</f>
        <v>0</v>
      </c>
      <c r="W48" s="11">
        <f t="shared" si="47"/>
        <v>0</v>
      </c>
      <c r="X48" s="11">
        <f>IF(OR(AND(Y45=0,Y46=0),AND(Y45+Y46=1,Y48=1)),MOD(X45+X46,2),MOD(X45+X46+1,2))</f>
        <v>0</v>
      </c>
      <c r="Y48" s="11">
        <f>MOD(Y45+Y46,2)</f>
        <v>1</v>
      </c>
      <c r="Z48" s="6" t="s">
        <v>50</v>
      </c>
      <c r="AA48" s="9">
        <f>IF(G48*32768+H48*16384+I48*8192+J48*4096+L48*2048+M48*1024+N48*512+O48*256+Q48*128+R48*64+S48*32+T48*16+V48*8+W48*4+X48*2+Y48&gt;32767,G48*32768+H48*16384+I48*8192+J48*4096+L48*2048+M48*1024+N48*512+O48*256+Q48*128+R48*64+S48*32+T48*16+V48*8+W48*4+X48*2+Y48-65536,G48*32768+H48*16384+I48*8192+J48*4096+L48*2048+M48*1024+N48*512+O48*256+Q48*128+R48*64+S48*32+T48*16+V48*8+W48*4+X48*2+Y48)</f>
        <v>32561</v>
      </c>
      <c r="AB48" s="8" t="s">
        <v>49</v>
      </c>
      <c r="AF48">
        <f>AF45+AF46</f>
        <v>-32975</v>
      </c>
      <c r="AG48" s="8" t="s">
        <v>49</v>
      </c>
    </row>
    <row r="50" spans="3:33" x14ac:dyDescent="0.25">
      <c r="G50" s="3" t="s">
        <v>38</v>
      </c>
      <c r="I50" s="3">
        <v>0</v>
      </c>
      <c r="K50" s="3" t="s">
        <v>39</v>
      </c>
      <c r="M50" s="3">
        <v>0</v>
      </c>
      <c r="O50" s="3" t="s">
        <v>40</v>
      </c>
      <c r="Q50" s="3">
        <v>0</v>
      </c>
      <c r="S50" s="3" t="s">
        <v>41</v>
      </c>
      <c r="U50" s="11">
        <f>IF(AA48=0,1,0)</f>
        <v>0</v>
      </c>
      <c r="W50" s="3" t="s">
        <v>42</v>
      </c>
      <c r="Y50" s="3">
        <v>0</v>
      </c>
      <c r="AA50" s="1" t="s">
        <v>43</v>
      </c>
      <c r="AB50" s="4">
        <v>0</v>
      </c>
    </row>
    <row r="52" spans="3:33" x14ac:dyDescent="0.25">
      <c r="C52" s="10" t="s">
        <v>56</v>
      </c>
      <c r="E52" s="3" t="s">
        <v>33</v>
      </c>
      <c r="G52" s="3">
        <f>G4</f>
        <v>0</v>
      </c>
      <c r="H52" s="11">
        <f t="shared" ref="H52:Y52" si="48">H4</f>
        <v>0</v>
      </c>
      <c r="I52" s="11">
        <f t="shared" si="48"/>
        <v>0</v>
      </c>
      <c r="J52" s="11">
        <f t="shared" si="48"/>
        <v>1</v>
      </c>
      <c r="K52" s="11" t="str">
        <f t="shared" si="48"/>
        <v>.</v>
      </c>
      <c r="L52" s="11">
        <f t="shared" si="48"/>
        <v>1</v>
      </c>
      <c r="M52" s="11">
        <f t="shared" si="48"/>
        <v>1</v>
      </c>
      <c r="N52" s="11">
        <f t="shared" si="48"/>
        <v>0</v>
      </c>
      <c r="O52" s="11">
        <f t="shared" si="48"/>
        <v>1</v>
      </c>
      <c r="P52" s="11" t="str">
        <f t="shared" si="48"/>
        <v>.</v>
      </c>
      <c r="Q52" s="11">
        <f t="shared" si="48"/>
        <v>1</v>
      </c>
      <c r="R52" s="11">
        <f t="shared" si="48"/>
        <v>1</v>
      </c>
      <c r="S52" s="11">
        <f t="shared" si="48"/>
        <v>0</v>
      </c>
      <c r="T52" s="11">
        <f t="shared" si="48"/>
        <v>1</v>
      </c>
      <c r="U52" s="11" t="str">
        <f t="shared" si="48"/>
        <v>.</v>
      </c>
      <c r="V52" s="11">
        <f t="shared" si="48"/>
        <v>0</v>
      </c>
      <c r="W52" s="11">
        <f t="shared" si="48"/>
        <v>1</v>
      </c>
      <c r="X52" s="11">
        <f t="shared" si="48"/>
        <v>0</v>
      </c>
      <c r="Y52" s="11">
        <f t="shared" si="48"/>
        <v>1</v>
      </c>
      <c r="AE52" s="3" t="s">
        <v>45</v>
      </c>
      <c r="AF52">
        <f>C4</f>
        <v>7637</v>
      </c>
    </row>
    <row r="53" spans="3:33" x14ac:dyDescent="0.25">
      <c r="D53" s="1" t="s">
        <v>35</v>
      </c>
      <c r="E53" s="3" t="s">
        <v>63</v>
      </c>
      <c r="G53" s="3">
        <f>G11</f>
        <v>1</v>
      </c>
      <c r="H53" s="11">
        <f t="shared" ref="H53:Y53" si="49">H11</f>
        <v>1</v>
      </c>
      <c r="I53" s="11">
        <f t="shared" si="49"/>
        <v>0</v>
      </c>
      <c r="J53" s="11">
        <f t="shared" si="49"/>
        <v>0</v>
      </c>
      <c r="K53" s="11" t="str">
        <f t="shared" si="49"/>
        <v>.</v>
      </c>
      <c r="L53" s="11">
        <f t="shared" si="49"/>
        <v>1</v>
      </c>
      <c r="M53" s="11">
        <f t="shared" si="49"/>
        <v>1</v>
      </c>
      <c r="N53" s="11">
        <f t="shared" si="49"/>
        <v>1</v>
      </c>
      <c r="O53" s="11">
        <f t="shared" si="49"/>
        <v>0</v>
      </c>
      <c r="P53" s="11" t="str">
        <f t="shared" si="49"/>
        <v>.</v>
      </c>
      <c r="Q53" s="11">
        <f t="shared" si="49"/>
        <v>1</v>
      </c>
      <c r="R53" s="11">
        <f t="shared" si="49"/>
        <v>0</v>
      </c>
      <c r="S53" s="11">
        <f t="shared" si="49"/>
        <v>0</v>
      </c>
      <c r="T53" s="11">
        <f t="shared" si="49"/>
        <v>0</v>
      </c>
      <c r="U53" s="11" t="str">
        <f t="shared" si="49"/>
        <v>.</v>
      </c>
      <c r="V53" s="11">
        <f t="shared" si="49"/>
        <v>0</v>
      </c>
      <c r="W53" s="11">
        <f t="shared" si="49"/>
        <v>0</v>
      </c>
      <c r="X53" s="11">
        <f t="shared" si="49"/>
        <v>1</v>
      </c>
      <c r="Y53" s="11">
        <f t="shared" si="49"/>
        <v>1</v>
      </c>
      <c r="AD53" s="1" t="s">
        <v>35</v>
      </c>
      <c r="AE53" s="3" t="s">
        <v>64</v>
      </c>
      <c r="AF53">
        <f>C11</f>
        <v>-12669</v>
      </c>
    </row>
    <row r="54" spans="3:33" x14ac:dyDescent="0.25">
      <c r="E54" s="5" t="s">
        <v>36</v>
      </c>
      <c r="F54" s="5" t="s">
        <v>36</v>
      </c>
      <c r="G54" s="7" t="s">
        <v>37</v>
      </c>
      <c r="H54" s="7" t="s">
        <v>37</v>
      </c>
      <c r="I54" s="7" t="s">
        <v>37</v>
      </c>
      <c r="J54" s="7" t="s">
        <v>37</v>
      </c>
      <c r="K54" s="7" t="s">
        <v>37</v>
      </c>
      <c r="L54" s="7" t="s">
        <v>37</v>
      </c>
      <c r="M54" s="7" t="s">
        <v>37</v>
      </c>
      <c r="N54" s="7" t="s">
        <v>37</v>
      </c>
      <c r="O54" s="7" t="s">
        <v>37</v>
      </c>
      <c r="P54" s="7" t="s">
        <v>37</v>
      </c>
      <c r="Q54" s="7" t="s">
        <v>37</v>
      </c>
      <c r="R54" s="7" t="s">
        <v>37</v>
      </c>
      <c r="S54" s="7" t="s">
        <v>37</v>
      </c>
      <c r="T54" s="7" t="s">
        <v>37</v>
      </c>
      <c r="U54" s="7" t="s">
        <v>37</v>
      </c>
      <c r="V54" s="7" t="s">
        <v>37</v>
      </c>
      <c r="W54" s="7" t="s">
        <v>37</v>
      </c>
      <c r="X54" s="7" t="s">
        <v>37</v>
      </c>
      <c r="Y54" s="7" t="s">
        <v>37</v>
      </c>
      <c r="AC54" s="3" t="s">
        <v>44</v>
      </c>
      <c r="AD54" s="5" t="s">
        <v>47</v>
      </c>
      <c r="AE54" s="5" t="s">
        <v>47</v>
      </c>
      <c r="AF54" s="5" t="s">
        <v>48</v>
      </c>
    </row>
    <row r="55" spans="3:33" x14ac:dyDescent="0.25">
      <c r="G55" s="11">
        <f>IF(OR(AND(H52=0,H53=0),AND(H52+H53=1,H55=1)),MOD(G52+G53,2),MOD(G52+G53+1,2))</f>
        <v>1</v>
      </c>
      <c r="H55" s="11">
        <f t="shared" ref="H55" si="50">IF(OR(AND(I52=0,I53=0),AND(I52+I53=1,I55=1)),MOD(H52+H53,2),MOD(H52+H53+1,2))</f>
        <v>1</v>
      </c>
      <c r="I55" s="11">
        <f>IF(OR(AND(J52=0,J53=0),AND(J52+J53=1,J55=1)),MOD(I52+I53,2),MOD(I52+I53+1,2))</f>
        <v>1</v>
      </c>
      <c r="J55" s="11">
        <f>IF(OR(AND(L52=0,L53=0),AND(L52+L53=1,L55=1)),MOD(J52+J53,2),MOD(J52+J53+1,2))</f>
        <v>0</v>
      </c>
      <c r="K55" s="11" t="s">
        <v>14</v>
      </c>
      <c r="L55" s="11">
        <f>IF(OR(AND(M52=0,M53=0),AND(M52+M53=1,M55=1)),MOD(L52+L53,2),MOD(L52+L53+1,2))</f>
        <v>1</v>
      </c>
      <c r="M55" s="11">
        <f t="shared" ref="M55" si="51">IF(OR(AND(N52=0,N53=0),AND(N52+N53=1,N55=1)),MOD(M52+M53,2),MOD(M52+M53+1,2))</f>
        <v>1</v>
      </c>
      <c r="N55" s="11">
        <f>IF(OR(AND(O52=0,O53=0),AND(O52+O53=1,O55=1)),MOD(N52+N53,2),MOD(N52+N53+1,2))</f>
        <v>0</v>
      </c>
      <c r="O55" s="11">
        <f>IF(OR(AND(Q52=0,Q53=0),AND(Q52+Q53=1,Q55=1)),MOD(O52+O53,2),MOD(O52+O53+1,2))</f>
        <v>0</v>
      </c>
      <c r="P55" s="11" t="s">
        <v>14</v>
      </c>
      <c r="Q55" s="11">
        <f>IF(OR(AND(R52=0,R53=0),AND(R52+R53=1,R55=1)),MOD(Q52+Q53,2),MOD(Q52+Q53+1,2))</f>
        <v>0</v>
      </c>
      <c r="R55" s="11">
        <f t="shared" ref="R55" si="52">IF(OR(AND(S52=0,S53=0),AND(S52+S53=1,S55=1)),MOD(R52+R53,2),MOD(R52+R53+1,2))</f>
        <v>1</v>
      </c>
      <c r="S55" s="11">
        <f>IF(OR(AND(T52=0,T53=0),AND(T52+T53=1,T55=1)),MOD(S52+S53,2),MOD(S52+S53+1,2))</f>
        <v>0</v>
      </c>
      <c r="T55" s="11">
        <f>IF(OR(AND(V52=0,V53=0),AND(V52+V53=1,V55=1)),MOD(T52+T53,2),MOD(T52+T53+1,2))</f>
        <v>1</v>
      </c>
      <c r="U55" s="11" t="s">
        <v>14</v>
      </c>
      <c r="V55" s="11">
        <f t="shared" ref="V55:W55" si="53">IF(OR(AND(W52=0,W53=0),AND(W52+W53=1,W55=1)),MOD(V52+V53,2),MOD(V52+V53+1,2))</f>
        <v>1</v>
      </c>
      <c r="W55" s="11">
        <f t="shared" si="53"/>
        <v>0</v>
      </c>
      <c r="X55" s="11">
        <f>IF(OR(AND(Y52=0,Y53=0),AND(Y52+Y53=1,Y55=1)),MOD(X52+X53,2),MOD(X52+X53+1,2))</f>
        <v>0</v>
      </c>
      <c r="Y55" s="11">
        <f>MOD(Y52+Y53,2)</f>
        <v>0</v>
      </c>
      <c r="Z55" s="6" t="s">
        <v>50</v>
      </c>
      <c r="AA55" s="9">
        <f>IF(G55*32768+H55*16384+I55*8192+J55*4096+L55*2048+M55*1024+N55*512+O55*256+Q55*128+R55*64+S55*32+T55*16+V55*8+W55*4+X55*2+Y55&gt;32767,G55*32768+H55*16384+I55*8192+J55*4096+L55*2048+M55*1024+N55*512+O55*256+Q55*128+R55*64+S55*32+T55*16+V55*8+W55*4+X55*2+Y55-65536,G55*32768+H55*16384+I55*8192+J55*4096+L55*2048+M55*1024+N55*512+O55*256+Q55*128+R55*64+S55*32+T55*16+V55*8+W55*4+X55*2+Y55)</f>
        <v>-5032</v>
      </c>
      <c r="AB55" s="8" t="s">
        <v>49</v>
      </c>
      <c r="AF55">
        <f>AF52+AF53</f>
        <v>-5032</v>
      </c>
      <c r="AG55" s="8" t="s">
        <v>49</v>
      </c>
    </row>
    <row r="57" spans="3:33" x14ac:dyDescent="0.25">
      <c r="G57" s="3" t="s">
        <v>38</v>
      </c>
      <c r="I57" s="3">
        <v>0</v>
      </c>
      <c r="K57" s="3" t="s">
        <v>39</v>
      </c>
      <c r="M57" s="3">
        <v>0</v>
      </c>
      <c r="O57" s="3" t="s">
        <v>40</v>
      </c>
      <c r="Q57" s="3">
        <v>0</v>
      </c>
      <c r="S57" s="3" t="s">
        <v>41</v>
      </c>
      <c r="U57" s="11">
        <f>IF(AA55=0,1,0)</f>
        <v>0</v>
      </c>
      <c r="W57" s="3" t="s">
        <v>42</v>
      </c>
      <c r="Y57" s="3">
        <v>0</v>
      </c>
      <c r="AA57" s="1" t="s">
        <v>43</v>
      </c>
      <c r="AB57" s="4">
        <v>0</v>
      </c>
    </row>
    <row r="59" spans="3:33" x14ac:dyDescent="0.25">
      <c r="C59" s="10" t="s">
        <v>57</v>
      </c>
      <c r="E59" s="3" t="s">
        <v>67</v>
      </c>
      <c r="G59" s="3">
        <f>G14</f>
        <v>1</v>
      </c>
      <c r="H59" s="11">
        <f t="shared" ref="H59:Y59" si="54">H14</f>
        <v>1</v>
      </c>
      <c r="I59" s="11">
        <f t="shared" si="54"/>
        <v>1</v>
      </c>
      <c r="J59" s="11">
        <f t="shared" si="54"/>
        <v>0</v>
      </c>
      <c r="K59" s="11" t="str">
        <f t="shared" si="54"/>
        <v>.</v>
      </c>
      <c r="L59" s="11">
        <f t="shared" si="54"/>
        <v>1</v>
      </c>
      <c r="M59" s="11">
        <f t="shared" si="54"/>
        <v>1</v>
      </c>
      <c r="N59" s="11">
        <f t="shared" si="54"/>
        <v>0</v>
      </c>
      <c r="O59" s="11">
        <f t="shared" si="54"/>
        <v>0</v>
      </c>
      <c r="P59" s="11" t="str">
        <f t="shared" si="54"/>
        <v>.</v>
      </c>
      <c r="Q59" s="11">
        <f t="shared" si="54"/>
        <v>0</v>
      </c>
      <c r="R59" s="11">
        <f t="shared" si="54"/>
        <v>1</v>
      </c>
      <c r="S59" s="11">
        <f t="shared" si="54"/>
        <v>0</v>
      </c>
      <c r="T59" s="11">
        <f t="shared" si="54"/>
        <v>1</v>
      </c>
      <c r="U59" s="11" t="str">
        <f t="shared" si="54"/>
        <v>.</v>
      </c>
      <c r="V59" s="11">
        <f t="shared" si="54"/>
        <v>1</v>
      </c>
      <c r="W59" s="11">
        <f t="shared" si="54"/>
        <v>0</v>
      </c>
      <c r="X59" s="11">
        <f t="shared" si="54"/>
        <v>0</v>
      </c>
      <c r="Y59" s="11">
        <f t="shared" si="54"/>
        <v>0</v>
      </c>
      <c r="AE59" s="3" t="s">
        <v>68</v>
      </c>
      <c r="AF59">
        <f>C14</f>
        <v>-5032</v>
      </c>
    </row>
    <row r="60" spans="3:33" x14ac:dyDescent="0.25">
      <c r="D60" s="1" t="s">
        <v>35</v>
      </c>
      <c r="E60" s="3" t="s">
        <v>59</v>
      </c>
      <c r="G60" s="3">
        <f>G6</f>
        <v>0</v>
      </c>
      <c r="H60" s="11">
        <f t="shared" ref="H60:Y60" si="55">H6</f>
        <v>1</v>
      </c>
      <c r="I60" s="11">
        <f t="shared" si="55"/>
        <v>0</v>
      </c>
      <c r="J60" s="11">
        <f t="shared" si="55"/>
        <v>0</v>
      </c>
      <c r="K60" s="11" t="str">
        <f t="shared" si="55"/>
        <v>.</v>
      </c>
      <c r="L60" s="11">
        <f t="shared" si="55"/>
        <v>1</v>
      </c>
      <c r="M60" s="11">
        <f t="shared" si="55"/>
        <v>1</v>
      </c>
      <c r="N60" s="11">
        <f t="shared" si="55"/>
        <v>1</v>
      </c>
      <c r="O60" s="11">
        <f t="shared" si="55"/>
        <v>1</v>
      </c>
      <c r="P60" s="11" t="str">
        <f t="shared" si="55"/>
        <v>.</v>
      </c>
      <c r="Q60" s="11">
        <f t="shared" si="55"/>
        <v>0</v>
      </c>
      <c r="R60" s="11">
        <f t="shared" si="55"/>
        <v>1</v>
      </c>
      <c r="S60" s="11">
        <f t="shared" si="55"/>
        <v>0</v>
      </c>
      <c r="T60" s="11">
        <f t="shared" si="55"/>
        <v>1</v>
      </c>
      <c r="U60" s="11" t="str">
        <f t="shared" si="55"/>
        <v>.</v>
      </c>
      <c r="V60" s="11">
        <f t="shared" si="55"/>
        <v>0</v>
      </c>
      <c r="W60" s="11">
        <f t="shared" si="55"/>
        <v>0</v>
      </c>
      <c r="X60" s="11">
        <f t="shared" si="55"/>
        <v>1</v>
      </c>
      <c r="Y60" s="11">
        <f t="shared" si="55"/>
        <v>0</v>
      </c>
      <c r="AD60" s="1" t="s">
        <v>35</v>
      </c>
      <c r="AE60" s="3" t="s">
        <v>60</v>
      </c>
      <c r="AF60">
        <f>C6</f>
        <v>20306</v>
      </c>
    </row>
    <row r="61" spans="3:33" x14ac:dyDescent="0.25">
      <c r="E61" s="5" t="s">
        <v>36</v>
      </c>
      <c r="F61" s="5" t="s">
        <v>36</v>
      </c>
      <c r="G61" s="7" t="s">
        <v>37</v>
      </c>
      <c r="H61" s="7" t="s">
        <v>37</v>
      </c>
      <c r="I61" s="7" t="s">
        <v>37</v>
      </c>
      <c r="J61" s="7" t="s">
        <v>37</v>
      </c>
      <c r="K61" s="7" t="s">
        <v>37</v>
      </c>
      <c r="L61" s="7" t="s">
        <v>37</v>
      </c>
      <c r="M61" s="7" t="s">
        <v>37</v>
      </c>
      <c r="N61" s="7" t="s">
        <v>37</v>
      </c>
      <c r="O61" s="7" t="s">
        <v>37</v>
      </c>
      <c r="P61" s="7" t="s">
        <v>37</v>
      </c>
      <c r="Q61" s="7" t="s">
        <v>37</v>
      </c>
      <c r="R61" s="7" t="s">
        <v>37</v>
      </c>
      <c r="S61" s="7" t="s">
        <v>37</v>
      </c>
      <c r="T61" s="7" t="s">
        <v>37</v>
      </c>
      <c r="U61" s="7" t="s">
        <v>37</v>
      </c>
      <c r="V61" s="7" t="s">
        <v>37</v>
      </c>
      <c r="W61" s="7" t="s">
        <v>37</v>
      </c>
      <c r="X61" s="7" t="s">
        <v>37</v>
      </c>
      <c r="Y61" s="7" t="s">
        <v>37</v>
      </c>
      <c r="AC61" s="3" t="s">
        <v>44</v>
      </c>
      <c r="AD61" s="5" t="s">
        <v>47</v>
      </c>
      <c r="AE61" s="5" t="s">
        <v>47</v>
      </c>
      <c r="AF61" s="5" t="s">
        <v>48</v>
      </c>
    </row>
    <row r="62" spans="3:33" x14ac:dyDescent="0.25">
      <c r="G62" s="11">
        <f>IF(OR(AND(H59=0,H60=0),AND(H59+H60=1,H62=1)),MOD(G59+G60,2),MOD(G59+G60+1,2))</f>
        <v>0</v>
      </c>
      <c r="H62" s="11">
        <f t="shared" ref="H62" si="56">IF(OR(AND(I59=0,I60=0),AND(I59+I60=1,I62=1)),MOD(H59+H60,2),MOD(H59+H60+1,2))</f>
        <v>0</v>
      </c>
      <c r="I62" s="11">
        <f>IF(OR(AND(J59=0,J60=0),AND(J59+J60=1,J62=1)),MOD(I59+I60,2),MOD(I59+I60+1,2))</f>
        <v>1</v>
      </c>
      <c r="J62" s="11">
        <f>IF(OR(AND(L59=0,L60=0),AND(L59+L60=1,L62=1)),MOD(J59+J60,2),MOD(J59+J60+1,2))</f>
        <v>1</v>
      </c>
      <c r="K62" s="11" t="s">
        <v>14</v>
      </c>
      <c r="L62" s="11">
        <f>IF(OR(AND(M59=0,M60=0),AND(M59+M60=1,M62=1)),MOD(L59+L60,2),MOD(L59+L60+1,2))</f>
        <v>1</v>
      </c>
      <c r="M62" s="11">
        <f t="shared" ref="M62" si="57">IF(OR(AND(N59=0,N60=0),AND(N59+N60=1,N62=1)),MOD(M59+M60,2),MOD(M59+M60+1,2))</f>
        <v>0</v>
      </c>
      <c r="N62" s="11">
        <f>IF(OR(AND(O59=0,O60=0),AND(O59+O60=1,O62=1)),MOD(N59+N60,2),MOD(N59+N60+1,2))</f>
        <v>1</v>
      </c>
      <c r="O62" s="11">
        <f>IF(OR(AND(Q59=0,Q60=0),AND(Q59+Q60=1,Q62=1)),MOD(O59+O60,2),MOD(O59+O60+1,2))</f>
        <v>1</v>
      </c>
      <c r="P62" s="11" t="s">
        <v>14</v>
      </c>
      <c r="Q62" s="11">
        <f>IF(OR(AND(R59=0,R60=0),AND(R59+R60=1,R62=1)),MOD(Q59+Q60,2),MOD(Q59+Q60+1,2))</f>
        <v>1</v>
      </c>
      <c r="R62" s="11">
        <f t="shared" ref="R62" si="58">IF(OR(AND(S59=0,S60=0),AND(S59+S60=1,S62=1)),MOD(R59+R60,2),MOD(R59+R60+1,2))</f>
        <v>0</v>
      </c>
      <c r="S62" s="11">
        <f>IF(OR(AND(T59=0,T60=0),AND(T59+T60=1,T62=1)),MOD(S59+S60,2),MOD(S59+S60+1,2))</f>
        <v>1</v>
      </c>
      <c r="T62" s="11">
        <f>IF(OR(AND(V59=0,V60=0),AND(V59+V60=1,V62=1)),MOD(T59+T60,2),MOD(T59+T60+1,2))</f>
        <v>0</v>
      </c>
      <c r="U62" s="11" t="s">
        <v>14</v>
      </c>
      <c r="V62" s="11">
        <f t="shared" ref="V62:W62" si="59">IF(OR(AND(W59=0,W60=0),AND(W59+W60=1,W62=1)),MOD(V59+V60,2),MOD(V59+V60+1,2))</f>
        <v>1</v>
      </c>
      <c r="W62" s="11">
        <f t="shared" si="59"/>
        <v>0</v>
      </c>
      <c r="X62" s="11">
        <f>IF(OR(AND(Y59=0,Y60=0),AND(Y59+Y60=1,Y62=1)),MOD(X59+X60,2),MOD(X59+X60+1,2))</f>
        <v>1</v>
      </c>
      <c r="Y62" s="11">
        <f>MOD(Y59+Y60,2)</f>
        <v>0</v>
      </c>
      <c r="Z62" s="6" t="s">
        <v>50</v>
      </c>
      <c r="AA62" s="9">
        <f>IF(G62*32768+H62*16384+I62*8192+J62*4096+L62*2048+M62*1024+N62*512+O62*256+Q62*128+R62*64+S62*32+T62*16+V62*8+W62*4+X62*2+Y62&gt;32767,G62*32768+H62*16384+I62*8192+J62*4096+L62*2048+M62*1024+N62*512+O62*256+Q62*128+R62*64+S62*32+T62*16+V62*8+W62*4+X62*2+Y62-65536,G62*32768+H62*16384+I62*8192+J62*4096+L62*2048+M62*1024+N62*512+O62*256+Q62*128+R62*64+S62*32+T62*16+V62*8+W62*4+X62*2+Y62)</f>
        <v>15274</v>
      </c>
      <c r="AB62" s="8" t="s">
        <v>49</v>
      </c>
      <c r="AF62">
        <f>AF59+AF60</f>
        <v>15274</v>
      </c>
      <c r="AG62" s="8" t="s">
        <v>49</v>
      </c>
    </row>
    <row r="64" spans="3:33" x14ac:dyDescent="0.25">
      <c r="G64" s="3" t="s">
        <v>38</v>
      </c>
      <c r="I64" s="3">
        <v>0</v>
      </c>
      <c r="K64" s="3" t="s">
        <v>39</v>
      </c>
      <c r="M64" s="3">
        <v>0</v>
      </c>
      <c r="O64" s="3" t="s">
        <v>40</v>
      </c>
      <c r="Q64" s="3">
        <v>0</v>
      </c>
      <c r="S64" s="3" t="s">
        <v>41</v>
      </c>
      <c r="U64" s="11">
        <f>IF(AA62=0,1,0)</f>
        <v>0</v>
      </c>
      <c r="W64" s="3" t="s">
        <v>42</v>
      </c>
      <c r="Y64" s="3">
        <v>0</v>
      </c>
      <c r="AA64" s="1" t="s">
        <v>43</v>
      </c>
      <c r="AB64" s="4">
        <v>0</v>
      </c>
    </row>
  </sheetData>
  <phoneticPr fontId="1" type="noConversion"/>
  <conditionalFormatting sqref="G4:Y7">
    <cfRule type="cellIs" dxfId="2" priority="3" operator="equal">
      <formula>0</formula>
    </cfRule>
    <cfRule type="cellIs" dxfId="1" priority="1" operator="equal">
      <formula>1</formula>
    </cfRule>
  </conditionalFormatting>
  <conditionalFormatting sqref="I22">
    <cfRule type="cellIs" dxfId="3" priority="2" operator="equal">
      <formula>1</formula>
    </cfRule>
  </conditionalFormatting>
  <pageMargins left="0.7" right="0.7" top="0.75" bottom="0.75" header="0.3" footer="0.3"/>
  <pageSetup paperSize="9" scale="63" orientation="portrait" r:id="rId1"/>
  <headerFooter>
    <oddHeader>&amp;CP3113 Чжоу Хунсян Вариант:28 &amp;F</oddHeader>
    <oddFooter>&amp;C&amp;D &amp;T</oddFooter>
  </headerFooter>
  <ignoredErrors>
    <ignoredError sqref="A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3B62-486E-4049-BBD0-B9A9D8BF29F9}">
  <sheetPr codeName="Sheet2"/>
  <dimension ref="A1"/>
  <sheetViews>
    <sheetView topLeftCell="A3" workbookViewId="0">
      <selection activeCell="N18" sqref="N1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D0B47-D7D1-4CA8-BF59-935EA7BFC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周宏祥</dc:creator>
  <cp:lastModifiedBy>周宏祥</cp:lastModifiedBy>
  <dcterms:created xsi:type="dcterms:W3CDTF">2015-06-05T18:19:34Z</dcterms:created>
  <dcterms:modified xsi:type="dcterms:W3CDTF">2021-12-12T17:48:18Z</dcterms:modified>
</cp:coreProperties>
</file>