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jgiri\Downloads\"/>
    </mc:Choice>
  </mc:AlternateContent>
  <xr:revisionPtr revIDLastSave="0" documentId="13_ncr:1_{FCF59B95-CD57-4EE7-84A7-8147F7052C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ning Royalty (P&amp;L)" sheetId="5" r:id="rId1"/>
    <sheet name="Rent (P&amp;L)" sheetId="6" r:id="rId2"/>
    <sheet name="Frieght (P&amp;L)" sheetId="7" r:id="rId3"/>
    <sheet name="Legal &amp; Professional (P&amp;L)" sheetId="8" r:id="rId4"/>
    <sheet name="Comp TP with TDS &gt; 1.5Cr" sheetId="9" r:id="rId5"/>
    <sheet name="GSTR9 Non Filers" sheetId="10" r:id="rId6"/>
    <sheet name="Eatries dealing in 5%" sheetId="1" r:id="rId7"/>
    <sheet name="E1" sheetId="2" r:id="rId8"/>
    <sheet name="E2" sheetId="3" r:id="rId9"/>
    <sheet name="E3" sheetId="4" r:id="rId10"/>
  </sheets>
  <externalReferences>
    <externalReference r:id="rId11"/>
    <externalReference r:id="rId12"/>
  </externalReferences>
  <definedNames>
    <definedName name="_xlnm._FilterDatabase" localSheetId="4" hidden="1">'Comp TP with TDS &gt; 1.5Cr'!$A$1:$H$1</definedName>
    <definedName name="_xlnm._FilterDatabase" localSheetId="7" hidden="1">'E1'!$A$2:$P$4</definedName>
    <definedName name="_xlnm._FilterDatabase" localSheetId="8" hidden="1">'E2'!$A$2:$N$4</definedName>
    <definedName name="_xlnm._FilterDatabase" localSheetId="9" hidden="1">'E3'!$A$2:$P$4</definedName>
    <definedName name="_xlnm._FilterDatabase" localSheetId="6" hidden="1">'Eatries dealing in 5%'!$A$2:$AD$4</definedName>
    <definedName name="_xlnm._FilterDatabase" localSheetId="2" hidden="1">'Frieght (P&amp;L)'!$A$1:$P$2</definedName>
    <definedName name="_xlnm._FilterDatabase" localSheetId="3" hidden="1">'Legal &amp; Professional (P&amp;L)'!$A$1:$P$1</definedName>
    <definedName name="_xlnm._FilterDatabase" localSheetId="0" hidden="1">'Mining Royalty (P&amp;L)'!$A$1:$S$3</definedName>
    <definedName name="_xlnm._FilterDatabase" localSheetId="1" hidden="1">'Rent (P&amp;L)'!$A$1:$P$3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D2" i="7"/>
  <c r="C2" i="7"/>
  <c r="B2" i="7"/>
  <c r="P3" i="6"/>
  <c r="O3" i="6"/>
  <c r="I3" i="6"/>
  <c r="E3" i="6"/>
  <c r="D3" i="6"/>
  <c r="C3" i="6"/>
  <c r="B3" i="6"/>
  <c r="P2" i="6"/>
  <c r="O2" i="6"/>
  <c r="I2" i="6"/>
  <c r="E2" i="6"/>
  <c r="D2" i="6"/>
  <c r="C2" i="6"/>
  <c r="B2" i="6"/>
</calcChain>
</file>

<file path=xl/sharedStrings.xml><?xml version="1.0" encoding="utf-8"?>
<sst xmlns="http://schemas.openxmlformats.org/spreadsheetml/2006/main" count="275" uniqueCount="147">
  <si>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</si>
  <si>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</si>
  <si>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</si>
  <si>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</si>
  <si>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</si>
  <si>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</si>
  <si>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</si>
  <si>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</si>
  <si>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</si>
  <si>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</si>
  <si>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</si>
  <si>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</si>
  <si>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</si>
  <si>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</si>
  <si>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</si>
  <si>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</si>
  <si>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</si>
  <si>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</si>
  <si>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</si>
  <si>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</si>
  <si>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</si>
  <si>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</si>
  <si>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</si>
  <si>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</si>
  <si>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</si>
  <si>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</si>
  <si>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</si>
  <si>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</si>
  <si>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</si>
  <si>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08AAACR3887M1ZR</t>
  </si>
  <si>
    <t>SAROVAR PREMIERE</t>
  </si>
  <si>
    <t>Jaipur-III</t>
  </si>
  <si>
    <t>08AAPFB3714M1Z4</t>
  </si>
  <si>
    <t>COUNTY INN</t>
  </si>
  <si>
    <t>Use-case: Manufacturer , Consumption more then 50k, but turnover &lt; 1 CR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</si>
  <si>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</si>
  <si>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</si>
  <si>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</si>
  <si>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</si>
  <si>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</si>
  <si>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</si>
  <si>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</si>
  <si>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</si>
  <si>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</si>
  <si>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</si>
  <si>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</si>
  <si>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</si>
  <si>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</si>
  <si>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</si>
  <si>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HT</t>
  </si>
  <si>
    <t>A</t>
  </si>
  <si>
    <t>PVT</t>
  </si>
  <si>
    <t>NULL</t>
  </si>
  <si>
    <t>STATE</t>
  </si>
  <si>
    <t>MFT</t>
  </si>
  <si>
    <t>LLP</t>
  </si>
  <si>
    <t>CENTER</t>
  </si>
  <si>
    <t>08ABPCS8540J1ZN</t>
  </si>
  <si>
    <t>PUB</t>
  </si>
  <si>
    <t>STYLENEST INDIA LIMITED</t>
  </si>
  <si>
    <t>Circle-N, Jaipur III, - Ward-I</t>
  </si>
  <si>
    <t>Circle-N Jaipur III</t>
  </si>
  <si>
    <t>PAR</t>
  </si>
  <si>
    <t>08AAECW3596L1ZM</t>
  </si>
  <si>
    <t>Circle-F, Jaipur III, - Ward-I</t>
  </si>
  <si>
    <t>Circle-F Jaipur III</t>
  </si>
  <si>
    <t>Use-case: Manufacturer , Consumption less then 20k, but turnover &gt; 5 CR</t>
  </si>
  <si>
    <t>08ABLFR3954J1ZM</t>
  </si>
  <si>
    <t>DS</t>
  </si>
  <si>
    <t>RIDDHANSH INDUSTRIES</t>
  </si>
  <si>
    <t>Circle-A, Jaipur III, - Ward-II</t>
  </si>
  <si>
    <t>Circle-A Jaipur III</t>
  </si>
  <si>
    <t>08AALCV5650K1ZR</t>
  </si>
  <si>
    <t>Circle-C, Jaipur III, - Ward-II</t>
  </si>
  <si>
    <t>Circle-C Jaipur III</t>
  </si>
  <si>
    <t>Use-case: Domestic Connection with high turover &gt;10cr</t>
  </si>
  <si>
    <t>TRD:TWD</t>
  </si>
  <si>
    <t>08ACFFM0528E1ZI</t>
  </si>
  <si>
    <t>MODI EDIBLES OIL LLP</t>
  </si>
  <si>
    <t>Circle-D, Jaipur III, - Ward-II</t>
  </si>
  <si>
    <t>Circle-D Jaipur III</t>
  </si>
  <si>
    <t>Trade Name</t>
  </si>
  <si>
    <t>pan</t>
  </si>
  <si>
    <t>Circle</t>
  </si>
  <si>
    <t>Ward</t>
  </si>
  <si>
    <t>P&amp;L Unit</t>
  </si>
  <si>
    <t>Category</t>
  </si>
  <si>
    <t>Category_label</t>
  </si>
  <si>
    <t>Description (P&amp;L Sub-Header)</t>
  </si>
  <si>
    <t>FY23-24_lakhs Amount</t>
  </si>
  <si>
    <t>FY22-23_lakhs Amount</t>
  </si>
  <si>
    <t>Intrastate_flag</t>
  </si>
  <si>
    <t>Actual RCM Paid FY23-24 (In Lakhs)</t>
  </si>
  <si>
    <t>Actual RCM Paid FY22-23 (In Lakhs)</t>
  </si>
  <si>
    <t>ERCC FLAG</t>
  </si>
  <si>
    <t>MINING FLAG</t>
  </si>
  <si>
    <t>Potential FY23-24 (In Lakh)</t>
  </si>
  <si>
    <t>Potential FY22-23 (In Lakh)</t>
  </si>
  <si>
    <t>No Unit</t>
  </si>
  <si>
    <t>Royalty</t>
  </si>
  <si>
    <t>Mining/Royalty</t>
  </si>
  <si>
    <t>08ACOPM7905J1Z2</t>
  </si>
  <si>
    <t>Royalty Expenses/Mining Expenses</t>
  </si>
  <si>
    <t>08ALKPD8453B1Z8</t>
  </si>
  <si>
    <t xml:space="preserve">Circle </t>
  </si>
  <si>
    <t>category_label</t>
  </si>
  <si>
    <t>Description (P&amp;L Sub-header)</t>
  </si>
  <si>
    <t>PAN</t>
  </si>
  <si>
    <t>intrastate_flag</t>
  </si>
  <si>
    <t>08AAHCC7763N1ZY</t>
  </si>
  <si>
    <t>Rent</t>
  </si>
  <si>
    <t>Rent Exp</t>
  </si>
  <si>
    <t>08ACHFS9887N1ZV</t>
  </si>
  <si>
    <t>RENT EXP.</t>
  </si>
  <si>
    <t>description (P&amp;L Sub-Header)</t>
  </si>
  <si>
    <t>Sector</t>
  </si>
  <si>
    <t>Freight</t>
  </si>
  <si>
    <t>08ABXFS4482L1Z4</t>
  </si>
  <si>
    <t>Freight and Transportation (GST)</t>
  </si>
  <si>
    <t>Marble, Granite, Stones &amp; Earthy Minerals</t>
  </si>
  <si>
    <t>TRDNM</t>
  </si>
  <si>
    <t>description (P&amp;L Sub-Category)</t>
  </si>
  <si>
    <t>flag</t>
  </si>
  <si>
    <t>FY</t>
  </si>
  <si>
    <t>GSTIN_DED</t>
  </si>
  <si>
    <t>Total</t>
  </si>
  <si>
    <t>LGNMBZPAN</t>
  </si>
  <si>
    <t>ZONE_NAME</t>
  </si>
  <si>
    <t>CIRCLE_NAME</t>
  </si>
  <si>
    <t>WARD_NAME</t>
  </si>
  <si>
    <t>Trading Name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</si>
  <si>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</si>
  <si>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</si>
  <si>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</si>
  <si>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</si>
  <si>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</si>
  <si>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</si>
  <si>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</si>
  <si>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</si>
  <si>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</si>
  <si>
    <t>Circle-C, Jaipur III, AC / CTO Ward</t>
  </si>
  <si>
    <t>Circle-E Jaipur III</t>
  </si>
  <si>
    <t>Circle-E, Jaipur III, AC / CTO Ward</t>
  </si>
  <si>
    <t>JAGDAMBA GRANITE &amp; MARBLES</t>
  </si>
  <si>
    <t>ACOPM7905J</t>
  </si>
  <si>
    <t>SHREE SHYAM ASSOCIATES</t>
  </si>
  <si>
    <t>ALKPD8453B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</si>
</sst>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2" fontId="0" fillId="0" borderId="1" xfId="2" applyNumberFormat="1" applyFont="1" applyBorder="1"/>
    <xf numFmtId="0" fontId="0" fillId="7" borderId="1" xfId="0" applyFill="1" applyBorder="1"/>
    <xf numFmtId="164" fontId="0" fillId="7" borderId="1" xfId="1" applyNumberFormat="1" applyFont="1" applyFill="1" applyBorder="1"/>
    <xf numFmtId="9" fontId="0" fillId="7" borderId="1" xfId="2" applyFont="1" applyFill="1" applyBorder="1"/>
    <xf numFmtId="164" fontId="0" fillId="3" borderId="1" xfId="1" applyNumberFormat="1" applyFont="1" applyFill="1" applyBorder="1"/>
    <xf numFmtId="9" fontId="0" fillId="3" borderId="1" xfId="2" applyFont="1" applyFill="1" applyBorder="1"/>
    <xf numFmtId="2" fontId="0" fillId="4" borderId="1" xfId="1" applyNumberFormat="1" applyFont="1" applyFill="1" applyBorder="1"/>
    <xf numFmtId="9" fontId="0" fillId="4" borderId="1" xfId="2" applyFont="1" applyFill="1" applyBorder="1"/>
    <xf numFmtId="164" fontId="0" fillId="5" borderId="1" xfId="1" applyNumberFormat="1" applyFont="1" applyFill="1" applyBorder="1"/>
    <xf numFmtId="164" fontId="0" fillId="6" borderId="1" xfId="1" applyNumberFormat="1" applyFont="1" applyFill="1" applyBorder="1"/>
    <xf numFmtId="164" fontId="0" fillId="4" borderId="1" xfId="1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9" borderId="1" xfId="0" applyFill="1" applyBorder="1" applyAlignment="1">
      <alignment horizontal="right"/>
    </xf>
    <xf numFmtId="164" fontId="0" fillId="0" borderId="0" xfId="3" applyNumberFormat="1" applyFont="1"/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864-1556-4E99-BB15-5E0B11F9D7DB}">
  <dimension ref="A1:S3"/>
  <sheetViews>
    <sheetView tabSelected="1" workbookViewId="0">
      <selection activeCell="D10" sqref="D10"/>
    </sheetView>
  </sheetViews>
  <sheetFormatPr defaultRowHeight="14.5" x14ac:dyDescent="0.35"/>
  <cols>
    <col min="1" max="1" width="17" bestFit="1" customWidth="1"/>
    <col min="2" max="2" width="31.08984375" bestFit="1" customWidth="1"/>
    <col min="3" max="3" width="11.90625" bestFit="1" customWidth="1"/>
    <col min="4" max="4" width="9.36328125" bestFit="1" customWidth="1"/>
    <col min="5" max="5" width="22.81640625" bestFit="1" customWidth="1"/>
    <col min="6" max="6" width="37.54296875" bestFit="1" customWidth="1"/>
    <col min="7" max="7" width="8.1796875" bestFit="1" customWidth="1"/>
    <col min="8" max="8" width="8.26953125" bestFit="1" customWidth="1"/>
    <col min="9" max="9" width="13.54296875" bestFit="1" customWidth="1"/>
    <col min="10" max="10" width="37.1796875" bestFit="1" customWidth="1"/>
    <col min="11" max="12" width="20.1796875" bestFit="1" customWidth="1"/>
    <col min="13" max="13" width="13.26953125" bestFit="1" customWidth="1"/>
    <col min="14" max="15" width="30.54296875" bestFit="1" customWidth="1"/>
    <col min="16" max="16" width="9.7265625" bestFit="1" customWidth="1"/>
    <col min="17" max="17" width="12.08984375" bestFit="1" customWidth="1"/>
    <col min="18" max="19" width="23.453125" bestFit="1" customWidth="1"/>
  </cols>
  <sheetData>
    <row r="1" spans="1:19" x14ac:dyDescent="0.35">
      <c r="A1" s="28" t="s">
        <v>7</v>
      </c>
      <c r="B1" s="28" t="s">
        <v>81</v>
      </c>
      <c r="C1" s="28" t="s">
        <v>82</v>
      </c>
      <c r="D1" s="28" t="s">
        <v>9</v>
      </c>
      <c r="E1" s="28" t="s">
        <v>83</v>
      </c>
      <c r="F1" s="28" t="s">
        <v>84</v>
      </c>
      <c r="G1" s="28" t="s">
        <v>85</v>
      </c>
      <c r="H1" s="28" t="s">
        <v>86</v>
      </c>
      <c r="I1" s="28" t="s">
        <v>87</v>
      </c>
      <c r="J1" s="28" t="s">
        <v>88</v>
      </c>
      <c r="K1" s="28" t="s">
        <v>89</v>
      </c>
      <c r="L1" s="28" t="s">
        <v>90</v>
      </c>
      <c r="M1" s="28" t="s">
        <v>91</v>
      </c>
      <c r="N1" s="28" t="s">
        <v>92</v>
      </c>
      <c r="O1" s="28" t="s">
        <v>93</v>
      </c>
      <c r="P1" s="28" t="s">
        <v>94</v>
      </c>
      <c r="Q1" s="28" t="s">
        <v>95</v>
      </c>
      <c r="R1" s="28" t="s">
        <v>96</v>
      </c>
      <c r="S1" s="28" t="s">
        <v>97</v>
      </c>
    </row>
    <row r="2" spans="1:19" x14ac:dyDescent="0.35">
      <c r="A2" s="29" t="s">
        <v>101</v>
      </c>
      <c r="B2" s="29" t="s">
        <v>143</v>
      </c>
      <c r="C2" s="29" t="s">
        <v>144</v>
      </c>
      <c r="D2" s="29" t="s">
        <v>31</v>
      </c>
      <c r="E2" s="29" t="s">
        <v>74</v>
      </c>
      <c r="F2" s="29" t="s">
        <v>140</v>
      </c>
      <c r="G2" s="29" t="s">
        <v>98</v>
      </c>
      <c r="H2" s="29" t="s">
        <v>99</v>
      </c>
      <c r="I2" s="29" t="s">
        <v>100</v>
      </c>
      <c r="J2" s="29" t="s">
        <v>102</v>
      </c>
      <c r="K2" s="29">
        <v>554.06517340000005</v>
      </c>
      <c r="L2" s="29">
        <v>0</v>
      </c>
      <c r="M2" s="29">
        <v>1</v>
      </c>
      <c r="N2" s="29">
        <v>0</v>
      </c>
      <c r="O2" s="29">
        <v>4.4999999999999997E-3</v>
      </c>
      <c r="P2" s="29">
        <v>0</v>
      </c>
      <c r="Q2" s="29">
        <v>1</v>
      </c>
      <c r="R2" s="29">
        <v>99.731731212</v>
      </c>
      <c r="S2" s="29">
        <v>0</v>
      </c>
    </row>
    <row r="3" spans="1:19" x14ac:dyDescent="0.35">
      <c r="A3" s="29" t="s">
        <v>103</v>
      </c>
      <c r="B3" s="29" t="s">
        <v>145</v>
      </c>
      <c r="C3" s="29" t="s">
        <v>146</v>
      </c>
      <c r="D3" s="29" t="s">
        <v>31</v>
      </c>
      <c r="E3" s="29" t="s">
        <v>141</v>
      </c>
      <c r="F3" s="29" t="s">
        <v>142</v>
      </c>
      <c r="G3" s="29" t="s">
        <v>98</v>
      </c>
      <c r="H3" s="29" t="s">
        <v>99</v>
      </c>
      <c r="I3" s="29" t="s">
        <v>100</v>
      </c>
      <c r="J3" s="29" t="s">
        <v>102</v>
      </c>
      <c r="K3" s="29">
        <v>1077.2308987000001</v>
      </c>
      <c r="L3" s="29">
        <v>0</v>
      </c>
      <c r="M3" s="29">
        <v>1</v>
      </c>
      <c r="N3" s="29">
        <v>6.3E-3</v>
      </c>
      <c r="O3" s="29">
        <v>0</v>
      </c>
      <c r="P3" s="29">
        <v>0</v>
      </c>
      <c r="Q3" s="29">
        <v>1</v>
      </c>
      <c r="R3" s="29">
        <v>193.895261766</v>
      </c>
      <c r="S3" s="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3"/>
  <sheetViews>
    <sheetView workbookViewId="0">
      <selection activeCell="B14" sqref="B14"/>
    </sheetView>
  </sheetViews>
  <sheetFormatPr defaultRowHeight="14.5" x14ac:dyDescent="0.35"/>
  <cols>
    <col min="1" max="1" width="16" customWidth="1"/>
    <col min="2" max="2" width="34.36328125" customWidth="1"/>
    <col min="8" max="8" width="26" bestFit="1" customWidth="1"/>
    <col min="15" max="15" width="19.36328125" customWidth="1"/>
    <col min="16" max="16" width="22" customWidth="1"/>
  </cols>
  <sheetData>
    <row r="1" spans="1:16" s="30" customFormat="1" x14ac:dyDescent="0.35">
      <c r="A1" s="28" t="s">
        <v>7</v>
      </c>
      <c r="B1" s="28" t="s">
        <v>81</v>
      </c>
      <c r="C1" s="28" t="s">
        <v>9</v>
      </c>
      <c r="D1" s="28" t="s">
        <v>104</v>
      </c>
      <c r="E1" s="28" t="s">
        <v>84</v>
      </c>
      <c r="F1" s="28" t="s">
        <v>85</v>
      </c>
      <c r="G1" s="28" t="s">
        <v>105</v>
      </c>
      <c r="H1" s="28" t="s">
        <v>106</v>
      </c>
      <c r="I1" s="28" t="s">
        <v>107</v>
      </c>
      <c r="J1" s="28" t="s">
        <v>89</v>
      </c>
      <c r="K1" s="28" t="s">
        <v>90</v>
      </c>
      <c r="L1" s="28" t="s">
        <v>108</v>
      </c>
      <c r="M1" s="28" t="s">
        <v>92</v>
      </c>
      <c r="N1" s="28" t="s">
        <v>93</v>
      </c>
      <c r="O1" s="28" t="s">
        <v>96</v>
      </c>
      <c r="P1" s="28" t="s">
        <v>97</v>
      </c>
    </row>
    <row r="2" spans="1:16" x14ac:dyDescent="0.35">
      <c r="A2" s="29" t="s">
        <v>109</v>
      </c>
      <c r="B2" s="29" t="str">
        <f>VLOOKUP(A2,'[1]RCM Summary'!A:B,2,0)</f>
        <v>CURIOUS LIFE COFFEE PRIVATE LIMITED</v>
      </c>
      <c r="C2" s="29" t="str">
        <f>VLOOKUP(A2,[2]_SELECT_R_GSTIN_W_ZONE_NAME_W_C!$A:$B,2,0)</f>
        <v>Jaipur-III</v>
      </c>
      <c r="D2" s="29" t="str">
        <f>VLOOKUP(A2,[2]_SELECT_R_GSTIN_W_ZONE_NAME_W_C!$A:$C,3,0)</f>
        <v>Circle-I Jaipur III</v>
      </c>
      <c r="E2" s="29" t="str">
        <f>VLOOKUP(A2,[2]_SELECT_R_GSTIN_W_ZONE_NAME_W_C!$A:$D,4,0)</f>
        <v>Circle-I, Jaipur III, AC / CTO Ward</v>
      </c>
      <c r="F2" s="29" t="s">
        <v>98</v>
      </c>
      <c r="G2" s="29" t="s">
        <v>110</v>
      </c>
      <c r="H2" s="29" t="s">
        <v>111</v>
      </c>
      <c r="I2" s="29" t="str">
        <f t="shared" ref="I2:I3" si="0">MID(A2,3,10)</f>
        <v>AAHCC7763N</v>
      </c>
      <c r="J2" s="29">
        <v>95.030600000000007</v>
      </c>
      <c r="K2" s="29">
        <v>0</v>
      </c>
      <c r="L2" s="29">
        <v>1</v>
      </c>
      <c r="M2" s="29">
        <v>1.5570000000000001E-2</v>
      </c>
      <c r="N2" s="29">
        <v>7.2199999999999999E-3</v>
      </c>
      <c r="O2" s="29">
        <f t="shared" ref="O2:P3" si="1">IF(J2=0, 0, ((J2*0.18)-M2))</f>
        <v>17.089938</v>
      </c>
      <c r="P2" s="29">
        <f t="shared" si="1"/>
        <v>0</v>
      </c>
    </row>
    <row r="3" spans="1:16" x14ac:dyDescent="0.35">
      <c r="A3" s="29" t="s">
        <v>112</v>
      </c>
      <c r="B3" s="29" t="str">
        <f>VLOOKUP(A3,'[1]RCM Summary'!A:B,2,0)</f>
        <v>SURBHI MEDITEK</v>
      </c>
      <c r="C3" s="29" t="str">
        <f>VLOOKUP(A3,[2]_SELECT_R_GSTIN_W_ZONE_NAME_W_C!$A:$B,2,0)</f>
        <v>Jaipur-III</v>
      </c>
      <c r="D3" s="29" t="str">
        <f>VLOOKUP(A3,[2]_SELECT_R_GSTIN_W_ZONE_NAME_W_C!$A:$C,3,0)</f>
        <v>Circle-A Jaipur III</v>
      </c>
      <c r="E3" s="29" t="str">
        <f>VLOOKUP(A3,[2]_SELECT_R_GSTIN_W_ZONE_NAME_W_C!$A:$D,4,0)</f>
        <v>Circle-A, Jaipur III, AC / CTO Ward</v>
      </c>
      <c r="F3" s="29" t="s">
        <v>98</v>
      </c>
      <c r="G3" s="29" t="s">
        <v>110</v>
      </c>
      <c r="H3" s="29" t="s">
        <v>113</v>
      </c>
      <c r="I3" s="29" t="str">
        <f t="shared" si="0"/>
        <v>ACHFS9887N</v>
      </c>
      <c r="J3" s="29">
        <v>14.154</v>
      </c>
      <c r="K3" s="29">
        <v>0</v>
      </c>
      <c r="L3" s="29">
        <v>1</v>
      </c>
      <c r="M3" s="29">
        <v>0.34464</v>
      </c>
      <c r="N3" s="29">
        <v>1.7479999999999999E-2</v>
      </c>
      <c r="O3" s="29">
        <f t="shared" si="1"/>
        <v>2.2030799999999999</v>
      </c>
      <c r="P3" s="29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2"/>
  <sheetViews>
    <sheetView workbookViewId="0">
      <selection activeCell="B15" sqref="B15"/>
    </sheetView>
  </sheetViews>
  <sheetFormatPr defaultRowHeight="14.5" x14ac:dyDescent="0.35"/>
  <cols>
    <col min="1" max="1" width="14.81640625" customWidth="1"/>
    <col min="2" max="2" width="31.453125" customWidth="1"/>
    <col min="8" max="8" width="21.08984375" customWidth="1"/>
    <col min="15" max="15" width="16.81640625" customWidth="1"/>
    <col min="16" max="16" width="21.81640625" customWidth="1"/>
  </cols>
  <sheetData>
    <row r="1" spans="1:16" s="30" customFormat="1" x14ac:dyDescent="0.35">
      <c r="A1" s="28" t="s">
        <v>7</v>
      </c>
      <c r="B1" s="28" t="s">
        <v>81</v>
      </c>
      <c r="C1" s="28" t="s">
        <v>9</v>
      </c>
      <c r="D1" s="28" t="s">
        <v>83</v>
      </c>
      <c r="E1" s="28" t="s">
        <v>84</v>
      </c>
      <c r="F1" s="28" t="s">
        <v>85</v>
      </c>
      <c r="G1" s="28" t="s">
        <v>87</v>
      </c>
      <c r="H1" s="28" t="s">
        <v>114</v>
      </c>
      <c r="I1" s="28" t="s">
        <v>89</v>
      </c>
      <c r="J1" s="28" t="s">
        <v>90</v>
      </c>
      <c r="K1" s="28" t="s">
        <v>108</v>
      </c>
      <c r="L1" s="28" t="s">
        <v>92</v>
      </c>
      <c r="M1" s="28" t="s">
        <v>93</v>
      </c>
      <c r="N1" s="28" t="s">
        <v>115</v>
      </c>
      <c r="O1" s="31" t="s">
        <v>96</v>
      </c>
      <c r="P1" s="28" t="s">
        <v>97</v>
      </c>
    </row>
    <row r="2" spans="1:16" x14ac:dyDescent="0.35">
      <c r="A2" s="29" t="s">
        <v>117</v>
      </c>
      <c r="B2" s="29" t="str">
        <f>VLOOKUP(A2,'[1]RCM Summary'!A:B,2,0)</f>
        <v>SHRI BALAJI MINERALS</v>
      </c>
      <c r="C2" s="29" t="str">
        <f>VLOOKUP(A2,[2]_SELECT_R_GSTIN_W_ZONE_NAME_W_C!$A:$B,2,0)</f>
        <v>Jaipur-III</v>
      </c>
      <c r="D2" s="29" t="str">
        <f>VLOOKUP(A2,[2]_SELECT_R_GSTIN_W_ZONE_NAME_W_C!$A:$C,3,0)</f>
        <v>Circle-B Jaipur III</v>
      </c>
      <c r="E2" s="29" t="str">
        <f>VLOOKUP(A2,[2]_SELECT_R_GSTIN_W_ZONE_NAME_W_C!$A:$D,4,0)</f>
        <v>Circle-B, Jaipur III, AC / CTO Ward</v>
      </c>
      <c r="F2" s="29" t="s">
        <v>98</v>
      </c>
      <c r="G2" s="29" t="s">
        <v>116</v>
      </c>
      <c r="H2" s="29" t="s">
        <v>118</v>
      </c>
      <c r="I2" s="29">
        <v>2234.1252599999998</v>
      </c>
      <c r="J2" s="29">
        <v>0</v>
      </c>
      <c r="K2" s="29">
        <v>1</v>
      </c>
      <c r="L2" s="29">
        <v>7.7810000000000004E-2</v>
      </c>
      <c r="M2" s="29">
        <v>6.8580000000000002E-2</v>
      </c>
      <c r="N2" s="29" t="s">
        <v>119</v>
      </c>
      <c r="O2" s="32">
        <v>402.06473679999993</v>
      </c>
      <c r="P2" s="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1"/>
  <sheetViews>
    <sheetView workbookViewId="0">
      <selection activeCell="B14" sqref="B14"/>
    </sheetView>
  </sheetViews>
  <sheetFormatPr defaultRowHeight="14.5" x14ac:dyDescent="0.3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30" customFormat="1" x14ac:dyDescent="0.35">
      <c r="A1" s="28" t="s">
        <v>7</v>
      </c>
      <c r="B1" s="28" t="s">
        <v>120</v>
      </c>
      <c r="C1" s="28" t="s">
        <v>9</v>
      </c>
      <c r="D1" s="28" t="s">
        <v>83</v>
      </c>
      <c r="E1" s="28" t="s">
        <v>84</v>
      </c>
      <c r="F1" s="28" t="s">
        <v>85</v>
      </c>
      <c r="G1" s="28" t="s">
        <v>105</v>
      </c>
      <c r="H1" s="28" t="s">
        <v>121</v>
      </c>
      <c r="I1" s="28" t="s">
        <v>89</v>
      </c>
      <c r="J1" s="28" t="s">
        <v>90</v>
      </c>
      <c r="K1" s="28" t="s">
        <v>108</v>
      </c>
      <c r="L1" s="28" t="s">
        <v>92</v>
      </c>
      <c r="M1" s="28" t="s">
        <v>93</v>
      </c>
      <c r="N1" s="28" t="s">
        <v>122</v>
      </c>
      <c r="O1" s="28" t="s">
        <v>97</v>
      </c>
      <c r="P1" s="28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EC16-37F4-4699-B870-D60F8E904B3F}">
  <dimension ref="A1:H1"/>
  <sheetViews>
    <sheetView workbookViewId="0">
      <selection activeCell="F10" sqref="F10"/>
    </sheetView>
  </sheetViews>
  <sheetFormatPr defaultRowHeight="14.5" x14ac:dyDescent="0.35"/>
  <cols>
    <col min="1" max="1" width="7.453125" bestFit="1" customWidth="1"/>
    <col min="2" max="2" width="17.36328125" bestFit="1" customWidth="1"/>
    <col min="3" max="3" width="11.08984375" bestFit="1" customWidth="1"/>
    <col min="4" max="4" width="11.81640625" bestFit="1" customWidth="1"/>
    <col min="5" max="5" width="33.7265625" bestFit="1" customWidth="1"/>
    <col min="6" max="6" width="11.54296875" bestFit="1" customWidth="1"/>
    <col min="7" max="7" width="15.08984375" bestFit="1" customWidth="1"/>
    <col min="8" max="8" width="43.1796875" bestFit="1" customWidth="1"/>
  </cols>
  <sheetData>
    <row r="1" spans="1:8" x14ac:dyDescent="0.35">
      <c r="A1" t="s">
        <v>123</v>
      </c>
      <c r="B1" t="s">
        <v>124</v>
      </c>
      <c r="C1" s="33" t="s">
        <v>125</v>
      </c>
      <c r="D1" t="s">
        <v>41</v>
      </c>
      <c r="E1" t="s">
        <v>130</v>
      </c>
      <c r="F1" t="s">
        <v>127</v>
      </c>
      <c r="G1" t="s">
        <v>128</v>
      </c>
      <c r="H1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1"/>
  <sheetViews>
    <sheetView topLeftCell="J1" workbookViewId="0">
      <selection activeCell="M17" sqref="M17"/>
    </sheetView>
  </sheetViews>
  <sheetFormatPr defaultRowHeight="14.5" x14ac:dyDescent="0.3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 x14ac:dyDescent="0.35">
      <c r="A1" s="1" t="s">
        <v>7</v>
      </c>
      <c r="B1" s="1" t="s">
        <v>123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41</v>
      </c>
      <c r="J1" s="1" t="s">
        <v>137</v>
      </c>
      <c r="K1" s="1" t="s">
        <v>120</v>
      </c>
      <c r="L1" s="1" t="s">
        <v>126</v>
      </c>
      <c r="M1" s="1" t="s">
        <v>138</v>
      </c>
      <c r="N1" s="1" t="s">
        <v>139</v>
      </c>
      <c r="O1" s="1" t="s">
        <v>127</v>
      </c>
      <c r="P1" s="1" t="s">
        <v>128</v>
      </c>
      <c r="Q1" s="1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workbookViewId="0">
      <selection activeCell="C12" sqref="C12"/>
    </sheetView>
  </sheetViews>
  <sheetFormatPr defaultRowHeight="14.5" x14ac:dyDescent="0.3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 x14ac:dyDescent="0.35">
      <c r="A1" s="1"/>
      <c r="B1" s="1"/>
      <c r="C1" s="1"/>
      <c r="D1" s="1"/>
      <c r="E1" s="35" t="s">
        <v>0</v>
      </c>
      <c r="F1" s="35"/>
      <c r="G1" s="35"/>
      <c r="H1" s="35"/>
      <c r="I1" s="35"/>
      <c r="J1" s="35"/>
      <c r="K1" s="35"/>
      <c r="L1" s="36" t="s">
        <v>1</v>
      </c>
      <c r="M1" s="36"/>
      <c r="N1" s="36"/>
      <c r="O1" s="36"/>
      <c r="P1" s="36"/>
      <c r="Q1" s="37" t="s">
        <v>2</v>
      </c>
      <c r="R1" s="37"/>
      <c r="S1" s="37"/>
      <c r="T1" s="38" t="s">
        <v>3</v>
      </c>
      <c r="U1" s="38"/>
      <c r="V1" s="38"/>
      <c r="W1" s="38"/>
      <c r="X1" s="39" t="s">
        <v>4</v>
      </c>
      <c r="Y1" s="39"/>
      <c r="Z1" s="39"/>
      <c r="AA1" s="39"/>
      <c r="AB1" s="34" t="s">
        <v>5</v>
      </c>
      <c r="AC1" s="34"/>
      <c r="AD1" s="34"/>
    </row>
    <row r="2" spans="1:30" ht="72.5" x14ac:dyDescent="0.3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  <row r="3" spans="1:30" x14ac:dyDescent="0.35">
      <c r="A3" s="14">
        <v>98.22</v>
      </c>
      <c r="B3" s="1" t="s">
        <v>29</v>
      </c>
      <c r="C3" s="1" t="s">
        <v>30</v>
      </c>
      <c r="D3" s="1" t="s">
        <v>31</v>
      </c>
      <c r="E3" s="15">
        <v>5</v>
      </c>
      <c r="F3" s="16">
        <v>44419432.890000001</v>
      </c>
      <c r="G3" s="17">
        <v>0.50437719074344478</v>
      </c>
      <c r="H3" s="16">
        <v>0</v>
      </c>
      <c r="I3" s="16">
        <v>1110483.94</v>
      </c>
      <c r="J3" s="16">
        <v>1110483.94</v>
      </c>
      <c r="K3" s="16">
        <v>0</v>
      </c>
      <c r="L3" s="18">
        <v>27612985.789999999</v>
      </c>
      <c r="M3" s="19">
        <v>0.4035053406530455</v>
      </c>
      <c r="N3" s="18">
        <v>0</v>
      </c>
      <c r="O3" s="18">
        <v>690324.64</v>
      </c>
      <c r="P3" s="18">
        <v>690324.64</v>
      </c>
      <c r="Q3" s="20"/>
      <c r="R3" s="21"/>
      <c r="S3" s="20"/>
      <c r="T3" s="22">
        <v>2862323.9</v>
      </c>
      <c r="U3" s="22">
        <v>1751533.24</v>
      </c>
      <c r="V3" s="22">
        <v>1751533.24</v>
      </c>
      <c r="W3" s="22">
        <v>0</v>
      </c>
      <c r="X3" s="23">
        <v>2504661.1</v>
      </c>
      <c r="Y3" s="23">
        <v>1741977.26</v>
      </c>
      <c r="Z3" s="23">
        <v>1741977.26</v>
      </c>
      <c r="AA3" s="23">
        <v>0</v>
      </c>
      <c r="AB3" s="24">
        <v>0</v>
      </c>
      <c r="AC3" s="24">
        <v>0</v>
      </c>
      <c r="AD3" s="24">
        <v>0</v>
      </c>
    </row>
    <row r="4" spans="1:30" x14ac:dyDescent="0.35">
      <c r="A4" s="14">
        <v>100</v>
      </c>
      <c r="B4" s="1" t="s">
        <v>32</v>
      </c>
      <c r="C4" s="1" t="s">
        <v>33</v>
      </c>
      <c r="D4" s="1" t="s">
        <v>31</v>
      </c>
      <c r="E4" s="15">
        <v>5</v>
      </c>
      <c r="F4" s="16">
        <v>4513378.8499999996</v>
      </c>
      <c r="G4" s="17">
        <v>0.73554831544288723</v>
      </c>
      <c r="H4" s="16">
        <v>385</v>
      </c>
      <c r="I4" s="16">
        <v>112642.15</v>
      </c>
      <c r="J4" s="16">
        <v>112642.15</v>
      </c>
      <c r="K4" s="16">
        <v>0</v>
      </c>
      <c r="L4" s="18">
        <v>46464396.909999996</v>
      </c>
      <c r="M4" s="19">
        <v>0.71693966298925971</v>
      </c>
      <c r="N4" s="18">
        <v>0</v>
      </c>
      <c r="O4" s="18">
        <v>1161609.92</v>
      </c>
      <c r="P4" s="18">
        <v>1161609.92</v>
      </c>
      <c r="Q4" s="20"/>
      <c r="R4" s="21"/>
      <c r="S4" s="20"/>
      <c r="T4" s="22">
        <v>1660108.38</v>
      </c>
      <c r="U4" s="22">
        <v>1673363.11</v>
      </c>
      <c r="V4" s="22">
        <v>1673363.11</v>
      </c>
      <c r="W4" s="22">
        <v>0</v>
      </c>
      <c r="X4" s="23">
        <v>1660108.38</v>
      </c>
      <c r="Y4" s="23">
        <v>1673363.11</v>
      </c>
      <c r="Z4" s="23">
        <v>1673363.11</v>
      </c>
      <c r="AA4" s="23">
        <v>0</v>
      </c>
      <c r="AB4" s="24">
        <v>0</v>
      </c>
      <c r="AC4" s="24">
        <v>449352.69</v>
      </c>
      <c r="AD4" s="24">
        <v>449352.69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BED-D7BB-4FF4-AA8B-BA23577A2E2F}">
  <dimension ref="A1:P4"/>
  <sheetViews>
    <sheetView topLeftCell="J1" workbookViewId="0">
      <selection activeCell="L15" sqref="L15"/>
    </sheetView>
  </sheetViews>
  <sheetFormatPr defaultRowHeight="14.5" x14ac:dyDescent="0.35"/>
  <cols>
    <col min="1" max="1" width="17.72656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08984375" bestFit="1" customWidth="1"/>
    <col min="7" max="7" width="11.81640625" bestFit="1" customWidth="1"/>
    <col min="8" max="8" width="26" bestFit="1" customWidth="1"/>
    <col min="9" max="9" width="36.81640625" bestFit="1" customWidth="1"/>
    <col min="10" max="10" width="10.54296875" bestFit="1" customWidth="1"/>
    <col min="11" max="11" width="25.90625" bestFit="1" customWidth="1"/>
    <col min="12" max="12" width="60.36328125" bestFit="1" customWidth="1"/>
    <col min="13" max="13" width="26.90625" bestFit="1" customWidth="1"/>
    <col min="14" max="14" width="10.6328125" bestFit="1" customWidth="1"/>
  </cols>
  <sheetData>
    <row r="1" spans="1:16" ht="18.5" x14ac:dyDescent="0.45">
      <c r="A1" s="40" t="s">
        <v>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6" x14ac:dyDescent="0.35">
      <c r="A2" s="25" t="s">
        <v>35</v>
      </c>
      <c r="B2" s="26" t="s">
        <v>36</v>
      </c>
      <c r="C2" s="25" t="s">
        <v>37</v>
      </c>
      <c r="D2" s="25" t="s">
        <v>38</v>
      </c>
      <c r="E2" s="25" t="s">
        <v>39</v>
      </c>
      <c r="F2" s="25" t="s">
        <v>40</v>
      </c>
      <c r="G2" s="25" t="s">
        <v>41</v>
      </c>
      <c r="H2" s="25" t="s">
        <v>42</v>
      </c>
      <c r="I2" s="25" t="s">
        <v>43</v>
      </c>
      <c r="J2" s="25" t="s">
        <v>44</v>
      </c>
      <c r="K2" s="25" t="s">
        <v>45</v>
      </c>
      <c r="L2" s="25" t="s">
        <v>46</v>
      </c>
      <c r="M2" s="25" t="s">
        <v>47</v>
      </c>
      <c r="N2" s="25" t="s">
        <v>48</v>
      </c>
    </row>
    <row r="3" spans="1:16" x14ac:dyDescent="0.35">
      <c r="A3" s="1" t="s">
        <v>57</v>
      </c>
      <c r="B3" s="27">
        <v>210512000311</v>
      </c>
      <c r="C3" s="1">
        <v>25139190</v>
      </c>
      <c r="D3" s="1">
        <v>12</v>
      </c>
      <c r="E3" s="1"/>
      <c r="F3" s="1">
        <v>822366</v>
      </c>
      <c r="G3" s="1" t="s">
        <v>50</v>
      </c>
      <c r="H3" s="1" t="s">
        <v>58</v>
      </c>
      <c r="I3" s="1" t="s">
        <v>59</v>
      </c>
      <c r="J3" s="1" t="s">
        <v>56</v>
      </c>
      <c r="K3" s="1" t="s">
        <v>54</v>
      </c>
      <c r="L3" s="1" t="s">
        <v>60</v>
      </c>
      <c r="M3" s="1" t="s">
        <v>61</v>
      </c>
      <c r="N3" s="1" t="s">
        <v>31</v>
      </c>
      <c r="O3" s="1"/>
      <c r="P3" s="1"/>
    </row>
    <row r="4" spans="1:16" x14ac:dyDescent="0.35">
      <c r="A4" s="1" t="s">
        <v>63</v>
      </c>
      <c r="B4" s="27">
        <v>110113016323</v>
      </c>
      <c r="C4" s="1">
        <v>3439850</v>
      </c>
      <c r="D4" s="1">
        <v>12</v>
      </c>
      <c r="E4" s="1" t="s">
        <v>49</v>
      </c>
      <c r="F4" s="1">
        <v>1682243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64</v>
      </c>
      <c r="M4" s="1" t="s">
        <v>65</v>
      </c>
      <c r="N4" s="1" t="s">
        <v>31</v>
      </c>
      <c r="O4" s="1"/>
      <c r="P4" s="1"/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4"/>
  <sheetViews>
    <sheetView topLeftCell="I1" workbookViewId="0">
      <selection activeCell="I15" sqref="I15"/>
    </sheetView>
  </sheetViews>
  <sheetFormatPr defaultRowHeight="14.5" x14ac:dyDescent="0.3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 x14ac:dyDescent="0.45">
      <c r="A1" s="40" t="s">
        <v>66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x14ac:dyDescent="0.35">
      <c r="A2" s="25" t="s">
        <v>35</v>
      </c>
      <c r="B2" s="26" t="s">
        <v>36</v>
      </c>
      <c r="C2" s="25" t="s">
        <v>37</v>
      </c>
      <c r="D2" s="25" t="s">
        <v>38</v>
      </c>
      <c r="E2" s="25" t="s">
        <v>39</v>
      </c>
      <c r="F2" s="25" t="s">
        <v>40</v>
      </c>
      <c r="G2" s="25" t="s">
        <v>41</v>
      </c>
      <c r="H2" s="25" t="s">
        <v>42</v>
      </c>
      <c r="I2" s="25" t="s">
        <v>43</v>
      </c>
      <c r="J2" s="25" t="s">
        <v>44</v>
      </c>
      <c r="K2" s="25" t="s">
        <v>45</v>
      </c>
      <c r="L2" s="25" t="s">
        <v>46</v>
      </c>
      <c r="M2" s="25" t="s">
        <v>47</v>
      </c>
      <c r="N2" s="25" t="s">
        <v>48</v>
      </c>
    </row>
    <row r="3" spans="1:14" x14ac:dyDescent="0.35">
      <c r="A3" s="1" t="s">
        <v>67</v>
      </c>
      <c r="B3" s="27">
        <v>210453017296</v>
      </c>
      <c r="C3" s="1">
        <v>3246</v>
      </c>
      <c r="D3" s="1">
        <v>12</v>
      </c>
      <c r="E3" s="1" t="s">
        <v>68</v>
      </c>
      <c r="F3" s="1">
        <v>962256008</v>
      </c>
      <c r="G3" s="1" t="s">
        <v>50</v>
      </c>
      <c r="H3" s="1" t="s">
        <v>62</v>
      </c>
      <c r="I3" s="1" t="s">
        <v>69</v>
      </c>
      <c r="J3" s="1" t="s">
        <v>53</v>
      </c>
      <c r="K3" s="1" t="s">
        <v>54</v>
      </c>
      <c r="L3" s="1" t="s">
        <v>70</v>
      </c>
      <c r="M3" s="1" t="s">
        <v>71</v>
      </c>
      <c r="N3" s="1" t="s">
        <v>31</v>
      </c>
    </row>
    <row r="4" spans="1:14" x14ac:dyDescent="0.35">
      <c r="A4" s="1" t="s">
        <v>72</v>
      </c>
      <c r="B4" s="27">
        <v>210411008543</v>
      </c>
      <c r="C4" s="1">
        <v>3881</v>
      </c>
      <c r="D4" s="1">
        <v>12</v>
      </c>
      <c r="E4" s="1" t="s">
        <v>68</v>
      </c>
      <c r="F4" s="1">
        <v>401811969</v>
      </c>
      <c r="G4" s="1" t="s">
        <v>50</v>
      </c>
      <c r="H4" s="1" t="s">
        <v>51</v>
      </c>
      <c r="I4" s="1" t="s">
        <v>52</v>
      </c>
      <c r="J4" s="1" t="s">
        <v>56</v>
      </c>
      <c r="K4" s="1" t="s">
        <v>54</v>
      </c>
      <c r="L4" s="1" t="s">
        <v>73</v>
      </c>
      <c r="M4" s="1" t="s">
        <v>74</v>
      </c>
      <c r="N4" s="1" t="s">
        <v>31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P4"/>
  <sheetViews>
    <sheetView topLeftCell="I1" workbookViewId="0">
      <selection activeCell="J12" sqref="J12"/>
    </sheetView>
  </sheetViews>
  <sheetFormatPr defaultRowHeight="14.5" x14ac:dyDescent="0.3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6" ht="18.5" x14ac:dyDescent="0.45">
      <c r="A1" s="40" t="s">
        <v>75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6" x14ac:dyDescent="0.35">
      <c r="A2" s="25" t="s">
        <v>35</v>
      </c>
      <c r="B2" s="26" t="s">
        <v>36</v>
      </c>
      <c r="C2" s="25" t="s">
        <v>37</v>
      </c>
      <c r="D2" s="25" t="s">
        <v>38</v>
      </c>
      <c r="E2" s="25" t="s">
        <v>39</v>
      </c>
      <c r="F2" s="25" t="s">
        <v>40</v>
      </c>
      <c r="G2" s="25" t="s">
        <v>41</v>
      </c>
      <c r="H2" s="25" t="s">
        <v>42</v>
      </c>
      <c r="I2" s="25" t="s">
        <v>43</v>
      </c>
      <c r="J2" s="25" t="s">
        <v>44</v>
      </c>
      <c r="K2" s="25" t="s">
        <v>45</v>
      </c>
      <c r="L2" s="25" t="s">
        <v>46</v>
      </c>
      <c r="M2" s="25" t="s">
        <v>47</v>
      </c>
      <c r="N2" s="25" t="s">
        <v>48</v>
      </c>
    </row>
    <row r="3" spans="1:16" x14ac:dyDescent="0.35">
      <c r="A3" s="1" t="s">
        <v>67</v>
      </c>
      <c r="B3" s="27">
        <v>210453017296</v>
      </c>
      <c r="C3" s="1">
        <v>3246</v>
      </c>
      <c r="D3" s="1">
        <v>12</v>
      </c>
      <c r="E3" s="1" t="s">
        <v>68</v>
      </c>
      <c r="F3" s="1">
        <v>962256008</v>
      </c>
      <c r="G3" s="1" t="s">
        <v>50</v>
      </c>
      <c r="H3" s="1" t="s">
        <v>62</v>
      </c>
      <c r="I3" s="1" t="s">
        <v>69</v>
      </c>
      <c r="J3" s="1" t="s">
        <v>53</v>
      </c>
      <c r="K3" s="1" t="s">
        <v>54</v>
      </c>
      <c r="L3" s="1" t="s">
        <v>70</v>
      </c>
      <c r="M3" s="1" t="s">
        <v>71</v>
      </c>
      <c r="N3" s="1" t="s">
        <v>31</v>
      </c>
      <c r="O3" s="1" t="s">
        <v>71</v>
      </c>
      <c r="P3" s="1" t="s">
        <v>70</v>
      </c>
    </row>
    <row r="4" spans="1:16" x14ac:dyDescent="0.35">
      <c r="A4" s="1" t="s">
        <v>77</v>
      </c>
      <c r="B4" s="27">
        <v>310212009606</v>
      </c>
      <c r="C4" s="1">
        <v>3545</v>
      </c>
      <c r="D4" s="1">
        <v>12</v>
      </c>
      <c r="E4" s="1" t="s">
        <v>68</v>
      </c>
      <c r="F4" s="1">
        <v>732314953</v>
      </c>
      <c r="G4" s="1" t="s">
        <v>50</v>
      </c>
      <c r="H4" s="1" t="s">
        <v>55</v>
      </c>
      <c r="I4" s="1" t="s">
        <v>78</v>
      </c>
      <c r="J4" s="1" t="s">
        <v>53</v>
      </c>
      <c r="K4" s="1" t="s">
        <v>76</v>
      </c>
      <c r="L4" s="1" t="s">
        <v>79</v>
      </c>
      <c r="M4" s="1" t="s">
        <v>80</v>
      </c>
      <c r="N4" s="1" t="s">
        <v>31</v>
      </c>
      <c r="O4" s="1" t="s">
        <v>80</v>
      </c>
      <c r="P4" s="1" t="s">
        <v>79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Mining Royalty (P&amp;L)</vt:lpstr>
      <vt:lpstr>Rent (P&amp;L)</vt:lpstr>
      <vt:lpstr>Frieght (P&amp;L)</vt:lpstr>
      <vt:lpstr>Legal &amp; Professional (P&amp;L)</vt:lpstr>
      <vt:lpstr>Comp TP with TDS &gt; 1.5Cr</vt:lpstr>
      <vt:lpstr>GSTR9 Non Filers</vt:lpstr>
      <vt:lpstr>Eatries dealing in 5%</vt:lpstr>
      <vt:lpstr>E1</vt:lpstr>
      <vt:lpstr>E2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Giri, Sanjay</cp:lastModifiedBy>
  <dcterms:created xsi:type="dcterms:W3CDTF">2015-06-05T18:17:20Z</dcterms:created>
  <dcterms:modified xsi:type="dcterms:W3CDTF">2026-08-13T10:13:31Z</dcterms:modified>
</cp:coreProperties>
</file>