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hanh Dat\Desktop\Đồ Án WEB\ngay31thang10\"/>
    </mc:Choice>
  </mc:AlternateContent>
  <bookViews>
    <workbookView xWindow="0" yWindow="0" windowWidth="28800" windowHeight="13020" tabRatio="821" activeTab="7"/>
  </bookViews>
  <sheets>
    <sheet name="Cover" sheetId="1" r:id="rId1"/>
    <sheet name="Test case List" sheetId="2" r:id="rId2"/>
    <sheet name="Đăng nhập" sheetId="3" r:id="rId3"/>
    <sheet name="Đăng ký" sheetId="4" r:id="rId4"/>
    <sheet name="Quên mật khẩu" sheetId="7" r:id="rId5"/>
    <sheet name="Đăng ký khóa học" sheetId="8" r:id="rId6"/>
    <sheet name="Chương trình học" sheetId="9" r:id="rId7"/>
    <sheet name="Test Report" sheetId="5" r:id="rId8"/>
  </sheets>
  <definedNames>
    <definedName name="_xlnm._FilterDatabase" localSheetId="3" hidden="1">'Đăng ký'!$A$8:$H$14</definedName>
    <definedName name="_xlnm._FilterDatabase" localSheetId="2" hidden="1">'Đăng nhập'!$A$8:$H$15</definedName>
    <definedName name="ACTION">#REF!</definedName>
  </definedNames>
  <calcPr calcId="152511"/>
</workbook>
</file>

<file path=xl/calcChain.xml><?xml version="1.0" encoding="utf-8"?>
<calcChain xmlns="http://schemas.openxmlformats.org/spreadsheetml/2006/main">
  <c r="A14" i="3" l="1"/>
  <c r="C6" i="1"/>
  <c r="F13" i="5"/>
  <c r="F11" i="5"/>
  <c r="F12" i="5"/>
  <c r="F10" i="5"/>
  <c r="F9" i="5"/>
  <c r="H13" i="5"/>
  <c r="H10" i="5"/>
  <c r="H9" i="5"/>
  <c r="H12" i="5"/>
  <c r="G11" i="5"/>
  <c r="C9" i="5"/>
  <c r="C10" i="5"/>
  <c r="C11" i="5"/>
  <c r="A6" i="3"/>
  <c r="A15" i="9" l="1"/>
  <c r="A14" i="9"/>
  <c r="A13" i="9"/>
  <c r="A12" i="9"/>
  <c r="A11" i="9"/>
  <c r="A10" i="9"/>
  <c r="D6" i="9"/>
  <c r="B6" i="9"/>
  <c r="A6" i="9"/>
  <c r="A14" i="8"/>
  <c r="A10" i="8"/>
  <c r="A13" i="8"/>
  <c r="A12" i="8"/>
  <c r="D6" i="8"/>
  <c r="B6" i="8"/>
  <c r="A6" i="8"/>
  <c r="A12" i="3"/>
  <c r="A12" i="7"/>
  <c r="A11" i="7"/>
  <c r="A10" i="7"/>
  <c r="D6" i="7"/>
  <c r="B6" i="7"/>
  <c r="A6" i="7"/>
  <c r="A23" i="4"/>
  <c r="A22" i="4"/>
  <c r="A21" i="4"/>
  <c r="A20" i="4"/>
  <c r="A19" i="4"/>
  <c r="A18" i="4"/>
  <c r="A17" i="4"/>
  <c r="A16" i="4"/>
  <c r="A15" i="4"/>
  <c r="A14" i="4"/>
  <c r="D11" i="5"/>
  <c r="B6" i="3"/>
  <c r="E11" i="5" s="1"/>
  <c r="A10" i="3"/>
  <c r="D6" i="3"/>
  <c r="A6" i="4"/>
  <c r="D12" i="5" s="1"/>
  <c r="B6" i="4"/>
  <c r="E12" i="5" s="1"/>
  <c r="A10" i="4"/>
  <c r="A11" i="4"/>
  <c r="A12" i="4"/>
  <c r="A13" i="4"/>
  <c r="D6" i="4"/>
  <c r="G12" i="5" s="1"/>
  <c r="D3" i="2"/>
  <c r="D4" i="2"/>
  <c r="C5" i="5"/>
  <c r="C12" i="5"/>
  <c r="E6" i="9" l="1"/>
  <c r="C6" i="9" s="1"/>
  <c r="E6" i="8"/>
  <c r="C6" i="8" s="1"/>
  <c r="E6" i="7"/>
  <c r="C6" i="7" s="1"/>
  <c r="G14" i="5"/>
  <c r="E14" i="5"/>
  <c r="E6" i="4"/>
  <c r="C6" i="4" s="1"/>
  <c r="D14" i="5"/>
  <c r="E6" i="3"/>
  <c r="C6" i="3" l="1"/>
  <c r="H11" i="5"/>
  <c r="F14" i="5"/>
  <c r="H14" i="5" l="1"/>
  <c r="E16" i="5" s="1"/>
  <c r="E17" i="5" l="1"/>
</calcChain>
</file>

<file path=xl/comments1.xml><?xml version="1.0" encoding="utf-8"?>
<comments xmlns="http://schemas.openxmlformats.org/spreadsheetml/2006/main">
  <authors>
    <author/>
  </authors>
  <commentList>
    <comment ref="E11" authorId="0" shapeId="0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<sst xmlns="http://schemas.openxmlformats.org/spreadsheetml/2006/main" count="370" uniqueCount="190">
  <si>
    <t>TEST CASE</t>
  </si>
  <si>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</si>
  <si>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</si>
  <si>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</si>
  <si>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</si>
  <si>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</si>
  <si>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</si>
  <si>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</si>
  <si>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</si>
  <si>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</si>
  <si>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</si>
  <si>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</si>
  <si>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</si>
  <si>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</si>
  <si>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&lt;Date when these changes are effective&gt;</t>
  </si>
  <si>
    <t>TEST CASE LIST</t>
  </si>
  <si>
    <t>Test Environment Setup Description</t>
  </si>
  <si>
    <t>&lt;List enviroment requires in this system
1. Server
2. Database
3. Web Browser
...
&gt;</t>
  </si>
  <si>
    <t>No</t>
  </si>
  <si>
    <t>Function Name</t>
  </si>
  <si>
    <t>Sheet Name</t>
  </si>
  <si>
    <t>Description</t>
  </si>
  <si>
    <t>Pre-Condition</t>
  </si>
  <si>
    <t>Module Code</t>
  </si>
  <si>
    <t>Pass</t>
  </si>
  <si>
    <t>Test requirement</t>
  </si>
  <si>
    <t>Fail</t>
  </si>
  <si>
    <t>Tester</t>
  </si>
  <si>
    <t>Untested</t>
  </si>
  <si>
    <t>N/A</t>
  </si>
  <si>
    <t>Number of Test cases</t>
  </si>
  <si>
    <t>Untesed</t>
  </si>
  <si>
    <t>ID</t>
  </si>
  <si>
    <t>Test Case Description</t>
  </si>
  <si>
    <t>Test Case Procedure</t>
  </si>
  <si>
    <t>Expected Output</t>
  </si>
  <si>
    <t>Inter-test case Dependence</t>
  </si>
  <si>
    <t>Result</t>
  </si>
  <si>
    <t>Test date</t>
  </si>
  <si>
    <t>Note</t>
  </si>
  <si>
    <t>TEST REPORT</t>
  </si>
  <si>
    <t>Notes</t>
  </si>
  <si>
    <t>&lt;List modules included in this release&gt; ex: Release 1 includes 2 modules: Module1 and Module2</t>
  </si>
  <si>
    <t>Module code</t>
  </si>
  <si>
    <t>Number of  test cases</t>
  </si>
  <si>
    <t>Sub total</t>
  </si>
  <si>
    <t>Test coverage</t>
  </si>
  <si>
    <t>%</t>
  </si>
  <si>
    <t>Test successful coverage</t>
  </si>
  <si>
    <t>&lt;List of documents which are referred in this version.&gt;</t>
  </si>
  <si>
    <t>Đăng nhập</t>
  </si>
  <si>
    <t>Kiểm tra “Đăng nhập bằng google”</t>
  </si>
  <si>
    <t xml:space="preserve">Click “Đăng nhập bằng google”
Trong màn hình
</t>
  </si>
  <si>
    <t>Hiện ra trang đăng nhập bằng google</t>
  </si>
  <si>
    <t>Đăng ký</t>
  </si>
  <si>
    <t>Kiểm tra link ”Bạn chưa có tài khoản bấm vào đây để đăng ký”</t>
  </si>
  <si>
    <t>Click link “Bạn chưa có tài khoản bấm vào đây để đăng ký”</t>
  </si>
  <si>
    <t>Hiện ra trang đăng ký</t>
  </si>
  <si>
    <t>Quên mật khẩu</t>
  </si>
  <si>
    <t>Kiểm tra link “Quên mật khẩu”</t>
  </si>
  <si>
    <t>Click ”Quên mật khẩu” trong màn hình</t>
  </si>
  <si>
    <t>Hiện ra trang khôi phục mật khẩu bằng email</t>
  </si>
  <si>
    <t>Kiểm tra nút “Thoát”</t>
  </si>
  <si>
    <t>Click “Thoát”</t>
  </si>
  <si>
    <t>Về giao diện trang chủ</t>
  </si>
  <si>
    <t xml:space="preserve">Click “Đăng nhập” </t>
  </si>
  <si>
    <t>Bạn vui lòng nhập mật khẩu và tài khoản</t>
  </si>
  <si>
    <t>Kiểm tra trong trường hợp không nhập user name và pass</t>
  </si>
  <si>
    <t>Kiểm tra trong trường hợp không nhập user name nhưng nhập pass</t>
  </si>
  <si>
    <t xml:space="preserve">Nhập mật khẩu
Click ”Đăng nhập”
</t>
  </si>
  <si>
    <t>Bạn vui lòng nhập tài khoản</t>
  </si>
  <si>
    <t>Kiểm tra trong trường hợp nhập user name nhưng không nhập pass</t>
  </si>
  <si>
    <t xml:space="preserve">Nhập tài khoản
Click “Đăng nhập”
</t>
  </si>
  <si>
    <t>Bạn vui lòng nhập mật khẩu</t>
  </si>
  <si>
    <t>Kiểm tra trong trường hợp nhập sai user name và sai pass</t>
  </si>
  <si>
    <t xml:space="preserve">Nhập tài khoản sai, mật khẩu sai
Click “Đăng nhập”
</t>
  </si>
  <si>
    <t>Tài khoản hoặc mật khẩu sai, vui lòng kiểm tra và nhập lại.</t>
  </si>
  <si>
    <t>Kiểm tra trong trường hợp nhập đúng user name và sai pass</t>
  </si>
  <si>
    <t xml:space="preserve">Nhập tài khoản đúng, mật khẩu sai
Click “Đăng nhập”
</t>
  </si>
  <si>
    <t>Kiểm tra trong trường hợp nhập sai user name và đúng pass</t>
  </si>
  <si>
    <t xml:space="preserve">Nhập tài khoản sai, mật khẩu đúng
Click “Đăng nhập”
</t>
  </si>
  <si>
    <t>Kiểm tra trong trường hợp nhập đúng user name và đúng pass</t>
  </si>
  <si>
    <t>Nhập tài khoản đúng, mật khẩu đúng
Click “Đăng nhập”</t>
  </si>
  <si>
    <t>Kiểm tra trong trường hợp nhập user name và pass có ký tự đặc biệt</t>
  </si>
  <si>
    <t xml:space="preserve">Nhập tài khoản hoặc mật khẩu có ký tự đặc biệt
</t>
  </si>
  <si>
    <t>Tài khoản hoặc mật khẩu chứa ký tự đặc biệt, vui lòng đăng nhập lại.</t>
  </si>
  <si>
    <t>Về lại trang chủ với tài khoản đã đăng nhập.</t>
  </si>
  <si>
    <t>Link đăng ký</t>
  </si>
  <si>
    <t>Link quên mật khẩu</t>
  </si>
  <si>
    <t>Nút đăng nhập Google</t>
  </si>
  <si>
    <t>Nút thoát</t>
  </si>
  <si>
    <t>Kiểm tra nút “Đăng ký” khi chưa nhập bất kỳ thông tin gì</t>
  </si>
  <si>
    <t>Kích vào nút “Đăng ký”</t>
  </si>
  <si>
    <t>Bạn vui lòng nhập đầy đủ thông tin cần thiết.</t>
  </si>
  <si>
    <t>Kiểm tra nút “Đăng ký” khi chỉ nhập tài khoản và mật khẩu</t>
  </si>
  <si>
    <t xml:space="preserve">Nhập tên tài khoản, mật khẩu
Kích vào nút “Đăng ký”
</t>
  </si>
  <si>
    <t>Kiểm tra tên tài khoản với các ký tự đặc biệt như: !@&amp;…</t>
  </si>
  <si>
    <t>Nhập ký tự đặc biệt vào tên tài khoản</t>
  </si>
  <si>
    <t>Tên tài khoản không được có ký tự đặc biệt, vui lòng sử dụng tên tài khoản khác.</t>
  </si>
  <si>
    <t>Kiểm tra tên tài khoản đã đăng ký rồi</t>
  </si>
  <si>
    <t>Nhập một tên tài khoản bất kỳ đã được đăng ký</t>
  </si>
  <si>
    <t>Tên tài khoản đã được sử dụng, vui lòng sử dụng tên tài khoản khác.</t>
  </si>
  <si>
    <t>Kiểm tra độ dài tài khoản</t>
  </si>
  <si>
    <t>Nhập tài khoản bất kỳ</t>
  </si>
  <si>
    <t>Nếu &lt;6 ký tự, thông báo tài khoản phải có hơn 6 ký tự.
Nếu 6-20 ký tự, thông báo tài khoản có thể sử dụng
Nếu &gt;20 ký tự, thông báo tài khoản chỉ có 6-20 ký tự.</t>
  </si>
  <si>
    <t>Kiểm tra khi nhập mật khẩu có được mã hóa thành *** hay không</t>
  </si>
  <si>
    <t>Nhập mật khẩu</t>
  </si>
  <si>
    <t>Hiển thị đúng định dạng ẩn ***</t>
  </si>
  <si>
    <t>Kiểm tra khi nhập mật khẩu có ký tự đặc biệt</t>
  </si>
  <si>
    <t>Nhập mật khẩu có chữ, ký tự đặc biệt</t>
  </si>
  <si>
    <t>Mật khẩu mạnh, rất mạnh</t>
  </si>
  <si>
    <t>Kiểm tra độ dài mật khẩu</t>
  </si>
  <si>
    <t>Nhập mật khẩu bất kỳ</t>
  </si>
  <si>
    <t>Nếu &lt;8 ký tự, thông báo mật khẩu phải có hơn 8 ký tự.
Nếu 8-20 ký tự, thông báo mật khẩu yếu, mạnh hoặc rất mạnh.
Nếu &gt;20 ký tự, thông báo mật khẩu phải có 8-20 ký tự.</t>
  </si>
  <si>
    <t>Kiểm tra nhập lại mật khẩu đúng</t>
  </si>
  <si>
    <t>Nhập lại mật khẩu đúng</t>
  </si>
  <si>
    <t>Kiểm tra nhập lại mật khẩu sai</t>
  </si>
  <si>
    <t>Nhập lại mật khẩu sai</t>
  </si>
  <si>
    <t>Mật khẩu sai, vui lòng kiểm tra lại.</t>
  </si>
  <si>
    <t>Đúng mật khẩu.</t>
  </si>
  <si>
    <t>Kiểm tra email có đúng định dạng: abc@xyz</t>
  </si>
  <si>
    <t xml:space="preserve">Nhập email bất kỳ </t>
  </si>
  <si>
    <t>Bạn có thể sử dụng email này.</t>
  </si>
  <si>
    <t xml:space="preserve">Kiểm tra email đã đăng ký </t>
  </si>
  <si>
    <t>Nhập email bất kỳ đã đăng ký</t>
  </si>
  <si>
    <t>Email đã được sử dụng, vui lòng chọn email khác.</t>
  </si>
  <si>
    <t>Kiểm tra SĐT có đúng định dạng số</t>
  </si>
  <si>
    <t>Nhập số điện thoại bất kỳ</t>
  </si>
  <si>
    <t>Bạn có thể sử dụng số điện thoại này.</t>
  </si>
  <si>
    <t>Kiểm tra SĐT đã đăng ký</t>
  </si>
  <si>
    <t>Nhập SĐT bất kỳ đã đăng ký</t>
  </si>
  <si>
    <t>SĐT này đã được sử dụng, vui lòng chọn SĐT khác.</t>
  </si>
  <si>
    <t>Kiểm tra khi chưa nhập Email</t>
  </si>
  <si>
    <t>Kích “Khôi phục mật khẩu”</t>
  </si>
  <si>
    <t>Bạn vụi lòng nhập Email.</t>
  </si>
  <si>
    <t>Kiểm tra khi nhập đúng Email</t>
  </si>
  <si>
    <t>Một thông báo đã được gửi tới Email của bạn, vui lòng kiểm tra để lấy lại mật khẩu.</t>
  </si>
  <si>
    <t>Nhập Email đúng
Kích “Khôi phục mật khẩu”</t>
  </si>
  <si>
    <t>Click vào “Quên mật khẩu” từ trang Đăng nhập</t>
  </si>
  <si>
    <t>Click vào “Quên mật khẩu”  từ trang Đăng nhập</t>
  </si>
  <si>
    <t>Kiểm tra khi nhập sai Email</t>
  </si>
  <si>
    <t xml:space="preserve">Nhập Email sai
Kích “Khôi phục mật khẩu”
</t>
  </si>
  <si>
    <t>Email này không đúng hoặc chưa được đăng ký.</t>
  </si>
  <si>
    <t>Đăng ký khóa học</t>
  </si>
  <si>
    <t>Dẫn đến trang đăng ký khóa học</t>
  </si>
  <si>
    <t>Đã đăng nhập vào tài khoản</t>
  </si>
  <si>
    <t>Kiểm tra chọn khóa học</t>
  </si>
  <si>
    <t>Click "Trẻ em, Phổ thông, Chủ đề"</t>
  </si>
  <si>
    <t>Click "Đăng ký khóa học"</t>
  </si>
  <si>
    <t>Dẫn đến chọn mức độ khóa học</t>
  </si>
  <si>
    <t>Nút đăng ký khóa học</t>
  </si>
  <si>
    <t>Kiểm tra khi click vào nút đăng ký khóa học tại trang chủ,</t>
  </si>
  <si>
    <t>Kiểm tra khi click vào mức độ muốn chọn ở trang mức độ</t>
  </si>
  <si>
    <t xml:space="preserve">Click ”Cơ bản, Nâng Cao, Chuyên sâu”
</t>
  </si>
  <si>
    <t>Dẫn đến trang xác nhận</t>
  </si>
  <si>
    <t>Đã đăng nhập vào tài khoản và chọn khóa học.</t>
  </si>
  <si>
    <t>Kiểm tra khi click vào nút “Bắt đầu” tại trang xác nhận đăng ký khóa học.</t>
  </si>
  <si>
    <t xml:space="preserve">Click "Xác nhận" 
</t>
  </si>
  <si>
    <t>Dẫn đến trang chương trình học</t>
  </si>
  <si>
    <t>Kiểm tra khi click vào nút “Bắt đầu” Từng vựng CB1</t>
  </si>
  <si>
    <t>Dẫn đến trang học từ vựng</t>
  </si>
  <si>
    <t>Đã đăng nhập vào tài khoản, chọn khóa học và mức độ.</t>
  </si>
  <si>
    <t>Chương trình học</t>
  </si>
  <si>
    <t>Kiểm tra khi click vào nút “Bắt đầu” Đọc CB1</t>
  </si>
  <si>
    <t xml:space="preserve">Click “Bắt đầu” Đọc CB1
</t>
  </si>
  <si>
    <t xml:space="preserve">Click “Bắt đầu” Từ vựng CB1
</t>
  </si>
  <si>
    <t>Dẫn đến trang học đọc (Reading)</t>
  </si>
  <si>
    <t>Đã đăng nhập vào tài khoản, chọn khóa học, mức độ, vượt qua bài học từ vựng.</t>
  </si>
  <si>
    <t>Kiểm tra khi click vào nút “Bắt đầu” Nghe CB1</t>
  </si>
  <si>
    <t xml:space="preserve">Click “Làm lại” Nghe CB1
</t>
  </si>
  <si>
    <t>Dẫn đến trang học nghe (Listening)</t>
  </si>
  <si>
    <t>Đã đăng nhập vào tài khoản, chọn khóa học, mức độ, vượt qua bài học từ vựng và Reading.</t>
  </si>
  <si>
    <t>Kiểm tra khi click vào nút “Bắt đầu” kiểm tra nhanh</t>
  </si>
  <si>
    <t xml:space="preserve">Click “Bắt đầu” kiểm tra nhanh
</t>
  </si>
  <si>
    <t>Dẫn đến trang Kiểm tra nhanh</t>
  </si>
  <si>
    <t>Đã đăng nhập vào tài khoản, chọn khóa học, mức độ, vượt qua bài học từ vựng, Reading và Listening.</t>
  </si>
  <si>
    <t>Click “Cơ bản 2, Cơ bản 3, Cơ bản 4”</t>
  </si>
  <si>
    <t>Kiểm tra khi click vào các Chuyền đề (Cơ bản 2, Cơ bản 3, Cơ bản 4)</t>
  </si>
  <si>
    <t>Dẫn đến trang “Cơ bản 2, Cơ bản 3, Cơ bản 4”</t>
  </si>
  <si>
    <t>Kiểm tra khi click vào Chuyên đề “Kiểm tra”</t>
  </si>
  <si>
    <t xml:space="preserve">Click “Kiểm tra”
</t>
  </si>
  <si>
    <t>Dẫn đến trang Kiểm tra cuối khóa.</t>
  </si>
  <si>
    <t>Đã đăng nhập vào tài khoản, chọn khóa học, mức độ và hoàn thành tất cả bài học với tất cả các mức độ.</t>
  </si>
  <si>
    <t>TC01</t>
  </si>
  <si>
    <t>TestCase</t>
  </si>
  <si>
    <t>Tran Le Thanh Dat + Le Ba Thanh Tuan</t>
  </si>
  <si>
    <t>v1.0</t>
  </si>
  <si>
    <t>Tìm tài khoản mật khẩu đã mất</t>
  </si>
  <si>
    <t>Tran Le Thanh Dat</t>
  </si>
  <si>
    <t xml:space="preserve">Đăng nhập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</si>
</sst>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28"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b/>
      <sz val="22"/>
      <color indexed="10"/>
      <name val="Tahoma"/>
      <family val="2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u/>
      <sz val="11"/>
      <color indexed="12"/>
      <name val="ＭＳ Ｐゴシック"/>
      <family val="3"/>
      <charset val="128"/>
    </font>
    <font>
      <sz val="10"/>
      <color indexed="10"/>
      <name val="Tahoma"/>
      <family val="2"/>
    </font>
    <font>
      <sz val="10"/>
      <color indexed="8"/>
      <name val="Tahoma"/>
      <family val="2"/>
    </font>
    <font>
      <b/>
      <sz val="8"/>
      <color indexed="8"/>
      <name val="Times New Roman"/>
      <family val="1"/>
    </font>
    <font>
      <sz val="10"/>
      <color indexed="9"/>
      <name val="Tahoma"/>
      <family val="2"/>
    </font>
    <font>
      <b/>
      <sz val="10"/>
      <color indexed="12"/>
      <name val="Tahoma"/>
      <family val="2"/>
    </font>
    <font>
      <sz val="11"/>
      <name val="ＭＳ Ｐゴシック"/>
      <charset val="128"/>
    </font>
    <font>
      <sz val="10"/>
      <name val="Calibri"/>
      <family val="2"/>
      <scheme val="minor"/>
    </font>
    <font>
      <sz val="10"/>
      <color theme="1"/>
      <name val="Tahoma"/>
      <family val="2"/>
    </font>
    <font>
      <i/>
      <sz val="10"/>
      <color theme="1"/>
      <name val="Tahoma"/>
      <family val="2"/>
    </font>
    <font>
      <i/>
      <sz val="10"/>
      <color rgb="FFFF0000"/>
      <name val="Tahoma"/>
      <family val="2"/>
    </font>
    <font>
      <u/>
      <sz val="11"/>
      <color indexed="12"/>
      <name val="Calibri"/>
      <family val="2"/>
      <scheme val="minor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27"/>
        <bgColor indexed="41"/>
      </patternFill>
    </fill>
    <fill>
      <patternFill patternType="solid">
        <fgColor theme="0"/>
        <bgColor indexed="26"/>
      </patternFill>
    </fill>
  </fills>
  <borders count="4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8"/>
      </right>
      <top style="thin">
        <color indexed="8"/>
      </top>
      <bottom/>
      <diagonal/>
    </border>
    <border>
      <left style="hair">
        <color indexed="8"/>
      </left>
      <right style="hair">
        <color indexed="8"/>
      </right>
      <top style="thin">
        <color indexed="8"/>
      </top>
      <bottom/>
      <diagonal/>
    </border>
    <border>
      <left style="hair">
        <color indexed="8"/>
      </left>
      <right/>
      <top style="thin">
        <color indexed="8"/>
      </top>
      <bottom/>
      <diagonal/>
    </border>
    <border>
      <left style="hair">
        <color indexed="8"/>
      </left>
      <right style="medium">
        <color indexed="8"/>
      </right>
      <top style="thin">
        <color indexed="8"/>
      </top>
      <bottom/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 style="medium">
        <color indexed="8"/>
      </right>
      <top/>
      <bottom style="hair">
        <color indexed="8"/>
      </bottom>
      <diagonal/>
    </border>
  </borders>
  <cellStyleXfs count="5">
    <xf numFmtId="0" fontId="0" fillId="0" borderId="0"/>
    <xf numFmtId="0" fontId="15" fillId="0" borderId="0" applyNumberFormat="0" applyFill="0" applyBorder="0" applyAlignment="0" applyProtection="0"/>
    <xf numFmtId="0" fontId="21" fillId="0" borderId="0"/>
    <xf numFmtId="0" fontId="21" fillId="0" borderId="0"/>
    <xf numFmtId="0" fontId="1" fillId="0" borderId="0"/>
  </cellStyleXfs>
  <cellXfs count="16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indent="1"/>
    </xf>
    <xf numFmtId="0" fontId="3" fillId="2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2" borderId="0" xfId="0" applyFont="1" applyFill="1" applyAlignment="1">
      <alignment horizontal="left" indent="1"/>
    </xf>
    <xf numFmtId="0" fontId="7" fillId="0" borderId="0" xfId="0" applyFont="1" applyAlignment="1">
      <alignment horizontal="left" indent="1"/>
    </xf>
    <xf numFmtId="0" fontId="2" fillId="2" borderId="0" xfId="0" applyFont="1" applyFill="1"/>
    <xf numFmtId="0" fontId="6" fillId="2" borderId="2" xfId="0" applyFont="1" applyFill="1" applyBorder="1" applyAlignment="1">
      <alignment horizontal="left"/>
    </xf>
    <xf numFmtId="0" fontId="2" fillId="0" borderId="3" xfId="0" applyFont="1" applyBorder="1" applyAlignment="1"/>
    <xf numFmtId="0" fontId="6" fillId="2" borderId="2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left" indent="1"/>
    </xf>
    <xf numFmtId="0" fontId="6" fillId="2" borderId="0" xfId="0" applyFont="1" applyFill="1" applyBorder="1"/>
    <xf numFmtId="0" fontId="7" fillId="0" borderId="0" xfId="0" applyFont="1" applyBorder="1" applyAlignment="1">
      <alignment horizontal="left"/>
    </xf>
    <xf numFmtId="0" fontId="2" fillId="0" borderId="0" xfId="0" applyFont="1" applyBorder="1" applyAlignment="1"/>
    <xf numFmtId="0" fontId="6" fillId="2" borderId="0" xfId="0" applyFont="1" applyFill="1" applyBorder="1" applyAlignment="1">
      <alignment horizontal="left" indent="1"/>
    </xf>
    <xf numFmtId="0" fontId="7" fillId="0" borderId="0" xfId="0" applyFont="1" applyBorder="1" applyAlignment="1">
      <alignment horizontal="left" indent="1"/>
    </xf>
    <xf numFmtId="0" fontId="2" fillId="0" borderId="0" xfId="0" applyFont="1" applyBorder="1" applyAlignment="1">
      <alignment horizontal="left" indent="1"/>
    </xf>
    <xf numFmtId="0" fontId="2" fillId="0" borderId="0" xfId="0" applyFont="1" applyBorder="1"/>
    <xf numFmtId="0" fontId="6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164" fontId="8" fillId="3" borderId="4" xfId="0" applyNumberFormat="1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2" fillId="0" borderId="0" xfId="0" applyFont="1" applyAlignment="1">
      <alignment vertical="top"/>
    </xf>
    <xf numFmtId="0" fontId="7" fillId="0" borderId="7" xfId="0" applyFont="1" applyBorder="1" applyAlignment="1">
      <alignment vertical="top" wrapText="1"/>
    </xf>
    <xf numFmtId="49" fontId="2" fillId="0" borderId="8" xfId="0" applyNumberFormat="1" applyFont="1" applyBorder="1" applyAlignment="1">
      <alignment vertical="top"/>
    </xf>
    <xf numFmtId="0" fontId="2" fillId="0" borderId="8" xfId="0" applyFont="1" applyBorder="1" applyAlignment="1">
      <alignment vertical="top"/>
    </xf>
    <xf numFmtId="15" fontId="2" fillId="0" borderId="8" xfId="0" applyNumberFormat="1" applyFont="1" applyBorder="1" applyAlignment="1">
      <alignment vertical="top"/>
    </xf>
    <xf numFmtId="0" fontId="7" fillId="0" borderId="9" xfId="0" applyFont="1" applyBorder="1" applyAlignment="1">
      <alignment vertical="top" wrapText="1"/>
    </xf>
    <xf numFmtId="164" fontId="2" fillId="0" borderId="7" xfId="0" applyNumberFormat="1" applyFont="1" applyBorder="1" applyAlignment="1">
      <alignment vertical="top"/>
    </xf>
    <xf numFmtId="0" fontId="2" fillId="0" borderId="9" xfId="0" applyFont="1" applyBorder="1" applyAlignment="1">
      <alignment vertical="top"/>
    </xf>
    <xf numFmtId="164" fontId="2" fillId="0" borderId="10" xfId="0" applyNumberFormat="1" applyFont="1" applyBorder="1" applyAlignment="1">
      <alignment vertical="top"/>
    </xf>
    <xf numFmtId="49" fontId="2" fillId="0" borderId="11" xfId="0" applyNumberFormat="1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1" fontId="2" fillId="2" borderId="0" xfId="0" applyNumberFormat="1" applyFont="1" applyFill="1"/>
    <xf numFmtId="0" fontId="2" fillId="2" borderId="0" xfId="0" applyFont="1" applyFill="1" applyAlignment="1">
      <alignment horizontal="left"/>
    </xf>
    <xf numFmtId="1" fontId="2" fillId="2" borderId="0" xfId="0" applyNumberFormat="1" applyFont="1" applyFill="1" applyProtection="1">
      <protection hidden="1"/>
    </xf>
    <xf numFmtId="0" fontId="5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2" fillId="2" borderId="0" xfId="0" applyFont="1" applyFill="1" applyAlignment="1">
      <alignment wrapText="1"/>
    </xf>
    <xf numFmtId="1" fontId="6" fillId="2" borderId="0" xfId="0" applyNumberFormat="1" applyFont="1" applyFill="1" applyBorder="1" applyAlignment="1"/>
    <xf numFmtId="0" fontId="2" fillId="2" borderId="0" xfId="0" applyFont="1" applyFill="1" applyBorder="1" applyAlignment="1"/>
    <xf numFmtId="0" fontId="2" fillId="2" borderId="0" xfId="0" applyFont="1" applyFill="1" applyAlignment="1">
      <alignment vertical="center"/>
    </xf>
    <xf numFmtId="1" fontId="2" fillId="2" borderId="0" xfId="0" applyNumberFormat="1" applyFont="1" applyFill="1" applyAlignment="1" applyProtection="1">
      <alignment vertical="center"/>
      <protection hidden="1"/>
    </xf>
    <xf numFmtId="0" fontId="2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center"/>
    </xf>
    <xf numFmtId="1" fontId="8" fillId="4" borderId="4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1" fontId="2" fillId="2" borderId="7" xfId="0" applyNumberFormat="1" applyFont="1" applyFill="1" applyBorder="1" applyAlignment="1">
      <alignment vertical="center"/>
    </xf>
    <xf numFmtId="49" fontId="2" fillId="2" borderId="8" xfId="0" applyNumberFormat="1" applyFont="1" applyFill="1" applyBorder="1" applyAlignment="1">
      <alignment horizontal="left" vertical="center"/>
    </xf>
    <xf numFmtId="0" fontId="14" fillId="2" borderId="8" xfId="1" applyNumberFormat="1" applyFont="1" applyFill="1" applyBorder="1" applyAlignment="1" applyProtection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49" fontId="2" fillId="2" borderId="11" xfId="0" applyNumberFormat="1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/>
    </xf>
    <xf numFmtId="0" fontId="2" fillId="2" borderId="0" xfId="0" applyFont="1" applyFill="1" applyAlignment="1"/>
    <xf numFmtId="0" fontId="16" fillId="2" borderId="0" xfId="0" applyFont="1" applyFill="1"/>
    <xf numFmtId="0" fontId="17" fillId="2" borderId="14" xfId="0" applyFont="1" applyFill="1" applyBorder="1" applyAlignment="1"/>
    <xf numFmtId="0" fontId="17" fillId="2" borderId="14" xfId="0" applyFont="1" applyFill="1" applyBorder="1" applyAlignment="1">
      <alignment wrapText="1"/>
    </xf>
    <xf numFmtId="0" fontId="2" fillId="2" borderId="14" xfId="0" applyFont="1" applyFill="1" applyBorder="1" applyAlignment="1">
      <alignment wrapText="1"/>
    </xf>
    <xf numFmtId="0" fontId="13" fillId="2" borderId="0" xfId="0" applyFont="1" applyFill="1" applyAlignment="1" applyProtection="1">
      <alignment wrapText="1"/>
    </xf>
    <xf numFmtId="0" fontId="16" fillId="2" borderId="0" xfId="0" applyFont="1" applyFill="1" applyAlignment="1">
      <alignment wrapText="1"/>
    </xf>
    <xf numFmtId="0" fontId="17" fillId="2" borderId="0" xfId="0" applyFont="1" applyFill="1" applyAlignment="1"/>
    <xf numFmtId="0" fontId="13" fillId="2" borderId="15" xfId="3" applyFont="1" applyFill="1" applyBorder="1" applyAlignment="1">
      <alignment horizontal="left" wrapText="1"/>
    </xf>
    <xf numFmtId="0" fontId="2" fillId="2" borderId="0" xfId="0" applyFont="1" applyFill="1" applyAlignment="1" applyProtection="1">
      <alignment wrapText="1"/>
    </xf>
    <xf numFmtId="0" fontId="13" fillId="2" borderId="16" xfId="3" applyFont="1" applyFill="1" applyBorder="1" applyAlignment="1">
      <alignment horizontal="left" wrapText="1"/>
    </xf>
    <xf numFmtId="0" fontId="11" fillId="2" borderId="0" xfId="0" applyFont="1" applyFill="1" applyAlignment="1"/>
    <xf numFmtId="0" fontId="11" fillId="2" borderId="16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wrapText="1"/>
    </xf>
    <xf numFmtId="0" fontId="16" fillId="2" borderId="0" xfId="0" applyFont="1" applyFill="1" applyBorder="1" applyAlignment="1">
      <alignment horizontal="center" wrapText="1"/>
    </xf>
    <xf numFmtId="0" fontId="17" fillId="2" borderId="17" xfId="0" applyFont="1" applyFill="1" applyBorder="1" applyAlignment="1">
      <alignment horizontal="center" vertical="center"/>
    </xf>
    <xf numFmtId="0" fontId="17" fillId="2" borderId="18" xfId="0" applyFont="1" applyFill="1" applyBorder="1" applyAlignment="1">
      <alignment horizontal="center" vertical="center"/>
    </xf>
    <xf numFmtId="0" fontId="17" fillId="2" borderId="19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center" wrapText="1"/>
    </xf>
    <xf numFmtId="0" fontId="8" fillId="3" borderId="2" xfId="3" applyFont="1" applyFill="1" applyBorder="1" applyAlignment="1">
      <alignment horizontal="center" vertical="center" wrapText="1"/>
    </xf>
    <xf numFmtId="0" fontId="8" fillId="3" borderId="20" xfId="3" applyFont="1" applyFill="1" applyBorder="1" applyAlignment="1">
      <alignment horizontal="center" vertical="center" wrapText="1"/>
    </xf>
    <xf numFmtId="0" fontId="12" fillId="2" borderId="0" xfId="3" applyFont="1" applyFill="1" applyBorder="1" applyAlignment="1">
      <alignment horizontal="center" vertical="center" wrapText="1"/>
    </xf>
    <xf numFmtId="0" fontId="13" fillId="5" borderId="1" xfId="3" applyFont="1" applyFill="1" applyBorder="1" applyAlignment="1">
      <alignment horizontal="left" vertical="center"/>
    </xf>
    <xf numFmtId="0" fontId="13" fillId="5" borderId="21" xfId="3" applyFont="1" applyFill="1" applyBorder="1" applyAlignment="1">
      <alignment horizontal="left" vertical="center"/>
    </xf>
    <xf numFmtId="0" fontId="13" fillId="5" borderId="3" xfId="3" applyFont="1" applyFill="1" applyBorder="1" applyAlignment="1">
      <alignment horizontal="left" vertical="center"/>
    </xf>
    <xf numFmtId="0" fontId="12" fillId="2" borderId="0" xfId="3" applyFont="1" applyFill="1" applyBorder="1" applyAlignment="1">
      <alignment horizontal="left" vertical="center"/>
    </xf>
    <xf numFmtId="0" fontId="2" fillId="2" borderId="2" xfId="3" applyFont="1" applyFill="1" applyBorder="1" applyAlignment="1">
      <alignment vertical="top" wrapText="1"/>
    </xf>
    <xf numFmtId="0" fontId="7" fillId="2" borderId="2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vertical="top" wrapText="1"/>
    </xf>
    <xf numFmtId="0" fontId="16" fillId="2" borderId="0" xfId="0" applyFont="1" applyFill="1" applyBorder="1" applyAlignment="1">
      <alignment vertical="top" wrapText="1"/>
    </xf>
    <xf numFmtId="0" fontId="17" fillId="2" borderId="0" xfId="0" applyFont="1" applyFill="1" applyAlignment="1">
      <alignment vertical="top"/>
    </xf>
    <xf numFmtId="0" fontId="17" fillId="2" borderId="2" xfId="0" applyFont="1" applyFill="1" applyBorder="1" applyAlignment="1">
      <alignment horizontal="left" vertical="top" wrapText="1"/>
    </xf>
    <xf numFmtId="0" fontId="16" fillId="2" borderId="0" xfId="0" applyFont="1" applyFill="1" applyBorder="1"/>
    <xf numFmtId="0" fontId="17" fillId="2" borderId="22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vertical="top" wrapText="1"/>
    </xf>
    <xf numFmtId="0" fontId="13" fillId="2" borderId="0" xfId="2" applyFont="1" applyFill="1" applyBorder="1"/>
    <xf numFmtId="0" fontId="2" fillId="2" borderId="0" xfId="2" applyFont="1" applyFill="1" applyBorder="1"/>
    <xf numFmtId="164" fontId="2" fillId="2" borderId="0" xfId="2" applyNumberFormat="1" applyFont="1" applyFill="1" applyBorder="1"/>
    <xf numFmtId="0" fontId="6" fillId="2" borderId="3" xfId="0" applyFont="1" applyFill="1" applyBorder="1" applyAlignment="1">
      <alignment horizontal="left"/>
    </xf>
    <xf numFmtId="0" fontId="2" fillId="2" borderId="3" xfId="0" applyFont="1" applyFill="1" applyBorder="1" applyAlignment="1">
      <alignment vertical="top"/>
    </xf>
    <xf numFmtId="0" fontId="6" fillId="2" borderId="2" xfId="0" applyFont="1" applyFill="1" applyBorder="1" applyAlignment="1">
      <alignment vertical="center"/>
    </xf>
    <xf numFmtId="0" fontId="6" fillId="2" borderId="0" xfId="0" applyFont="1" applyFill="1"/>
    <xf numFmtId="0" fontId="7" fillId="2" borderId="0" xfId="2" applyFont="1" applyFill="1" applyBorder="1"/>
    <xf numFmtId="0" fontId="2" fillId="2" borderId="0" xfId="0" applyFont="1" applyFill="1" applyBorder="1"/>
    <xf numFmtId="0" fontId="2" fillId="2" borderId="23" xfId="0" applyFont="1" applyFill="1" applyBorder="1"/>
    <xf numFmtId="0" fontId="2" fillId="2" borderId="24" xfId="0" applyNumberFormat="1" applyFont="1" applyFill="1" applyBorder="1" applyAlignment="1">
      <alignment horizontal="center"/>
    </xf>
    <xf numFmtId="0" fontId="2" fillId="2" borderId="8" xfId="0" applyNumberFormat="1" applyFont="1" applyFill="1" applyBorder="1"/>
    <xf numFmtId="0" fontId="2" fillId="2" borderId="8" xfId="0" applyNumberFormat="1" applyFont="1" applyFill="1" applyBorder="1" applyAlignment="1">
      <alignment horizontal="center"/>
    </xf>
    <xf numFmtId="0" fontId="2" fillId="2" borderId="25" xfId="0" applyNumberFormat="1" applyFont="1" applyFill="1" applyBorder="1" applyAlignment="1">
      <alignment horizontal="center"/>
    </xf>
    <xf numFmtId="0" fontId="2" fillId="2" borderId="26" xfId="0" applyNumberFormat="1" applyFont="1" applyFill="1" applyBorder="1" applyAlignment="1">
      <alignment horizontal="center"/>
    </xf>
    <xf numFmtId="0" fontId="19" fillId="3" borderId="27" xfId="0" applyNumberFormat="1" applyFont="1" applyFill="1" applyBorder="1" applyAlignment="1">
      <alignment horizontal="center"/>
    </xf>
    <xf numFmtId="0" fontId="8" fillId="3" borderId="11" xfId="0" applyFont="1" applyFill="1" applyBorder="1"/>
    <xf numFmtId="0" fontId="19" fillId="3" borderId="11" xfId="0" applyFont="1" applyFill="1" applyBorder="1" applyAlignment="1">
      <alignment horizontal="center"/>
    </xf>
    <xf numFmtId="0" fontId="19" fillId="3" borderId="28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0" fontId="2" fillId="2" borderId="0" xfId="0" applyNumberFormat="1" applyFont="1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/>
    </xf>
    <xf numFmtId="0" fontId="6" fillId="2" borderId="0" xfId="0" applyFont="1" applyFill="1" applyBorder="1" applyAlignment="1">
      <alignment horizontal="left"/>
    </xf>
    <xf numFmtId="2" fontId="20" fillId="2" borderId="0" xfId="0" applyNumberFormat="1" applyFont="1" applyFill="1" applyBorder="1" applyAlignment="1">
      <alignment horizontal="right" wrapText="1"/>
    </xf>
    <xf numFmtId="0" fontId="2" fillId="6" borderId="2" xfId="3" applyFont="1" applyFill="1" applyBorder="1" applyAlignment="1">
      <alignment vertical="top" wrapText="1"/>
    </xf>
    <xf numFmtId="0" fontId="2" fillId="6" borderId="2" xfId="0" applyFont="1" applyFill="1" applyBorder="1" applyAlignment="1">
      <alignment vertical="top" wrapText="1"/>
    </xf>
    <xf numFmtId="0" fontId="2" fillId="6" borderId="2" xfId="0" applyFont="1" applyFill="1" applyBorder="1" applyAlignment="1"/>
    <xf numFmtId="0" fontId="2" fillId="6" borderId="2" xfId="0" applyFont="1" applyFill="1" applyBorder="1"/>
    <xf numFmtId="0" fontId="23" fillId="2" borderId="2" xfId="3" applyFont="1" applyFill="1" applyBorder="1" applyAlignment="1">
      <alignment vertical="top" wrapText="1"/>
    </xf>
    <xf numFmtId="0" fontId="24" fillId="2" borderId="2" xfId="0" applyFont="1" applyFill="1" applyBorder="1" applyAlignment="1">
      <alignment horizontal="left" vertical="top" wrapText="1"/>
    </xf>
    <xf numFmtId="0" fontId="23" fillId="2" borderId="2" xfId="0" applyFont="1" applyFill="1" applyBorder="1" applyAlignment="1">
      <alignment horizontal="left" vertical="top" wrapText="1"/>
    </xf>
    <xf numFmtId="0" fontId="26" fillId="2" borderId="8" xfId="1" applyNumberFormat="1" applyFont="1" applyFill="1" applyBorder="1" applyAlignment="1" applyProtection="1">
      <alignment horizontal="left" vertical="center"/>
    </xf>
    <xf numFmtId="0" fontId="22" fillId="2" borderId="8" xfId="0" applyFont="1" applyFill="1" applyBorder="1" applyAlignment="1">
      <alignment horizontal="left" vertical="center"/>
    </xf>
    <xf numFmtId="0" fontId="22" fillId="2" borderId="11" xfId="0" applyFont="1" applyFill="1" applyBorder="1" applyAlignment="1">
      <alignment horizontal="left" vertical="center"/>
    </xf>
    <xf numFmtId="0" fontId="24" fillId="2" borderId="2" xfId="3" applyFont="1" applyFill="1" applyBorder="1" applyAlignment="1">
      <alignment vertical="top" wrapText="1"/>
    </xf>
    <xf numFmtId="0" fontId="2" fillId="2" borderId="32" xfId="3" applyFont="1" applyFill="1" applyBorder="1" applyAlignment="1">
      <alignment vertical="top" wrapText="1"/>
    </xf>
    <xf numFmtId="0" fontId="17" fillId="2" borderId="32" xfId="0" applyFont="1" applyFill="1" applyBorder="1" applyAlignment="1">
      <alignment vertical="top" wrapText="1"/>
    </xf>
    <xf numFmtId="0" fontId="27" fillId="0" borderId="32" xfId="0" applyFont="1" applyBorder="1" applyAlignment="1">
      <alignment vertical="top" wrapText="1"/>
    </xf>
    <xf numFmtId="0" fontId="26" fillId="2" borderId="8" xfId="1" applyFont="1" applyFill="1" applyBorder="1" applyAlignment="1">
      <alignment horizontal="left" vertical="center"/>
    </xf>
    <xf numFmtId="0" fontId="26" fillId="0" borderId="0" xfId="1" applyFont="1" applyFill="1"/>
    <xf numFmtId="0" fontId="5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/>
    </xf>
    <xf numFmtId="0" fontId="6" fillId="2" borderId="2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1" fontId="6" fillId="2" borderId="2" xfId="0" applyNumberFormat="1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top" wrapText="1"/>
    </xf>
    <xf numFmtId="1" fontId="6" fillId="2" borderId="1" xfId="0" applyNumberFormat="1" applyFont="1" applyFill="1" applyBorder="1" applyAlignment="1"/>
    <xf numFmtId="0" fontId="7" fillId="2" borderId="2" xfId="0" applyFont="1" applyFill="1" applyBorder="1" applyAlignment="1">
      <alignment horizontal="left"/>
    </xf>
    <xf numFmtId="0" fontId="17" fillId="2" borderId="29" xfId="0" applyFont="1" applyFill="1" applyBorder="1" applyAlignment="1">
      <alignment horizontal="center" vertical="center" wrapText="1"/>
    </xf>
    <xf numFmtId="0" fontId="7" fillId="2" borderId="30" xfId="3" applyFont="1" applyFill="1" applyBorder="1" applyAlignment="1">
      <alignment horizontal="left" wrapText="1"/>
    </xf>
    <xf numFmtId="0" fontId="25" fillId="2" borderId="30" xfId="3" applyFont="1" applyFill="1" applyBorder="1" applyAlignment="1">
      <alignment horizontal="left" wrapText="1"/>
    </xf>
    <xf numFmtId="0" fontId="7" fillId="2" borderId="31" xfId="3" applyFont="1" applyFill="1" applyBorder="1" applyAlignment="1">
      <alignment horizontal="left" wrapText="1"/>
    </xf>
    <xf numFmtId="0" fontId="11" fillId="2" borderId="30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/>
    </xf>
    <xf numFmtId="0" fontId="7" fillId="2" borderId="2" xfId="2" applyFont="1" applyFill="1" applyBorder="1" applyAlignment="1">
      <alignment vertical="top"/>
    </xf>
    <xf numFmtId="0" fontId="5" fillId="2" borderId="0" xfId="2" applyFont="1" applyFill="1" applyBorder="1" applyAlignment="1">
      <alignment horizontal="center"/>
    </xf>
    <xf numFmtId="0" fontId="8" fillId="3" borderId="33" xfId="0" applyNumberFormat="1" applyFont="1" applyFill="1" applyBorder="1" applyAlignment="1">
      <alignment horizontal="center"/>
    </xf>
    <xf numFmtId="0" fontId="8" fillId="3" borderId="34" xfId="0" applyNumberFormat="1" applyFont="1" applyFill="1" applyBorder="1" applyAlignment="1">
      <alignment horizontal="center"/>
    </xf>
    <xf numFmtId="0" fontId="8" fillId="3" borderId="34" xfId="0" applyNumberFormat="1" applyFont="1" applyFill="1" applyBorder="1" applyAlignment="1">
      <alignment horizontal="center" wrapText="1"/>
    </xf>
    <xf numFmtId="0" fontId="8" fillId="3" borderId="35" xfId="0" applyNumberFormat="1" applyFont="1" applyFill="1" applyBorder="1" applyAlignment="1">
      <alignment horizontal="center"/>
    </xf>
    <xf numFmtId="0" fontId="8" fillId="3" borderId="36" xfId="0" applyNumberFormat="1" applyFont="1" applyFill="1" applyBorder="1" applyAlignment="1">
      <alignment horizontal="center" wrapText="1"/>
    </xf>
    <xf numFmtId="0" fontId="2" fillId="2" borderId="37" xfId="0" applyNumberFormat="1" applyFont="1" applyFill="1" applyBorder="1" applyAlignment="1">
      <alignment horizontal="center"/>
    </xf>
    <xf numFmtId="0" fontId="2" fillId="2" borderId="38" xfId="0" applyNumberFormat="1" applyFont="1" applyFill="1" applyBorder="1"/>
    <xf numFmtId="0" fontId="2" fillId="2" borderId="38" xfId="0" applyNumberFormat="1" applyFont="1" applyFill="1" applyBorder="1" applyAlignment="1">
      <alignment horizontal="center"/>
    </xf>
    <xf numFmtId="0" fontId="2" fillId="2" borderId="39" xfId="0" applyNumberFormat="1" applyFont="1" applyFill="1" applyBorder="1" applyAlignment="1">
      <alignment horizontal="center"/>
    </xf>
    <xf numFmtId="0" fontId="2" fillId="2" borderId="40" xfId="0" applyNumberFormat="1" applyFont="1" applyFill="1" applyBorder="1" applyAlignment="1">
      <alignment horizontal="center"/>
    </xf>
    <xf numFmtId="0" fontId="2" fillId="2" borderId="32" xfId="0" applyFont="1" applyFill="1" applyBorder="1"/>
    <xf numFmtId="0" fontId="2" fillId="2" borderId="32" xfId="0" applyFont="1" applyFill="1" applyBorder="1" applyAlignment="1">
      <alignment horizontal="center"/>
    </xf>
    <xf numFmtId="14" fontId="7" fillId="2" borderId="3" xfId="0" applyNumberFormat="1" applyFont="1" applyFill="1" applyBorder="1" applyAlignment="1">
      <alignment vertical="top"/>
    </xf>
    <xf numFmtId="14" fontId="7" fillId="0" borderId="3" xfId="0" applyNumberFormat="1" applyFont="1" applyBorder="1" applyAlignment="1">
      <alignment horizontal="left" indent="1"/>
    </xf>
  </cellXfs>
  <cellStyles count="5">
    <cellStyle name="Hyperlink" xfId="1" builtinId="8"/>
    <cellStyle name="Normal" xfId="0" builtinId="0"/>
    <cellStyle name="Normal_Functional Test Case v1.0" xfId="2"/>
    <cellStyle name="Normal_Sheet1" xfId="3"/>
    <cellStyle name="標準_結合試験(AllOvertheWorld)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:G18"/>
  <sheetViews>
    <sheetView workbookViewId="0">
      <selection activeCell="G5" sqref="G5"/>
    </sheetView>
  </sheetViews>
  <sheetFormatPr defaultRowHeight="12.75"/>
  <cols>
    <col min="1" max="1" width="2.25" style="1" customWidth="1"/>
    <col min="2" max="2" width="19.625" style="2" customWidth="1"/>
    <col min="3" max="3" width="9.25" style="1" customWidth="1"/>
    <col min="4" max="4" width="14.5" style="1" customWidth="1"/>
    <col min="5" max="5" width="8" style="1" customWidth="1"/>
    <col min="6" max="6" width="31.125" style="1" customWidth="1"/>
    <col min="7" max="7" width="31" style="1" customWidth="1"/>
    <col min="8" max="16384" width="9" style="1"/>
  </cols>
  <sheetData>
    <row r="2" spans="1:7" s="5" customFormat="1" ht="75.75" customHeight="1">
      <c r="A2" s="3"/>
      <c r="B2" s="4"/>
      <c r="C2" s="139" t="s">
        <v>0</v>
      </c>
      <c r="D2" s="139"/>
      <c r="E2" s="139"/>
      <c r="F2" s="139"/>
      <c r="G2" s="139"/>
    </row>
    <row r="3" spans="1:7">
      <c r="B3" s="6"/>
      <c r="C3" s="7"/>
      <c r="F3" s="8"/>
    </row>
    <row r="4" spans="1:7" ht="14.25" customHeight="1">
      <c r="B4" s="9" t="s">
        <v>1</v>
      </c>
      <c r="C4" s="140" t="s">
        <v>184</v>
      </c>
      <c r="D4" s="140"/>
      <c r="E4" s="140"/>
      <c r="F4" s="9" t="s">
        <v>2</v>
      </c>
      <c r="G4" s="10" t="s">
        <v>185</v>
      </c>
    </row>
    <row r="5" spans="1:7" ht="14.25" customHeight="1">
      <c r="B5" s="9" t="s">
        <v>3</v>
      </c>
      <c r="C5" s="140" t="s">
        <v>183</v>
      </c>
      <c r="D5" s="140"/>
      <c r="E5" s="140"/>
      <c r="F5" s="9" t="s">
        <v>4</v>
      </c>
      <c r="G5" s="10"/>
    </row>
    <row r="6" spans="1:7" ht="15.75" customHeight="1">
      <c r="B6" s="141" t="s">
        <v>5</v>
      </c>
      <c r="C6" s="142" t="str">
        <f>C5&amp;"_"&amp;"XXX"&amp;"_"&amp;"vx.x"</f>
        <v>TC01_XXX_vx.x</v>
      </c>
      <c r="D6" s="142"/>
      <c r="E6" s="142"/>
      <c r="F6" s="9" t="s">
        <v>6</v>
      </c>
      <c r="G6" s="168">
        <v>42380</v>
      </c>
    </row>
    <row r="7" spans="1:7" ht="13.5" customHeight="1">
      <c r="B7" s="141"/>
      <c r="C7" s="142"/>
      <c r="D7" s="142"/>
      <c r="E7" s="142"/>
      <c r="F7" s="9" t="s">
        <v>7</v>
      </c>
      <c r="G7" s="12" t="s">
        <v>186</v>
      </c>
    </row>
    <row r="8" spans="1:7">
      <c r="B8" s="13"/>
      <c r="C8" s="14"/>
      <c r="D8" s="15"/>
      <c r="E8" s="15"/>
      <c r="F8" s="16"/>
      <c r="G8" s="17"/>
    </row>
    <row r="9" spans="1:7">
      <c r="B9" s="18"/>
      <c r="C9" s="19"/>
      <c r="D9" s="19"/>
      <c r="E9" s="19"/>
      <c r="F9" s="19"/>
    </row>
    <row r="10" spans="1:7">
      <c r="B10" s="20" t="s">
        <v>8</v>
      </c>
    </row>
    <row r="11" spans="1:7" s="21" customFormat="1">
      <c r="B11" s="22" t="s">
        <v>9</v>
      </c>
      <c r="C11" s="23" t="s">
        <v>7</v>
      </c>
      <c r="D11" s="23" t="s">
        <v>10</v>
      </c>
      <c r="E11" s="23" t="s">
        <v>11</v>
      </c>
      <c r="F11" s="23" t="s">
        <v>12</v>
      </c>
      <c r="G11" s="24" t="s">
        <v>13</v>
      </c>
    </row>
    <row r="12" spans="1:7" s="25" customFormat="1" ht="25.5">
      <c r="B12" s="26" t="s">
        <v>14</v>
      </c>
      <c r="C12" s="27"/>
      <c r="D12" s="28"/>
      <c r="E12" s="28"/>
      <c r="F12" s="29"/>
      <c r="G12" s="30" t="s">
        <v>49</v>
      </c>
    </row>
    <row r="13" spans="1:7" s="25" customFormat="1" ht="21.75" customHeight="1">
      <c r="B13" s="31"/>
      <c r="C13" s="27"/>
      <c r="D13" s="28"/>
      <c r="E13" s="28"/>
      <c r="F13" s="28"/>
      <c r="G13" s="32"/>
    </row>
    <row r="14" spans="1:7" s="25" customFormat="1" ht="19.5" customHeight="1">
      <c r="B14" s="31"/>
      <c r="C14" s="27"/>
      <c r="D14" s="28"/>
      <c r="E14" s="28"/>
      <c r="F14" s="28"/>
      <c r="G14" s="32"/>
    </row>
    <row r="15" spans="1:7" s="25" customFormat="1" ht="21.75" customHeight="1">
      <c r="B15" s="31"/>
      <c r="C15" s="27"/>
      <c r="D15" s="28"/>
      <c r="E15" s="28"/>
      <c r="F15" s="28"/>
      <c r="G15" s="32"/>
    </row>
    <row r="16" spans="1:7" s="25" customFormat="1" ht="19.5" customHeight="1">
      <c r="B16" s="31"/>
      <c r="C16" s="27"/>
      <c r="D16" s="28"/>
      <c r="E16" s="28"/>
      <c r="F16" s="28"/>
      <c r="G16" s="32"/>
    </row>
    <row r="17" spans="2:7" s="25" customFormat="1" ht="21.75" customHeight="1">
      <c r="B17" s="31"/>
      <c r="C17" s="27"/>
      <c r="D17" s="28"/>
      <c r="E17" s="28"/>
      <c r="F17" s="28"/>
      <c r="G17" s="32"/>
    </row>
    <row r="18" spans="2:7" s="25" customFormat="1" ht="19.5" customHeight="1">
      <c r="B18" s="33"/>
      <c r="C18" s="34"/>
      <c r="D18" s="35"/>
      <c r="E18" s="35"/>
      <c r="F18" s="35"/>
      <c r="G18" s="36"/>
    </row>
  </sheetData>
  <mergeCells count="5">
    <mergeCell ref="C2:G2"/>
    <mergeCell ref="C4:E4"/>
    <mergeCell ref="C5:E5"/>
    <mergeCell ref="B6:B7"/>
    <mergeCell ref="C6:E7"/>
  </mergeCells>
  <phoneticPr fontId="0" type="noConversion"/>
  <pageMargins left="0.47013888888888888" right="0.47013888888888888" top="0.5" bottom="0.35138888888888886" header="0.51180555555555562" footer="0.1701388888888889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use&amp;R&amp;"tahomaTahoma,Regular"&amp;8&amp;P/&amp;N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F21"/>
  <sheetViews>
    <sheetView topLeftCell="A7" workbookViewId="0">
      <selection activeCell="D15" sqref="D15"/>
    </sheetView>
  </sheetViews>
  <sheetFormatPr defaultRowHeight="12.75"/>
  <cols>
    <col min="1" max="1" width="1.375" style="8" customWidth="1"/>
    <col min="2" max="2" width="11.75" style="37" customWidth="1"/>
    <col min="3" max="3" width="26.5" style="38" customWidth="1"/>
    <col min="4" max="4" width="17.125" style="38" customWidth="1"/>
    <col min="5" max="5" width="28.125" style="38" customWidth="1"/>
    <col min="6" max="6" width="30.625" style="38" customWidth="1"/>
    <col min="7" max="16384" width="9" style="8"/>
  </cols>
  <sheetData>
    <row r="1" spans="2:6" ht="25.5">
      <c r="B1" s="39"/>
      <c r="D1" s="40" t="s">
        <v>15</v>
      </c>
      <c r="E1" s="41"/>
    </row>
    <row r="2" spans="2:6" ht="13.5" customHeight="1">
      <c r="B2" s="39"/>
      <c r="D2" s="42"/>
      <c r="E2" s="42"/>
    </row>
    <row r="3" spans="2:6">
      <c r="B3" s="145" t="s">
        <v>1</v>
      </c>
      <c r="C3" s="145"/>
      <c r="D3" s="146" t="str">
        <f>Cover!C4</f>
        <v>TestCase</v>
      </c>
      <c r="E3" s="146"/>
      <c r="F3" s="146"/>
    </row>
    <row r="4" spans="2:6">
      <c r="B4" s="145" t="s">
        <v>3</v>
      </c>
      <c r="C4" s="145"/>
      <c r="D4" s="146" t="str">
        <f>Cover!C5</f>
        <v>TC01</v>
      </c>
      <c r="E4" s="146"/>
      <c r="F4" s="146"/>
    </row>
    <row r="5" spans="2:6" s="43" customFormat="1" ht="84.75" customHeight="1">
      <c r="B5" s="143" t="s">
        <v>16</v>
      </c>
      <c r="C5" s="143"/>
      <c r="D5" s="144" t="s">
        <v>17</v>
      </c>
      <c r="E5" s="144"/>
      <c r="F5" s="144"/>
    </row>
    <row r="6" spans="2:6">
      <c r="B6" s="44"/>
      <c r="C6" s="45"/>
      <c r="D6" s="45"/>
      <c r="E6" s="45"/>
      <c r="F6" s="45"/>
    </row>
    <row r="7" spans="2:6" s="46" customFormat="1">
      <c r="B7" s="47"/>
      <c r="C7" s="48"/>
      <c r="D7" s="48"/>
      <c r="E7" s="48"/>
      <c r="F7" s="48"/>
    </row>
    <row r="8" spans="2:6" s="49" customFormat="1" ht="21" customHeight="1">
      <c r="B8" s="50" t="s">
        <v>18</v>
      </c>
      <c r="C8" s="51" t="s">
        <v>19</v>
      </c>
      <c r="D8" s="51" t="s">
        <v>20</v>
      </c>
      <c r="E8" s="52" t="s">
        <v>21</v>
      </c>
      <c r="F8" s="53" t="s">
        <v>22</v>
      </c>
    </row>
    <row r="9" spans="2:6" ht="15">
      <c r="B9" s="54">
        <v>1</v>
      </c>
      <c r="C9" s="55" t="s">
        <v>89</v>
      </c>
      <c r="D9" s="130" t="s">
        <v>50</v>
      </c>
      <c r="E9" s="56"/>
      <c r="F9" s="57"/>
    </row>
    <row r="10" spans="2:6" ht="15">
      <c r="B10" s="54">
        <v>2</v>
      </c>
      <c r="C10" s="55" t="s">
        <v>87</v>
      </c>
      <c r="D10" s="130" t="s">
        <v>50</v>
      </c>
      <c r="E10" s="56"/>
      <c r="F10" s="57"/>
    </row>
    <row r="11" spans="2:6" ht="15">
      <c r="B11" s="54">
        <v>3</v>
      </c>
      <c r="C11" s="55" t="s">
        <v>88</v>
      </c>
      <c r="D11" s="130" t="s">
        <v>50</v>
      </c>
      <c r="E11" s="56"/>
      <c r="F11" s="57"/>
    </row>
    <row r="12" spans="2:6" ht="15">
      <c r="B12" s="54">
        <v>4</v>
      </c>
      <c r="C12" s="55" t="s">
        <v>90</v>
      </c>
      <c r="D12" s="130" t="s">
        <v>50</v>
      </c>
      <c r="E12" s="56"/>
      <c r="F12" s="57"/>
    </row>
    <row r="13" spans="2:6" ht="15">
      <c r="B13" s="54">
        <v>5</v>
      </c>
      <c r="C13" s="55" t="s">
        <v>50</v>
      </c>
      <c r="D13" s="130" t="s">
        <v>50</v>
      </c>
      <c r="E13" s="56"/>
      <c r="F13" s="57"/>
    </row>
    <row r="14" spans="2:6" ht="15">
      <c r="B14" s="54">
        <v>6</v>
      </c>
      <c r="C14" s="55" t="s">
        <v>54</v>
      </c>
      <c r="D14" s="137" t="s">
        <v>54</v>
      </c>
      <c r="E14" s="58"/>
      <c r="F14" s="57"/>
    </row>
    <row r="15" spans="2:6" ht="15">
      <c r="B15" s="54">
        <v>7</v>
      </c>
      <c r="C15" s="55" t="s">
        <v>58</v>
      </c>
      <c r="D15" s="138" t="s">
        <v>58</v>
      </c>
      <c r="E15" s="58"/>
      <c r="F15" s="57"/>
    </row>
    <row r="16" spans="2:6" ht="15">
      <c r="B16" s="54">
        <v>8</v>
      </c>
      <c r="C16" s="55" t="s">
        <v>150</v>
      </c>
      <c r="D16" s="137" t="s">
        <v>143</v>
      </c>
      <c r="E16" s="58"/>
      <c r="F16" s="57"/>
    </row>
    <row r="17" spans="2:6" ht="15">
      <c r="B17" s="54">
        <v>9</v>
      </c>
      <c r="C17" s="55" t="s">
        <v>143</v>
      </c>
      <c r="D17" s="137" t="s">
        <v>143</v>
      </c>
      <c r="E17" s="58"/>
      <c r="F17" s="57"/>
    </row>
    <row r="18" spans="2:6" ht="15">
      <c r="B18" s="54">
        <v>10</v>
      </c>
      <c r="C18" s="55" t="s">
        <v>162</v>
      </c>
      <c r="D18" s="137" t="s">
        <v>162</v>
      </c>
      <c r="E18" s="58"/>
      <c r="F18" s="57"/>
    </row>
    <row r="19" spans="2:6">
      <c r="B19" s="54">
        <v>11</v>
      </c>
      <c r="C19" s="55"/>
      <c r="D19" s="131"/>
      <c r="E19" s="58"/>
      <c r="F19" s="57"/>
    </row>
    <row r="20" spans="2:6">
      <c r="B20" s="54">
        <v>12</v>
      </c>
      <c r="C20" s="55"/>
      <c r="D20" s="131"/>
      <c r="E20" s="58"/>
      <c r="F20" s="57"/>
    </row>
    <row r="21" spans="2:6">
      <c r="B21" s="54">
        <v>13</v>
      </c>
      <c r="C21" s="59"/>
      <c r="D21" s="132"/>
      <c r="E21" s="60"/>
      <c r="F21" s="61"/>
    </row>
  </sheetData>
  <mergeCells count="6">
    <mergeCell ref="B5:C5"/>
    <mergeCell ref="D5:F5"/>
    <mergeCell ref="B3:C3"/>
    <mergeCell ref="D3:F3"/>
    <mergeCell ref="B4:C4"/>
    <mergeCell ref="D4:F4"/>
  </mergeCells>
  <phoneticPr fontId="0" type="noConversion"/>
  <hyperlinks>
    <hyperlink ref="D9" location="'Đăng nhập'!B9" display="Đăng nhập"/>
    <hyperlink ref="D10" location="'Đăng nhập'!B11" display="Đăng nhập"/>
    <hyperlink ref="D11" location="'Đăng nhập'!B13" display="Đăng nhập"/>
    <hyperlink ref="D12" location="'Đăng nhập'!B15" display="Đăng nhập"/>
    <hyperlink ref="D13" location="'Đăng nhập'!B17" display="Đăng nhập"/>
    <hyperlink ref="D14" location="'Đăng ký'!B9" display="Đăng ký"/>
    <hyperlink ref="D15" location="'Quên mật khẩu'!B9" display="Quên mật khẩu"/>
    <hyperlink ref="D16" location="'Đăng ký khóa học'!B9" display="Đăng ký khóa học"/>
    <hyperlink ref="D17" location="'Đăng ký khóa học'!B11" display="Đăng ký khóa học"/>
    <hyperlink ref="D18" location="'Chương trình học'!B9" display="Chương trình học"/>
  </hyperlinks>
  <pageMargins left="0.74791666666666667" right="0.74791666666666667" top="0.98402777777777783" bottom="1.1506944444444445" header="0.51180555555555562" footer="0.98402777777777783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J25"/>
  <sheetViews>
    <sheetView workbookViewId="0">
      <pane ySplit="8" topLeftCell="A18" activePane="bottomLeft" state="frozen"/>
      <selection pane="bottomLeft" activeCell="B4" sqref="B4:F4"/>
    </sheetView>
  </sheetViews>
  <sheetFormatPr defaultRowHeight="12.75"/>
  <cols>
    <col min="1" max="1" width="11.75" style="8" customWidth="1"/>
    <col min="2" max="2" width="19.125" style="8" customWidth="1"/>
    <col min="3" max="3" width="25.625" style="8" customWidth="1"/>
    <col min="4" max="4" width="28.5" style="8" customWidth="1"/>
    <col min="5" max="5" width="16.875" style="8" customWidth="1"/>
    <col min="6" max="6" width="7.125" style="8" customWidth="1"/>
    <col min="7" max="7" width="9" style="62"/>
    <col min="8" max="8" width="17.625" style="8" customWidth="1"/>
    <col min="9" max="9" width="8.25" style="63" customWidth="1"/>
    <col min="10" max="10" width="0" style="8" hidden="1" customWidth="1"/>
    <col min="11" max="16384" width="9" style="8"/>
  </cols>
  <sheetData>
    <row r="1" spans="1:10" s="69" customFormat="1">
      <c r="A1" s="64"/>
      <c r="B1" s="65"/>
      <c r="C1" s="65"/>
      <c r="D1" s="65"/>
      <c r="E1" s="65"/>
      <c r="F1" s="66"/>
      <c r="G1" s="67"/>
      <c r="H1" s="43"/>
      <c r="I1" s="68"/>
    </row>
    <row r="2" spans="1:10" s="69" customFormat="1" ht="15" customHeight="1">
      <c r="A2" s="70" t="s">
        <v>23</v>
      </c>
      <c r="B2" s="148" t="s">
        <v>50</v>
      </c>
      <c r="C2" s="148"/>
      <c r="D2" s="148"/>
      <c r="E2" s="148"/>
      <c r="F2" s="148"/>
      <c r="G2" s="71"/>
      <c r="H2" s="43"/>
      <c r="I2" s="68"/>
      <c r="J2" s="69" t="s">
        <v>24</v>
      </c>
    </row>
    <row r="3" spans="1:10" s="69" customFormat="1" ht="25.5" customHeight="1">
      <c r="A3" s="72" t="s">
        <v>25</v>
      </c>
      <c r="B3" s="149" t="s">
        <v>189</v>
      </c>
      <c r="C3" s="148"/>
      <c r="D3" s="148"/>
      <c r="E3" s="148"/>
      <c r="F3" s="148"/>
      <c r="G3" s="71"/>
      <c r="H3" s="43"/>
      <c r="I3" s="68"/>
      <c r="J3" s="69" t="s">
        <v>26</v>
      </c>
    </row>
    <row r="4" spans="1:10" s="69" customFormat="1" ht="18" customHeight="1">
      <c r="A4" s="70" t="s">
        <v>27</v>
      </c>
      <c r="B4" s="150" t="s">
        <v>188</v>
      </c>
      <c r="C4" s="150"/>
      <c r="D4" s="150"/>
      <c r="E4" s="150"/>
      <c r="F4" s="150"/>
      <c r="G4" s="71"/>
      <c r="H4" s="43"/>
      <c r="I4" s="68"/>
      <c r="J4" s="73"/>
    </row>
    <row r="5" spans="1:10" s="69" customFormat="1" ht="19.5" customHeight="1">
      <c r="A5" s="74" t="s">
        <v>24</v>
      </c>
      <c r="B5" s="75" t="s">
        <v>26</v>
      </c>
      <c r="C5" s="75" t="s">
        <v>28</v>
      </c>
      <c r="D5" s="76" t="s">
        <v>29</v>
      </c>
      <c r="E5" s="151" t="s">
        <v>30</v>
      </c>
      <c r="F5" s="151"/>
      <c r="G5" s="77"/>
      <c r="H5" s="77"/>
      <c r="I5" s="78"/>
      <c r="J5" s="69" t="s">
        <v>31</v>
      </c>
    </row>
    <row r="6" spans="1:10" s="69" customFormat="1" ht="15" customHeight="1">
      <c r="A6" s="79">
        <f>COUNTIF(F10:F997,"Pass")</f>
        <v>6</v>
      </c>
      <c r="B6" s="80">
        <f>COUNTIF(F10:F997,"Fail")</f>
        <v>6</v>
      </c>
      <c r="C6" s="80">
        <f>E6-D6-B6-A6</f>
        <v>-9</v>
      </c>
      <c r="D6" s="81">
        <f>COUNTIF(F$10:F$997,"N/A")</f>
        <v>0</v>
      </c>
      <c r="E6" s="147">
        <f>COUNTA(A10:A997)</f>
        <v>3</v>
      </c>
      <c r="F6" s="147"/>
      <c r="G6" s="77"/>
      <c r="H6" s="77"/>
      <c r="I6" s="78"/>
      <c r="J6" s="69" t="s">
        <v>29</v>
      </c>
    </row>
    <row r="7" spans="1:10" s="69" customFormat="1" ht="15" customHeight="1">
      <c r="D7" s="82"/>
      <c r="E7" s="82"/>
      <c r="F7" s="77"/>
      <c r="G7" s="77"/>
      <c r="H7" s="77"/>
      <c r="I7" s="78"/>
    </row>
    <row r="8" spans="1:10" s="69" customFormat="1" ht="25.5" customHeight="1">
      <c r="A8" s="83" t="s">
        <v>32</v>
      </c>
      <c r="B8" s="83" t="s">
        <v>33</v>
      </c>
      <c r="C8" s="83" t="s">
        <v>34</v>
      </c>
      <c r="D8" s="83" t="s">
        <v>35</v>
      </c>
      <c r="E8" s="84" t="s">
        <v>36</v>
      </c>
      <c r="F8" s="84" t="s">
        <v>37</v>
      </c>
      <c r="G8" s="84" t="s">
        <v>38</v>
      </c>
      <c r="H8" s="83" t="s">
        <v>39</v>
      </c>
      <c r="I8" s="85"/>
    </row>
    <row r="9" spans="1:10" s="69" customFormat="1" ht="15.75" customHeight="1">
      <c r="A9" s="86"/>
      <c r="B9" s="86" t="s">
        <v>89</v>
      </c>
      <c r="C9" s="87"/>
      <c r="D9" s="87"/>
      <c r="E9" s="87"/>
      <c r="F9" s="87"/>
      <c r="G9" s="87"/>
      <c r="H9" s="88"/>
      <c r="I9" s="89"/>
    </row>
    <row r="10" spans="1:10" s="94" customFormat="1" ht="38.25">
      <c r="A10" s="90" t="str">
        <f>IF(OR(B10&lt;&gt;"",D10&lt;&gt;""),"["&amp;TEXT($B$2,"##")&amp;"-"&amp;TEXT(ROW()-10,"##")&amp;"]","")</f>
        <v>[Đăng nhập-]</v>
      </c>
      <c r="B10" s="127" t="s">
        <v>51</v>
      </c>
      <c r="C10" s="127" t="s">
        <v>52</v>
      </c>
      <c r="D10" s="129" t="s">
        <v>53</v>
      </c>
      <c r="E10" s="91"/>
      <c r="F10" s="90" t="s">
        <v>24</v>
      </c>
      <c r="G10" s="90"/>
      <c r="H10" s="92"/>
      <c r="I10" s="93"/>
    </row>
    <row r="11" spans="1:10" s="69" customFormat="1" ht="15.75" customHeight="1">
      <c r="A11" s="86"/>
      <c r="B11" s="86" t="s">
        <v>87</v>
      </c>
      <c r="C11" s="87"/>
      <c r="D11" s="87"/>
      <c r="E11" s="87"/>
      <c r="F11" s="87"/>
      <c r="G11" s="87"/>
      <c r="H11" s="88"/>
      <c r="I11" s="89"/>
    </row>
    <row r="12" spans="1:10" ht="38.25">
      <c r="A12" s="90" t="str">
        <f>IF(OR(B12&lt;&gt;"",D12&lt;&gt;""),"["&amp;TEXT($B$2,"##")&amp;"-"&amp;TEXT(ROW()-10,"##")&amp;"]","")</f>
        <v>[Đăng nhập-2]</v>
      </c>
      <c r="B12" s="90" t="s">
        <v>55</v>
      </c>
      <c r="C12" s="90" t="s">
        <v>56</v>
      </c>
      <c r="D12" s="95" t="s">
        <v>57</v>
      </c>
      <c r="E12" s="95"/>
      <c r="F12" s="90" t="s">
        <v>24</v>
      </c>
      <c r="G12" s="90"/>
      <c r="H12" s="92"/>
      <c r="I12" s="93"/>
    </row>
    <row r="13" spans="1:10" s="69" customFormat="1" ht="15.75" customHeight="1">
      <c r="A13" s="86"/>
      <c r="B13" s="86" t="s">
        <v>88</v>
      </c>
      <c r="C13" s="87"/>
      <c r="D13" s="87"/>
      <c r="E13" s="87"/>
      <c r="F13" s="87"/>
      <c r="G13" s="87"/>
      <c r="H13" s="88"/>
      <c r="I13" s="89"/>
    </row>
    <row r="14" spans="1:10" ht="25.5">
      <c r="A14" s="123" t="str">
        <f>IF(OR(B12&lt;&gt;"",D12&lt;&gt;""),"["&amp;TEXT($B$2,"##")&amp;"-"&amp;TEXT(ROW()-10,"##")&amp;"]","")</f>
        <v>[Đăng nhập-4]</v>
      </c>
      <c r="B14" s="123" t="s">
        <v>59</v>
      </c>
      <c r="C14" s="123" t="s">
        <v>60</v>
      </c>
      <c r="D14" s="123" t="s">
        <v>61</v>
      </c>
      <c r="E14" s="123"/>
      <c r="F14" s="123" t="s">
        <v>24</v>
      </c>
      <c r="G14" s="125"/>
      <c r="H14" s="126"/>
      <c r="I14" s="96"/>
    </row>
    <row r="15" spans="1:10" s="69" customFormat="1" ht="15.75" customHeight="1">
      <c r="A15" s="86"/>
      <c r="B15" s="86" t="s">
        <v>90</v>
      </c>
      <c r="C15" s="87"/>
      <c r="D15" s="87"/>
      <c r="E15" s="87"/>
      <c r="F15" s="87"/>
      <c r="G15" s="87"/>
      <c r="H15" s="88"/>
      <c r="I15" s="89"/>
    </row>
    <row r="16" spans="1:10">
      <c r="A16" s="123"/>
      <c r="B16" s="123" t="s">
        <v>62</v>
      </c>
      <c r="C16" s="123" t="s">
        <v>63</v>
      </c>
      <c r="D16" s="123" t="s">
        <v>64</v>
      </c>
      <c r="E16" s="123"/>
      <c r="F16" s="123" t="s">
        <v>24</v>
      </c>
      <c r="G16" s="123"/>
      <c r="H16" s="124"/>
      <c r="I16" s="93"/>
    </row>
    <row r="17" spans="1:9" s="69" customFormat="1" ht="15.75" customHeight="1">
      <c r="A17" s="86"/>
      <c r="B17" s="86" t="s">
        <v>50</v>
      </c>
      <c r="C17" s="87"/>
      <c r="D17" s="87"/>
      <c r="E17" s="87"/>
      <c r="F17" s="87"/>
      <c r="G17" s="87"/>
      <c r="H17" s="88"/>
      <c r="I17" s="89"/>
    </row>
    <row r="18" spans="1:9" ht="38.25">
      <c r="A18" s="123"/>
      <c r="B18" s="123" t="s">
        <v>67</v>
      </c>
      <c r="C18" s="123" t="s">
        <v>65</v>
      </c>
      <c r="D18" s="123" t="s">
        <v>66</v>
      </c>
      <c r="E18" s="123"/>
      <c r="F18" s="123" t="s">
        <v>26</v>
      </c>
      <c r="G18" s="123"/>
      <c r="H18" s="124"/>
      <c r="I18" s="93"/>
    </row>
    <row r="19" spans="1:9" ht="38.25">
      <c r="A19" s="123"/>
      <c r="B19" s="123" t="s">
        <v>68</v>
      </c>
      <c r="C19" s="123" t="s">
        <v>69</v>
      </c>
      <c r="D19" s="123" t="s">
        <v>70</v>
      </c>
      <c r="E19" s="123"/>
      <c r="F19" s="123" t="s">
        <v>26</v>
      </c>
      <c r="G19" s="123"/>
      <c r="H19" s="124"/>
      <c r="I19" s="93"/>
    </row>
    <row r="20" spans="1:9" ht="38.25">
      <c r="A20" s="123"/>
      <c r="B20" s="123" t="s">
        <v>71</v>
      </c>
      <c r="C20" s="123" t="s">
        <v>72</v>
      </c>
      <c r="D20" s="123" t="s">
        <v>73</v>
      </c>
      <c r="E20" s="123"/>
      <c r="F20" s="123" t="s">
        <v>26</v>
      </c>
      <c r="G20" s="123"/>
      <c r="H20" s="124"/>
      <c r="I20" s="93"/>
    </row>
    <row r="21" spans="1:9" ht="51">
      <c r="A21" s="123"/>
      <c r="B21" s="123" t="s">
        <v>74</v>
      </c>
      <c r="C21" s="123" t="s">
        <v>75</v>
      </c>
      <c r="D21" s="123" t="s">
        <v>76</v>
      </c>
      <c r="E21" s="123"/>
      <c r="F21" s="123" t="s">
        <v>26</v>
      </c>
      <c r="G21" s="123"/>
      <c r="H21" s="124"/>
      <c r="I21" s="93"/>
    </row>
    <row r="22" spans="1:9" ht="51">
      <c r="A22" s="123"/>
      <c r="B22" s="123" t="s">
        <v>77</v>
      </c>
      <c r="C22" s="123" t="s">
        <v>78</v>
      </c>
      <c r="D22" s="123" t="s">
        <v>76</v>
      </c>
      <c r="E22" s="123"/>
      <c r="F22" s="123" t="s">
        <v>26</v>
      </c>
      <c r="G22" s="123"/>
      <c r="H22" s="124"/>
      <c r="I22" s="93"/>
    </row>
    <row r="23" spans="1:9" ht="51">
      <c r="A23" s="123"/>
      <c r="B23" s="123" t="s">
        <v>79</v>
      </c>
      <c r="C23" s="123" t="s">
        <v>80</v>
      </c>
      <c r="D23" s="123" t="s">
        <v>76</v>
      </c>
      <c r="E23" s="123"/>
      <c r="F23" s="123" t="s">
        <v>24</v>
      </c>
      <c r="G23" s="123"/>
      <c r="H23" s="124"/>
      <c r="I23" s="93"/>
    </row>
    <row r="24" spans="1:9" ht="38.25">
      <c r="A24" s="123"/>
      <c r="B24" s="123" t="s">
        <v>81</v>
      </c>
      <c r="C24" s="123" t="s">
        <v>82</v>
      </c>
      <c r="D24" s="123" t="s">
        <v>86</v>
      </c>
      <c r="E24" s="123"/>
      <c r="F24" s="123" t="s">
        <v>24</v>
      </c>
      <c r="G24" s="123"/>
      <c r="H24" s="124"/>
      <c r="I24" s="93"/>
    </row>
    <row r="25" spans="1:9" ht="38.25">
      <c r="A25" s="123"/>
      <c r="B25" s="123" t="s">
        <v>83</v>
      </c>
      <c r="C25" s="123" t="s">
        <v>84</v>
      </c>
      <c r="D25" s="123" t="s">
        <v>85</v>
      </c>
      <c r="E25" s="123"/>
      <c r="F25" s="123" t="s">
        <v>26</v>
      </c>
      <c r="G25" s="123"/>
      <c r="H25" s="124"/>
      <c r="I25" s="93"/>
    </row>
  </sheetData>
  <mergeCells count="5">
    <mergeCell ref="E6:F6"/>
    <mergeCell ref="B2:F2"/>
    <mergeCell ref="B3:F3"/>
    <mergeCell ref="B4:F4"/>
    <mergeCell ref="E5:F5"/>
  </mergeCells>
  <phoneticPr fontId="0" type="noConversion"/>
  <dataValidations count="1">
    <dataValidation type="list" allowBlank="1" showErrorMessage="1" sqref="F1:F3 F7:F144">
      <formula1>$J$2:$J$6</formula1>
      <formula2>0</formula2>
    </dataValidation>
  </dataValidation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J23"/>
  <sheetViews>
    <sheetView workbookViewId="0">
      <pane ySplit="8" topLeftCell="A15" activePane="bottomLeft" state="frozen"/>
      <selection pane="bottomLeft" activeCell="B4" sqref="B4:F4"/>
    </sheetView>
  </sheetViews>
  <sheetFormatPr defaultRowHeight="12.75"/>
  <cols>
    <col min="1" max="1" width="11.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62"/>
    <col min="8" max="8" width="17.625" style="8" customWidth="1"/>
    <col min="9" max="9" width="8.25" style="63" customWidth="1"/>
    <col min="10" max="10" width="0" style="8" hidden="1" customWidth="1"/>
    <col min="11" max="16384" width="9" style="8"/>
  </cols>
  <sheetData>
    <row r="1" spans="1:10" s="69" customFormat="1">
      <c r="A1" s="64"/>
      <c r="B1" s="65"/>
      <c r="C1" s="65"/>
      <c r="D1" s="65"/>
      <c r="E1" s="65"/>
      <c r="F1" s="66"/>
      <c r="G1" s="67"/>
      <c r="H1" s="43"/>
      <c r="I1" s="68"/>
    </row>
    <row r="2" spans="1:10" s="69" customFormat="1" ht="15" customHeight="1">
      <c r="A2" s="70" t="s">
        <v>23</v>
      </c>
      <c r="B2" s="148" t="s">
        <v>54</v>
      </c>
      <c r="C2" s="148"/>
      <c r="D2" s="148"/>
      <c r="E2" s="148"/>
      <c r="F2" s="148"/>
      <c r="G2" s="71"/>
      <c r="H2" s="43"/>
      <c r="I2" s="68"/>
      <c r="J2" s="69" t="s">
        <v>24</v>
      </c>
    </row>
    <row r="3" spans="1:10" s="69" customFormat="1" ht="25.5" customHeight="1">
      <c r="A3" s="72" t="s">
        <v>25</v>
      </c>
      <c r="B3" s="148" t="s">
        <v>143</v>
      </c>
      <c r="C3" s="148"/>
      <c r="D3" s="148"/>
      <c r="E3" s="148"/>
      <c r="F3" s="148"/>
      <c r="G3" s="71"/>
      <c r="H3" s="43"/>
      <c r="I3" s="68"/>
      <c r="J3" s="69" t="s">
        <v>26</v>
      </c>
    </row>
    <row r="4" spans="1:10" s="69" customFormat="1" ht="18" customHeight="1">
      <c r="A4" s="70" t="s">
        <v>27</v>
      </c>
      <c r="B4" s="150" t="s">
        <v>188</v>
      </c>
      <c r="C4" s="150"/>
      <c r="D4" s="150"/>
      <c r="E4" s="150"/>
      <c r="F4" s="150"/>
      <c r="G4" s="71"/>
      <c r="H4" s="43"/>
      <c r="I4" s="68"/>
      <c r="J4" s="73"/>
    </row>
    <row r="5" spans="1:10" s="69" customFormat="1" ht="19.5" customHeight="1">
      <c r="A5" s="74" t="s">
        <v>24</v>
      </c>
      <c r="B5" s="75" t="s">
        <v>26</v>
      </c>
      <c r="C5" s="75" t="s">
        <v>28</v>
      </c>
      <c r="D5" s="76" t="s">
        <v>29</v>
      </c>
      <c r="E5" s="151" t="s">
        <v>30</v>
      </c>
      <c r="F5" s="151"/>
      <c r="G5" s="77"/>
      <c r="H5" s="77"/>
      <c r="I5" s="78"/>
      <c r="J5" s="69" t="s">
        <v>31</v>
      </c>
    </row>
    <row r="6" spans="1:10" s="69" customFormat="1" ht="15" customHeight="1">
      <c r="A6" s="97">
        <f>COUNTIF(F10:F995,"Pass")</f>
        <v>7</v>
      </c>
      <c r="B6" s="80">
        <f>COUNTIF(F10:F995,"Fail")</f>
        <v>7</v>
      </c>
      <c r="C6" s="80">
        <f>E6-D6-B6-A6</f>
        <v>0</v>
      </c>
      <c r="D6" s="81">
        <f>COUNTIF(F$10:F$995,"N/A")</f>
        <v>0</v>
      </c>
      <c r="E6" s="147">
        <f>COUNTA(A10:A995)</f>
        <v>14</v>
      </c>
      <c r="F6" s="147"/>
      <c r="G6" s="77"/>
      <c r="H6" s="77"/>
      <c r="I6" s="78"/>
      <c r="J6" s="69" t="s">
        <v>29</v>
      </c>
    </row>
    <row r="7" spans="1:10" s="69" customFormat="1" ht="15" customHeight="1">
      <c r="D7" s="82"/>
      <c r="E7" s="82"/>
      <c r="F7" s="82"/>
      <c r="G7" s="82"/>
      <c r="H7" s="82"/>
      <c r="I7" s="78"/>
    </row>
    <row r="8" spans="1:10" s="69" customFormat="1" ht="25.5" customHeight="1">
      <c r="A8" s="83" t="s">
        <v>32</v>
      </c>
      <c r="B8" s="83" t="s">
        <v>33</v>
      </c>
      <c r="C8" s="83" t="s">
        <v>34</v>
      </c>
      <c r="D8" s="83" t="s">
        <v>35</v>
      </c>
      <c r="E8" s="84" t="s">
        <v>36</v>
      </c>
      <c r="F8" s="84" t="s">
        <v>37</v>
      </c>
      <c r="G8" s="84" t="s">
        <v>38</v>
      </c>
      <c r="H8" s="83" t="s">
        <v>39</v>
      </c>
      <c r="I8" s="85"/>
    </row>
    <row r="9" spans="1:10" s="69" customFormat="1" ht="15.75" customHeight="1">
      <c r="A9" s="86"/>
      <c r="B9" s="86" t="s">
        <v>54</v>
      </c>
      <c r="C9" s="87"/>
      <c r="D9" s="87"/>
      <c r="E9" s="87"/>
      <c r="F9" s="87"/>
      <c r="G9" s="87"/>
      <c r="H9" s="88"/>
      <c r="I9" s="89"/>
    </row>
    <row r="10" spans="1:10" s="94" customFormat="1" ht="38.25">
      <c r="A10" s="90" t="str">
        <f>IF(OR(B10&lt;&gt;"",D10&lt;&gt;""),"["&amp;TEXT($B$2,"##")&amp;"-"&amp;TEXT(ROW()-10,"##")&amp;"]","")</f>
        <v>[Đăng ký-]</v>
      </c>
      <c r="B10" s="133" t="s">
        <v>91</v>
      </c>
      <c r="C10" s="133" t="s">
        <v>92</v>
      </c>
      <c r="D10" s="128" t="s">
        <v>93</v>
      </c>
      <c r="E10" s="128"/>
      <c r="F10" s="90" t="s">
        <v>24</v>
      </c>
      <c r="G10" s="90"/>
      <c r="H10" s="98"/>
      <c r="I10" s="93"/>
    </row>
    <row r="11" spans="1:10" ht="38.25">
      <c r="A11" s="90" t="str">
        <f>IF(OR(B11&lt;&gt;"",D11&lt;&gt;""),"["&amp;TEXT($B$2,"##")&amp;"-"&amp;TEXT(ROW()-10,"##")&amp;"]","")</f>
        <v>[Đăng ký-1]</v>
      </c>
      <c r="B11" s="90" t="s">
        <v>94</v>
      </c>
      <c r="C11" s="90" t="s">
        <v>95</v>
      </c>
      <c r="D11" s="95" t="s">
        <v>93</v>
      </c>
      <c r="E11" s="95"/>
      <c r="F11" s="90" t="s">
        <v>26</v>
      </c>
      <c r="G11" s="90"/>
      <c r="H11" s="98"/>
      <c r="I11" s="93"/>
    </row>
    <row r="12" spans="1:10" ht="38.25">
      <c r="A12" s="90" t="str">
        <f>IF(OR(B12&lt;&gt;"",D12&lt;&gt;""),"["&amp;TEXT($B$2,"##")&amp;"-"&amp;TEXT(ROW()-10,"##")&amp;"]","")</f>
        <v>[Đăng ký-2]</v>
      </c>
      <c r="B12" s="90" t="s">
        <v>96</v>
      </c>
      <c r="C12" s="90" t="s">
        <v>97</v>
      </c>
      <c r="D12" s="95" t="s">
        <v>98</v>
      </c>
      <c r="E12" s="95"/>
      <c r="F12" s="90" t="s">
        <v>26</v>
      </c>
      <c r="G12" s="90"/>
      <c r="H12" s="98"/>
      <c r="I12" s="93"/>
    </row>
    <row r="13" spans="1:10" ht="30">
      <c r="A13" s="134" t="str">
        <f t="shared" ref="A13:A23" si="0">IF(OR(B13&lt;&gt;"",D13&lt;&gt;""),"["&amp;TEXT($B$2,"##")&amp;"-"&amp;TEXT(ROW()-11,"##")&amp;"]","")</f>
        <v>[Đăng ký-2]</v>
      </c>
      <c r="B13" s="134" t="s">
        <v>99</v>
      </c>
      <c r="C13" s="136" t="s">
        <v>100</v>
      </c>
      <c r="D13" s="136" t="s">
        <v>101</v>
      </c>
      <c r="E13" s="134"/>
      <c r="F13" s="134" t="s">
        <v>26</v>
      </c>
      <c r="G13" s="134"/>
      <c r="H13" s="135"/>
      <c r="I13" s="93"/>
    </row>
    <row r="14" spans="1:10" ht="90">
      <c r="A14" s="134" t="str">
        <f t="shared" si="0"/>
        <v>[Đăng ký-3]</v>
      </c>
      <c r="B14" s="134" t="s">
        <v>102</v>
      </c>
      <c r="C14" s="136" t="s">
        <v>103</v>
      </c>
      <c r="D14" s="136" t="s">
        <v>104</v>
      </c>
      <c r="E14" s="134"/>
      <c r="F14" s="134" t="s">
        <v>24</v>
      </c>
      <c r="G14" s="134"/>
      <c r="H14" s="135"/>
      <c r="I14" s="93"/>
    </row>
    <row r="15" spans="1:10" ht="38.25">
      <c r="A15" s="134" t="str">
        <f t="shared" si="0"/>
        <v>[Đăng ký-4]</v>
      </c>
      <c r="B15" s="134" t="s">
        <v>105</v>
      </c>
      <c r="C15" s="136" t="s">
        <v>106</v>
      </c>
      <c r="D15" s="136" t="s">
        <v>107</v>
      </c>
      <c r="E15" s="134"/>
      <c r="F15" s="134" t="s">
        <v>24</v>
      </c>
      <c r="G15" s="134"/>
      <c r="H15" s="135"/>
      <c r="I15" s="93"/>
    </row>
    <row r="16" spans="1:10" ht="30">
      <c r="A16" s="134" t="str">
        <f t="shared" si="0"/>
        <v>[Đăng ký-5]</v>
      </c>
      <c r="B16" s="134" t="s">
        <v>108</v>
      </c>
      <c r="C16" s="136" t="s">
        <v>109</v>
      </c>
      <c r="D16" s="136" t="s">
        <v>110</v>
      </c>
      <c r="E16" s="134"/>
      <c r="F16" s="134" t="s">
        <v>24</v>
      </c>
      <c r="G16" s="134"/>
      <c r="H16" s="135"/>
      <c r="I16" s="93"/>
    </row>
    <row r="17" spans="1:9" ht="90">
      <c r="A17" s="134" t="str">
        <f t="shared" si="0"/>
        <v>[Đăng ký-6]</v>
      </c>
      <c r="B17" s="134" t="s">
        <v>111</v>
      </c>
      <c r="C17" s="136" t="s">
        <v>112</v>
      </c>
      <c r="D17" s="136" t="s">
        <v>113</v>
      </c>
      <c r="E17" s="134"/>
      <c r="F17" s="134" t="s">
        <v>24</v>
      </c>
      <c r="G17" s="134"/>
      <c r="H17" s="135"/>
      <c r="I17" s="93"/>
    </row>
    <row r="18" spans="1:9" ht="25.5">
      <c r="A18" s="134" t="str">
        <f t="shared" si="0"/>
        <v>[Đăng ký-7]</v>
      </c>
      <c r="B18" s="134" t="s">
        <v>114</v>
      </c>
      <c r="C18" s="136" t="s">
        <v>115</v>
      </c>
      <c r="D18" s="136" t="s">
        <v>119</v>
      </c>
      <c r="E18" s="134"/>
      <c r="F18" s="134" t="s">
        <v>24</v>
      </c>
      <c r="G18" s="134"/>
      <c r="H18" s="135"/>
      <c r="I18" s="93"/>
    </row>
    <row r="19" spans="1:9" ht="25.5">
      <c r="A19" s="134" t="str">
        <f t="shared" si="0"/>
        <v>[Đăng ký-8]</v>
      </c>
      <c r="B19" s="134" t="s">
        <v>116</v>
      </c>
      <c r="C19" s="136" t="s">
        <v>117</v>
      </c>
      <c r="D19" s="136" t="s">
        <v>118</v>
      </c>
      <c r="E19" s="134"/>
      <c r="F19" s="134" t="s">
        <v>26</v>
      </c>
      <c r="G19" s="134"/>
      <c r="H19" s="135"/>
      <c r="I19" s="93"/>
    </row>
    <row r="20" spans="1:9" ht="25.5">
      <c r="A20" s="134" t="str">
        <f t="shared" si="0"/>
        <v>[Đăng ký-9]</v>
      </c>
      <c r="B20" s="134" t="s">
        <v>120</v>
      </c>
      <c r="C20" s="136" t="s">
        <v>121</v>
      </c>
      <c r="D20" s="136" t="s">
        <v>122</v>
      </c>
      <c r="E20" s="134"/>
      <c r="F20" s="134" t="s">
        <v>24</v>
      </c>
      <c r="G20" s="134"/>
      <c r="H20" s="135"/>
      <c r="I20" s="93"/>
    </row>
    <row r="21" spans="1:9" ht="30">
      <c r="A21" s="134" t="str">
        <f t="shared" si="0"/>
        <v>[Đăng ký-10]</v>
      </c>
      <c r="B21" s="134" t="s">
        <v>123</v>
      </c>
      <c r="C21" s="136" t="s">
        <v>124</v>
      </c>
      <c r="D21" s="136" t="s">
        <v>125</v>
      </c>
      <c r="E21" s="134"/>
      <c r="F21" s="134" t="s">
        <v>26</v>
      </c>
      <c r="G21" s="134"/>
      <c r="H21" s="135"/>
      <c r="I21" s="93"/>
    </row>
    <row r="22" spans="1:9" ht="25.5">
      <c r="A22" s="134" t="str">
        <f t="shared" si="0"/>
        <v>[Đăng ký-11]</v>
      </c>
      <c r="B22" s="134" t="s">
        <v>126</v>
      </c>
      <c r="C22" s="136" t="s">
        <v>127</v>
      </c>
      <c r="D22" s="136" t="s">
        <v>128</v>
      </c>
      <c r="E22" s="134"/>
      <c r="F22" s="134" t="s">
        <v>26</v>
      </c>
      <c r="G22" s="134"/>
      <c r="H22" s="135"/>
      <c r="I22" s="93"/>
    </row>
    <row r="23" spans="1:9" ht="30">
      <c r="A23" s="134" t="str">
        <f t="shared" si="0"/>
        <v>[Đăng ký-12]</v>
      </c>
      <c r="B23" s="134" t="s">
        <v>129</v>
      </c>
      <c r="C23" s="136" t="s">
        <v>130</v>
      </c>
      <c r="D23" s="136" t="s">
        <v>131</v>
      </c>
      <c r="E23" s="134"/>
      <c r="F23" s="134" t="s">
        <v>26</v>
      </c>
      <c r="G23" s="134"/>
      <c r="H23" s="135"/>
      <c r="I23" s="93"/>
    </row>
  </sheetData>
  <mergeCells count="5">
    <mergeCell ref="E6:F6"/>
    <mergeCell ref="B2:F2"/>
    <mergeCell ref="B3:F3"/>
    <mergeCell ref="B4:F4"/>
    <mergeCell ref="E5:F5"/>
  </mergeCells>
  <phoneticPr fontId="0" type="noConversion"/>
  <dataValidations count="1">
    <dataValidation type="list" allowBlank="1" showErrorMessage="1" sqref="F1:F3 F7:F141">
      <formula1>$J$2:$J$6</formula1>
      <formula2>0</formula2>
    </dataValidation>
  </dataValidation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workbookViewId="0">
      <selection activeCell="B4" sqref="B4:F4"/>
    </sheetView>
  </sheetViews>
  <sheetFormatPr defaultRowHeight="12.75"/>
  <cols>
    <col min="1" max="1" width="11.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62"/>
    <col min="8" max="8" width="17.625" style="8" customWidth="1"/>
    <col min="9" max="9" width="8.25" style="63" customWidth="1"/>
    <col min="10" max="10" width="0" style="8" hidden="1" customWidth="1"/>
    <col min="11" max="16384" width="9" style="8"/>
  </cols>
  <sheetData>
    <row r="1" spans="1:10" s="69" customFormat="1" ht="13.5" thickBot="1">
      <c r="A1" s="64"/>
      <c r="B1" s="65"/>
      <c r="C1" s="65"/>
      <c r="D1" s="65"/>
      <c r="E1" s="65"/>
      <c r="F1" s="66"/>
      <c r="G1" s="67"/>
      <c r="H1" s="43"/>
      <c r="I1" s="68"/>
    </row>
    <row r="2" spans="1:10" s="69" customFormat="1" ht="15" customHeight="1">
      <c r="A2" s="70" t="s">
        <v>23</v>
      </c>
      <c r="B2" s="148" t="s">
        <v>58</v>
      </c>
      <c r="C2" s="148"/>
      <c r="D2" s="148"/>
      <c r="E2" s="148"/>
      <c r="F2" s="148"/>
      <c r="G2" s="71"/>
      <c r="H2" s="43"/>
      <c r="I2" s="68"/>
      <c r="J2" s="69" t="s">
        <v>24</v>
      </c>
    </row>
    <row r="3" spans="1:10" s="69" customFormat="1" ht="25.5" customHeight="1">
      <c r="A3" s="72" t="s">
        <v>25</v>
      </c>
      <c r="B3" s="148" t="s">
        <v>187</v>
      </c>
      <c r="C3" s="148"/>
      <c r="D3" s="148"/>
      <c r="E3" s="148"/>
      <c r="F3" s="148"/>
      <c r="G3" s="71"/>
      <c r="H3" s="43"/>
      <c r="I3" s="68"/>
      <c r="J3" s="69" t="s">
        <v>26</v>
      </c>
    </row>
    <row r="4" spans="1:10" s="69" customFormat="1" ht="18" customHeight="1">
      <c r="A4" s="70" t="s">
        <v>27</v>
      </c>
      <c r="B4" s="150" t="s">
        <v>188</v>
      </c>
      <c r="C4" s="150"/>
      <c r="D4" s="150"/>
      <c r="E4" s="150"/>
      <c r="F4" s="150"/>
      <c r="G4" s="71"/>
      <c r="H4" s="43"/>
      <c r="I4" s="68"/>
      <c r="J4" s="73"/>
    </row>
    <row r="5" spans="1:10" s="69" customFormat="1" ht="19.5" customHeight="1">
      <c r="A5" s="74" t="s">
        <v>24</v>
      </c>
      <c r="B5" s="75" t="s">
        <v>26</v>
      </c>
      <c r="C5" s="75" t="s">
        <v>28</v>
      </c>
      <c r="D5" s="76" t="s">
        <v>29</v>
      </c>
      <c r="E5" s="151" t="s">
        <v>30</v>
      </c>
      <c r="F5" s="151"/>
      <c r="G5" s="77"/>
      <c r="H5" s="77"/>
      <c r="I5" s="78"/>
      <c r="J5" s="69" t="s">
        <v>31</v>
      </c>
    </row>
    <row r="6" spans="1:10" s="69" customFormat="1" ht="15" customHeight="1" thickBot="1">
      <c r="A6" s="97">
        <f>COUNTIF(F10:F984,"Pass")</f>
        <v>2</v>
      </c>
      <c r="B6" s="80">
        <f>COUNTIF(F10:F984,"Fail")</f>
        <v>1</v>
      </c>
      <c r="C6" s="80">
        <f>E6-D6-B6-A6</f>
        <v>0</v>
      </c>
      <c r="D6" s="81">
        <f>COUNTIF(F$10:F$984,"N/A")</f>
        <v>0</v>
      </c>
      <c r="E6" s="147">
        <f>COUNTA(A10:A984)</f>
        <v>3</v>
      </c>
      <c r="F6" s="147"/>
      <c r="G6" s="77"/>
      <c r="H6" s="77"/>
      <c r="I6" s="78"/>
      <c r="J6" s="69" t="s">
        <v>29</v>
      </c>
    </row>
    <row r="7" spans="1:10" s="69" customFormat="1" ht="15" customHeight="1">
      <c r="D7" s="82"/>
      <c r="E7" s="82"/>
      <c r="F7" s="82"/>
      <c r="G7" s="82"/>
      <c r="H7" s="82"/>
      <c r="I7" s="78"/>
    </row>
    <row r="8" spans="1:10" s="69" customFormat="1" ht="25.5" customHeight="1">
      <c r="A8" s="83" t="s">
        <v>32</v>
      </c>
      <c r="B8" s="83" t="s">
        <v>33</v>
      </c>
      <c r="C8" s="83" t="s">
        <v>34</v>
      </c>
      <c r="D8" s="83" t="s">
        <v>35</v>
      </c>
      <c r="E8" s="84" t="s">
        <v>36</v>
      </c>
      <c r="F8" s="84" t="s">
        <v>37</v>
      </c>
      <c r="G8" s="84" t="s">
        <v>38</v>
      </c>
      <c r="H8" s="83" t="s">
        <v>39</v>
      </c>
      <c r="I8" s="85"/>
    </row>
    <row r="9" spans="1:10" s="69" customFormat="1" ht="15.75" customHeight="1">
      <c r="A9" s="86"/>
      <c r="B9" s="86" t="s">
        <v>58</v>
      </c>
      <c r="C9" s="87"/>
      <c r="D9" s="87"/>
      <c r="E9" s="87"/>
      <c r="F9" s="87"/>
      <c r="G9" s="87"/>
      <c r="H9" s="88"/>
      <c r="I9" s="89"/>
    </row>
    <row r="10" spans="1:10" s="94" customFormat="1" ht="38.25">
      <c r="A10" s="90" t="str">
        <f>IF(OR(B10&lt;&gt;"",D10&lt;&gt;""),"["&amp;TEXT($B$2,"##")&amp;"-"&amp;TEXT(ROW()-10,"##")&amp;"]","")</f>
        <v>[Quên mật khẩu-]</v>
      </c>
      <c r="B10" s="127" t="s">
        <v>132</v>
      </c>
      <c r="C10" s="127" t="s">
        <v>133</v>
      </c>
      <c r="D10" s="129" t="s">
        <v>134</v>
      </c>
      <c r="E10" s="129" t="s">
        <v>139</v>
      </c>
      <c r="F10" s="90" t="s">
        <v>24</v>
      </c>
      <c r="G10" s="90"/>
      <c r="H10" s="98"/>
      <c r="I10" s="93"/>
    </row>
    <row r="11" spans="1:10" ht="38.25">
      <c r="A11" s="90" t="str">
        <f>IF(OR(B11&lt;&gt;"",D11&lt;&gt;""),"["&amp;TEXT($B$2,"##")&amp;"-"&amp;TEXT(ROW()-10,"##")&amp;"]","")</f>
        <v>[Quên mật khẩu-1]</v>
      </c>
      <c r="B11" s="90" t="s">
        <v>135</v>
      </c>
      <c r="C11" s="90" t="s">
        <v>137</v>
      </c>
      <c r="D11" s="95" t="s">
        <v>136</v>
      </c>
      <c r="E11" s="95" t="s">
        <v>138</v>
      </c>
      <c r="F11" s="90" t="s">
        <v>24</v>
      </c>
      <c r="G11" s="90"/>
      <c r="H11" s="98"/>
      <c r="I11" s="93"/>
    </row>
    <row r="12" spans="1:10" ht="38.25">
      <c r="A12" s="90" t="str">
        <f>IF(OR(B12&lt;&gt;"",D12&lt;&gt;""),"["&amp;TEXT($B$2,"##")&amp;"-"&amp;TEXT(ROW()-10,"##")&amp;"]","")</f>
        <v>[Quên mật khẩu-2]</v>
      </c>
      <c r="B12" s="90" t="s">
        <v>140</v>
      </c>
      <c r="C12" s="90" t="s">
        <v>141</v>
      </c>
      <c r="D12" s="95" t="s">
        <v>142</v>
      </c>
      <c r="E12" s="95" t="s">
        <v>138</v>
      </c>
      <c r="F12" s="90" t="s">
        <v>26</v>
      </c>
      <c r="G12" s="90"/>
      <c r="H12" s="98"/>
      <c r="I12" s="93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7:F130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"/>
  <sheetViews>
    <sheetView workbookViewId="0">
      <selection activeCell="B4" sqref="B4:F4"/>
    </sheetView>
  </sheetViews>
  <sheetFormatPr defaultRowHeight="12.75"/>
  <cols>
    <col min="1" max="1" width="11.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62"/>
    <col min="8" max="8" width="17.625" style="8" customWidth="1"/>
    <col min="9" max="9" width="8.25" style="63" customWidth="1"/>
    <col min="10" max="10" width="0" style="8" hidden="1" customWidth="1"/>
    <col min="11" max="16384" width="9" style="8"/>
  </cols>
  <sheetData>
    <row r="1" spans="1:10" s="69" customFormat="1" ht="13.5" thickBot="1">
      <c r="A1" s="64"/>
      <c r="B1" s="65"/>
      <c r="C1" s="65"/>
      <c r="D1" s="65"/>
      <c r="E1" s="65"/>
      <c r="F1" s="66"/>
      <c r="G1" s="67"/>
      <c r="H1" s="43"/>
      <c r="I1" s="68"/>
    </row>
    <row r="2" spans="1:10" s="69" customFormat="1" ht="15" customHeight="1">
      <c r="A2" s="70" t="s">
        <v>23</v>
      </c>
      <c r="B2" s="148" t="s">
        <v>143</v>
      </c>
      <c r="C2" s="148"/>
      <c r="D2" s="148"/>
      <c r="E2" s="148"/>
      <c r="F2" s="148"/>
      <c r="G2" s="71"/>
      <c r="H2" s="43"/>
      <c r="I2" s="68"/>
      <c r="J2" s="69" t="s">
        <v>24</v>
      </c>
    </row>
    <row r="3" spans="1:10" s="69" customFormat="1" ht="25.5" customHeight="1">
      <c r="A3" s="72" t="s">
        <v>25</v>
      </c>
      <c r="B3" s="148" t="s">
        <v>143</v>
      </c>
      <c r="C3" s="148"/>
      <c r="D3" s="148"/>
      <c r="E3" s="148"/>
      <c r="F3" s="148"/>
      <c r="G3" s="71"/>
      <c r="H3" s="43"/>
      <c r="I3" s="68"/>
      <c r="J3" s="69" t="s">
        <v>26</v>
      </c>
    </row>
    <row r="4" spans="1:10" s="69" customFormat="1" ht="18" customHeight="1">
      <c r="A4" s="70" t="s">
        <v>27</v>
      </c>
      <c r="B4" s="150" t="s">
        <v>188</v>
      </c>
      <c r="C4" s="150"/>
      <c r="D4" s="150"/>
      <c r="E4" s="150"/>
      <c r="F4" s="150"/>
      <c r="G4" s="71"/>
      <c r="H4" s="43"/>
      <c r="I4" s="68"/>
      <c r="J4" s="73"/>
    </row>
    <row r="5" spans="1:10" s="69" customFormat="1" ht="19.5" customHeight="1">
      <c r="A5" s="74" t="s">
        <v>24</v>
      </c>
      <c r="B5" s="75" t="s">
        <v>26</v>
      </c>
      <c r="C5" s="75" t="s">
        <v>28</v>
      </c>
      <c r="D5" s="76" t="s">
        <v>29</v>
      </c>
      <c r="E5" s="151" t="s">
        <v>30</v>
      </c>
      <c r="F5" s="151"/>
      <c r="G5" s="77"/>
      <c r="H5" s="77"/>
      <c r="I5" s="78"/>
      <c r="J5" s="69" t="s">
        <v>31</v>
      </c>
    </row>
    <row r="6" spans="1:10" s="69" customFormat="1" ht="15" customHeight="1" thickBot="1">
      <c r="A6" s="97">
        <f>COUNTIF(F10:F978,"Pass")</f>
        <v>4</v>
      </c>
      <c r="B6" s="80">
        <f>COUNTIF(F10:F978,"Fail")</f>
        <v>0</v>
      </c>
      <c r="C6" s="80">
        <f>E6-D6-B6-A6</f>
        <v>0</v>
      </c>
      <c r="D6" s="81">
        <f>COUNTIF(F$10:F$978,"N/A")</f>
        <v>0</v>
      </c>
      <c r="E6" s="147">
        <f>COUNTA(A10:A978)</f>
        <v>4</v>
      </c>
      <c r="F6" s="147"/>
      <c r="G6" s="77"/>
      <c r="H6" s="77"/>
      <c r="I6" s="78"/>
      <c r="J6" s="69" t="s">
        <v>29</v>
      </c>
    </row>
    <row r="7" spans="1:10" s="69" customFormat="1" ht="15" customHeight="1">
      <c r="D7" s="82"/>
      <c r="E7" s="82"/>
      <c r="F7" s="82"/>
      <c r="G7" s="82"/>
      <c r="H7" s="82"/>
      <c r="I7" s="78"/>
    </row>
    <row r="8" spans="1:10" s="69" customFormat="1" ht="25.5" customHeight="1">
      <c r="A8" s="83" t="s">
        <v>32</v>
      </c>
      <c r="B8" s="83" t="s">
        <v>33</v>
      </c>
      <c r="C8" s="83" t="s">
        <v>34</v>
      </c>
      <c r="D8" s="83" t="s">
        <v>35</v>
      </c>
      <c r="E8" s="84" t="s">
        <v>36</v>
      </c>
      <c r="F8" s="84" t="s">
        <v>37</v>
      </c>
      <c r="G8" s="84" t="s">
        <v>38</v>
      </c>
      <c r="H8" s="83" t="s">
        <v>39</v>
      </c>
      <c r="I8" s="85"/>
    </row>
    <row r="9" spans="1:10" s="69" customFormat="1" ht="15.75" customHeight="1">
      <c r="A9" s="86"/>
      <c r="B9" s="86" t="s">
        <v>150</v>
      </c>
      <c r="C9" s="87"/>
      <c r="D9" s="87"/>
      <c r="E9" s="87"/>
      <c r="F9" s="87"/>
      <c r="G9" s="87"/>
      <c r="H9" s="88"/>
      <c r="I9" s="89"/>
    </row>
    <row r="10" spans="1:10" s="94" customFormat="1" ht="26.25" customHeight="1">
      <c r="A10" s="90" t="str">
        <f>IF(OR(B10&lt;&gt;"",D10&lt;&gt;""),"["&amp;TEXT($B$2,"##")&amp;"-"&amp;TEXT(ROW()-10,"##")&amp;"]","")</f>
        <v>[Đăng ký khóa học-]</v>
      </c>
      <c r="B10" s="127" t="s">
        <v>151</v>
      </c>
      <c r="C10" s="127" t="s">
        <v>148</v>
      </c>
      <c r="D10" s="129" t="s">
        <v>144</v>
      </c>
      <c r="E10" s="129" t="s">
        <v>145</v>
      </c>
      <c r="F10" s="90" t="s">
        <v>24</v>
      </c>
      <c r="G10" s="90"/>
      <c r="H10" s="98"/>
      <c r="I10" s="93"/>
    </row>
    <row r="11" spans="1:10" s="69" customFormat="1" ht="15.75" customHeight="1">
      <c r="A11" s="86"/>
      <c r="B11" s="86" t="s">
        <v>143</v>
      </c>
      <c r="C11" s="87"/>
      <c r="D11" s="87"/>
      <c r="E11" s="87"/>
      <c r="F11" s="87"/>
      <c r="G11" s="87"/>
      <c r="H11" s="88"/>
      <c r="I11" s="89"/>
    </row>
    <row r="12" spans="1:10" ht="25.5">
      <c r="A12" s="90" t="str">
        <f>IF(OR(B12&lt;&gt;"",D12&lt;&gt;""),"["&amp;TEXT($B$2,"##")&amp;"-"&amp;TEXT(ROW()-10,"##")&amp;"]","")</f>
        <v>[Đăng ký khóa học-2]</v>
      </c>
      <c r="B12" s="90" t="s">
        <v>146</v>
      </c>
      <c r="C12" s="90" t="s">
        <v>147</v>
      </c>
      <c r="D12" s="95" t="s">
        <v>149</v>
      </c>
      <c r="E12" s="95" t="s">
        <v>145</v>
      </c>
      <c r="F12" s="90" t="s">
        <v>24</v>
      </c>
      <c r="G12" s="90"/>
      <c r="H12" s="98"/>
      <c r="I12" s="93"/>
    </row>
    <row r="13" spans="1:10" ht="38.25">
      <c r="A13" s="90" t="str">
        <f>IF(OR(B13&lt;&gt;"",D13&lt;&gt;""),"["&amp;TEXT($B$2,"##")&amp;"-"&amp;TEXT(ROW()-10,"##")&amp;"]","")</f>
        <v>[Đăng ký khóa học-3]</v>
      </c>
      <c r="B13" s="90" t="s">
        <v>152</v>
      </c>
      <c r="C13" s="90" t="s">
        <v>153</v>
      </c>
      <c r="D13" s="95" t="s">
        <v>154</v>
      </c>
      <c r="E13" s="95" t="s">
        <v>155</v>
      </c>
      <c r="F13" s="90" t="s">
        <v>24</v>
      </c>
      <c r="G13" s="90"/>
      <c r="H13" s="98"/>
      <c r="I13" s="93"/>
    </row>
    <row r="14" spans="1:10" ht="38.25">
      <c r="A14" s="90" t="str">
        <f>IF(OR(B14&lt;&gt;"",D14&lt;&gt;""),"["&amp;TEXT($B$2,"##")&amp;"-"&amp;TEXT(ROW()-10,"##")&amp;"]","")</f>
        <v>[Đăng ký khóa học-4]</v>
      </c>
      <c r="B14" s="90" t="s">
        <v>156</v>
      </c>
      <c r="C14" s="90" t="s">
        <v>157</v>
      </c>
      <c r="D14" s="95" t="s">
        <v>158</v>
      </c>
      <c r="E14" s="95" t="s">
        <v>161</v>
      </c>
      <c r="F14" s="90" t="s">
        <v>24</v>
      </c>
      <c r="G14" s="90"/>
      <c r="H14" s="98"/>
      <c r="I14" s="93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7:F124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5"/>
  <sheetViews>
    <sheetView workbookViewId="0">
      <selection activeCell="B4" sqref="B4:F4"/>
    </sheetView>
  </sheetViews>
  <sheetFormatPr defaultRowHeight="12.75"/>
  <cols>
    <col min="1" max="1" width="11.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62"/>
    <col min="8" max="8" width="17.625" style="8" customWidth="1"/>
    <col min="9" max="9" width="8.25" style="63" customWidth="1"/>
    <col min="10" max="10" width="0" style="8" hidden="1" customWidth="1"/>
    <col min="11" max="16384" width="9" style="8"/>
  </cols>
  <sheetData>
    <row r="1" spans="1:10" s="69" customFormat="1" ht="13.5" thickBot="1">
      <c r="A1" s="64"/>
      <c r="B1" s="65"/>
      <c r="C1" s="65"/>
      <c r="D1" s="65"/>
      <c r="E1" s="65"/>
      <c r="F1" s="66"/>
      <c r="G1" s="67"/>
      <c r="H1" s="43"/>
      <c r="I1" s="68"/>
    </row>
    <row r="2" spans="1:10" s="69" customFormat="1" ht="15" customHeight="1">
      <c r="A2" s="70" t="s">
        <v>23</v>
      </c>
      <c r="B2" s="148" t="s">
        <v>162</v>
      </c>
      <c r="C2" s="148"/>
      <c r="D2" s="148"/>
      <c r="E2" s="148"/>
      <c r="F2" s="148"/>
      <c r="G2" s="71"/>
      <c r="H2" s="43"/>
      <c r="I2" s="68"/>
      <c r="J2" s="69" t="s">
        <v>24</v>
      </c>
    </row>
    <row r="3" spans="1:10" s="69" customFormat="1" ht="25.5" customHeight="1">
      <c r="A3" s="72" t="s">
        <v>25</v>
      </c>
      <c r="B3" s="148" t="s">
        <v>162</v>
      </c>
      <c r="C3" s="148"/>
      <c r="D3" s="148"/>
      <c r="E3" s="148"/>
      <c r="F3" s="148"/>
      <c r="G3" s="71"/>
      <c r="H3" s="43"/>
      <c r="I3" s="68"/>
      <c r="J3" s="69" t="s">
        <v>26</v>
      </c>
    </row>
    <row r="4" spans="1:10" s="69" customFormat="1" ht="18" customHeight="1">
      <c r="A4" s="70" t="s">
        <v>27</v>
      </c>
      <c r="B4" s="150" t="s">
        <v>188</v>
      </c>
      <c r="C4" s="150"/>
      <c r="D4" s="150"/>
      <c r="E4" s="150"/>
      <c r="F4" s="150"/>
      <c r="G4" s="71"/>
      <c r="H4" s="43"/>
      <c r="I4" s="68"/>
      <c r="J4" s="73"/>
    </row>
    <row r="5" spans="1:10" s="69" customFormat="1" ht="19.5" customHeight="1">
      <c r="A5" s="74" t="s">
        <v>24</v>
      </c>
      <c r="B5" s="75" t="s">
        <v>26</v>
      </c>
      <c r="C5" s="75" t="s">
        <v>28</v>
      </c>
      <c r="D5" s="76" t="s">
        <v>29</v>
      </c>
      <c r="E5" s="151" t="s">
        <v>30</v>
      </c>
      <c r="F5" s="151"/>
      <c r="G5" s="77"/>
      <c r="H5" s="77"/>
      <c r="I5" s="78"/>
      <c r="J5" s="69" t="s">
        <v>31</v>
      </c>
    </row>
    <row r="6" spans="1:10" s="69" customFormat="1" ht="15" customHeight="1" thickBot="1">
      <c r="A6" s="97">
        <f>COUNTIF(F9:F979,"Pass")</f>
        <v>6</v>
      </c>
      <c r="B6" s="80">
        <f>COUNTIF(F9:F979,"Fail")</f>
        <v>0</v>
      </c>
      <c r="C6" s="80">
        <f>E6-D6-B6-A6</f>
        <v>0</v>
      </c>
      <c r="D6" s="81">
        <f>COUNTIF(F$9:F$979,"N/A")</f>
        <v>0</v>
      </c>
      <c r="E6" s="147">
        <f>COUNTA(A9:A979)</f>
        <v>6</v>
      </c>
      <c r="F6" s="147"/>
      <c r="G6" s="77"/>
      <c r="H6" s="77"/>
      <c r="I6" s="78"/>
      <c r="J6" s="69" t="s">
        <v>29</v>
      </c>
    </row>
    <row r="7" spans="1:10" s="69" customFormat="1" ht="15" customHeight="1">
      <c r="D7" s="82"/>
      <c r="E7" s="82"/>
      <c r="F7" s="82"/>
      <c r="G7" s="82"/>
      <c r="H7" s="82"/>
      <c r="I7" s="78"/>
    </row>
    <row r="8" spans="1:10" s="69" customFormat="1" ht="25.5" customHeight="1">
      <c r="A8" s="83" t="s">
        <v>32</v>
      </c>
      <c r="B8" s="83" t="s">
        <v>33</v>
      </c>
      <c r="C8" s="83" t="s">
        <v>34</v>
      </c>
      <c r="D8" s="83" t="s">
        <v>35</v>
      </c>
      <c r="E8" s="84" t="s">
        <v>36</v>
      </c>
      <c r="F8" s="84" t="s">
        <v>37</v>
      </c>
      <c r="G8" s="84" t="s">
        <v>38</v>
      </c>
      <c r="H8" s="83" t="s">
        <v>39</v>
      </c>
      <c r="I8" s="85"/>
    </row>
    <row r="9" spans="1:10" s="69" customFormat="1" ht="15.75" customHeight="1">
      <c r="A9" s="86"/>
      <c r="B9" s="86" t="s">
        <v>162</v>
      </c>
      <c r="C9" s="87"/>
      <c r="D9" s="87"/>
      <c r="E9" s="87"/>
      <c r="F9" s="87"/>
      <c r="G9" s="87"/>
      <c r="H9" s="88"/>
      <c r="I9" s="89"/>
    </row>
    <row r="10" spans="1:10" ht="38.25">
      <c r="A10" s="90" t="str">
        <f t="shared" ref="A10:A15" si="0">IF(OR(B10&lt;&gt;"",D10&lt;&gt;""),"["&amp;TEXT($B$2,"##")&amp;"-"&amp;TEXT(ROW()-10,"##")&amp;"]","")</f>
        <v>[Chương trình học-]</v>
      </c>
      <c r="B10" s="90" t="s">
        <v>177</v>
      </c>
      <c r="C10" s="90" t="s">
        <v>176</v>
      </c>
      <c r="D10" s="95" t="s">
        <v>178</v>
      </c>
      <c r="E10" s="95" t="s">
        <v>161</v>
      </c>
      <c r="F10" s="90" t="s">
        <v>24</v>
      </c>
      <c r="G10" s="90"/>
      <c r="H10" s="98"/>
      <c r="I10" s="93"/>
    </row>
    <row r="11" spans="1:10" ht="38.25">
      <c r="A11" s="90" t="str">
        <f t="shared" si="0"/>
        <v>[Chương trình học-1]</v>
      </c>
      <c r="B11" s="90" t="s">
        <v>159</v>
      </c>
      <c r="C11" s="90" t="s">
        <v>165</v>
      </c>
      <c r="D11" s="95" t="s">
        <v>160</v>
      </c>
      <c r="E11" s="95" t="s">
        <v>161</v>
      </c>
      <c r="F11" s="90" t="s">
        <v>24</v>
      </c>
      <c r="G11" s="90"/>
      <c r="H11" s="98"/>
      <c r="I11" s="93"/>
    </row>
    <row r="12" spans="1:10" ht="51">
      <c r="A12" s="90" t="str">
        <f t="shared" si="0"/>
        <v>[Chương trình học-2]</v>
      </c>
      <c r="B12" s="90" t="s">
        <v>163</v>
      </c>
      <c r="C12" s="90" t="s">
        <v>164</v>
      </c>
      <c r="D12" s="95" t="s">
        <v>166</v>
      </c>
      <c r="E12" s="95" t="s">
        <v>167</v>
      </c>
      <c r="F12" s="90" t="s">
        <v>24</v>
      </c>
      <c r="G12" s="90"/>
      <c r="H12" s="98"/>
      <c r="I12" s="93"/>
    </row>
    <row r="13" spans="1:10" ht="63.75">
      <c r="A13" s="90" t="str">
        <f t="shared" si="0"/>
        <v>[Chương trình học-3]</v>
      </c>
      <c r="B13" s="90" t="s">
        <v>168</v>
      </c>
      <c r="C13" s="90" t="s">
        <v>169</v>
      </c>
      <c r="D13" s="95" t="s">
        <v>170</v>
      </c>
      <c r="E13" s="95" t="s">
        <v>171</v>
      </c>
      <c r="F13" s="90" t="s">
        <v>24</v>
      </c>
      <c r="G13" s="90"/>
      <c r="H13" s="98"/>
      <c r="I13" s="93"/>
    </row>
    <row r="14" spans="1:10" ht="63.75">
      <c r="A14" s="90" t="str">
        <f t="shared" si="0"/>
        <v>[Chương trình học-4]</v>
      </c>
      <c r="B14" s="90" t="s">
        <v>172</v>
      </c>
      <c r="C14" s="90" t="s">
        <v>173</v>
      </c>
      <c r="D14" s="95" t="s">
        <v>174</v>
      </c>
      <c r="E14" s="95" t="s">
        <v>175</v>
      </c>
      <c r="F14" s="90" t="s">
        <v>24</v>
      </c>
      <c r="G14" s="90"/>
      <c r="H14" s="98"/>
      <c r="I14" s="93"/>
    </row>
    <row r="15" spans="1:10" ht="63.75">
      <c r="A15" s="90" t="str">
        <f t="shared" si="0"/>
        <v>[Chương trình học-5]</v>
      </c>
      <c r="B15" s="90" t="s">
        <v>179</v>
      </c>
      <c r="C15" s="90" t="s">
        <v>180</v>
      </c>
      <c r="D15" s="95" t="s">
        <v>181</v>
      </c>
      <c r="E15" s="95" t="s">
        <v>182</v>
      </c>
      <c r="F15" s="90" t="s">
        <v>24</v>
      </c>
      <c r="G15" s="90"/>
      <c r="H15" s="98"/>
      <c r="I15" s="93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7:F125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18"/>
  <sheetViews>
    <sheetView tabSelected="1" workbookViewId="0">
      <selection activeCell="H19" sqref="H19"/>
    </sheetView>
  </sheetViews>
  <sheetFormatPr defaultRowHeight="12.75"/>
  <cols>
    <col min="1" max="1" width="9" style="8"/>
    <col min="2" max="2" width="13.5" style="8" customWidth="1"/>
    <col min="3" max="3" width="19.375" style="8" customWidth="1"/>
    <col min="4" max="7" width="9" style="8"/>
    <col min="8" max="9" width="33.125" style="8" customWidth="1"/>
    <col min="10" max="16384" width="9" style="8"/>
  </cols>
  <sheetData>
    <row r="1" spans="1:8" ht="25.5" customHeight="1">
      <c r="B1" s="154" t="s">
        <v>40</v>
      </c>
      <c r="C1" s="154"/>
      <c r="D1" s="154"/>
      <c r="E1" s="154"/>
      <c r="F1" s="154"/>
      <c r="G1" s="154"/>
      <c r="H1" s="154"/>
    </row>
    <row r="2" spans="1:8" ht="14.25" customHeight="1">
      <c r="A2" s="99"/>
      <c r="B2" s="99"/>
      <c r="C2" s="100"/>
      <c r="D2" s="100"/>
      <c r="E2" s="100"/>
      <c r="F2" s="100"/>
      <c r="G2" s="100"/>
      <c r="H2" s="101"/>
    </row>
    <row r="3" spans="1:8" ht="12" customHeight="1">
      <c r="B3" s="11" t="s">
        <v>1</v>
      </c>
      <c r="C3" s="146" t="s">
        <v>184</v>
      </c>
      <c r="D3" s="146"/>
      <c r="E3" s="152" t="s">
        <v>2</v>
      </c>
      <c r="F3" s="152"/>
      <c r="G3" s="102"/>
      <c r="H3" s="103" t="s">
        <v>185</v>
      </c>
    </row>
    <row r="4" spans="1:8" ht="12" customHeight="1">
      <c r="B4" s="11" t="s">
        <v>3</v>
      </c>
      <c r="C4" s="146" t="s">
        <v>183</v>
      </c>
      <c r="D4" s="146"/>
      <c r="E4" s="152" t="s">
        <v>4</v>
      </c>
      <c r="F4" s="152"/>
      <c r="G4" s="102"/>
      <c r="H4" s="103"/>
    </row>
    <row r="5" spans="1:8" ht="12" customHeight="1">
      <c r="B5" s="104" t="s">
        <v>5</v>
      </c>
      <c r="C5" s="146" t="str">
        <f>C4&amp;"_"&amp;"Test Report"&amp;"_"&amp;"vx.x"</f>
        <v>TC01_Test Report_vx.x</v>
      </c>
      <c r="D5" s="146"/>
      <c r="E5" s="152" t="s">
        <v>6</v>
      </c>
      <c r="F5" s="152"/>
      <c r="G5" s="102"/>
      <c r="H5" s="167">
        <v>42380</v>
      </c>
    </row>
    <row r="6" spans="1:8" ht="21.75" customHeight="1">
      <c r="A6" s="99"/>
      <c r="B6" s="104" t="s">
        <v>41</v>
      </c>
      <c r="C6" s="153" t="s">
        <v>42</v>
      </c>
      <c r="D6" s="153"/>
      <c r="E6" s="153"/>
      <c r="F6" s="153"/>
      <c r="G6" s="153"/>
      <c r="H6" s="153"/>
    </row>
    <row r="7" spans="1:8" ht="14.25" customHeight="1">
      <c r="A7" s="99"/>
      <c r="B7" s="105"/>
      <c r="C7" s="106"/>
      <c r="D7" s="107"/>
      <c r="E7" s="100"/>
      <c r="F7" s="100"/>
      <c r="G7" s="100"/>
      <c r="H7" s="101"/>
    </row>
    <row r="8" spans="1:8">
      <c r="B8" s="155" t="s">
        <v>18</v>
      </c>
      <c r="C8" s="156" t="s">
        <v>43</v>
      </c>
      <c r="D8" s="157" t="s">
        <v>24</v>
      </c>
      <c r="E8" s="156" t="s">
        <v>26</v>
      </c>
      <c r="F8" s="156" t="s">
        <v>28</v>
      </c>
      <c r="G8" s="158" t="s">
        <v>29</v>
      </c>
      <c r="H8" s="159" t="s">
        <v>44</v>
      </c>
    </row>
    <row r="9" spans="1:8">
      <c r="A9" s="107"/>
      <c r="B9" s="166">
        <v>1</v>
      </c>
      <c r="C9" s="165" t="str">
        <f>'Đăng ký khóa học'!B2</f>
        <v>Đăng ký khóa học</v>
      </c>
      <c r="D9" s="166">
        <v>4</v>
      </c>
      <c r="E9" s="166">
        <v>0</v>
      </c>
      <c r="F9" s="166">
        <f>'Đăng ký khóa học'!C6</f>
        <v>0</v>
      </c>
      <c r="G9" s="166"/>
      <c r="H9" s="166">
        <f>'Đăng ký khóa học'!E6</f>
        <v>4</v>
      </c>
    </row>
    <row r="10" spans="1:8">
      <c r="A10" s="45"/>
      <c r="B10" s="166">
        <v>2</v>
      </c>
      <c r="C10" s="165" t="str">
        <f>'Chương trình học'!B2</f>
        <v>Chương trình học</v>
      </c>
      <c r="D10" s="166">
        <v>6</v>
      </c>
      <c r="E10" s="166">
        <v>0</v>
      </c>
      <c r="F10" s="166">
        <f>'Chương trình học'!C6</f>
        <v>0</v>
      </c>
      <c r="G10" s="166"/>
      <c r="H10" s="166">
        <f>'Chương trình học'!E6</f>
        <v>6</v>
      </c>
    </row>
    <row r="11" spans="1:8">
      <c r="A11" s="108"/>
      <c r="B11" s="160">
        <v>3</v>
      </c>
      <c r="C11" s="161" t="str">
        <f>'Đăng nhập'!B2</f>
        <v>Đăng nhập</v>
      </c>
      <c r="D11" s="162">
        <f>'Đăng nhập'!A6</f>
        <v>6</v>
      </c>
      <c r="E11" s="162">
        <f>'Đăng nhập'!B6</f>
        <v>6</v>
      </c>
      <c r="F11" s="162">
        <f>'Đăng nhập'!C1</f>
        <v>0</v>
      </c>
      <c r="G11" s="163">
        <f>'Đăng nhập'!D6</f>
        <v>0</v>
      </c>
      <c r="H11" s="164">
        <f>'Đăng nhập'!E6</f>
        <v>3</v>
      </c>
    </row>
    <row r="12" spans="1:8">
      <c r="A12" s="108"/>
      <c r="B12" s="109">
        <v>2</v>
      </c>
      <c r="C12" s="110" t="str">
        <f>'Đăng ký'!B2</f>
        <v>Đăng ký</v>
      </c>
      <c r="D12" s="111">
        <f>'Đăng ký'!A6</f>
        <v>7</v>
      </c>
      <c r="E12" s="111">
        <f>'Đăng ký'!B6</f>
        <v>7</v>
      </c>
      <c r="F12" s="162">
        <f>'Đăng ký'!C7</f>
        <v>0</v>
      </c>
      <c r="G12" s="112">
        <f>'Đăng ký'!D6</f>
        <v>0</v>
      </c>
      <c r="H12" s="113">
        <f>'Đăng ký'!E6</f>
        <v>14</v>
      </c>
    </row>
    <row r="13" spans="1:8">
      <c r="A13" s="108"/>
      <c r="B13" s="109">
        <v>3</v>
      </c>
      <c r="C13" s="110" t="s">
        <v>58</v>
      </c>
      <c r="D13" s="111">
        <v>2</v>
      </c>
      <c r="E13" s="111">
        <v>1</v>
      </c>
      <c r="F13" s="162">
        <f>'Quên mật khẩu'!C1</f>
        <v>0</v>
      </c>
      <c r="G13" s="112"/>
      <c r="H13" s="113">
        <f>'Quên mật khẩu'!E6</f>
        <v>3</v>
      </c>
    </row>
    <row r="14" spans="1:8">
      <c r="A14" s="108"/>
      <c r="B14" s="114"/>
      <c r="C14" s="115" t="s">
        <v>45</v>
      </c>
      <c r="D14" s="116">
        <f>SUM(D7:D13)</f>
        <v>25</v>
      </c>
      <c r="E14" s="116">
        <f>SUM(E9:E13)</f>
        <v>14</v>
      </c>
      <c r="F14" s="116">
        <f>SUM(F9:F13)</f>
        <v>0</v>
      </c>
      <c r="G14" s="116">
        <f>SUM(G9:G13)</f>
        <v>0</v>
      </c>
      <c r="H14" s="117">
        <f>SUM(H9:H13)</f>
        <v>30</v>
      </c>
    </row>
    <row r="15" spans="1:8">
      <c r="A15" s="107"/>
      <c r="B15" s="118"/>
      <c r="C15" s="107"/>
      <c r="D15" s="119"/>
      <c r="E15" s="120"/>
      <c r="F15" s="120"/>
      <c r="G15" s="120"/>
      <c r="H15" s="120"/>
    </row>
    <row r="16" spans="1:8">
      <c r="A16" s="107"/>
      <c r="B16" s="107"/>
      <c r="C16" s="121" t="s">
        <v>46</v>
      </c>
      <c r="D16" s="107"/>
      <c r="E16" s="122">
        <f>(D14+E14)*100/(H14-G14)</f>
        <v>130</v>
      </c>
      <c r="F16" s="107" t="s">
        <v>47</v>
      </c>
      <c r="G16" s="107"/>
      <c r="H16" s="82"/>
    </row>
    <row r="17" spans="1:8">
      <c r="A17" s="107"/>
      <c r="B17" s="107"/>
      <c r="C17" s="121" t="s">
        <v>48</v>
      </c>
      <c r="D17" s="107"/>
      <c r="E17" s="122">
        <f>D14*100/(H14-G14)</f>
        <v>83.333333333333329</v>
      </c>
      <c r="F17" s="107" t="s">
        <v>47</v>
      </c>
      <c r="G17" s="107"/>
      <c r="H17" s="82"/>
    </row>
    <row r="18" spans="1:8">
      <c r="C18" s="107"/>
      <c r="D18" s="107"/>
    </row>
  </sheetData>
  <mergeCells count="8">
    <mergeCell ref="C5:D5"/>
    <mergeCell ref="E5:F5"/>
    <mergeCell ref="C6:H6"/>
    <mergeCell ref="B1:H1"/>
    <mergeCell ref="C3:D3"/>
    <mergeCell ref="E3:F3"/>
    <mergeCell ref="C4:D4"/>
    <mergeCell ref="E4:F4"/>
  </mergeCells>
  <phoneticPr fontId="0" type="noConversion"/>
  <pageMargins left="0.74791666666666667" right="0.74791666666666667" top="0.98402777777777783" bottom="0.98402777777777772" header="0.51180555555555562" footer="0.5"/>
  <pageSetup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Cover</vt:lpstr>
      <vt:lpstr>Test case List</vt:lpstr>
      <vt:lpstr>Đăng nhập</vt:lpstr>
      <vt:lpstr>Đăng ký</vt:lpstr>
      <vt:lpstr>Quên mật khẩu</vt:lpstr>
      <vt:lpstr>Đăng ký khóa học</vt:lpstr>
      <vt:lpstr>Chương trình học</vt:lpstr>
      <vt:lpstr>Test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</dc:title>
  <dc:subject>v1/0</dc:subject>
  <dc:creator>Tuấn Lê Bá Thanh</dc:creator>
  <dc:description>Updates sheet Cover: Add logo, document code, creator, reviewer/approver._x000d_
Add sheet Test Case List._x000d_
Change Sheet Company, User, Provider to Modules. Add column Inter-test case dependent. Update these sheets._x000d_
Update Test Report</dc:description>
  <cp:lastModifiedBy>Thanh Dat</cp:lastModifiedBy>
  <cp:lastPrinted>2010-11-12T10:33:20Z</cp:lastPrinted>
  <dcterms:created xsi:type="dcterms:W3CDTF">2016-11-01T13:48:57Z</dcterms:created>
  <dcterms:modified xsi:type="dcterms:W3CDTF">2016-11-01T14:36:19Z</dcterms:modified>
</cp:coreProperties>
</file>