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0987774B-A387-4269-A0EC-C9D5072E2510}" xr6:coauthVersionLast="47" xr6:coauthVersionMax="47" xr10:uidLastSave="{00000000-0000-0000-0000-000000000000}"/>
  <bookViews>
    <workbookView xWindow="28692" yWindow="-108" windowWidth="29016" windowHeight="15696" tabRatio="675" activeTab="1" xr2:uid="{DD226C4A-46C6-48AC-B32C-2295BEB2B192}"/>
  </bookViews>
  <sheets>
    <sheet name="概要説明" sheetId="7" r:id="rId1"/>
    <sheet name="支払いテンプレート" sheetId="8" r:id="rId2"/>
    <sheet name="駐車場使用履歴" sheetId="6" r:id="rId3"/>
    <sheet name="月次支払い" sheetId="2" r:id="rId4"/>
    <sheet name="駐車場使用者マスタ" sheetId="4" r:id="rId5"/>
    <sheet name="駐車場区画マスタ" sheetId="5" r:id="rId6"/>
    <sheet name="駐車場マスタ" sheetId="3" r:id="rId7"/>
    <sheet name="支払い先マスタ" sheetId="1" r:id="rId8"/>
  </sheets>
  <definedNames>
    <definedName name="_xlnm._FilterDatabase" localSheetId="3" hidden="1">月次支払い!$A$1:$G$37</definedName>
    <definedName name="_xlnm._FilterDatabase" localSheetId="2" hidden="1">駐車場使用履歴!$A$1:$I$70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8" l="1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E5" i="8"/>
  <c r="F5" i="8" s="1"/>
  <c r="E2" i="6"/>
  <c r="F31" i="2"/>
  <c r="E31" i="2" s="1"/>
  <c r="D31" i="2"/>
  <c r="H55" i="6"/>
  <c r="G55" i="6"/>
  <c r="F55" i="6"/>
  <c r="E55" i="6"/>
  <c r="F30" i="2"/>
  <c r="E30" i="2" s="1"/>
  <c r="D30" i="2"/>
  <c r="H54" i="6"/>
  <c r="G54" i="6"/>
  <c r="F54" i="6"/>
  <c r="E54" i="6"/>
  <c r="F29" i="2"/>
  <c r="E29" i="2" s="1"/>
  <c r="D29" i="2"/>
  <c r="H53" i="6"/>
  <c r="G53" i="6"/>
  <c r="F53" i="6"/>
  <c r="E53" i="6"/>
  <c r="H52" i="6"/>
  <c r="G52" i="6"/>
  <c r="F52" i="6"/>
  <c r="E52" i="6"/>
  <c r="H51" i="6"/>
  <c r="G51" i="6"/>
  <c r="F51" i="6"/>
  <c r="E51" i="6"/>
  <c r="H50" i="6"/>
  <c r="G50" i="6"/>
  <c r="F50" i="6"/>
  <c r="E50" i="6"/>
  <c r="H49" i="6"/>
  <c r="G49" i="6"/>
  <c r="F49" i="6"/>
  <c r="E49" i="6"/>
  <c r="H48" i="6"/>
  <c r="G48" i="6"/>
  <c r="F48" i="6"/>
  <c r="E48" i="6"/>
  <c r="H47" i="6"/>
  <c r="G47" i="6"/>
  <c r="F47" i="6"/>
  <c r="E47" i="6"/>
  <c r="D2" i="2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6" i="8"/>
  <c r="F6" i="8" s="1"/>
  <c r="E7" i="8"/>
  <c r="F7" i="8" s="1"/>
  <c r="F2" i="2"/>
  <c r="F46" i="6"/>
  <c r="G46" i="6" s="1"/>
  <c r="H46" i="6" s="1"/>
  <c r="F45" i="6"/>
  <c r="G45" i="6" s="1"/>
  <c r="H45" i="6" s="1"/>
  <c r="F44" i="6"/>
  <c r="G44" i="6" s="1"/>
  <c r="H44" i="6" s="1"/>
  <c r="F43" i="6"/>
  <c r="G43" i="6" s="1"/>
  <c r="H43" i="6" s="1"/>
  <c r="F42" i="6"/>
  <c r="G42" i="6" s="1"/>
  <c r="H42" i="6" s="1"/>
  <c r="F41" i="6"/>
  <c r="G41" i="6" s="1"/>
  <c r="H41" i="6" s="1"/>
  <c r="F40" i="6"/>
  <c r="G40" i="6" s="1"/>
  <c r="H40" i="6" s="1"/>
  <c r="F39" i="6"/>
  <c r="G39" i="6" s="1"/>
  <c r="H39" i="6" s="1"/>
  <c r="F38" i="6"/>
  <c r="G38" i="6" s="1"/>
  <c r="H38" i="6" s="1"/>
  <c r="F37" i="6"/>
  <c r="G37" i="6" s="1"/>
  <c r="H37" i="6" s="1"/>
  <c r="F36" i="6"/>
  <c r="G36" i="6" s="1"/>
  <c r="H36" i="6" s="1"/>
  <c r="F35" i="6"/>
  <c r="G35" i="6" s="1"/>
  <c r="H35" i="6" s="1"/>
  <c r="F34" i="6"/>
  <c r="G34" i="6" s="1"/>
  <c r="H34" i="6" s="1"/>
  <c r="F33" i="6"/>
  <c r="G33" i="6" s="1"/>
  <c r="H33" i="6" s="1"/>
  <c r="F32" i="6"/>
  <c r="G32" i="6" s="1"/>
  <c r="H32" i="6" s="1"/>
  <c r="F31" i="6"/>
  <c r="G31" i="6" s="1"/>
  <c r="H31" i="6" s="1"/>
  <c r="F30" i="6"/>
  <c r="G30" i="6" s="1"/>
  <c r="H30" i="6" s="1"/>
  <c r="F29" i="6"/>
  <c r="G29" i="6" s="1"/>
  <c r="H29" i="6" s="1"/>
  <c r="F28" i="6"/>
  <c r="G28" i="6" s="1"/>
  <c r="H28" i="6" s="1"/>
  <c r="F27" i="6"/>
  <c r="G27" i="6" s="1"/>
  <c r="H27" i="6" s="1"/>
  <c r="F26" i="6"/>
  <c r="G26" i="6" s="1"/>
  <c r="H26" i="6" s="1"/>
  <c r="F25" i="6"/>
  <c r="G25" i="6" s="1"/>
  <c r="H25" i="6" s="1"/>
  <c r="F24" i="6"/>
  <c r="G24" i="6" s="1"/>
  <c r="H24" i="6" s="1"/>
  <c r="F23" i="6"/>
  <c r="G23" i="6" s="1"/>
  <c r="H23" i="6" s="1"/>
  <c r="F22" i="6"/>
  <c r="G22" i="6" s="1"/>
  <c r="H22" i="6" s="1"/>
  <c r="F21" i="6"/>
  <c r="G21" i="6" s="1"/>
  <c r="H21" i="6" s="1"/>
  <c r="F20" i="6"/>
  <c r="G20" i="6" s="1"/>
  <c r="H20" i="6" s="1"/>
  <c r="F19" i="6"/>
  <c r="G19" i="6" s="1"/>
  <c r="H19" i="6" s="1"/>
  <c r="F18" i="6"/>
  <c r="G18" i="6" s="1"/>
  <c r="H18" i="6" s="1"/>
  <c r="F17" i="6"/>
  <c r="G17" i="6" s="1"/>
  <c r="H17" i="6" s="1"/>
  <c r="F16" i="6"/>
  <c r="G16" i="6" s="1"/>
  <c r="H16" i="6" s="1"/>
  <c r="F15" i="6"/>
  <c r="G15" i="6" s="1"/>
  <c r="H15" i="6" s="1"/>
  <c r="F14" i="6"/>
  <c r="G14" i="6" s="1"/>
  <c r="H14" i="6" s="1"/>
  <c r="E12" i="8"/>
  <c r="F12" i="8" s="1"/>
  <c r="E10" i="8"/>
  <c r="F10" i="8" s="1"/>
  <c r="H6" i="8"/>
  <c r="E23" i="8"/>
  <c r="F23" i="8" s="1"/>
  <c r="E24" i="8"/>
  <c r="F24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1" i="8"/>
  <c r="F11" i="8" s="1"/>
  <c r="E9" i="8"/>
  <c r="F9" i="8" s="1"/>
  <c r="E8" i="8"/>
  <c r="F8" i="8" s="1"/>
  <c r="F13" i="6"/>
  <c r="G13" i="6" s="1"/>
  <c r="H13" i="6" s="1"/>
  <c r="F12" i="6"/>
  <c r="G12" i="6" s="1"/>
  <c r="H12" i="6" s="1"/>
  <c r="F11" i="6"/>
  <c r="G11" i="6" s="1"/>
  <c r="H11" i="6" s="1"/>
  <c r="F10" i="6"/>
  <c r="G10" i="6" s="1"/>
  <c r="H10" i="6" s="1"/>
  <c r="F9" i="6"/>
  <c r="G9" i="6" s="1"/>
  <c r="H9" i="6" s="1"/>
  <c r="F8" i="6"/>
  <c r="G8" i="6" s="1"/>
  <c r="H8" i="6" s="1"/>
  <c r="F7" i="6"/>
  <c r="G7" i="6" s="1"/>
  <c r="H7" i="6" s="1"/>
  <c r="F6" i="6"/>
  <c r="G6" i="6" s="1"/>
  <c r="H6" i="6" s="1"/>
  <c r="F5" i="6"/>
  <c r="G5" i="6" s="1"/>
  <c r="H5" i="6" s="1"/>
  <c r="F4" i="6"/>
  <c r="G4" i="6" s="1"/>
  <c r="H4" i="6" s="1"/>
  <c r="F2" i="6"/>
  <c r="G2" i="6" s="1"/>
  <c r="H2" i="6" s="1"/>
  <c r="F3" i="6"/>
  <c r="G3" i="6" s="1"/>
  <c r="H3" i="6" s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" i="2" l="1"/>
  <c r="E17" i="2"/>
  <c r="E8" i="2"/>
  <c r="E11" i="2"/>
  <c r="E20" i="2"/>
  <c r="E23" i="2"/>
  <c r="E14" i="2"/>
  <c r="E5" i="2"/>
  <c r="E6" i="2"/>
  <c r="E15" i="2"/>
  <c r="E24" i="2"/>
  <c r="E7" i="2"/>
  <c r="E13" i="2"/>
  <c r="E19" i="2"/>
  <c r="E27" i="2"/>
  <c r="E3" i="2"/>
  <c r="E12" i="2"/>
  <c r="E21" i="2"/>
  <c r="E4" i="2"/>
  <c r="E10" i="2"/>
  <c r="E16" i="2"/>
  <c r="E22" i="2"/>
  <c r="E26" i="2"/>
  <c r="E9" i="2"/>
  <c r="E18" i="2"/>
  <c r="E25" i="2"/>
  <c r="E28" i="2"/>
</calcChain>
</file>

<file path=xl/sharedStrings.xml><?xml version="1.0" encoding="utf-8"?>
<sst xmlns="http://schemas.openxmlformats.org/spreadsheetml/2006/main" count="265" uniqueCount="89">
  <si>
    <t>駐車場名</t>
    <rPh sb="0" eb="3">
      <t>チュウシャジョウ</t>
    </rPh>
    <rPh sb="3" eb="4">
      <t>メイ</t>
    </rPh>
    <phoneticPr fontId="1"/>
  </si>
  <si>
    <t>駐車場区画名</t>
    <rPh sb="0" eb="3">
      <t>チュウシャジョウ</t>
    </rPh>
    <rPh sb="3" eb="6">
      <t>クカクメイ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</si>
  <si>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</si>
  <si>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</si>
  <si>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金額</t>
    <rPh sb="0" eb="2">
      <t>キンガク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</si>
  <si>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</si>
  <si>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</si>
  <si>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支払い先名</t>
    <rPh sb="0" eb="2">
      <t>シハラ</t>
    </rPh>
    <rPh sb="3" eb="4">
      <t>サキ</t>
    </rPh>
    <rPh sb="4" eb="5">
      <t>メイ</t>
    </rPh>
    <phoneticPr fontId="1"/>
  </si>
  <si>
    <t>駐車場使用者名</t>
    <rPh sb="0" eb="3">
      <t>チュウシャジョウ</t>
    </rPh>
    <rPh sb="3" eb="6">
      <t>シヨウシャ</t>
    </rPh>
    <rPh sb="6" eb="7">
      <t>メイ</t>
    </rPh>
    <phoneticPr fontId="1"/>
  </si>
  <si>
    <t>支払いチェック</t>
    <rPh sb="0" eb="2">
      <t>シハラ</t>
    </rPh>
    <phoneticPr fontId="1"/>
  </si>
  <si>
    <t>年月日支払い先</t>
    <rPh sb="0" eb="3">
      <t>ネンガツニチ</t>
    </rPh>
    <rPh sb="3" eb="5">
      <t>シハラ</t>
    </rPh>
    <rPh sb="6" eb="7">
      <t>サキ</t>
    </rPh>
    <phoneticPr fontId="1"/>
  </si>
  <si>
    <t>支払い先名</t>
    <rPh sb="4" eb="5">
      <t>メイ</t>
    </rPh>
    <phoneticPr fontId="1"/>
  </si>
  <si>
    <t>出雲○○不動産</t>
    <rPh sb="0" eb="2">
      <t>イズモ</t>
    </rPh>
    <rPh sb="4" eb="7">
      <t>フドウサン</t>
    </rPh>
    <phoneticPr fontId="1"/>
  </si>
  <si>
    <t>松江○○不動産</t>
    <rPh sb="0" eb="2">
      <t>マツエ</t>
    </rPh>
    <rPh sb="4" eb="7">
      <t>フドウサン</t>
    </rPh>
    <phoneticPr fontId="1"/>
  </si>
  <si>
    <t>出雲銀行</t>
    <rPh sb="0" eb="2">
      <t>イズモ</t>
    </rPh>
    <rPh sb="2" eb="4">
      <t>ギンコウ</t>
    </rPh>
    <phoneticPr fontId="1"/>
  </si>
  <si>
    <t>松江銀行</t>
    <rPh sb="0" eb="4">
      <t>マツエギンコウ</t>
    </rPh>
    <phoneticPr fontId="1"/>
  </si>
  <si>
    <t>東京○○不動産</t>
    <rPh sb="0" eb="2">
      <t>トウキョウ</t>
    </rPh>
    <rPh sb="4" eb="7">
      <t>フドウサン</t>
    </rPh>
    <phoneticPr fontId="1"/>
  </si>
  <si>
    <t>出雲西駐車場</t>
    <rPh sb="0" eb="2">
      <t>イズモ</t>
    </rPh>
    <rPh sb="2" eb="3">
      <t>ニシ</t>
    </rPh>
    <rPh sb="3" eb="6">
      <t>チュウシャジョウ</t>
    </rPh>
    <phoneticPr fontId="1"/>
  </si>
  <si>
    <t>出雲東駐車場</t>
    <rPh sb="0" eb="2">
      <t>イズモ</t>
    </rPh>
    <rPh sb="2" eb="3">
      <t>ヒガシ</t>
    </rPh>
    <rPh sb="3" eb="6">
      <t>チュウシャジョウ</t>
    </rPh>
    <phoneticPr fontId="1"/>
  </si>
  <si>
    <t>松江北駐車場</t>
    <rPh sb="0" eb="3">
      <t>マツエキタ</t>
    </rPh>
    <rPh sb="3" eb="6">
      <t>チュウシャジョウ</t>
    </rPh>
    <phoneticPr fontId="1"/>
  </si>
  <si>
    <t>松江南駐車場</t>
    <rPh sb="0" eb="2">
      <t>マツエ</t>
    </rPh>
    <rPh sb="2" eb="3">
      <t>ミナミ</t>
    </rPh>
    <rPh sb="3" eb="6">
      <t>チュウシャジョウ</t>
    </rPh>
    <phoneticPr fontId="1"/>
  </si>
  <si>
    <t>東京西駐車場</t>
    <rPh sb="0" eb="2">
      <t>トウキョウ</t>
    </rPh>
    <rPh sb="2" eb="6">
      <t>ニシチュウシャジョウ</t>
    </rPh>
    <phoneticPr fontId="1"/>
  </si>
  <si>
    <t>東京駅駐車場</t>
    <rPh sb="0" eb="2">
      <t>トウキョウ</t>
    </rPh>
    <rPh sb="2" eb="3">
      <t>エキ</t>
    </rPh>
    <rPh sb="3" eb="6">
      <t>チュウシャジョウ</t>
    </rPh>
    <phoneticPr fontId="1"/>
  </si>
  <si>
    <t>※B列は「支払い先マスタ」シートの項目のみ入力可能</t>
    <rPh sb="2" eb="3">
      <t>レツ</t>
    </rPh>
    <rPh sb="5" eb="7">
      <t>シハラ</t>
    </rPh>
    <rPh sb="8" eb="9">
      <t>サキ</t>
    </rPh>
    <rPh sb="17" eb="19">
      <t>コウモク</t>
    </rPh>
    <rPh sb="21" eb="25">
      <t>ニュウリョクカノウ</t>
    </rPh>
    <phoneticPr fontId="1"/>
  </si>
  <si>
    <t>※B列は「駐車場マスタ」シートの項目のみ入力可能</t>
    <rPh sb="2" eb="3">
      <t>レツ</t>
    </rPh>
    <rPh sb="5" eb="8">
      <t>チュウシャジョウ</t>
    </rPh>
    <rPh sb="16" eb="18">
      <t>コウモク</t>
    </rPh>
    <rPh sb="20" eb="24">
      <t>ニュウリョクカノウ</t>
    </rPh>
    <phoneticPr fontId="1"/>
  </si>
  <si>
    <t>正社員</t>
    <rPh sb="0" eb="3">
      <t>セイシャイン</t>
    </rPh>
    <phoneticPr fontId="1"/>
  </si>
  <si>
    <t>BP</t>
    <phoneticPr fontId="1"/>
  </si>
  <si>
    <t>出雲　一郎</t>
    <rPh sb="0" eb="2">
      <t>イズモ</t>
    </rPh>
    <rPh sb="3" eb="5">
      <t>イチロウ</t>
    </rPh>
    <phoneticPr fontId="1"/>
  </si>
  <si>
    <t>島根　二郎</t>
    <rPh sb="0" eb="2">
      <t>シマネ</t>
    </rPh>
    <rPh sb="3" eb="5">
      <t>ジロウ</t>
    </rPh>
    <phoneticPr fontId="1"/>
  </si>
  <si>
    <t>松江　一郎</t>
    <rPh sb="0" eb="2">
      <t>マツエ</t>
    </rPh>
    <rPh sb="3" eb="5">
      <t>イチロウ</t>
    </rPh>
    <phoneticPr fontId="1"/>
  </si>
  <si>
    <t>東京　二郎</t>
    <rPh sb="0" eb="2">
      <t>トウキョウ</t>
    </rPh>
    <rPh sb="3" eb="5">
      <t>ジロウ</t>
    </rPh>
    <phoneticPr fontId="1"/>
  </si>
  <si>
    <t>出雲西　区画No.1</t>
    <rPh sb="0" eb="3">
      <t>イズモニシ</t>
    </rPh>
    <rPh sb="4" eb="6">
      <t>クカク</t>
    </rPh>
    <phoneticPr fontId="1"/>
  </si>
  <si>
    <t>出雲西　区画No.2</t>
    <rPh sb="0" eb="3">
      <t>イズモニシ</t>
    </rPh>
    <rPh sb="4" eb="6">
      <t>クカク</t>
    </rPh>
    <phoneticPr fontId="1"/>
  </si>
  <si>
    <t>出雲西　区画No.3</t>
    <rPh sb="0" eb="3">
      <t>イズモニシ</t>
    </rPh>
    <rPh sb="4" eb="6">
      <t>クカク</t>
    </rPh>
    <phoneticPr fontId="1"/>
  </si>
  <si>
    <t>出雲西　区画No.4</t>
    <rPh sb="0" eb="3">
      <t>イズモニシ</t>
    </rPh>
    <rPh sb="4" eb="6">
      <t>クカク</t>
    </rPh>
    <phoneticPr fontId="1"/>
  </si>
  <si>
    <t>出雲東　区画No.1</t>
    <rPh sb="0" eb="2">
      <t>イズモ</t>
    </rPh>
    <rPh sb="2" eb="3">
      <t>ヒガシ</t>
    </rPh>
    <rPh sb="4" eb="6">
      <t>クカク</t>
    </rPh>
    <phoneticPr fontId="1"/>
  </si>
  <si>
    <t>出雲東　区画No.2</t>
    <rPh sb="0" eb="2">
      <t>イズモ</t>
    </rPh>
    <rPh sb="2" eb="3">
      <t>ヒガシ</t>
    </rPh>
    <rPh sb="4" eb="6">
      <t>クカク</t>
    </rPh>
    <phoneticPr fontId="1"/>
  </si>
  <si>
    <t>出雲東　区画No.3</t>
    <rPh sb="0" eb="2">
      <t>イズモ</t>
    </rPh>
    <rPh sb="2" eb="3">
      <t>ヒガシ</t>
    </rPh>
    <rPh sb="4" eb="6">
      <t>クカク</t>
    </rPh>
    <phoneticPr fontId="1"/>
  </si>
  <si>
    <t>松江北　区画No.1</t>
    <rPh sb="0" eb="3">
      <t>マツエキタ</t>
    </rPh>
    <rPh sb="4" eb="6">
      <t>クカク</t>
    </rPh>
    <phoneticPr fontId="1"/>
  </si>
  <si>
    <t>松江北　区画No.2</t>
    <rPh sb="4" eb="6">
      <t>クカク</t>
    </rPh>
    <phoneticPr fontId="1"/>
  </si>
  <si>
    <t>松江南　区画No.1</t>
    <rPh sb="4" eb="6">
      <t>クカク</t>
    </rPh>
    <phoneticPr fontId="1"/>
  </si>
  <si>
    <t>松江南　区画No.2</t>
    <rPh sb="4" eb="6">
      <t>クカク</t>
    </rPh>
    <phoneticPr fontId="1"/>
  </si>
  <si>
    <t>松江南　区画No.3</t>
    <rPh sb="4" eb="6">
      <t>クカク</t>
    </rPh>
    <phoneticPr fontId="1"/>
  </si>
  <si>
    <t>松江南　区画No.4</t>
    <rPh sb="4" eb="6">
      <t>クカク</t>
    </rPh>
    <phoneticPr fontId="1"/>
  </si>
  <si>
    <t>東京西　区画No.1</t>
    <rPh sb="4" eb="6">
      <t>クカク</t>
    </rPh>
    <phoneticPr fontId="1"/>
  </si>
  <si>
    <t>東京西　区画No.2</t>
    <rPh sb="4" eb="6">
      <t>クカク</t>
    </rPh>
    <phoneticPr fontId="1"/>
  </si>
  <si>
    <t>東京駅　区画No.1</t>
    <rPh sb="2" eb="3">
      <t>エキ</t>
    </rPh>
    <rPh sb="4" eb="6">
      <t>クカク</t>
    </rPh>
    <phoneticPr fontId="1"/>
  </si>
  <si>
    <t>東京駅　区画No.2</t>
    <rPh sb="2" eb="3">
      <t>エキ</t>
    </rPh>
    <rPh sb="4" eb="6">
      <t>クカク</t>
    </rPh>
    <phoneticPr fontId="1"/>
  </si>
  <si>
    <t>東京駅　区画No.3</t>
    <rPh sb="2" eb="3">
      <t>エキ</t>
    </rPh>
    <rPh sb="4" eb="6">
      <t>クカク</t>
    </rPh>
    <phoneticPr fontId="1"/>
  </si>
  <si>
    <t>東京駅　区画No.4</t>
    <rPh sb="2" eb="3">
      <t>エキ</t>
    </rPh>
    <rPh sb="4" eb="6">
      <t>クカク</t>
    </rPh>
    <phoneticPr fontId="1"/>
  </si>
  <si>
    <t>※C列は「駐車場区画マスタ」シートの項目のみ入力可能</t>
    <rPh sb="2" eb="3">
      <t>レツ</t>
    </rPh>
    <rPh sb="5" eb="8">
      <t>チュウシャジョウ</t>
    </rPh>
    <rPh sb="8" eb="10">
      <t>クカク</t>
    </rPh>
    <rPh sb="18" eb="20">
      <t>コウモク</t>
    </rPh>
    <rPh sb="22" eb="26">
      <t>ニュウリョクカノウ</t>
    </rPh>
    <phoneticPr fontId="1"/>
  </si>
  <si>
    <t>※D列は「駐車場使用者名マスタ」シートの項目のみ入力可能</t>
    <rPh sb="2" eb="3">
      <t>レツ</t>
    </rPh>
    <rPh sb="5" eb="8">
      <t>チュウシャジョウ</t>
    </rPh>
    <rPh sb="8" eb="12">
      <t>シヨウシャメイ</t>
    </rPh>
    <rPh sb="20" eb="22">
      <t>コウモク</t>
    </rPh>
    <rPh sb="24" eb="28">
      <t>ニュウリョクカノウ</t>
    </rPh>
    <phoneticPr fontId="1"/>
  </si>
  <si>
    <t>※　E列の内容を「駐車場使用履歴」シートと突合して月額を計算している</t>
    <rPh sb="3" eb="4">
      <t>レツ</t>
    </rPh>
    <rPh sb="5" eb="7">
      <t>ナイヨウ</t>
    </rPh>
    <rPh sb="9" eb="12">
      <t>チュウシャジョウ</t>
    </rPh>
    <rPh sb="12" eb="16">
      <t>シヨウリレキ</t>
    </rPh>
    <rPh sb="21" eb="23">
      <t>トツゴウ</t>
    </rPh>
    <rPh sb="25" eb="27">
      <t>ゲツガク</t>
    </rPh>
    <rPh sb="28" eb="30">
      <t>ケイサン</t>
    </rPh>
    <phoneticPr fontId="1"/>
  </si>
  <si>
    <t>トランザクション系のデータが入っているシート</t>
    <rPh sb="8" eb="9">
      <t>ケイ</t>
    </rPh>
    <rPh sb="14" eb="15">
      <t>ハイ</t>
    </rPh>
    <phoneticPr fontId="1"/>
  </si>
  <si>
    <t>駐車場使用履歴</t>
  </si>
  <si>
    <t>請求</t>
  </si>
  <si>
    <t>駐車場使用者マスタ</t>
    <phoneticPr fontId="1"/>
  </si>
  <si>
    <t>駐車場区画マスタ</t>
    <phoneticPr fontId="1"/>
  </si>
  <si>
    <t>駐車場マスタ</t>
  </si>
  <si>
    <t>支払い先マスタ</t>
    <phoneticPr fontId="1"/>
  </si>
  <si>
    <t>マスタ系のデータが入っているシート</t>
    <rPh sb="3" eb="4">
      <t>ケイ</t>
    </rPh>
    <rPh sb="9" eb="10">
      <t>ハイ</t>
    </rPh>
    <phoneticPr fontId="1"/>
  </si>
  <si>
    <t>※システムの概要</t>
    <rPh sb="6" eb="8">
      <t>ガイヨウ</t>
    </rPh>
    <phoneticPr fontId="1"/>
  </si>
  <si>
    <t>エクセルの「プルダウン機能」で項目を紐づけて、VLOOKUP関数とSUMIF関数で請求額を合算する</t>
    <rPh sb="11" eb="13">
      <t>キノウ</t>
    </rPh>
    <rPh sb="15" eb="17">
      <t>コウモク</t>
    </rPh>
    <rPh sb="18" eb="19">
      <t>ヒモ</t>
    </rPh>
    <rPh sb="30" eb="32">
      <t>カンスウ</t>
    </rPh>
    <rPh sb="38" eb="40">
      <t>カンスウ</t>
    </rPh>
    <rPh sb="41" eb="44">
      <t>セイキュウガク</t>
    </rPh>
    <rPh sb="45" eb="47">
      <t>ガッサン</t>
    </rPh>
    <phoneticPr fontId="1"/>
  </si>
  <si>
    <t>支払い日</t>
    <rPh sb="0" eb="2">
      <t>シハラ</t>
    </rPh>
    <rPh sb="3" eb="4">
      <t>ヒ</t>
    </rPh>
    <phoneticPr fontId="1"/>
  </si>
  <si>
    <t>※　色分け（視覚的に分かりやすい）</t>
    <rPh sb="2" eb="4">
      <t>イロワ</t>
    </rPh>
    <rPh sb="6" eb="9">
      <t>シカクテキ</t>
    </rPh>
    <rPh sb="10" eb="11">
      <t>ワ</t>
    </rPh>
    <phoneticPr fontId="1"/>
  </si>
  <si>
    <t>支払い先名</t>
    <rPh sb="0" eb="2">
      <t>シハラ</t>
    </rPh>
    <rPh sb="3" eb="5">
      <t>サキメイ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</si>
  <si>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</si>
  <si>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</si>
  <si>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※他の項目は要検討</t>
    <rPh sb="1" eb="2">
      <t>ホカ</t>
    </rPh>
    <rPh sb="3" eb="5">
      <t>コウモク</t>
    </rPh>
    <rPh sb="6" eb="9">
      <t>ヨウケントウ</t>
    </rPh>
    <phoneticPr fontId="1"/>
  </si>
  <si>
    <t>※　F列は数式で入力</t>
    <rPh sb="3" eb="4">
      <t>レツ</t>
    </rPh>
    <rPh sb="5" eb="7">
      <t>スウシキ</t>
    </rPh>
    <rPh sb="8" eb="10">
      <t>ニュウリョク</t>
    </rPh>
    <phoneticPr fontId="1"/>
  </si>
  <si>
    <t>※　後でシートの保護をかける</t>
    <rPh sb="2" eb="3">
      <t>アト</t>
    </rPh>
    <rPh sb="8" eb="10">
      <t>ホゴ</t>
    </rPh>
    <phoneticPr fontId="1"/>
  </si>
  <si>
    <t>※　A列、B列が両方とも入力されている項目のみ転記します。</t>
    <rPh sb="3" eb="4">
      <t>レツ</t>
    </rPh>
    <rPh sb="6" eb="7">
      <t>レツ</t>
    </rPh>
    <rPh sb="8" eb="10">
      <t>リョウホウ</t>
    </rPh>
    <rPh sb="12" eb="14">
      <t>ニュウリョク</t>
    </rPh>
    <rPh sb="19" eb="21">
      <t>コウモク</t>
    </rPh>
    <rPh sb="23" eb="25">
      <t>テンキ</t>
    </rPh>
    <phoneticPr fontId="1"/>
  </si>
  <si>
    <t>金額</t>
    <rPh sb="0" eb="2">
      <t>キンガク</t>
    </rPh>
    <phoneticPr fontId="1"/>
  </si>
  <si>
    <t>出雲東　区画No.1</t>
  </si>
  <si>
    <t>出雲　一郎</t>
  </si>
  <si>
    <t>東京西　区画No.2</t>
  </si>
  <si>
    <t>島根　二郎</t>
  </si>
  <si>
    <t>松江北　区画No.1</t>
  </si>
  <si>
    <t>東京　二郎</t>
  </si>
  <si>
    <t>東京○○不動産</t>
  </si>
  <si>
    <t>松江○○不動産</t>
  </si>
  <si>
    <t>出雲○○不動産</t>
  </si>
  <si>
    <t>支払い先情報</t>
    <rPh sb="0" eb="2">
      <t>シハラ</t>
    </rPh>
    <rPh sb="3" eb="4">
      <t>サキ</t>
    </rPh>
    <rPh sb="4" eb="6">
      <t>ジョウホウ</t>
    </rPh>
    <phoneticPr fontId="1"/>
  </si>
  <si>
    <t>支払い先情報</t>
    <rPh sb="0" eb="2">
      <t>シハラ</t>
    </rPh>
    <rPh sb="3" eb="6">
      <t>サキジョウホウ</t>
    </rPh>
    <phoneticPr fontId="1"/>
  </si>
  <si>
    <t>駐車場使用者：備考</t>
    <rPh sb="0" eb="6">
      <t>チュウシャジョウシヨウシャ</t>
    </rPh>
    <rPh sb="7" eb="9">
      <t>ビコウ</t>
    </rPh>
    <phoneticPr fontId="1"/>
  </si>
  <si>
    <t>※F列はVLOOKUP関数で「駐車場区画名」に紐づいている「駐車場名」を見つけている</t>
    <rPh sb="2" eb="3">
      <t>レツ</t>
    </rPh>
    <rPh sb="11" eb="13">
      <t>カンスウ</t>
    </rPh>
    <rPh sb="15" eb="18">
      <t>チュウシャジョウ</t>
    </rPh>
    <rPh sb="18" eb="20">
      <t>クカク</t>
    </rPh>
    <rPh sb="20" eb="21">
      <t>メイ</t>
    </rPh>
    <rPh sb="23" eb="24">
      <t>ヒモ</t>
    </rPh>
    <rPh sb="30" eb="33">
      <t>チュウシャジョウ</t>
    </rPh>
    <rPh sb="33" eb="34">
      <t>メイ</t>
    </rPh>
    <rPh sb="36" eb="37">
      <t>ミ</t>
    </rPh>
    <phoneticPr fontId="1"/>
  </si>
  <si>
    <t>※G列はVLOOKUP関数で「駐車場名」に紐づいている「支払い先名」を見つけている</t>
    <rPh sb="2" eb="3">
      <t>レツ</t>
    </rPh>
    <rPh sb="11" eb="13">
      <t>カンスウ</t>
    </rPh>
    <rPh sb="15" eb="18">
      <t>チュウシャジョウ</t>
    </rPh>
    <rPh sb="18" eb="19">
      <t>メイ</t>
    </rPh>
    <rPh sb="21" eb="22">
      <t>ヒモ</t>
    </rPh>
    <rPh sb="28" eb="30">
      <t>シハラ</t>
    </rPh>
    <rPh sb="31" eb="32">
      <t>サキ</t>
    </rPh>
    <rPh sb="32" eb="33">
      <t>メイ</t>
    </rPh>
    <rPh sb="35" eb="36">
      <t>ミ</t>
    </rPh>
    <phoneticPr fontId="1"/>
  </si>
  <si>
    <t>※E列はVLOOKUP関数で「駐車場使用者名」に紐づいている「駐車場使用者：備考」を見つけている</t>
    <rPh sb="2" eb="3">
      <t>レツ</t>
    </rPh>
    <rPh sb="11" eb="13">
      <t>カンスウ</t>
    </rPh>
    <rPh sb="15" eb="18">
      <t>チュウシャジョウ</t>
    </rPh>
    <rPh sb="18" eb="21">
      <t>シヨウシャ</t>
    </rPh>
    <rPh sb="21" eb="22">
      <t>メイ</t>
    </rPh>
    <rPh sb="24" eb="25">
      <t>ヒモ</t>
    </rPh>
    <rPh sb="31" eb="34">
      <t>チュウシャジョウ</t>
    </rPh>
    <rPh sb="34" eb="37">
      <t>シヨウシャ</t>
    </rPh>
    <rPh sb="38" eb="40">
      <t>ビコウ</t>
    </rPh>
    <rPh sb="42" eb="43">
      <t>ミ</t>
    </rPh>
    <phoneticPr fontId="1"/>
  </si>
  <si>
    <t>※　H列は数式で入力</t>
    <rPh sb="3" eb="4">
      <t>レツ</t>
    </rPh>
    <rPh sb="5" eb="7">
      <t>スウシキ</t>
    </rPh>
    <rPh sb="8" eb="10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</si>
</sst>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0" xfId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9D27-6C9E-440D-947F-686346CE34D8}">
  <sheetPr codeName="Sheet1"/>
  <dimension ref="A1:A18"/>
  <sheetViews>
    <sheetView workbookViewId="0"/>
  </sheetViews>
  <sheetFormatPr defaultRowHeight="18" x14ac:dyDescent="0.45"/>
  <cols>
    <col min="1" max="1" width="43.5" bestFit="1" customWidth="1"/>
  </cols>
  <sheetData>
    <row r="1" spans="1:1" x14ac:dyDescent="0.45">
      <c r="A1" t="s">
        <v>61</v>
      </c>
    </row>
    <row r="2" spans="1:1" x14ac:dyDescent="0.45">
      <c r="A2" t="s">
        <v>62</v>
      </c>
    </row>
    <row r="7" spans="1:1" x14ac:dyDescent="0.45">
      <c r="A7" t="s">
        <v>53</v>
      </c>
    </row>
    <row r="8" spans="1:1" x14ac:dyDescent="0.45">
      <c r="A8" s="3" t="s">
        <v>54</v>
      </c>
    </row>
    <row r="9" spans="1:1" x14ac:dyDescent="0.45">
      <c r="A9" s="3" t="s">
        <v>55</v>
      </c>
    </row>
    <row r="11" spans="1:1" x14ac:dyDescent="0.45">
      <c r="A11" t="s">
        <v>60</v>
      </c>
    </row>
    <row r="12" spans="1:1" x14ac:dyDescent="0.45">
      <c r="A12" s="3" t="s">
        <v>56</v>
      </c>
    </row>
    <row r="13" spans="1:1" x14ac:dyDescent="0.45">
      <c r="A13" s="3" t="s">
        <v>57</v>
      </c>
    </row>
    <row r="14" spans="1:1" x14ac:dyDescent="0.45">
      <c r="A14" s="3" t="s">
        <v>58</v>
      </c>
    </row>
    <row r="15" spans="1:1" x14ac:dyDescent="0.45">
      <c r="A15" s="3" t="s">
        <v>59</v>
      </c>
    </row>
    <row r="18" spans="1:1" x14ac:dyDescent="0.45">
      <c r="A18" t="s">
        <v>64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B97C-2CD4-4421-9208-F5F0672EFD14}">
  <sheetPr codeName="Sheet2"/>
  <dimension ref="A1:I24"/>
  <sheetViews>
    <sheetView tabSelected="1" workbookViewId="0"/>
  </sheetViews>
  <sheetFormatPr defaultRowHeight="18" x14ac:dyDescent="0.45"/>
  <cols>
    <col min="1" max="1" width="16.5" bestFit="1" customWidth="1"/>
    <col min="2" max="2" width="14.3984375" bestFit="1" customWidth="1"/>
    <col min="3" max="3" width="18.296875" bestFit="1" customWidth="1"/>
    <col min="4" max="4" width="14.3984375" customWidth="1"/>
    <col min="5" max="5" width="12.3984375" bestFit="1" customWidth="1"/>
    <col min="6" max="6" width="14.3984375" bestFit="1" customWidth="1"/>
    <col min="8" max="8" width="8.69921875" customWidth="1"/>
  </cols>
  <sheetData>
    <row r="1" spans="1:9" ht="18.600000000000001" thickBot="1" x14ac:dyDescent="0.5"/>
    <row r="2" spans="1:9" ht="18.600000000000001" thickBot="1" x14ac:dyDescent="0.5">
      <c r="H2" s="15">
        <v>2025</v>
      </c>
      <c r="I2" t="s">
        <v>66</v>
      </c>
    </row>
    <row r="3" spans="1:9" ht="18.600000000000001" thickBot="1" x14ac:dyDescent="0.5"/>
    <row r="4" spans="1:9" ht="18.600000000000001" thickBot="1" x14ac:dyDescent="0.5">
      <c r="A4" s="16" t="s">
        <v>1</v>
      </c>
      <c r="B4" s="16" t="s">
        <v>8</v>
      </c>
      <c r="C4" t="s">
        <v>84</v>
      </c>
      <c r="D4" s="16" t="s">
        <v>72</v>
      </c>
      <c r="E4" s="16" t="s">
        <v>0</v>
      </c>
      <c r="F4" s="16" t="s">
        <v>65</v>
      </c>
      <c r="H4" s="15">
        <v>8</v>
      </c>
      <c r="I4" t="s">
        <v>67</v>
      </c>
    </row>
    <row r="5" spans="1:9" x14ac:dyDescent="0.45">
      <c r="A5" s="10" t="s">
        <v>35</v>
      </c>
      <c r="B5" s="11" t="s">
        <v>27</v>
      </c>
      <c r="C5" s="5" t="str">
        <f>IF(ISERROR(VLOOKUP(B5,駐車場使用者マスタ!$A$2:$B$1048576,2,0)=TRUE),"",VLOOKUP(B5,駐車場使用者マスタ!$A$2:$B$1048576,2,0))</f>
        <v>正社員</v>
      </c>
      <c r="D5" s="11">
        <v>1000</v>
      </c>
      <c r="E5" s="5" t="str">
        <f>IF(ISERROR(VLOOKUP(A5,駐車場区画マスタ!$A$2:$B$1048576,2,0)=TRUE),"",VLOOKUP(A5,駐車場区画マスタ!$A$2:$B$1048576,2,0))</f>
        <v>出雲東駐車場</v>
      </c>
      <c r="F5" s="6" t="str">
        <f>IF(ISERROR(VLOOKUP(E5,駐車場マスタ!$A$2:$B$1048576,2,0)=TRUE),"",VLOOKUP(E5,駐車場マスタ!$A$2:$B$1048576,2,0))</f>
        <v>出雲○○不動産</v>
      </c>
    </row>
    <row r="6" spans="1:9" x14ac:dyDescent="0.45">
      <c r="A6" s="12" t="s">
        <v>45</v>
      </c>
      <c r="B6" s="17" t="s">
        <v>28</v>
      </c>
      <c r="C6" t="str">
        <f>IF(ISERROR(VLOOKUP(B6,駐車場使用者マスタ!$A$2:$B$1048576,2,0)=TRUE),"",VLOOKUP(B6,駐車場使用者マスタ!$A$2:$B$1048576,2,0))</f>
        <v>正社員</v>
      </c>
      <c r="D6" s="17">
        <v>2000</v>
      </c>
      <c r="E6" t="str">
        <f>IF(ISERROR(VLOOKUP(A6,駐車場区画マスタ!$A$2:$B$1048576,2,0)=TRUE),"",VLOOKUP(A6,駐車場区画マスタ!$A$2:$B$1048576,2,0))</f>
        <v>東京西駐車場</v>
      </c>
      <c r="F6" s="7" t="str">
        <f>IF(ISERROR(VLOOKUP(E6,駐車場マスタ!$A$2:$B$1048576,2,0)=TRUE),"",VLOOKUP(E6,駐車場マスタ!$A$2:$B$1048576,2,0))</f>
        <v>東京○○不動産</v>
      </c>
      <c r="H6" s="4" t="str">
        <f>HYPERLINK(".\test.py",H2&amp;"年"&amp;H4&amp;"月分のデータを駐車場使用履歴に転記")</f>
        <v>2025年8月分のデータを駐車場使用履歴に転記</v>
      </c>
    </row>
    <row r="7" spans="1:9" x14ac:dyDescent="0.45">
      <c r="A7" s="12" t="s">
        <v>38</v>
      </c>
      <c r="B7" s="17" t="s">
        <v>30</v>
      </c>
      <c r="C7" t="str">
        <f>IF(ISERROR(VLOOKUP(B7,駐車場使用者マスタ!$A$2:$B$1048576,2,0)=TRUE),"",VLOOKUP(B7,駐車場使用者マスタ!$A$2:$B$1048576,2,0))</f>
        <v>BP</v>
      </c>
      <c r="D7" s="17">
        <v>3000</v>
      </c>
      <c r="E7" t="str">
        <f>IF(ISERROR(VLOOKUP(A7,駐車場区画マスタ!$A$2:$B$1048576,2,0)=TRUE),"",VLOOKUP(A7,駐車場区画マスタ!$A$2:$B$1048576,2,0))</f>
        <v>松江北駐車場</v>
      </c>
      <c r="F7" s="7" t="str">
        <f>IF(ISERROR(VLOOKUP(E7,駐車場マスタ!$A$2:$B$1048576,2,0)=TRUE),"",VLOOKUP(E7,駐車場マスタ!$A$2:$B$1048576,2,0))</f>
        <v>松江○○不動産</v>
      </c>
    </row>
    <row r="8" spans="1:9" x14ac:dyDescent="0.45">
      <c r="A8" s="12"/>
      <c r="B8" s="17"/>
      <c r="C8" t="str">
        <f>IF(ISERROR(VLOOKUP(B8,駐車場使用者マスタ!$A$2:$B$1048576,2,0)=TRUE),"",VLOOKUP(B8,駐車場使用者マスタ!$A$2:$B$1048576,2,0))</f>
        <v/>
      </c>
      <c r="D8" s="17"/>
      <c r="E8" t="str">
        <f>IF(ISERROR(VLOOKUP(A8,駐車場区画マスタ!$A$2:$B$1048576,2,0)=TRUE),"",VLOOKUP(A8,駐車場区画マスタ!$A$2:$B$1048576,2,0))</f>
        <v/>
      </c>
      <c r="F8" s="7" t="str">
        <f>IF(ISERROR(VLOOKUP(E8,駐車場マスタ!$A$2:$B$1048576,2,0)=TRUE),"",VLOOKUP(E8,駐車場マスタ!$A$2:$B$1048576,2,0))</f>
        <v/>
      </c>
      <c r="H8" t="s">
        <v>71</v>
      </c>
    </row>
    <row r="9" spans="1:9" x14ac:dyDescent="0.45">
      <c r="A9" s="12"/>
      <c r="B9" s="17"/>
      <c r="C9" t="str">
        <f>IF(ISERROR(VLOOKUP(B9,駐車場使用者マスタ!$A$2:$B$1048576,2,0)=TRUE),"",VLOOKUP(B9,駐車場使用者マスタ!$A$2:$B$1048576,2,0))</f>
        <v/>
      </c>
      <c r="D9" s="17"/>
      <c r="E9" t="str">
        <f>IF(ISERROR(VLOOKUP(A9,駐車場区画マスタ!$A$2:$B$1048576,2,0)=TRUE),"",VLOOKUP(A9,駐車場区画マスタ!$A$2:$B$1048576,2,0))</f>
        <v/>
      </c>
      <c r="F9" s="7" t="str">
        <f>IF(ISERROR(VLOOKUP(E9,駐車場マスタ!$A$2:$B$1048576,2,0)=TRUE),"",VLOOKUP(E9,駐車場マスタ!$A$2:$B$1048576,2,0))</f>
        <v/>
      </c>
    </row>
    <row r="10" spans="1:9" x14ac:dyDescent="0.45">
      <c r="A10" s="12"/>
      <c r="B10" s="17"/>
      <c r="C10" t="str">
        <f>IF(ISERROR(VLOOKUP(B10,駐車場使用者マスタ!$A$2:$B$1048576,2,0)=TRUE),"",VLOOKUP(B10,駐車場使用者マスタ!$A$2:$B$1048576,2,0))</f>
        <v/>
      </c>
      <c r="D10" s="17"/>
      <c r="E10" t="str">
        <f>IF(ISERROR(VLOOKUP(A10,駐車場区画マスタ!$A$2:$B$1048576,2,0)=TRUE),"",VLOOKUP(A10,駐車場区画マスタ!$A$2:$B$1048576,2,0))</f>
        <v/>
      </c>
      <c r="F10" s="7" t="str">
        <f>IF(ISERROR(VLOOKUP(E10,駐車場マスタ!$A$2:$B$1048576,2,0)=TRUE),"",VLOOKUP(E10,駐車場マスタ!$A$2:$B$1048576,2,0))</f>
        <v/>
      </c>
    </row>
    <row r="11" spans="1:9" x14ac:dyDescent="0.45">
      <c r="A11" s="12"/>
      <c r="B11" s="17"/>
      <c r="C11" t="str">
        <f>IF(ISERROR(VLOOKUP(B11,駐車場使用者マスタ!$A$2:$B$1048576,2,0)=TRUE),"",VLOOKUP(B11,駐車場使用者マスタ!$A$2:$B$1048576,2,0))</f>
        <v/>
      </c>
      <c r="D11" s="17"/>
      <c r="E11" t="str">
        <f>IF(ISERROR(VLOOKUP(A11,駐車場区画マスタ!$A$2:$B$1048576,2,0)=TRUE),"",VLOOKUP(A11,駐車場区画マスタ!$A$2:$B$1048576,2,0))</f>
        <v/>
      </c>
      <c r="F11" s="7" t="str">
        <f>IF(ISERROR(VLOOKUP(E11,駐車場マスタ!$A$2:$B$1048576,2,0)=TRUE),"",VLOOKUP(E11,駐車場マスタ!$A$2:$B$1048576,2,0))</f>
        <v/>
      </c>
    </row>
    <row r="12" spans="1:9" x14ac:dyDescent="0.45">
      <c r="A12" s="12"/>
      <c r="B12" s="17"/>
      <c r="C12" t="str">
        <f>IF(ISERROR(VLOOKUP(B12,駐車場使用者マスタ!$A$2:$B$1048576,2,0)=TRUE),"",VLOOKUP(B12,駐車場使用者マスタ!$A$2:$B$1048576,2,0))</f>
        <v/>
      </c>
      <c r="D12" s="17"/>
      <c r="E12" t="str">
        <f>IF(ISERROR(VLOOKUP(A12,駐車場区画マスタ!$A$2:$B$1048576,2,0)=TRUE),"",VLOOKUP(A12,駐車場区画マスタ!$A$2:$B$1048576,2,0))</f>
        <v/>
      </c>
      <c r="F12" s="7" t="str">
        <f>IF(ISERROR(VLOOKUP(E12,駐車場マスタ!$A$2:$B$1048576,2,0)=TRUE),"",VLOOKUP(E12,駐車場マスタ!$A$2:$B$1048576,2,0))</f>
        <v/>
      </c>
      <c r="H12" t="s">
        <v>70</v>
      </c>
    </row>
    <row r="13" spans="1:9" x14ac:dyDescent="0.45">
      <c r="A13" s="12"/>
      <c r="B13" s="17"/>
      <c r="C13" t="str">
        <f>IF(ISERROR(VLOOKUP(B13,駐車場使用者マスタ!$A$2:$B$1048576,2,0)=TRUE),"",VLOOKUP(B13,駐車場使用者マスタ!$A$2:$B$1048576,2,0))</f>
        <v/>
      </c>
      <c r="D13" s="17"/>
      <c r="E13" t="str">
        <f>IF(ISERROR(VLOOKUP(A13,駐車場区画マスタ!$A$2:$B$1048576,2,0)=TRUE),"",VLOOKUP(A13,駐車場区画マスタ!$A$2:$B$1048576,2,0))</f>
        <v/>
      </c>
      <c r="F13" s="7" t="str">
        <f>IF(ISERROR(VLOOKUP(E13,駐車場マスタ!$A$2:$B$1048576,2,0)=TRUE),"",VLOOKUP(E13,駐車場マスタ!$A$2:$B$1048576,2,0))</f>
        <v/>
      </c>
    </row>
    <row r="14" spans="1:9" x14ac:dyDescent="0.45">
      <c r="A14" s="12"/>
      <c r="B14" s="17"/>
      <c r="C14" t="str">
        <f>IF(ISERROR(VLOOKUP(B14,駐車場使用者マスタ!$A$2:$B$1048576,2,0)=TRUE),"",VLOOKUP(B14,駐車場使用者マスタ!$A$2:$B$1048576,2,0))</f>
        <v/>
      </c>
      <c r="D14" s="17"/>
      <c r="E14" t="str">
        <f>IF(ISERROR(VLOOKUP(A14,駐車場区画マスタ!$A$2:$B$1048576,2,0)=TRUE),"",VLOOKUP(A14,駐車場区画マスタ!$A$2:$B$1048576,2,0))</f>
        <v/>
      </c>
      <c r="F14" s="7" t="str">
        <f>IF(ISERROR(VLOOKUP(E14,駐車場マスタ!$A$2:$B$1048576,2,0)=TRUE),"",VLOOKUP(E14,駐車場マスタ!$A$2:$B$1048576,2,0))</f>
        <v/>
      </c>
    </row>
    <row r="15" spans="1:9" x14ac:dyDescent="0.45">
      <c r="A15" s="12"/>
      <c r="B15" s="17"/>
      <c r="C15" t="str">
        <f>IF(ISERROR(VLOOKUP(B15,駐車場使用者マスタ!$A$2:$B$1048576,2,0)=TRUE),"",VLOOKUP(B15,駐車場使用者マスタ!$A$2:$B$1048576,2,0))</f>
        <v/>
      </c>
      <c r="D15" s="17"/>
      <c r="E15" t="str">
        <f>IF(ISERROR(VLOOKUP(A15,駐車場区画マスタ!$A$2:$B$1048576,2,0)=TRUE),"",VLOOKUP(A15,駐車場区画マスタ!$A$2:$B$1048576,2,0))</f>
        <v/>
      </c>
      <c r="F15" s="7" t="str">
        <f>IF(ISERROR(VLOOKUP(E15,駐車場マスタ!$A$2:$B$1048576,2,0)=TRUE),"",VLOOKUP(E15,駐車場マスタ!$A$2:$B$1048576,2,0))</f>
        <v/>
      </c>
    </row>
    <row r="16" spans="1:9" x14ac:dyDescent="0.45">
      <c r="A16" s="12"/>
      <c r="B16" s="17"/>
      <c r="C16" t="str">
        <f>IF(ISERROR(VLOOKUP(B16,駐車場使用者マスタ!$A$2:$B$1048576,2,0)=TRUE),"",VLOOKUP(B16,駐車場使用者マスタ!$A$2:$B$1048576,2,0))</f>
        <v/>
      </c>
      <c r="D16" s="17"/>
      <c r="E16" t="str">
        <f>IF(ISERROR(VLOOKUP(A16,駐車場区画マスタ!$A$2:$B$1048576,2,0)=TRUE),"",VLOOKUP(A16,駐車場区画マスタ!$A$2:$B$1048576,2,0))</f>
        <v/>
      </c>
      <c r="F16" s="7" t="str">
        <f>IF(ISERROR(VLOOKUP(E16,駐車場マスタ!$A$2:$B$1048576,2,0)=TRUE),"",VLOOKUP(E16,駐車場マスタ!$A$2:$B$1048576,2,0))</f>
        <v/>
      </c>
    </row>
    <row r="17" spans="1:6" x14ac:dyDescent="0.45">
      <c r="A17" s="12"/>
      <c r="B17" s="17"/>
      <c r="C17" t="str">
        <f>IF(ISERROR(VLOOKUP(B17,駐車場使用者マスタ!$A$2:$B$1048576,2,0)=TRUE),"",VLOOKUP(B17,駐車場使用者マスタ!$A$2:$B$1048576,2,0))</f>
        <v/>
      </c>
      <c r="D17" s="17"/>
      <c r="E17" t="str">
        <f>IF(ISERROR(VLOOKUP(A17,駐車場区画マスタ!$A$2:$B$1048576,2,0)=TRUE),"",VLOOKUP(A17,駐車場区画マスタ!$A$2:$B$1048576,2,0))</f>
        <v/>
      </c>
      <c r="F17" s="7" t="str">
        <f>IF(ISERROR(VLOOKUP(E17,駐車場マスタ!$A$2:$B$1048576,2,0)=TRUE),"",VLOOKUP(E17,駐車場マスタ!$A$2:$B$1048576,2,0))</f>
        <v/>
      </c>
    </row>
    <row r="18" spans="1:6" x14ac:dyDescent="0.45">
      <c r="A18" s="12"/>
      <c r="B18" s="17"/>
      <c r="C18" t="str">
        <f>IF(ISERROR(VLOOKUP(B18,駐車場使用者マスタ!$A$2:$B$1048576,2,0)=TRUE),"",VLOOKUP(B18,駐車場使用者マスタ!$A$2:$B$1048576,2,0))</f>
        <v/>
      </c>
      <c r="D18" s="17"/>
      <c r="E18" t="str">
        <f>IF(ISERROR(VLOOKUP(A18,駐車場区画マスタ!$A$2:$B$1048576,2,0)=TRUE),"",VLOOKUP(A18,駐車場区画マスタ!$A$2:$B$1048576,2,0))</f>
        <v/>
      </c>
      <c r="F18" s="7" t="str">
        <f>IF(ISERROR(VLOOKUP(E18,駐車場マスタ!$A$2:$B$1048576,2,0)=TRUE),"",VLOOKUP(E18,駐車場マスタ!$A$2:$B$1048576,2,0))</f>
        <v/>
      </c>
    </row>
    <row r="19" spans="1:6" x14ac:dyDescent="0.45">
      <c r="A19" s="12"/>
      <c r="B19" s="17"/>
      <c r="C19" t="str">
        <f>IF(ISERROR(VLOOKUP(B19,駐車場使用者マスタ!$A$2:$B$1048576,2,0)=TRUE),"",VLOOKUP(B19,駐車場使用者マスタ!$A$2:$B$1048576,2,0))</f>
        <v/>
      </c>
      <c r="D19" s="17"/>
      <c r="E19" t="str">
        <f>IF(ISERROR(VLOOKUP(A19,駐車場区画マスタ!$A$2:$B$1048576,2,0)=TRUE),"",VLOOKUP(A19,駐車場区画マスタ!$A$2:$B$1048576,2,0))</f>
        <v/>
      </c>
      <c r="F19" s="7" t="str">
        <f>IF(ISERROR(VLOOKUP(E19,駐車場マスタ!$A$2:$B$1048576,2,0)=TRUE),"",VLOOKUP(E19,駐車場マスタ!$A$2:$B$1048576,2,0))</f>
        <v/>
      </c>
    </row>
    <row r="20" spans="1:6" x14ac:dyDescent="0.45">
      <c r="A20" s="12"/>
      <c r="B20" s="17"/>
      <c r="C20" t="str">
        <f>IF(ISERROR(VLOOKUP(B20,駐車場使用者マスタ!$A$2:$B$1048576,2,0)=TRUE),"",VLOOKUP(B20,駐車場使用者マスタ!$A$2:$B$1048576,2,0))</f>
        <v/>
      </c>
      <c r="D20" s="17"/>
      <c r="E20" t="str">
        <f>IF(ISERROR(VLOOKUP(A20,駐車場区画マスタ!$A$2:$B$1048576,2,0)=TRUE),"",VLOOKUP(A20,駐車場区画マスタ!$A$2:$B$1048576,2,0))</f>
        <v/>
      </c>
      <c r="F20" s="7" t="str">
        <f>IF(ISERROR(VLOOKUP(E20,駐車場マスタ!$A$2:$B$1048576,2,0)=TRUE),"",VLOOKUP(E20,駐車場マスタ!$A$2:$B$1048576,2,0))</f>
        <v/>
      </c>
    </row>
    <row r="21" spans="1:6" x14ac:dyDescent="0.45">
      <c r="A21" s="12"/>
      <c r="B21" s="17"/>
      <c r="C21" t="str">
        <f>IF(ISERROR(VLOOKUP(B21,駐車場使用者マスタ!$A$2:$B$1048576,2,0)=TRUE),"",VLOOKUP(B21,駐車場使用者マスタ!$A$2:$B$1048576,2,0))</f>
        <v/>
      </c>
      <c r="D21" s="17"/>
      <c r="E21" t="str">
        <f>IF(ISERROR(VLOOKUP(A21,駐車場区画マスタ!$A$2:$B$1048576,2,0)=TRUE),"",VLOOKUP(A21,駐車場区画マスタ!$A$2:$B$1048576,2,0))</f>
        <v/>
      </c>
      <c r="F21" s="7" t="str">
        <f>IF(ISERROR(VLOOKUP(E21,駐車場マスタ!$A$2:$B$1048576,2,0)=TRUE),"",VLOOKUP(E21,駐車場マスタ!$A$2:$B$1048576,2,0))</f>
        <v/>
      </c>
    </row>
    <row r="22" spans="1:6" x14ac:dyDescent="0.45">
      <c r="A22" s="12"/>
      <c r="B22" s="17"/>
      <c r="C22" t="str">
        <f>IF(ISERROR(VLOOKUP(B22,駐車場使用者マスタ!$A$2:$B$1048576,2,0)=TRUE),"",VLOOKUP(B22,駐車場使用者マスタ!$A$2:$B$1048576,2,0))</f>
        <v/>
      </c>
      <c r="D22" s="17"/>
      <c r="E22" t="str">
        <f>IF(ISERROR(VLOOKUP(A22,駐車場区画マスタ!$A$2:$B$1048576,2,0)=TRUE),"",VLOOKUP(A22,駐車場区画マスタ!$A$2:$B$1048576,2,0))</f>
        <v/>
      </c>
      <c r="F22" s="7" t="str">
        <f>IF(ISERROR(VLOOKUP(E22,駐車場マスタ!$A$2:$B$1048576,2,0)=TRUE),"",VLOOKUP(E22,駐車場マスタ!$A$2:$B$1048576,2,0))</f>
        <v/>
      </c>
    </row>
    <row r="23" spans="1:6" x14ac:dyDescent="0.45">
      <c r="A23" s="12"/>
      <c r="B23" s="17"/>
      <c r="C23" t="str">
        <f>IF(ISERROR(VLOOKUP(B23,駐車場使用者マスタ!$A$2:$B$1048576,2,0)=TRUE),"",VLOOKUP(B23,駐車場使用者マスタ!$A$2:$B$1048576,2,0))</f>
        <v/>
      </c>
      <c r="D23" s="17"/>
      <c r="E23" t="str">
        <f>IF(ISERROR(VLOOKUP(A23,駐車場区画マスタ!$A$2:$B$1048576,2,0)=TRUE),"",VLOOKUP(A23,駐車場区画マスタ!$A$2:$B$1048576,2,0))</f>
        <v/>
      </c>
      <c r="F23" s="7" t="str">
        <f>IF(ISERROR(VLOOKUP(E23,駐車場マスタ!$A$2:$B$1048576,2,0)=TRUE),"",VLOOKUP(E23,駐車場マスタ!$A$2:$B$1048576,2,0))</f>
        <v/>
      </c>
    </row>
    <row r="24" spans="1:6" ht="18.600000000000001" thickBot="1" x14ac:dyDescent="0.5">
      <c r="A24" s="13"/>
      <c r="B24" s="14"/>
      <c r="C24" s="8" t="str">
        <f>IF(ISERROR(VLOOKUP(B24,駐車場使用者マスタ!$A$2:$B$1048576,2,0)=TRUE),"",VLOOKUP(B24,駐車場使用者マスタ!$A$2:$B$1048576,2,0))</f>
        <v/>
      </c>
      <c r="D24" s="14"/>
      <c r="E24" s="8" t="str">
        <f>IF(ISERROR(VLOOKUP(A24,駐車場区画マスタ!$A$2:$B$1048576,2,0)=TRUE),"",VLOOKUP(A24,駐車場区画マスタ!$A$2:$B$1048576,2,0))</f>
        <v/>
      </c>
      <c r="F24" s="9" t="str">
        <f>IF(ISERROR(VLOOKUP(E24,駐車場マスタ!$A$2:$B$1048576,2,0)=TRUE),"",VLOOKUP(E24,駐車場マスタ!$A$2:$B$1048576,2,0))</f>
        <v/>
      </c>
    </row>
  </sheetData>
  <phoneticPr fontId="1"/>
  <dataValidations count="1">
    <dataValidation type="whole" operator="greaterThanOrEqual" allowBlank="1" showInputMessage="1" showErrorMessage="1" sqref="D5:D24" xr:uid="{EE9E12AB-E193-42D5-94E8-57627C99FAB9}">
      <formula1>1</formula1>
    </dataValidation>
  </dataValidations>
  <pageMargins left="0.7" right="0.7" top="0.75" bottom="0.75" header="0.3" footer="0.3"/>
  <ignoredErrors>
    <ignoredError sqref="C5 C6:C24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9CA3A1-CB5E-4B1E-9E5C-33966B2AD0DD}">
          <x14:formula1>
            <xm:f>駐車場使用者マスタ!$A$2:$A$1048576</xm:f>
          </x14:formula1>
          <xm:sqref>B5:B24</xm:sqref>
        </x14:dataValidation>
        <x14:dataValidation type="list" allowBlank="1" showInputMessage="1" showErrorMessage="1" xr:uid="{5AA19240-30FF-4091-944E-39F05EA06AA4}">
          <x14:formula1>
            <xm:f>駐車場区画マスタ!$A$2:$A$1048576</xm:f>
          </x14:formula1>
          <xm:sqref>A5:A24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0FE1-D97E-46B5-9CC4-655BF4DC83C9}">
  <sheetPr codeName="Sheet3"/>
  <dimension ref="A1:K55"/>
  <sheetViews>
    <sheetView workbookViewId="0"/>
  </sheetViews>
  <sheetFormatPr defaultRowHeight="18" x14ac:dyDescent="0.45"/>
  <cols>
    <col min="3" max="3" width="16.5" bestFit="1" customWidth="1"/>
    <col min="4" max="4" width="14.3984375" bestFit="1" customWidth="1"/>
    <col min="5" max="5" width="18.296875" bestFit="1" customWidth="1"/>
    <col min="6" max="7" width="14.3984375" customWidth="1"/>
    <col min="8" max="8" width="20" bestFit="1" customWidth="1"/>
  </cols>
  <sheetData>
    <row r="1" spans="1:11" ht="18.600000000000001" thickBot="1" x14ac:dyDescent="0.5">
      <c r="A1" s="2" t="s">
        <v>2</v>
      </c>
      <c r="B1" s="2" t="s">
        <v>3</v>
      </c>
      <c r="C1" s="2" t="s">
        <v>1</v>
      </c>
      <c r="D1" s="2" t="s">
        <v>8</v>
      </c>
      <c r="E1" s="2" t="s">
        <v>84</v>
      </c>
      <c r="F1" s="2" t="s">
        <v>0</v>
      </c>
      <c r="G1" s="2" t="s">
        <v>11</v>
      </c>
      <c r="H1" s="2" t="s">
        <v>10</v>
      </c>
      <c r="I1" s="2" t="s">
        <v>4</v>
      </c>
    </row>
    <row r="2" spans="1:11" ht="18.600000000000001" thickTop="1" x14ac:dyDescent="0.45">
      <c r="A2">
        <v>2024</v>
      </c>
      <c r="B2">
        <v>4</v>
      </c>
      <c r="C2" t="s">
        <v>31</v>
      </c>
      <c r="D2" t="s">
        <v>27</v>
      </c>
      <c r="E2" t="str">
        <f>VLOOKUP(D2,駐車場使用者マスタ!$A$2:$B$1048576,2,0)</f>
        <v>正社員</v>
      </c>
      <c r="F2" t="str">
        <f>VLOOKUP(C2,駐車場区画マスタ!$A$2:$B$1048576,2,)</f>
        <v>出雲西駐車場</v>
      </c>
      <c r="G2" t="str">
        <f>VLOOKUP(F2,駐車場マスタ!$A$2:$B$1048576,2,)</f>
        <v>出雲○○不動産</v>
      </c>
      <c r="H2" t="str">
        <f t="shared" ref="H2:H10" si="0">A2&amp;RIGHT("0"&amp;B2,2)&amp;G2</f>
        <v>202404出雲○○不動産</v>
      </c>
      <c r="I2">
        <v>10000</v>
      </c>
      <c r="K2" t="s">
        <v>50</v>
      </c>
    </row>
    <row r="3" spans="1:11" x14ac:dyDescent="0.45">
      <c r="A3">
        <v>2024</v>
      </c>
      <c r="B3">
        <v>4</v>
      </c>
      <c r="C3" t="s">
        <v>32</v>
      </c>
      <c r="D3" t="s">
        <v>28</v>
      </c>
      <c r="E3" t="str">
        <f>VLOOKUP(D3,駐車場使用者マスタ!$A$2:$B$1048576,2,0)</f>
        <v>正社員</v>
      </c>
      <c r="F3" t="str">
        <f>VLOOKUP(C3,駐車場区画マスタ!$A$2:$B$1048576,2,)</f>
        <v>出雲西駐車場</v>
      </c>
      <c r="G3" t="str">
        <f>VLOOKUP(F3,駐車場マスタ!$A$2:$B$1048576,2,)</f>
        <v>出雲○○不動産</v>
      </c>
      <c r="H3" t="str">
        <f t="shared" si="0"/>
        <v>202404出雲○○不動産</v>
      </c>
      <c r="I3">
        <v>10000</v>
      </c>
      <c r="K3" t="s">
        <v>51</v>
      </c>
    </row>
    <row r="4" spans="1:11" x14ac:dyDescent="0.45">
      <c r="A4">
        <v>2024</v>
      </c>
      <c r="B4">
        <v>4</v>
      </c>
      <c r="C4" t="s">
        <v>38</v>
      </c>
      <c r="D4" t="s">
        <v>30</v>
      </c>
      <c r="E4" t="str">
        <f>VLOOKUP(D4,駐車場使用者マスタ!$A$2:$B$1048576,2,0)</f>
        <v>BP</v>
      </c>
      <c r="F4" t="str">
        <f>VLOOKUP(C4,駐車場区画マスタ!$A$2:$B$1048576,2,)</f>
        <v>松江北駐車場</v>
      </c>
      <c r="G4" t="str">
        <f>VLOOKUP(F4,駐車場マスタ!$A$2:$B$1048576,2,)</f>
        <v>松江○○不動産</v>
      </c>
      <c r="H4" t="str">
        <f t="shared" si="0"/>
        <v>202404松江○○不動産</v>
      </c>
      <c r="I4">
        <v>11000</v>
      </c>
    </row>
    <row r="5" spans="1:11" x14ac:dyDescent="0.45">
      <c r="A5">
        <v>2024</v>
      </c>
      <c r="B5">
        <v>5</v>
      </c>
      <c r="C5" t="s">
        <v>31</v>
      </c>
      <c r="D5" t="s">
        <v>27</v>
      </c>
      <c r="E5" t="str">
        <f>VLOOKUP(D5,駐車場使用者マスタ!$A$2:$B$1048576,2,0)</f>
        <v>正社員</v>
      </c>
      <c r="F5" t="str">
        <f>VLOOKUP(C5,駐車場区画マスタ!$A$2:$B$1048576,2,)</f>
        <v>出雲西駐車場</v>
      </c>
      <c r="G5" t="str">
        <f>VLOOKUP(F5,駐車場マスタ!$A$2:$B$1048576,2,)</f>
        <v>出雲○○不動産</v>
      </c>
      <c r="H5" t="str">
        <f t="shared" si="0"/>
        <v>202405出雲○○不動産</v>
      </c>
      <c r="I5">
        <v>10000</v>
      </c>
      <c r="K5" t="s">
        <v>87</v>
      </c>
    </row>
    <row r="6" spans="1:11" x14ac:dyDescent="0.45">
      <c r="A6">
        <v>2024</v>
      </c>
      <c r="B6">
        <v>5</v>
      </c>
      <c r="C6" t="s">
        <v>32</v>
      </c>
      <c r="D6" t="s">
        <v>28</v>
      </c>
      <c r="E6" t="str">
        <f>VLOOKUP(D6,駐車場使用者マスタ!$A$2:$B$1048576,2,0)</f>
        <v>正社員</v>
      </c>
      <c r="F6" t="str">
        <f>VLOOKUP(C6,駐車場区画マスタ!$A$2:$B$1048576,2,)</f>
        <v>出雲西駐車場</v>
      </c>
      <c r="G6" t="str">
        <f>VLOOKUP(F6,駐車場マスタ!$A$2:$B$1048576,2,)</f>
        <v>出雲○○不動産</v>
      </c>
      <c r="H6" t="str">
        <f t="shared" si="0"/>
        <v>202405出雲○○不動産</v>
      </c>
      <c r="I6">
        <v>10000</v>
      </c>
      <c r="K6" t="s">
        <v>85</v>
      </c>
    </row>
    <row r="7" spans="1:11" x14ac:dyDescent="0.45">
      <c r="A7">
        <v>2024</v>
      </c>
      <c r="B7">
        <v>5</v>
      </c>
      <c r="C7" t="s">
        <v>38</v>
      </c>
      <c r="D7" t="s">
        <v>30</v>
      </c>
      <c r="E7" t="str">
        <f>VLOOKUP(D7,駐車場使用者マスタ!$A$2:$B$1048576,2,0)</f>
        <v>BP</v>
      </c>
      <c r="F7" t="str">
        <f>VLOOKUP(C7,駐車場区画マスタ!$A$2:$B$1048576,2,)</f>
        <v>松江北駐車場</v>
      </c>
      <c r="G7" t="str">
        <f>VLOOKUP(F7,駐車場マスタ!$A$2:$B$1048576,2,)</f>
        <v>松江○○不動産</v>
      </c>
      <c r="H7" t="str">
        <f t="shared" si="0"/>
        <v>202405松江○○不動産</v>
      </c>
      <c r="I7">
        <v>11000</v>
      </c>
      <c r="K7" t="s">
        <v>86</v>
      </c>
    </row>
    <row r="8" spans="1:11" x14ac:dyDescent="0.45">
      <c r="A8">
        <v>2024</v>
      </c>
      <c r="B8">
        <v>6</v>
      </c>
      <c r="C8" t="s">
        <v>31</v>
      </c>
      <c r="D8" t="s">
        <v>27</v>
      </c>
      <c r="E8" t="str">
        <f>VLOOKUP(D8,駐車場使用者マスタ!$A$2:$B$1048576,2,0)</f>
        <v>正社員</v>
      </c>
      <c r="F8" t="str">
        <f>VLOOKUP(C8,駐車場区画マスタ!$A$2:$B$1048576,2,)</f>
        <v>出雲西駐車場</v>
      </c>
      <c r="G8" t="str">
        <f>VLOOKUP(F8,駐車場マスタ!$A$2:$B$1048576,2,)</f>
        <v>出雲○○不動産</v>
      </c>
      <c r="H8" t="str">
        <f t="shared" si="0"/>
        <v>202406出雲○○不動産</v>
      </c>
      <c r="I8">
        <v>10000</v>
      </c>
    </row>
    <row r="9" spans="1:11" x14ac:dyDescent="0.45">
      <c r="A9">
        <v>2024</v>
      </c>
      <c r="B9">
        <v>6</v>
      </c>
      <c r="C9" t="s">
        <v>32</v>
      </c>
      <c r="D9" t="s">
        <v>28</v>
      </c>
      <c r="E9" t="str">
        <f>VLOOKUP(D9,駐車場使用者マスタ!$A$2:$B$1048576,2,0)</f>
        <v>正社員</v>
      </c>
      <c r="F9" t="str">
        <f>VLOOKUP(C9,駐車場区画マスタ!$A$2:$B$1048576,2,)</f>
        <v>出雲西駐車場</v>
      </c>
      <c r="G9" t="str">
        <f>VLOOKUP(F9,駐車場マスタ!$A$2:$B$1048576,2,)</f>
        <v>出雲○○不動産</v>
      </c>
      <c r="H9" t="str">
        <f t="shared" si="0"/>
        <v>202406出雲○○不動産</v>
      </c>
      <c r="I9">
        <v>10000</v>
      </c>
      <c r="K9" t="s">
        <v>88</v>
      </c>
    </row>
    <row r="10" spans="1:11" x14ac:dyDescent="0.45">
      <c r="A10">
        <v>2024</v>
      </c>
      <c r="B10">
        <v>6</v>
      </c>
      <c r="C10" t="s">
        <v>38</v>
      </c>
      <c r="D10" t="s">
        <v>30</v>
      </c>
      <c r="E10" t="str">
        <f>VLOOKUP(D10,駐車場使用者マスタ!$A$2:$B$1048576,2,0)</f>
        <v>BP</v>
      </c>
      <c r="F10" t="str">
        <f>VLOOKUP(C10,駐車場区画マスタ!$A$2:$B$1048576,2,)</f>
        <v>松江北駐車場</v>
      </c>
      <c r="G10" t="str">
        <f>VLOOKUP(F10,駐車場マスタ!$A$2:$B$1048576,2,)</f>
        <v>松江○○不動産</v>
      </c>
      <c r="H10" t="str">
        <f t="shared" si="0"/>
        <v>202406松江○○不動産</v>
      </c>
      <c r="I10">
        <v>11000</v>
      </c>
    </row>
    <row r="11" spans="1:11" x14ac:dyDescent="0.45">
      <c r="A11">
        <v>2024</v>
      </c>
      <c r="B11">
        <v>7</v>
      </c>
      <c r="C11" t="s">
        <v>31</v>
      </c>
      <c r="D11" t="s">
        <v>27</v>
      </c>
      <c r="E11" t="str">
        <f>VLOOKUP(D11,駐車場使用者マスタ!$A$2:$B$1048576,2,0)</f>
        <v>正社員</v>
      </c>
      <c r="F11" t="str">
        <f>VLOOKUP(C11,駐車場区画マスタ!$A$2:$B$1048576,2,)</f>
        <v>出雲西駐車場</v>
      </c>
      <c r="G11" t="str">
        <f>VLOOKUP(F11,駐車場マスタ!$A$2:$B$1048576,2,)</f>
        <v>出雲○○不動産</v>
      </c>
      <c r="H11" t="str">
        <f t="shared" ref="H11:H12" si="1">A11&amp;RIGHT("0"&amp;B11,2)&amp;G11</f>
        <v>202407出雲○○不動産</v>
      </c>
      <c r="I11">
        <v>10000</v>
      </c>
    </row>
    <row r="12" spans="1:11" x14ac:dyDescent="0.45">
      <c r="A12">
        <v>2024</v>
      </c>
      <c r="B12">
        <v>7</v>
      </c>
      <c r="C12" t="s">
        <v>32</v>
      </c>
      <c r="D12" t="s">
        <v>28</v>
      </c>
      <c r="E12" t="str">
        <f>VLOOKUP(D12,駐車場使用者マスタ!$A$2:$B$1048576,2,0)</f>
        <v>正社員</v>
      </c>
      <c r="F12" t="str">
        <f>VLOOKUP(C12,駐車場区画マスタ!$A$2:$B$1048576,2,)</f>
        <v>出雲西駐車場</v>
      </c>
      <c r="G12" t="str">
        <f>VLOOKUP(F12,駐車場マスタ!$A$2:$B$1048576,2,)</f>
        <v>出雲○○不動産</v>
      </c>
      <c r="H12" t="str">
        <f t="shared" si="1"/>
        <v>202407出雲○○不動産</v>
      </c>
      <c r="I12">
        <v>10000</v>
      </c>
    </row>
    <row r="13" spans="1:11" x14ac:dyDescent="0.45">
      <c r="A13">
        <v>2024</v>
      </c>
      <c r="B13">
        <v>7</v>
      </c>
      <c r="C13" t="s">
        <v>38</v>
      </c>
      <c r="D13" t="s">
        <v>30</v>
      </c>
      <c r="E13" t="str">
        <f>VLOOKUP(D13,駐車場使用者マスタ!$A$2:$B$1048576,2,0)</f>
        <v>BP</v>
      </c>
      <c r="F13" t="str">
        <f>VLOOKUP(C13,駐車場区画マスタ!$A$2:$B$1048576,2,)</f>
        <v>松江北駐車場</v>
      </c>
      <c r="G13" t="str">
        <f>VLOOKUP(F13,駐車場マスタ!$A$2:$B$1048576,2,)</f>
        <v>松江○○不動産</v>
      </c>
      <c r="H13" t="str">
        <f t="shared" ref="H13:H19" si="2">A13&amp;RIGHT("0"&amp;B13,2)&amp;G13</f>
        <v>202407松江○○不動産</v>
      </c>
      <c r="I13">
        <v>11000</v>
      </c>
    </row>
    <row r="14" spans="1:11" x14ac:dyDescent="0.45">
      <c r="A14">
        <v>2024</v>
      </c>
      <c r="B14">
        <v>8</v>
      </c>
      <c r="C14" t="s">
        <v>73</v>
      </c>
      <c r="D14" t="s">
        <v>74</v>
      </c>
      <c r="E14" t="str">
        <f>VLOOKUP(D14,駐車場使用者マスタ!$A$2:$B$1048576,2,0)</f>
        <v>正社員</v>
      </c>
      <c r="F14" t="str">
        <f>VLOOKUP(C14,駐車場区画マスタ!$A$2:$B$1048576,2,)</f>
        <v>出雲東駐車場</v>
      </c>
      <c r="G14" t="str">
        <f>VLOOKUP(F14,駐車場マスタ!$A$2:$B$1048576,2,)</f>
        <v>出雲○○不動産</v>
      </c>
      <c r="H14" t="str">
        <f t="shared" si="2"/>
        <v>202408出雲○○不動産</v>
      </c>
      <c r="I14">
        <v>1000</v>
      </c>
    </row>
    <row r="15" spans="1:11" x14ac:dyDescent="0.45">
      <c r="A15">
        <v>2024</v>
      </c>
      <c r="B15">
        <v>8</v>
      </c>
      <c r="C15" t="s">
        <v>75</v>
      </c>
      <c r="D15" t="s">
        <v>76</v>
      </c>
      <c r="E15" t="str">
        <f>VLOOKUP(D15,駐車場使用者マスタ!$A$2:$B$1048576,2,0)</f>
        <v>正社員</v>
      </c>
      <c r="F15" t="str">
        <f>VLOOKUP(C15,駐車場区画マスタ!$A$2:$B$1048576,2,)</f>
        <v>東京西駐車場</v>
      </c>
      <c r="G15" t="str">
        <f>VLOOKUP(F15,駐車場マスタ!$A$2:$B$1048576,2,)</f>
        <v>東京○○不動産</v>
      </c>
      <c r="H15" t="str">
        <f t="shared" si="2"/>
        <v>202408東京○○不動産</v>
      </c>
      <c r="I15">
        <v>2000</v>
      </c>
    </row>
    <row r="16" spans="1:11" x14ac:dyDescent="0.45">
      <c r="A16">
        <v>2024</v>
      </c>
      <c r="B16">
        <v>8</v>
      </c>
      <c r="C16" t="s">
        <v>77</v>
      </c>
      <c r="D16" t="s">
        <v>78</v>
      </c>
      <c r="E16" t="str">
        <f>VLOOKUP(D16,駐車場使用者マスタ!$A$2:$B$1048576,2,0)</f>
        <v>BP</v>
      </c>
      <c r="F16" t="str">
        <f>VLOOKUP(C16,駐車場区画マスタ!$A$2:$B$1048576,2,)</f>
        <v>松江北駐車場</v>
      </c>
      <c r="G16" t="str">
        <f>VLOOKUP(F16,駐車場マスタ!$A$2:$B$1048576,2,)</f>
        <v>松江○○不動産</v>
      </c>
      <c r="H16" t="str">
        <f t="shared" si="2"/>
        <v>202408松江○○不動産</v>
      </c>
      <c r="I16">
        <v>3000</v>
      </c>
    </row>
    <row r="17" spans="1:9" x14ac:dyDescent="0.45">
      <c r="A17">
        <v>2024</v>
      </c>
      <c r="B17">
        <v>8</v>
      </c>
      <c r="C17" t="s">
        <v>73</v>
      </c>
      <c r="D17" t="s">
        <v>74</v>
      </c>
      <c r="E17" t="str">
        <f>VLOOKUP(D17,駐車場使用者マスタ!$A$2:$B$1048576,2,0)</f>
        <v>正社員</v>
      </c>
      <c r="F17" t="str">
        <f>VLOOKUP(C17,駐車場区画マスタ!$A$2:$B$1048576,2,)</f>
        <v>出雲東駐車場</v>
      </c>
      <c r="G17" t="str">
        <f>VLOOKUP(F17,駐車場マスタ!$A$2:$B$1048576,2,)</f>
        <v>出雲○○不動産</v>
      </c>
      <c r="H17" t="str">
        <f t="shared" si="2"/>
        <v>202408出雲○○不動産</v>
      </c>
      <c r="I17">
        <v>1000</v>
      </c>
    </row>
    <row r="18" spans="1:9" x14ac:dyDescent="0.45">
      <c r="A18">
        <v>2024</v>
      </c>
      <c r="B18">
        <v>8</v>
      </c>
      <c r="C18" t="s">
        <v>75</v>
      </c>
      <c r="D18" t="s">
        <v>76</v>
      </c>
      <c r="E18" t="str">
        <f>VLOOKUP(D18,駐車場使用者マスタ!$A$2:$B$1048576,2,0)</f>
        <v>正社員</v>
      </c>
      <c r="F18" t="str">
        <f>VLOOKUP(C18,駐車場区画マスタ!$A$2:$B$1048576,2,)</f>
        <v>東京西駐車場</v>
      </c>
      <c r="G18" t="str">
        <f>VLOOKUP(F18,駐車場マスタ!$A$2:$B$1048576,2,)</f>
        <v>東京○○不動産</v>
      </c>
      <c r="H18" t="str">
        <f t="shared" si="2"/>
        <v>202408東京○○不動産</v>
      </c>
      <c r="I18">
        <v>2000</v>
      </c>
    </row>
    <row r="19" spans="1:9" x14ac:dyDescent="0.45">
      <c r="A19">
        <v>2024</v>
      </c>
      <c r="B19">
        <v>8</v>
      </c>
      <c r="C19" t="s">
        <v>77</v>
      </c>
      <c r="D19" t="s">
        <v>78</v>
      </c>
      <c r="E19" t="str">
        <f>VLOOKUP(D19,駐車場使用者マスタ!$A$2:$B$1048576,2,0)</f>
        <v>BP</v>
      </c>
      <c r="F19" t="str">
        <f>VLOOKUP(C19,駐車場区画マスタ!$A$2:$B$1048576,2,)</f>
        <v>松江北駐車場</v>
      </c>
      <c r="G19" t="str">
        <f>VLOOKUP(F19,駐車場マスタ!$A$2:$B$1048576,2,)</f>
        <v>松江○○不動産</v>
      </c>
      <c r="H19" t="str">
        <f t="shared" si="2"/>
        <v>202408松江○○不動産</v>
      </c>
      <c r="I19">
        <v>3000</v>
      </c>
    </row>
    <row r="20" spans="1:9" x14ac:dyDescent="0.45">
      <c r="A20">
        <v>2024</v>
      </c>
      <c r="B20">
        <v>8</v>
      </c>
      <c r="C20" t="s">
        <v>73</v>
      </c>
      <c r="D20" t="s">
        <v>74</v>
      </c>
      <c r="E20" t="str">
        <f>VLOOKUP(D20,駐車場使用者マスタ!$A$2:$B$1048576,2,0)</f>
        <v>正社員</v>
      </c>
      <c r="F20" t="str">
        <f>VLOOKUP(C20,駐車場区画マスタ!$A$2:$B$1048576,2,)</f>
        <v>出雲東駐車場</v>
      </c>
      <c r="G20" t="str">
        <f>VLOOKUP(F20,駐車場マスタ!$A$2:$B$1048576,2,)</f>
        <v>出雲○○不動産</v>
      </c>
      <c r="H20" t="str">
        <f t="shared" ref="H20:H46" si="3">A20&amp;RIGHT("0"&amp;B20,2)&amp;G20</f>
        <v>202408出雲○○不動産</v>
      </c>
      <c r="I20">
        <v>1000</v>
      </c>
    </row>
    <row r="21" spans="1:9" x14ac:dyDescent="0.45">
      <c r="A21">
        <v>2024</v>
      </c>
      <c r="B21">
        <v>8</v>
      </c>
      <c r="C21" t="s">
        <v>75</v>
      </c>
      <c r="D21" t="s">
        <v>76</v>
      </c>
      <c r="E21" t="str">
        <f>VLOOKUP(D21,駐車場使用者マスタ!$A$2:$B$1048576,2,0)</f>
        <v>正社員</v>
      </c>
      <c r="F21" t="str">
        <f>VLOOKUP(C21,駐車場区画マスタ!$A$2:$B$1048576,2,)</f>
        <v>東京西駐車場</v>
      </c>
      <c r="G21" t="str">
        <f>VLOOKUP(F21,駐車場マスタ!$A$2:$B$1048576,2,)</f>
        <v>東京○○不動産</v>
      </c>
      <c r="H21" t="str">
        <f t="shared" si="3"/>
        <v>202408東京○○不動産</v>
      </c>
      <c r="I21">
        <v>2000</v>
      </c>
    </row>
    <row r="22" spans="1:9" x14ac:dyDescent="0.45">
      <c r="A22">
        <v>2024</v>
      </c>
      <c r="B22">
        <v>8</v>
      </c>
      <c r="C22" t="s">
        <v>77</v>
      </c>
      <c r="D22" t="s">
        <v>78</v>
      </c>
      <c r="E22" t="str">
        <f>VLOOKUP(D22,駐車場使用者マスタ!$A$2:$B$1048576,2,0)</f>
        <v>BP</v>
      </c>
      <c r="F22" t="str">
        <f>VLOOKUP(C22,駐車場区画マスタ!$A$2:$B$1048576,2,)</f>
        <v>松江北駐車場</v>
      </c>
      <c r="G22" t="str">
        <f>VLOOKUP(F22,駐車場マスタ!$A$2:$B$1048576,2,)</f>
        <v>松江○○不動産</v>
      </c>
      <c r="H22" t="str">
        <f t="shared" si="3"/>
        <v>202408松江○○不動産</v>
      </c>
      <c r="I22">
        <v>3000</v>
      </c>
    </row>
    <row r="23" spans="1:9" x14ac:dyDescent="0.45">
      <c r="A23">
        <v>2024</v>
      </c>
      <c r="B23">
        <v>8</v>
      </c>
      <c r="C23" t="s">
        <v>73</v>
      </c>
      <c r="D23" t="s">
        <v>74</v>
      </c>
      <c r="E23" t="str">
        <f>VLOOKUP(D23,駐車場使用者マスタ!$A$2:$B$1048576,2,0)</f>
        <v>正社員</v>
      </c>
      <c r="F23" t="str">
        <f>VLOOKUP(C23,駐車場区画マスタ!$A$2:$B$1048576,2,)</f>
        <v>出雲東駐車場</v>
      </c>
      <c r="G23" t="str">
        <f>VLOOKUP(F23,駐車場マスタ!$A$2:$B$1048576,2,)</f>
        <v>出雲○○不動産</v>
      </c>
      <c r="H23" t="str">
        <f t="shared" si="3"/>
        <v>202408出雲○○不動産</v>
      </c>
      <c r="I23">
        <v>1000</v>
      </c>
    </row>
    <row r="24" spans="1:9" x14ac:dyDescent="0.45">
      <c r="A24">
        <v>2024</v>
      </c>
      <c r="B24">
        <v>8</v>
      </c>
      <c r="C24" t="s">
        <v>75</v>
      </c>
      <c r="D24" t="s">
        <v>76</v>
      </c>
      <c r="E24" t="str">
        <f>VLOOKUP(D24,駐車場使用者マスタ!$A$2:$B$1048576,2,0)</f>
        <v>正社員</v>
      </c>
      <c r="F24" t="str">
        <f>VLOOKUP(C24,駐車場区画マスタ!$A$2:$B$1048576,2,)</f>
        <v>東京西駐車場</v>
      </c>
      <c r="G24" t="str">
        <f>VLOOKUP(F24,駐車場マスタ!$A$2:$B$1048576,2,)</f>
        <v>東京○○不動産</v>
      </c>
      <c r="H24" t="str">
        <f t="shared" si="3"/>
        <v>202408東京○○不動産</v>
      </c>
      <c r="I24">
        <v>2000</v>
      </c>
    </row>
    <row r="25" spans="1:9" x14ac:dyDescent="0.45">
      <c r="A25">
        <v>2024</v>
      </c>
      <c r="B25">
        <v>8</v>
      </c>
      <c r="C25" t="s">
        <v>77</v>
      </c>
      <c r="D25" t="s">
        <v>78</v>
      </c>
      <c r="E25" t="str">
        <f>VLOOKUP(D25,駐車場使用者マスタ!$A$2:$B$1048576,2,0)</f>
        <v>BP</v>
      </c>
      <c r="F25" t="str">
        <f>VLOOKUP(C25,駐車場区画マスタ!$A$2:$B$1048576,2,)</f>
        <v>松江北駐車場</v>
      </c>
      <c r="G25" t="str">
        <f>VLOOKUP(F25,駐車場マスタ!$A$2:$B$1048576,2,)</f>
        <v>松江○○不動産</v>
      </c>
      <c r="H25" t="str">
        <f t="shared" si="3"/>
        <v>202408松江○○不動産</v>
      </c>
      <c r="I25">
        <v>3000</v>
      </c>
    </row>
    <row r="26" spans="1:9" x14ac:dyDescent="0.45">
      <c r="A26">
        <v>2024</v>
      </c>
      <c r="B26">
        <v>8</v>
      </c>
      <c r="C26" t="s">
        <v>73</v>
      </c>
      <c r="D26" t="s">
        <v>74</v>
      </c>
      <c r="E26" t="str">
        <f>VLOOKUP(D26,駐車場使用者マスタ!$A$2:$B$1048576,2,0)</f>
        <v>正社員</v>
      </c>
      <c r="F26" t="str">
        <f>VLOOKUP(C26,駐車場区画マスタ!$A$2:$B$1048576,2,)</f>
        <v>出雲東駐車場</v>
      </c>
      <c r="G26" t="str">
        <f>VLOOKUP(F26,駐車場マスタ!$A$2:$B$1048576,2,)</f>
        <v>出雲○○不動産</v>
      </c>
      <c r="H26" t="str">
        <f t="shared" si="3"/>
        <v>202408出雲○○不動産</v>
      </c>
      <c r="I26">
        <v>1000</v>
      </c>
    </row>
    <row r="27" spans="1:9" x14ac:dyDescent="0.45">
      <c r="A27">
        <v>2024</v>
      </c>
      <c r="B27">
        <v>8</v>
      </c>
      <c r="C27" t="s">
        <v>75</v>
      </c>
      <c r="D27" t="s">
        <v>76</v>
      </c>
      <c r="E27" t="str">
        <f>VLOOKUP(D27,駐車場使用者マスタ!$A$2:$B$1048576,2,0)</f>
        <v>正社員</v>
      </c>
      <c r="F27" t="str">
        <f>VLOOKUP(C27,駐車場区画マスタ!$A$2:$B$1048576,2,)</f>
        <v>東京西駐車場</v>
      </c>
      <c r="G27" t="str">
        <f>VLOOKUP(F27,駐車場マスタ!$A$2:$B$1048576,2,)</f>
        <v>東京○○不動産</v>
      </c>
      <c r="H27" t="str">
        <f t="shared" si="3"/>
        <v>202408東京○○不動産</v>
      </c>
      <c r="I27">
        <v>2000</v>
      </c>
    </row>
    <row r="28" spans="1:9" x14ac:dyDescent="0.45">
      <c r="A28">
        <v>2024</v>
      </c>
      <c r="B28">
        <v>8</v>
      </c>
      <c r="C28" t="s">
        <v>77</v>
      </c>
      <c r="D28" t="s">
        <v>78</v>
      </c>
      <c r="E28" t="str">
        <f>VLOOKUP(D28,駐車場使用者マスタ!$A$2:$B$1048576,2,0)</f>
        <v>BP</v>
      </c>
      <c r="F28" t="str">
        <f>VLOOKUP(C28,駐車場区画マスタ!$A$2:$B$1048576,2,)</f>
        <v>松江北駐車場</v>
      </c>
      <c r="G28" t="str">
        <f>VLOOKUP(F28,駐車場マスタ!$A$2:$B$1048576,2,)</f>
        <v>松江○○不動産</v>
      </c>
      <c r="H28" t="str">
        <f t="shared" si="3"/>
        <v>202408松江○○不動産</v>
      </c>
      <c r="I28">
        <v>3000</v>
      </c>
    </row>
    <row r="29" spans="1:9" x14ac:dyDescent="0.45">
      <c r="A29">
        <v>2024</v>
      </c>
      <c r="B29">
        <v>8</v>
      </c>
      <c r="C29" t="s">
        <v>73</v>
      </c>
      <c r="D29" t="s">
        <v>74</v>
      </c>
      <c r="E29" t="str">
        <f>VLOOKUP(D29,駐車場使用者マスタ!$A$2:$B$1048576,2,0)</f>
        <v>正社員</v>
      </c>
      <c r="F29" t="str">
        <f>VLOOKUP(C29,駐車場区画マスタ!$A$2:$B$1048576,2,)</f>
        <v>出雲東駐車場</v>
      </c>
      <c r="G29" t="str">
        <f>VLOOKUP(F29,駐車場マスタ!$A$2:$B$1048576,2,)</f>
        <v>出雲○○不動産</v>
      </c>
      <c r="H29" t="str">
        <f t="shared" si="3"/>
        <v>202408出雲○○不動産</v>
      </c>
      <c r="I29">
        <v>1000</v>
      </c>
    </row>
    <row r="30" spans="1:9" x14ac:dyDescent="0.45">
      <c r="A30">
        <v>2024</v>
      </c>
      <c r="B30">
        <v>8</v>
      </c>
      <c r="C30" t="s">
        <v>75</v>
      </c>
      <c r="D30" t="s">
        <v>76</v>
      </c>
      <c r="E30" t="str">
        <f>VLOOKUP(D30,駐車場使用者マスタ!$A$2:$B$1048576,2,0)</f>
        <v>正社員</v>
      </c>
      <c r="F30" t="str">
        <f>VLOOKUP(C30,駐車場区画マスタ!$A$2:$B$1048576,2,)</f>
        <v>東京西駐車場</v>
      </c>
      <c r="G30" t="str">
        <f>VLOOKUP(F30,駐車場マスタ!$A$2:$B$1048576,2,)</f>
        <v>東京○○不動産</v>
      </c>
      <c r="H30" t="str">
        <f t="shared" si="3"/>
        <v>202408東京○○不動産</v>
      </c>
      <c r="I30">
        <v>2000</v>
      </c>
    </row>
    <row r="31" spans="1:9" x14ac:dyDescent="0.45">
      <c r="A31">
        <v>2024</v>
      </c>
      <c r="B31">
        <v>8</v>
      </c>
      <c r="C31" t="s">
        <v>77</v>
      </c>
      <c r="D31" t="s">
        <v>78</v>
      </c>
      <c r="E31" t="str">
        <f>VLOOKUP(D31,駐車場使用者マスタ!$A$2:$B$1048576,2,0)</f>
        <v>BP</v>
      </c>
      <c r="F31" t="str">
        <f>VLOOKUP(C31,駐車場区画マスタ!$A$2:$B$1048576,2,)</f>
        <v>松江北駐車場</v>
      </c>
      <c r="G31" t="str">
        <f>VLOOKUP(F31,駐車場マスタ!$A$2:$B$1048576,2,)</f>
        <v>松江○○不動産</v>
      </c>
      <c r="H31" t="str">
        <f t="shared" si="3"/>
        <v>202408松江○○不動産</v>
      </c>
      <c r="I31">
        <v>3000</v>
      </c>
    </row>
    <row r="32" spans="1:9" x14ac:dyDescent="0.45">
      <c r="A32">
        <v>2024</v>
      </c>
      <c r="B32">
        <v>8</v>
      </c>
      <c r="C32" t="s">
        <v>73</v>
      </c>
      <c r="D32" t="s">
        <v>74</v>
      </c>
      <c r="E32" t="str">
        <f>VLOOKUP(D32,駐車場使用者マスタ!$A$2:$B$1048576,2,0)</f>
        <v>正社員</v>
      </c>
      <c r="F32" t="str">
        <f>VLOOKUP(C32,駐車場区画マスタ!$A$2:$B$1048576,2,)</f>
        <v>出雲東駐車場</v>
      </c>
      <c r="G32" t="str">
        <f>VLOOKUP(F32,駐車場マスタ!$A$2:$B$1048576,2,)</f>
        <v>出雲○○不動産</v>
      </c>
      <c r="H32" t="str">
        <f t="shared" si="3"/>
        <v>202408出雲○○不動産</v>
      </c>
      <c r="I32">
        <v>1000</v>
      </c>
    </row>
    <row r="33" spans="1:9" x14ac:dyDescent="0.45">
      <c r="A33">
        <v>2024</v>
      </c>
      <c r="B33">
        <v>8</v>
      </c>
      <c r="C33" t="s">
        <v>75</v>
      </c>
      <c r="D33" t="s">
        <v>76</v>
      </c>
      <c r="E33" t="str">
        <f>VLOOKUP(D33,駐車場使用者マスタ!$A$2:$B$1048576,2,0)</f>
        <v>正社員</v>
      </c>
      <c r="F33" t="str">
        <f>VLOOKUP(C33,駐車場区画マスタ!$A$2:$B$1048576,2,)</f>
        <v>東京西駐車場</v>
      </c>
      <c r="G33" t="str">
        <f>VLOOKUP(F33,駐車場マスタ!$A$2:$B$1048576,2,)</f>
        <v>東京○○不動産</v>
      </c>
      <c r="H33" t="str">
        <f t="shared" si="3"/>
        <v>202408東京○○不動産</v>
      </c>
      <c r="I33">
        <v>2000</v>
      </c>
    </row>
    <row r="34" spans="1:9" x14ac:dyDescent="0.45">
      <c r="A34">
        <v>2024</v>
      </c>
      <c r="B34">
        <v>8</v>
      </c>
      <c r="C34" t="s">
        <v>77</v>
      </c>
      <c r="D34" t="s">
        <v>78</v>
      </c>
      <c r="E34" t="str">
        <f>VLOOKUP(D34,駐車場使用者マスタ!$A$2:$B$1048576,2,0)</f>
        <v>BP</v>
      </c>
      <c r="F34" t="str">
        <f>VLOOKUP(C34,駐車場区画マスタ!$A$2:$B$1048576,2,)</f>
        <v>松江北駐車場</v>
      </c>
      <c r="G34" t="str">
        <f>VLOOKUP(F34,駐車場マスタ!$A$2:$B$1048576,2,)</f>
        <v>松江○○不動産</v>
      </c>
      <c r="H34" t="str">
        <f t="shared" si="3"/>
        <v>202408松江○○不動産</v>
      </c>
      <c r="I34">
        <v>3000</v>
      </c>
    </row>
    <row r="35" spans="1:9" x14ac:dyDescent="0.45">
      <c r="A35">
        <v>2024</v>
      </c>
      <c r="B35">
        <v>8</v>
      </c>
      <c r="C35" t="s">
        <v>73</v>
      </c>
      <c r="D35" t="s">
        <v>74</v>
      </c>
      <c r="E35" t="str">
        <f>VLOOKUP(D35,駐車場使用者マスタ!$A$2:$B$1048576,2,0)</f>
        <v>正社員</v>
      </c>
      <c r="F35" t="str">
        <f>VLOOKUP(C35,駐車場区画マスタ!$A$2:$B$1048576,2,)</f>
        <v>出雲東駐車場</v>
      </c>
      <c r="G35" t="str">
        <f>VLOOKUP(F35,駐車場マスタ!$A$2:$B$1048576,2,)</f>
        <v>出雲○○不動産</v>
      </c>
      <c r="H35" t="str">
        <f t="shared" si="3"/>
        <v>202408出雲○○不動産</v>
      </c>
      <c r="I35">
        <v>1000</v>
      </c>
    </row>
    <row r="36" spans="1:9" x14ac:dyDescent="0.45">
      <c r="A36">
        <v>2024</v>
      </c>
      <c r="B36">
        <v>8</v>
      </c>
      <c r="C36" t="s">
        <v>75</v>
      </c>
      <c r="D36" t="s">
        <v>76</v>
      </c>
      <c r="E36" t="str">
        <f>VLOOKUP(D36,駐車場使用者マスタ!$A$2:$B$1048576,2,0)</f>
        <v>正社員</v>
      </c>
      <c r="F36" t="str">
        <f>VLOOKUP(C36,駐車場区画マスタ!$A$2:$B$1048576,2,)</f>
        <v>東京西駐車場</v>
      </c>
      <c r="G36" t="str">
        <f>VLOOKUP(F36,駐車場マスタ!$A$2:$B$1048576,2,)</f>
        <v>東京○○不動産</v>
      </c>
      <c r="H36" t="str">
        <f t="shared" si="3"/>
        <v>202408東京○○不動産</v>
      </c>
      <c r="I36">
        <v>2000</v>
      </c>
    </row>
    <row r="37" spans="1:9" x14ac:dyDescent="0.45">
      <c r="A37">
        <v>2024</v>
      </c>
      <c r="B37">
        <v>8</v>
      </c>
      <c r="C37" t="s">
        <v>77</v>
      </c>
      <c r="D37" t="s">
        <v>78</v>
      </c>
      <c r="E37" t="str">
        <f>VLOOKUP(D37,駐車場使用者マスタ!$A$2:$B$1048576,2,0)</f>
        <v>BP</v>
      </c>
      <c r="F37" t="str">
        <f>VLOOKUP(C37,駐車場区画マスタ!$A$2:$B$1048576,2,)</f>
        <v>松江北駐車場</v>
      </c>
      <c r="G37" t="str">
        <f>VLOOKUP(F37,駐車場マスタ!$A$2:$B$1048576,2,)</f>
        <v>松江○○不動産</v>
      </c>
      <c r="H37" t="str">
        <f t="shared" si="3"/>
        <v>202408松江○○不動産</v>
      </c>
      <c r="I37">
        <v>3000</v>
      </c>
    </row>
    <row r="38" spans="1:9" x14ac:dyDescent="0.45">
      <c r="A38">
        <v>2024</v>
      </c>
      <c r="B38">
        <v>8</v>
      </c>
      <c r="C38" t="s">
        <v>73</v>
      </c>
      <c r="D38" t="s">
        <v>74</v>
      </c>
      <c r="E38" t="str">
        <f>VLOOKUP(D38,駐車場使用者マスタ!$A$2:$B$1048576,2,0)</f>
        <v>正社員</v>
      </c>
      <c r="F38" t="str">
        <f>VLOOKUP(C38,駐車場区画マスタ!$A$2:$B$1048576,2,)</f>
        <v>出雲東駐車場</v>
      </c>
      <c r="G38" t="str">
        <f>VLOOKUP(F38,駐車場マスタ!$A$2:$B$1048576,2,)</f>
        <v>出雲○○不動産</v>
      </c>
      <c r="H38" t="str">
        <f t="shared" si="3"/>
        <v>202408出雲○○不動産</v>
      </c>
      <c r="I38">
        <v>1000</v>
      </c>
    </row>
    <row r="39" spans="1:9" x14ac:dyDescent="0.45">
      <c r="A39">
        <v>2024</v>
      </c>
      <c r="B39">
        <v>8</v>
      </c>
      <c r="C39" t="s">
        <v>75</v>
      </c>
      <c r="D39" t="s">
        <v>76</v>
      </c>
      <c r="E39" t="str">
        <f>VLOOKUP(D39,駐車場使用者マスタ!$A$2:$B$1048576,2,0)</f>
        <v>正社員</v>
      </c>
      <c r="F39" t="str">
        <f>VLOOKUP(C39,駐車場区画マスタ!$A$2:$B$1048576,2,)</f>
        <v>東京西駐車場</v>
      </c>
      <c r="G39" t="str">
        <f>VLOOKUP(F39,駐車場マスタ!$A$2:$B$1048576,2,)</f>
        <v>東京○○不動産</v>
      </c>
      <c r="H39" t="str">
        <f t="shared" si="3"/>
        <v>202408東京○○不動産</v>
      </c>
      <c r="I39">
        <v>2000</v>
      </c>
    </row>
    <row r="40" spans="1:9" x14ac:dyDescent="0.45">
      <c r="A40">
        <v>2024</v>
      </c>
      <c r="B40">
        <v>8</v>
      </c>
      <c r="C40" t="s">
        <v>77</v>
      </c>
      <c r="D40" t="s">
        <v>78</v>
      </c>
      <c r="E40" t="str">
        <f>VLOOKUP(D40,駐車場使用者マスタ!$A$2:$B$1048576,2,0)</f>
        <v>BP</v>
      </c>
      <c r="F40" t="str">
        <f>VLOOKUP(C40,駐車場区画マスタ!$A$2:$B$1048576,2,)</f>
        <v>松江北駐車場</v>
      </c>
      <c r="G40" t="str">
        <f>VLOOKUP(F40,駐車場マスタ!$A$2:$B$1048576,2,)</f>
        <v>松江○○不動産</v>
      </c>
      <c r="H40" t="str">
        <f t="shared" si="3"/>
        <v>202408松江○○不動産</v>
      </c>
      <c r="I40">
        <v>3000</v>
      </c>
    </row>
    <row r="41" spans="1:9" x14ac:dyDescent="0.45">
      <c r="A41">
        <v>2024</v>
      </c>
      <c r="B41">
        <v>8</v>
      </c>
      <c r="C41" t="s">
        <v>73</v>
      </c>
      <c r="D41" t="s">
        <v>74</v>
      </c>
      <c r="E41" t="str">
        <f>VLOOKUP(D41,駐車場使用者マスタ!$A$2:$B$1048576,2,0)</f>
        <v>正社員</v>
      </c>
      <c r="F41" t="str">
        <f>VLOOKUP(C41,駐車場区画マスタ!$A$2:$B$1048576,2,)</f>
        <v>出雲東駐車場</v>
      </c>
      <c r="G41" t="str">
        <f>VLOOKUP(F41,駐車場マスタ!$A$2:$B$1048576,2,)</f>
        <v>出雲○○不動産</v>
      </c>
      <c r="H41" t="str">
        <f t="shared" si="3"/>
        <v>202408出雲○○不動産</v>
      </c>
      <c r="I41">
        <v>1000</v>
      </c>
    </row>
    <row r="42" spans="1:9" x14ac:dyDescent="0.45">
      <c r="A42">
        <v>2024</v>
      </c>
      <c r="B42">
        <v>8</v>
      </c>
      <c r="C42" t="s">
        <v>75</v>
      </c>
      <c r="D42" t="s">
        <v>76</v>
      </c>
      <c r="E42" t="str">
        <f>VLOOKUP(D42,駐車場使用者マスタ!$A$2:$B$1048576,2,0)</f>
        <v>正社員</v>
      </c>
      <c r="F42" t="str">
        <f>VLOOKUP(C42,駐車場区画マスタ!$A$2:$B$1048576,2,)</f>
        <v>東京西駐車場</v>
      </c>
      <c r="G42" t="str">
        <f>VLOOKUP(F42,駐車場マスタ!$A$2:$B$1048576,2,)</f>
        <v>東京○○不動産</v>
      </c>
      <c r="H42" t="str">
        <f t="shared" si="3"/>
        <v>202408東京○○不動産</v>
      </c>
      <c r="I42">
        <v>2000</v>
      </c>
    </row>
    <row r="43" spans="1:9" x14ac:dyDescent="0.45">
      <c r="A43">
        <v>2024</v>
      </c>
      <c r="B43">
        <v>8</v>
      </c>
      <c r="C43" t="s">
        <v>77</v>
      </c>
      <c r="D43" t="s">
        <v>78</v>
      </c>
      <c r="E43" t="str">
        <f>VLOOKUP(D43,駐車場使用者マスタ!$A$2:$B$1048576,2,0)</f>
        <v>BP</v>
      </c>
      <c r="F43" t="str">
        <f>VLOOKUP(C43,駐車場区画マスタ!$A$2:$B$1048576,2,)</f>
        <v>松江北駐車場</v>
      </c>
      <c r="G43" t="str">
        <f>VLOOKUP(F43,駐車場マスタ!$A$2:$B$1048576,2,)</f>
        <v>松江○○不動産</v>
      </c>
      <c r="H43" t="str">
        <f t="shared" si="3"/>
        <v>202408松江○○不動産</v>
      </c>
      <c r="I43">
        <v>3000</v>
      </c>
    </row>
    <row r="44" spans="1:9" x14ac:dyDescent="0.45">
      <c r="A44">
        <v>2024</v>
      </c>
      <c r="B44">
        <v>9</v>
      </c>
      <c r="C44" t="s">
        <v>73</v>
      </c>
      <c r="D44" t="s">
        <v>74</v>
      </c>
      <c r="E44" t="str">
        <f>VLOOKUP(D44,駐車場使用者マスタ!$A$2:$B$1048576,2,0)</f>
        <v>正社員</v>
      </c>
      <c r="F44" t="str">
        <f>VLOOKUP(C44,駐車場区画マスタ!$A$2:$B$1048576,2,)</f>
        <v>出雲東駐車場</v>
      </c>
      <c r="G44" t="str">
        <f>VLOOKUP(F44,駐車場マスタ!$A$2:$B$1048576,2,)</f>
        <v>出雲○○不動産</v>
      </c>
      <c r="H44" t="str">
        <f t="shared" si="3"/>
        <v>202409出雲○○不動産</v>
      </c>
      <c r="I44">
        <v>1000</v>
      </c>
    </row>
    <row r="45" spans="1:9" x14ac:dyDescent="0.45">
      <c r="A45">
        <v>2024</v>
      </c>
      <c r="B45">
        <v>9</v>
      </c>
      <c r="C45" t="s">
        <v>75</v>
      </c>
      <c r="D45" t="s">
        <v>76</v>
      </c>
      <c r="E45" t="str">
        <f>VLOOKUP(D45,駐車場使用者マスタ!$A$2:$B$1048576,2,0)</f>
        <v>正社員</v>
      </c>
      <c r="F45" t="str">
        <f>VLOOKUP(C45,駐車場区画マスタ!$A$2:$B$1048576,2,)</f>
        <v>東京西駐車場</v>
      </c>
      <c r="G45" t="str">
        <f>VLOOKUP(F45,駐車場マスタ!$A$2:$B$1048576,2,)</f>
        <v>東京○○不動産</v>
      </c>
      <c r="H45" t="str">
        <f t="shared" si="3"/>
        <v>202409東京○○不動産</v>
      </c>
      <c r="I45">
        <v>2000</v>
      </c>
    </row>
    <row r="46" spans="1:9" x14ac:dyDescent="0.45">
      <c r="A46">
        <v>2024</v>
      </c>
      <c r="B46">
        <v>9</v>
      </c>
      <c r="C46" t="s">
        <v>77</v>
      </c>
      <c r="D46" t="s">
        <v>78</v>
      </c>
      <c r="E46" t="str">
        <f>VLOOKUP(D46,駐車場使用者マスタ!$A$2:$B$1048576,2,0)</f>
        <v>BP</v>
      </c>
      <c r="F46" t="str">
        <f>VLOOKUP(C46,駐車場区画マスタ!$A$2:$B$1048576,2,)</f>
        <v>松江北駐車場</v>
      </c>
      <c r="G46" t="str">
        <f>VLOOKUP(F46,駐車場マスタ!$A$2:$B$1048576,2,)</f>
        <v>松江○○不動産</v>
      </c>
      <c r="H46" t="str">
        <f t="shared" si="3"/>
        <v>202409松江○○不動産</v>
      </c>
      <c r="I46">
        <v>3000</v>
      </c>
    </row>
    <row r="47" spans="1:9" x14ac:dyDescent="0.45">
      <c r="A47">
        <v>2025</v>
      </c>
      <c r="B47">
        <v>8</v>
      </c>
      <c r="C47" t="s">
        <v>73</v>
      </c>
      <c r="D47" t="s">
        <v>74</v>
      </c>
      <c r="E47" t="str">
        <f>VLOOKUP(D47,駐車場使用者マスタ!$A$2:$B$1048576,2,0)</f>
        <v>正社員</v>
      </c>
      <c r="F47" t="str">
        <f>VLOOKUP(C47,駐車場区画マスタ!$A$2:$B$1048576,2,)</f>
        <v>出雲東駐車場</v>
      </c>
      <c r="G47" t="str">
        <f>VLOOKUP(F47,駐車場マスタ!$A$2:$B$1048576,2,)</f>
        <v>出雲○○不動産</v>
      </c>
      <c r="H47" t="str">
        <f t="shared" ref="H47:H55" si="4">A47&amp;RIGHT("0"&amp;B47,2)&amp;G47</f>
        <v>202508出雲○○不動産</v>
      </c>
      <c r="I47">
        <v>1000</v>
      </c>
    </row>
    <row r="48" spans="1:9" x14ac:dyDescent="0.45">
      <c r="A48">
        <v>2025</v>
      </c>
      <c r="B48">
        <v>8</v>
      </c>
      <c r="C48" t="s">
        <v>75</v>
      </c>
      <c r="D48" t="s">
        <v>76</v>
      </c>
      <c r="E48" t="str">
        <f>VLOOKUP(D48,駐車場使用者マスタ!$A$2:$B$1048576,2,0)</f>
        <v>正社員</v>
      </c>
      <c r="F48" t="str">
        <f>VLOOKUP(C48,駐車場区画マスタ!$A$2:$B$1048576,2,)</f>
        <v>東京西駐車場</v>
      </c>
      <c r="G48" t="str">
        <f>VLOOKUP(F48,駐車場マスタ!$A$2:$B$1048576,2,)</f>
        <v>東京○○不動産</v>
      </c>
      <c r="H48" t="str">
        <f t="shared" si="4"/>
        <v>202508東京○○不動産</v>
      </c>
      <c r="I48">
        <v>2000</v>
      </c>
    </row>
    <row r="49" spans="1:9" x14ac:dyDescent="0.45">
      <c r="A49">
        <v>2025</v>
      </c>
      <c r="B49">
        <v>8</v>
      </c>
      <c r="C49" t="s">
        <v>77</v>
      </c>
      <c r="D49" t="s">
        <v>78</v>
      </c>
      <c r="E49" t="str">
        <f>VLOOKUP(D49,駐車場使用者マスタ!$A$2:$B$1048576,2,0)</f>
        <v>BP</v>
      </c>
      <c r="F49" t="str">
        <f>VLOOKUP(C49,駐車場区画マスタ!$A$2:$B$1048576,2,)</f>
        <v>松江北駐車場</v>
      </c>
      <c r="G49" t="str">
        <f>VLOOKUP(F49,駐車場マスタ!$A$2:$B$1048576,2,)</f>
        <v>松江○○不動産</v>
      </c>
      <c r="H49" t="str">
        <f t="shared" si="4"/>
        <v>202508松江○○不動産</v>
      </c>
      <c r="I49">
        <v>3000</v>
      </c>
    </row>
    <row r="50" spans="1:9" x14ac:dyDescent="0.45">
      <c r="A50">
        <v>2025</v>
      </c>
      <c r="B50">
        <v>8</v>
      </c>
      <c r="C50" t="s">
        <v>73</v>
      </c>
      <c r="D50" t="s">
        <v>74</v>
      </c>
      <c r="E50" t="str">
        <f>VLOOKUP(D50,駐車場使用者マスタ!$A$2:$B$1048576,2,0)</f>
        <v>正社員</v>
      </c>
      <c r="F50" t="str">
        <f>VLOOKUP(C50,駐車場区画マスタ!$A$2:$B$1048576,2,)</f>
        <v>出雲東駐車場</v>
      </c>
      <c r="G50" t="str">
        <f>VLOOKUP(F50,駐車場マスタ!$A$2:$B$1048576,2,)</f>
        <v>出雲○○不動産</v>
      </c>
      <c r="H50" t="str">
        <f t="shared" si="4"/>
        <v>202508出雲○○不動産</v>
      </c>
      <c r="I50">
        <v>1000</v>
      </c>
    </row>
    <row r="51" spans="1:9" x14ac:dyDescent="0.45">
      <c r="A51">
        <v>2025</v>
      </c>
      <c r="B51">
        <v>8</v>
      </c>
      <c r="C51" t="s">
        <v>75</v>
      </c>
      <c r="D51" t="s">
        <v>76</v>
      </c>
      <c r="E51" t="str">
        <f>VLOOKUP(D51,駐車場使用者マスタ!$A$2:$B$1048576,2,0)</f>
        <v>正社員</v>
      </c>
      <c r="F51" t="str">
        <f>VLOOKUP(C51,駐車場区画マスタ!$A$2:$B$1048576,2,)</f>
        <v>東京西駐車場</v>
      </c>
      <c r="G51" t="str">
        <f>VLOOKUP(F51,駐車場マスタ!$A$2:$B$1048576,2,)</f>
        <v>東京○○不動産</v>
      </c>
      <c r="H51" t="str">
        <f t="shared" si="4"/>
        <v>202508東京○○不動産</v>
      </c>
      <c r="I51">
        <v>2000</v>
      </c>
    </row>
    <row r="52" spans="1:9" x14ac:dyDescent="0.45">
      <c r="A52">
        <v>2025</v>
      </c>
      <c r="B52">
        <v>8</v>
      </c>
      <c r="C52" t="s">
        <v>77</v>
      </c>
      <c r="D52" t="s">
        <v>78</v>
      </c>
      <c r="E52" t="str">
        <f>VLOOKUP(D52,駐車場使用者マスタ!$A$2:$B$1048576,2,0)</f>
        <v>BP</v>
      </c>
      <c r="F52" t="str">
        <f>VLOOKUP(C52,駐車場区画マスタ!$A$2:$B$1048576,2,)</f>
        <v>松江北駐車場</v>
      </c>
      <c r="G52" t="str">
        <f>VLOOKUP(F52,駐車場マスタ!$A$2:$B$1048576,2,)</f>
        <v>松江○○不動産</v>
      </c>
      <c r="H52" t="str">
        <f t="shared" si="4"/>
        <v>202508松江○○不動産</v>
      </c>
      <c r="I52">
        <v>3000</v>
      </c>
    </row>
    <row r="53" spans="1:9" x14ac:dyDescent="0.45">
      <c r="A53">
        <v>2025</v>
      </c>
      <c r="B53">
        <v>8</v>
      </c>
      <c r="C53" t="s">
        <v>73</v>
      </c>
      <c r="D53" t="s">
        <v>74</v>
      </c>
      <c r="E53" t="str">
        <f>VLOOKUP(D53,駐車場使用者マスタ!$A$2:$B$1048576,2,0)</f>
        <v>正社員</v>
      </c>
      <c r="F53" t="str">
        <f>VLOOKUP(C53,駐車場区画マスタ!$A$2:$B$1048576,2,)</f>
        <v>出雲東駐車場</v>
      </c>
      <c r="G53" t="str">
        <f>VLOOKUP(F53,駐車場マスタ!$A$2:$B$1048576,2,)</f>
        <v>出雲○○不動産</v>
      </c>
      <c r="H53" t="str">
        <f t="shared" si="4"/>
        <v>202508出雲○○不動産</v>
      </c>
      <c r="I53">
        <v>1000</v>
      </c>
    </row>
    <row r="54" spans="1:9" x14ac:dyDescent="0.45">
      <c r="A54">
        <v>2025</v>
      </c>
      <c r="B54">
        <v>8</v>
      </c>
      <c r="C54" t="s">
        <v>75</v>
      </c>
      <c r="D54" t="s">
        <v>76</v>
      </c>
      <c r="E54" t="str">
        <f>VLOOKUP(D54,駐車場使用者マスタ!$A$2:$B$1048576,2,0)</f>
        <v>正社員</v>
      </c>
      <c r="F54" t="str">
        <f>VLOOKUP(C54,駐車場区画マスタ!$A$2:$B$1048576,2,)</f>
        <v>東京西駐車場</v>
      </c>
      <c r="G54" t="str">
        <f>VLOOKUP(F54,駐車場マスタ!$A$2:$B$1048576,2,)</f>
        <v>東京○○不動産</v>
      </c>
      <c r="H54" t="str">
        <f t="shared" si="4"/>
        <v>202508東京○○不動産</v>
      </c>
      <c r="I54">
        <v>2000</v>
      </c>
    </row>
    <row r="55" spans="1:9" x14ac:dyDescent="0.45">
      <c r="A55">
        <v>2025</v>
      </c>
      <c r="B55">
        <v>8</v>
      </c>
      <c r="C55" t="s">
        <v>77</v>
      </c>
      <c r="D55" t="s">
        <v>78</v>
      </c>
      <c r="E55" t="str">
        <f>VLOOKUP(D55,駐車場使用者マスタ!$A$2:$B$1048576,2,0)</f>
        <v>BP</v>
      </c>
      <c r="F55" t="str">
        <f>VLOOKUP(C55,駐車場区画マスタ!$A$2:$B$1048576,2,)</f>
        <v>松江北駐車場</v>
      </c>
      <c r="G55" t="str">
        <f>VLOOKUP(F55,駐車場マスタ!$A$2:$B$1048576,2,)</f>
        <v>松江○○不動産</v>
      </c>
      <c r="H55" t="str">
        <f t="shared" si="4"/>
        <v>202508松江○○不動産</v>
      </c>
      <c r="I55">
        <v>3000</v>
      </c>
    </row>
  </sheetData>
  <autoFilter ref="A1:I70" xr:uid="{38090FE1-D97E-46B5-9CC4-655BF4DC83C9}"/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2E9FE6-3ECC-44C9-A7B3-44E70DC8B156}">
          <x14:formula1>
            <xm:f>駐車場区画マスタ!$A$2:$A$1048576</xm:f>
          </x14:formula1>
          <xm:sqref>C2:C1048576</xm:sqref>
        </x14:dataValidation>
        <x14:dataValidation type="list" allowBlank="1" showInputMessage="1" showErrorMessage="1" xr:uid="{5FB3F40A-9C11-4FDF-9D1A-3D00ACD93F44}">
          <x14:formula1>
            <xm:f>駐車場使用者マスタ!$A$2:$A$1048576</xm:f>
          </x14:formula1>
          <xm:sqref>D19 D21:D22 D2:D13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CA66-EFA9-4024-81D6-8D3A88C39A3C}">
  <sheetPr codeName="Sheet4"/>
  <dimension ref="A1:I31"/>
  <sheetViews>
    <sheetView workbookViewId="0">
      <selection activeCell="A2" sqref="A2"/>
    </sheetView>
  </sheetViews>
  <sheetFormatPr defaultRowHeight="18" x14ac:dyDescent="0.45"/>
  <cols>
    <col min="1" max="1" width="5.3984375" bestFit="1" customWidth="1"/>
    <col min="2" max="2" width="3.3984375" bestFit="1" customWidth="1"/>
    <col min="3" max="3" width="14.3984375" bestFit="1" customWidth="1"/>
    <col min="4" max="4" width="14.3984375" customWidth="1"/>
    <col min="5" max="5" width="6.3984375" bestFit="1" customWidth="1"/>
    <col min="6" max="6" width="20.8984375" bestFit="1" customWidth="1"/>
    <col min="7" max="8" width="14.19921875" bestFit="1" customWidth="1"/>
  </cols>
  <sheetData>
    <row r="1" spans="1:9" ht="18.600000000000001" thickBot="1" x14ac:dyDescent="0.5">
      <c r="A1" s="2" t="s">
        <v>5</v>
      </c>
      <c r="B1" s="2" t="s">
        <v>6</v>
      </c>
      <c r="C1" s="2" t="s">
        <v>7</v>
      </c>
      <c r="D1" s="2" t="s">
        <v>83</v>
      </c>
      <c r="E1" s="2" t="s">
        <v>4</v>
      </c>
      <c r="F1" s="2" t="s">
        <v>10</v>
      </c>
      <c r="G1" s="2" t="s">
        <v>63</v>
      </c>
      <c r="H1" s="2" t="s">
        <v>9</v>
      </c>
    </row>
    <row r="2" spans="1:9" ht="18.600000000000001" thickTop="1" x14ac:dyDescent="0.45">
      <c r="A2">
        <v>2024</v>
      </c>
      <c r="B2">
        <v>1</v>
      </c>
      <c r="C2" t="s">
        <v>12</v>
      </c>
      <c r="D2" t="str">
        <f>VLOOKUP(C2,支払い先マスタ!$A$2:$B$1048576,2,0)</f>
        <v>出雲銀行</v>
      </c>
      <c r="E2">
        <f>SUMIF(駐車場使用履歴!$H$2:$H$1048576,月次支払い!F2,駐車場使用履歴!$I$2:$I$1048576)</f>
        <v>0</v>
      </c>
      <c r="F2" t="str">
        <f>A2&amp;RIGHT("0"&amp;B2,2)&amp;C2</f>
        <v>202401出雲○○不動産</v>
      </c>
      <c r="I2" t="s">
        <v>69</v>
      </c>
    </row>
    <row r="3" spans="1:9" x14ac:dyDescent="0.45">
      <c r="A3">
        <v>2024</v>
      </c>
      <c r="B3">
        <v>1</v>
      </c>
      <c r="C3" t="s">
        <v>13</v>
      </c>
      <c r="D3" t="str">
        <f>VLOOKUP(C3,支払い先マスタ!$A$2:$B$1048576,2,0)</f>
        <v>松江銀行</v>
      </c>
      <c r="E3">
        <f>SUMIF(駐車場使用履歴!$H$2:$H$1048576,月次支払い!F3,駐車場使用履歴!$I$2:$I$1048576)</f>
        <v>0</v>
      </c>
      <c r="F3" t="str">
        <f t="shared" ref="F3:F28" si="0">A3&amp;RIGHT("0"&amp;B3,2)&amp;C3</f>
        <v>202401松江○○不動産</v>
      </c>
      <c r="I3" t="s">
        <v>52</v>
      </c>
    </row>
    <row r="4" spans="1:9" x14ac:dyDescent="0.45">
      <c r="A4">
        <v>2024</v>
      </c>
      <c r="B4">
        <v>1</v>
      </c>
      <c r="C4" t="s">
        <v>16</v>
      </c>
      <c r="D4" t="str">
        <f>VLOOKUP(C4,支払い先マスタ!$A$2:$B$1048576,2,0)</f>
        <v>出雲銀行</v>
      </c>
      <c r="E4">
        <f>SUMIF(駐車場使用履歴!$H$2:$H$1048576,月次支払い!F4,駐車場使用履歴!$I$2:$I$1048576)</f>
        <v>0</v>
      </c>
      <c r="F4" t="str">
        <f t="shared" si="0"/>
        <v>202401東京○○不動産</v>
      </c>
    </row>
    <row r="5" spans="1:9" x14ac:dyDescent="0.45">
      <c r="A5">
        <v>2024</v>
      </c>
      <c r="B5">
        <v>2</v>
      </c>
      <c r="C5" t="s">
        <v>12</v>
      </c>
      <c r="D5" t="str">
        <f>VLOOKUP(C5,支払い先マスタ!$A$2:$B$1048576,2,0)</f>
        <v>出雲銀行</v>
      </c>
      <c r="E5">
        <f>SUMIF(駐車場使用履歴!$H$2:$H$1048576,月次支払い!F5,駐車場使用履歴!$I$2:$I$1048576)</f>
        <v>0</v>
      </c>
      <c r="F5" t="str">
        <f t="shared" si="0"/>
        <v>202402出雲○○不動産</v>
      </c>
    </row>
    <row r="6" spans="1:9" x14ac:dyDescent="0.45">
      <c r="A6">
        <v>2024</v>
      </c>
      <c r="B6">
        <v>2</v>
      </c>
      <c r="C6" t="s">
        <v>13</v>
      </c>
      <c r="D6" t="str">
        <f>VLOOKUP(C6,支払い先マスタ!$A$2:$B$1048576,2,0)</f>
        <v>松江銀行</v>
      </c>
      <c r="E6">
        <f>SUMIF(駐車場使用履歴!$H$2:$H$1048576,月次支払い!F6,駐車場使用履歴!$I$2:$I$1048576)</f>
        <v>0</v>
      </c>
      <c r="F6" t="str">
        <f t="shared" si="0"/>
        <v>202402松江○○不動産</v>
      </c>
    </row>
    <row r="7" spans="1:9" x14ac:dyDescent="0.45">
      <c r="A7">
        <v>2024</v>
      </c>
      <c r="B7">
        <v>2</v>
      </c>
      <c r="C7" t="s">
        <v>16</v>
      </c>
      <c r="D7" t="str">
        <f>VLOOKUP(C7,支払い先マスタ!$A$2:$B$1048576,2,0)</f>
        <v>出雲銀行</v>
      </c>
      <c r="E7">
        <f>SUMIF(駐車場使用履歴!$H$2:$H$1048576,月次支払い!F7,駐車場使用履歴!$I$2:$I$1048576)</f>
        <v>0</v>
      </c>
      <c r="F7" t="str">
        <f t="shared" si="0"/>
        <v>202402東京○○不動産</v>
      </c>
    </row>
    <row r="8" spans="1:9" x14ac:dyDescent="0.45">
      <c r="A8">
        <v>2024</v>
      </c>
      <c r="B8">
        <v>3</v>
      </c>
      <c r="C8" t="s">
        <v>12</v>
      </c>
      <c r="D8" t="str">
        <f>VLOOKUP(C8,支払い先マスタ!$A$2:$B$1048576,2,0)</f>
        <v>出雲銀行</v>
      </c>
      <c r="E8">
        <f>SUMIF(駐車場使用履歴!$H$2:$H$1048576,月次支払い!F8,駐車場使用履歴!$I$2:$I$1048576)</f>
        <v>0</v>
      </c>
      <c r="F8" t="str">
        <f t="shared" si="0"/>
        <v>202403出雲○○不動産</v>
      </c>
    </row>
    <row r="9" spans="1:9" x14ac:dyDescent="0.45">
      <c r="A9">
        <v>2024</v>
      </c>
      <c r="B9">
        <v>3</v>
      </c>
      <c r="C9" t="s">
        <v>13</v>
      </c>
      <c r="D9" t="str">
        <f>VLOOKUP(C9,支払い先マスタ!$A$2:$B$1048576,2,0)</f>
        <v>松江銀行</v>
      </c>
      <c r="E9">
        <f>SUMIF(駐車場使用履歴!$H$2:$H$1048576,月次支払い!F9,駐車場使用履歴!$I$2:$I$1048576)</f>
        <v>0</v>
      </c>
      <c r="F9" t="str">
        <f t="shared" si="0"/>
        <v>202403松江○○不動産</v>
      </c>
    </row>
    <row r="10" spans="1:9" x14ac:dyDescent="0.45">
      <c r="A10">
        <v>2024</v>
      </c>
      <c r="B10">
        <v>3</v>
      </c>
      <c r="C10" t="s">
        <v>16</v>
      </c>
      <c r="D10" t="str">
        <f>VLOOKUP(C10,支払い先マスタ!$A$2:$B$1048576,2,0)</f>
        <v>出雲銀行</v>
      </c>
      <c r="E10">
        <f>SUMIF(駐車場使用履歴!$H$2:$H$1048576,月次支払い!F10,駐車場使用履歴!$I$2:$I$1048576)</f>
        <v>0</v>
      </c>
      <c r="F10" t="str">
        <f t="shared" si="0"/>
        <v>202403東京○○不動産</v>
      </c>
    </row>
    <row r="11" spans="1:9" x14ac:dyDescent="0.45">
      <c r="A11">
        <v>2024</v>
      </c>
      <c r="B11">
        <v>4</v>
      </c>
      <c r="C11" t="s">
        <v>12</v>
      </c>
      <c r="D11" t="str">
        <f>VLOOKUP(C11,支払い先マスタ!$A$2:$B$1048576,2,0)</f>
        <v>出雲銀行</v>
      </c>
      <c r="E11">
        <f>SUMIF(駐車場使用履歴!$H$2:$H$1048576,月次支払い!F11,駐車場使用履歴!$I$2:$I$1048576)</f>
        <v>20000</v>
      </c>
      <c r="F11" t="str">
        <f t="shared" si="0"/>
        <v>202404出雲○○不動産</v>
      </c>
    </row>
    <row r="12" spans="1:9" x14ac:dyDescent="0.45">
      <c r="A12">
        <v>2024</v>
      </c>
      <c r="B12">
        <v>4</v>
      </c>
      <c r="C12" t="s">
        <v>13</v>
      </c>
      <c r="D12" t="str">
        <f>VLOOKUP(C12,支払い先マスタ!$A$2:$B$1048576,2,0)</f>
        <v>松江銀行</v>
      </c>
      <c r="E12">
        <f>SUMIF(駐車場使用履歴!$H$2:$H$1048576,月次支払い!F12,駐車場使用履歴!$I$2:$I$1048576)</f>
        <v>11000</v>
      </c>
      <c r="F12" t="str">
        <f t="shared" si="0"/>
        <v>202404松江○○不動産</v>
      </c>
    </row>
    <row r="13" spans="1:9" x14ac:dyDescent="0.45">
      <c r="A13">
        <v>2024</v>
      </c>
      <c r="B13">
        <v>4</v>
      </c>
      <c r="C13" t="s">
        <v>16</v>
      </c>
      <c r="D13" t="str">
        <f>VLOOKUP(C13,支払い先マスタ!$A$2:$B$1048576,2,0)</f>
        <v>出雲銀行</v>
      </c>
      <c r="E13">
        <f>SUMIF(駐車場使用履歴!$H$2:$H$1048576,月次支払い!F13,駐車場使用履歴!$I$2:$I$1048576)</f>
        <v>0</v>
      </c>
      <c r="F13" t="str">
        <f t="shared" si="0"/>
        <v>202404東京○○不動産</v>
      </c>
    </row>
    <row r="14" spans="1:9" x14ac:dyDescent="0.45">
      <c r="A14">
        <v>2024</v>
      </c>
      <c r="B14">
        <v>5</v>
      </c>
      <c r="C14" t="s">
        <v>12</v>
      </c>
      <c r="D14" t="str">
        <f>VLOOKUP(C14,支払い先マスタ!$A$2:$B$1048576,2,0)</f>
        <v>出雲銀行</v>
      </c>
      <c r="E14">
        <f>SUMIF(駐車場使用履歴!$H$2:$H$1048576,月次支払い!F14,駐車場使用履歴!$I$2:$I$1048576)</f>
        <v>20000</v>
      </c>
      <c r="F14" t="str">
        <f t="shared" si="0"/>
        <v>202405出雲○○不動産</v>
      </c>
    </row>
    <row r="15" spans="1:9" x14ac:dyDescent="0.45">
      <c r="A15">
        <v>2024</v>
      </c>
      <c r="B15">
        <v>5</v>
      </c>
      <c r="C15" t="s">
        <v>13</v>
      </c>
      <c r="D15" t="str">
        <f>VLOOKUP(C15,支払い先マスタ!$A$2:$B$1048576,2,0)</f>
        <v>松江銀行</v>
      </c>
      <c r="E15">
        <f>SUMIF(駐車場使用履歴!$H$2:$H$1048576,月次支払い!F15,駐車場使用履歴!$I$2:$I$1048576)</f>
        <v>11000</v>
      </c>
      <c r="F15" t="str">
        <f t="shared" si="0"/>
        <v>202405松江○○不動産</v>
      </c>
    </row>
    <row r="16" spans="1:9" x14ac:dyDescent="0.45">
      <c r="A16">
        <v>2024</v>
      </c>
      <c r="B16">
        <v>5</v>
      </c>
      <c r="C16" t="s">
        <v>16</v>
      </c>
      <c r="D16" t="str">
        <f>VLOOKUP(C16,支払い先マスタ!$A$2:$B$1048576,2,0)</f>
        <v>出雲銀行</v>
      </c>
      <c r="E16">
        <f>SUMIF(駐車場使用履歴!$H$2:$H$1048576,月次支払い!F16,駐車場使用履歴!$I$2:$I$1048576)</f>
        <v>0</v>
      </c>
      <c r="F16" t="str">
        <f t="shared" si="0"/>
        <v>202405東京○○不動産</v>
      </c>
    </row>
    <row r="17" spans="1:6" x14ac:dyDescent="0.45">
      <c r="A17">
        <v>2024</v>
      </c>
      <c r="B17">
        <v>6</v>
      </c>
      <c r="C17" t="s">
        <v>12</v>
      </c>
      <c r="D17" t="str">
        <f>VLOOKUP(C17,支払い先マスタ!$A$2:$B$1048576,2,0)</f>
        <v>出雲銀行</v>
      </c>
      <c r="E17">
        <f>SUMIF(駐車場使用履歴!$H$2:$H$1048576,月次支払い!F17,駐車場使用履歴!$I$2:$I$1048576)</f>
        <v>20000</v>
      </c>
      <c r="F17" t="str">
        <f t="shared" si="0"/>
        <v>202406出雲○○不動産</v>
      </c>
    </row>
    <row r="18" spans="1:6" x14ac:dyDescent="0.45">
      <c r="A18">
        <v>2024</v>
      </c>
      <c r="B18">
        <v>6</v>
      </c>
      <c r="C18" t="s">
        <v>13</v>
      </c>
      <c r="D18" t="str">
        <f>VLOOKUP(C18,支払い先マスタ!$A$2:$B$1048576,2,0)</f>
        <v>松江銀行</v>
      </c>
      <c r="E18">
        <f>SUMIF(駐車場使用履歴!$H$2:$H$1048576,月次支払い!F18,駐車場使用履歴!$I$2:$I$1048576)</f>
        <v>11000</v>
      </c>
      <c r="F18" t="str">
        <f t="shared" si="0"/>
        <v>202406松江○○不動産</v>
      </c>
    </row>
    <row r="19" spans="1:6" x14ac:dyDescent="0.45">
      <c r="A19">
        <v>2024</v>
      </c>
      <c r="B19">
        <v>6</v>
      </c>
      <c r="C19" t="s">
        <v>16</v>
      </c>
      <c r="D19" t="str">
        <f>VLOOKUP(C19,支払い先マスタ!$A$2:$B$1048576,2,0)</f>
        <v>出雲銀行</v>
      </c>
      <c r="E19">
        <f>SUMIF(駐車場使用履歴!$H$2:$H$1048576,月次支払い!F19,駐車場使用履歴!$I$2:$I$1048576)</f>
        <v>0</v>
      </c>
      <c r="F19" t="str">
        <f t="shared" si="0"/>
        <v>202406東京○○不動産</v>
      </c>
    </row>
    <row r="20" spans="1:6" x14ac:dyDescent="0.45">
      <c r="A20">
        <v>2024</v>
      </c>
      <c r="B20">
        <v>7</v>
      </c>
      <c r="C20" t="s">
        <v>12</v>
      </c>
      <c r="D20" t="str">
        <f>VLOOKUP(C20,支払い先マスタ!$A$2:$B$1048576,2,0)</f>
        <v>出雲銀行</v>
      </c>
      <c r="E20">
        <f>SUMIF(駐車場使用履歴!$H$2:$H$1048576,月次支払い!F20,駐車場使用履歴!$I$2:$I$1048576)</f>
        <v>20000</v>
      </c>
      <c r="F20" t="str">
        <f t="shared" si="0"/>
        <v>202407出雲○○不動産</v>
      </c>
    </row>
    <row r="21" spans="1:6" x14ac:dyDescent="0.45">
      <c r="A21">
        <v>2024</v>
      </c>
      <c r="B21">
        <v>7</v>
      </c>
      <c r="C21" t="s">
        <v>13</v>
      </c>
      <c r="D21" t="str">
        <f>VLOOKUP(C21,支払い先マスタ!$A$2:$B$1048576,2,0)</f>
        <v>松江銀行</v>
      </c>
      <c r="E21">
        <f>SUMIF(駐車場使用履歴!$H$2:$H$1048576,月次支払い!F21,駐車場使用履歴!$I$2:$I$1048576)</f>
        <v>11000</v>
      </c>
      <c r="F21" t="str">
        <f t="shared" si="0"/>
        <v>202407松江○○不動産</v>
      </c>
    </row>
    <row r="22" spans="1:6" x14ac:dyDescent="0.45">
      <c r="A22">
        <v>2024</v>
      </c>
      <c r="B22">
        <v>7</v>
      </c>
      <c r="C22" t="s">
        <v>16</v>
      </c>
      <c r="D22" t="str">
        <f>VLOOKUP(C22,支払い先マスタ!$A$2:$B$1048576,2,0)</f>
        <v>出雲銀行</v>
      </c>
      <c r="E22">
        <f>SUMIF(駐車場使用履歴!$H$2:$H$1048576,月次支払い!F22,駐車場使用履歴!$I$2:$I$1048576)</f>
        <v>0</v>
      </c>
      <c r="F22" t="str">
        <f t="shared" si="0"/>
        <v>202407東京○○不動産</v>
      </c>
    </row>
    <row r="23" spans="1:6" x14ac:dyDescent="0.45">
      <c r="A23">
        <v>2024</v>
      </c>
      <c r="B23">
        <v>8</v>
      </c>
      <c r="C23" t="s">
        <v>12</v>
      </c>
      <c r="D23" t="str">
        <f>VLOOKUP(C23,支払い先マスタ!$A$2:$B$1048576,2,0)</f>
        <v>出雲銀行</v>
      </c>
      <c r="E23">
        <f>SUMIF(駐車場使用履歴!$H$2:$H$1048576,月次支払い!F23,駐車場使用履歴!$I$2:$I$1048576)</f>
        <v>10000</v>
      </c>
      <c r="F23" t="str">
        <f t="shared" si="0"/>
        <v>202408出雲○○不動産</v>
      </c>
    </row>
    <row r="24" spans="1:6" x14ac:dyDescent="0.45">
      <c r="A24">
        <v>2024</v>
      </c>
      <c r="B24">
        <v>8</v>
      </c>
      <c r="C24" t="s">
        <v>13</v>
      </c>
      <c r="D24" t="str">
        <f>VLOOKUP(C24,支払い先マスタ!$A$2:$B$1048576,2,0)</f>
        <v>松江銀行</v>
      </c>
      <c r="E24">
        <f>SUMIF(駐車場使用履歴!$H$2:$H$1048576,月次支払い!F24,駐車場使用履歴!$I$2:$I$1048576)</f>
        <v>30000</v>
      </c>
      <c r="F24" t="str">
        <f t="shared" si="0"/>
        <v>202408松江○○不動産</v>
      </c>
    </row>
    <row r="25" spans="1:6" x14ac:dyDescent="0.45">
      <c r="A25">
        <v>2024</v>
      </c>
      <c r="B25">
        <v>8</v>
      </c>
      <c r="C25" t="s">
        <v>16</v>
      </c>
      <c r="D25" t="str">
        <f>VLOOKUP(C25,支払い先マスタ!$A$2:$B$1048576,2,0)</f>
        <v>出雲銀行</v>
      </c>
      <c r="E25">
        <f>SUMIF(駐車場使用履歴!$H$2:$H$1048576,月次支払い!F25,駐車場使用履歴!$I$2:$I$1048576)</f>
        <v>20000</v>
      </c>
      <c r="F25" t="str">
        <f t="shared" si="0"/>
        <v>202408東京○○不動産</v>
      </c>
    </row>
    <row r="26" spans="1:6" x14ac:dyDescent="0.45">
      <c r="A26">
        <v>2024</v>
      </c>
      <c r="B26">
        <v>9</v>
      </c>
      <c r="C26" t="s">
        <v>12</v>
      </c>
      <c r="D26" t="str">
        <f>VLOOKUP(C26,支払い先マスタ!$A$2:$B$1048576,2,0)</f>
        <v>出雲銀行</v>
      </c>
      <c r="E26">
        <f>SUMIF(駐車場使用履歴!$H$2:$H$1048576,月次支払い!F26,駐車場使用履歴!$I$2:$I$1048576)</f>
        <v>1000</v>
      </c>
      <c r="F26" t="str">
        <f t="shared" si="0"/>
        <v>202409出雲○○不動産</v>
      </c>
    </row>
    <row r="27" spans="1:6" x14ac:dyDescent="0.45">
      <c r="A27">
        <v>2024</v>
      </c>
      <c r="B27">
        <v>9</v>
      </c>
      <c r="C27" t="s">
        <v>13</v>
      </c>
      <c r="D27" t="str">
        <f>VLOOKUP(C27,支払い先マスタ!$A$2:$B$1048576,2,0)</f>
        <v>松江銀行</v>
      </c>
      <c r="E27">
        <f>SUMIF(駐車場使用履歴!$H$2:$H$1048576,月次支払い!F27,駐車場使用履歴!$I$2:$I$1048576)</f>
        <v>3000</v>
      </c>
      <c r="F27" t="str">
        <f t="shared" si="0"/>
        <v>202409松江○○不動産</v>
      </c>
    </row>
    <row r="28" spans="1:6" x14ac:dyDescent="0.45">
      <c r="A28">
        <v>2024</v>
      </c>
      <c r="B28">
        <v>9</v>
      </c>
      <c r="C28" t="s">
        <v>16</v>
      </c>
      <c r="D28" t="str">
        <f>VLOOKUP(C28,支払い先マスタ!$A$2:$B$1048576,2,0)</f>
        <v>出雲銀行</v>
      </c>
      <c r="E28">
        <f>SUMIF(駐車場使用履歴!$H$2:$H$1048576,月次支払い!F28,駐車場使用履歴!$I$2:$I$1048576)</f>
        <v>2000</v>
      </c>
      <c r="F28" t="str">
        <f t="shared" si="0"/>
        <v>202409東京○○不動産</v>
      </c>
    </row>
    <row r="29" spans="1:6" x14ac:dyDescent="0.45">
      <c r="A29">
        <v>2025</v>
      </c>
      <c r="B29">
        <v>8</v>
      </c>
      <c r="C29" t="s">
        <v>81</v>
      </c>
      <c r="D29" t="str">
        <f>VLOOKUP(C29,支払い先マスタ!$A$2:$B$1048576,2,0)</f>
        <v>出雲銀行</v>
      </c>
      <c r="E29">
        <f>SUMIF(駐車場使用履歴!$H$2:$H$1048576,月次支払い!F29,駐車場使用履歴!$I$2:$I$1048576)</f>
        <v>3000</v>
      </c>
      <c r="F29" t="str">
        <f>A29&amp;RIGHT("0"&amp;B29,2)&amp;C29</f>
        <v>202508出雲○○不動産</v>
      </c>
    </row>
    <row r="30" spans="1:6" x14ac:dyDescent="0.45">
      <c r="A30">
        <v>2025</v>
      </c>
      <c r="B30">
        <v>8</v>
      </c>
      <c r="C30" t="s">
        <v>79</v>
      </c>
      <c r="D30" t="str">
        <f>VLOOKUP(C30,支払い先マスタ!$A$2:$B$1048576,2,0)</f>
        <v>出雲銀行</v>
      </c>
      <c r="E30">
        <f>SUMIF(駐車場使用履歴!$H$2:$H$1048576,月次支払い!F30,駐車場使用履歴!$I$2:$I$1048576)</f>
        <v>6000</v>
      </c>
      <c r="F30" t="str">
        <f>A30&amp;RIGHT("0"&amp;B30,2)&amp;C30</f>
        <v>202508東京○○不動産</v>
      </c>
    </row>
    <row r="31" spans="1:6" x14ac:dyDescent="0.45">
      <c r="A31">
        <v>2025</v>
      </c>
      <c r="B31">
        <v>8</v>
      </c>
      <c r="C31" t="s">
        <v>80</v>
      </c>
      <c r="D31" t="str">
        <f>VLOOKUP(C31,支払い先マスタ!$A$2:$B$1048576,2,0)</f>
        <v>松江銀行</v>
      </c>
      <c r="E31">
        <f>SUMIF(駐車場使用履歴!$H$2:$H$1048576,月次支払い!F31,駐車場使用履歴!$I$2:$I$1048576)</f>
        <v>9000</v>
      </c>
      <c r="F31" t="str">
        <f>A31&amp;RIGHT("0"&amp;B31,2)&amp;C31</f>
        <v>202508松江○○不動産</v>
      </c>
    </row>
  </sheetData>
  <autoFilter ref="A1:G37" xr:uid="{9138CA66-EFA9-4024-81D6-8D3A88C39A3C}"/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D460E0-27B3-4533-A4E9-ABE0C6C6F1F3}">
          <x14:formula1>
            <xm:f>支払い先マスタ!$A$2:$A$1048576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6C33-E218-4A23-85D8-1D0BA20CA9FA}">
  <sheetPr codeName="Sheet5"/>
  <dimension ref="A1:D5"/>
  <sheetViews>
    <sheetView workbookViewId="0"/>
  </sheetViews>
  <sheetFormatPr defaultRowHeight="18" x14ac:dyDescent="0.45"/>
  <cols>
    <col min="1" max="1" width="14.3984375" bestFit="1" customWidth="1"/>
    <col min="2" max="2" width="18.296875" bestFit="1" customWidth="1"/>
  </cols>
  <sheetData>
    <row r="1" spans="1:4" ht="18.600000000000001" thickBot="1" x14ac:dyDescent="0.5">
      <c r="A1" s="2" t="s">
        <v>8</v>
      </c>
      <c r="B1" s="2" t="s">
        <v>84</v>
      </c>
    </row>
    <row r="2" spans="1:4" ht="18.600000000000001" thickTop="1" x14ac:dyDescent="0.45">
      <c r="A2" t="s">
        <v>27</v>
      </c>
      <c r="B2" t="s">
        <v>25</v>
      </c>
      <c r="D2" t="s">
        <v>68</v>
      </c>
    </row>
    <row r="3" spans="1:4" x14ac:dyDescent="0.45">
      <c r="A3" t="s">
        <v>28</v>
      </c>
      <c r="B3" t="s">
        <v>25</v>
      </c>
    </row>
    <row r="4" spans="1:4" x14ac:dyDescent="0.45">
      <c r="A4" t="s">
        <v>29</v>
      </c>
      <c r="B4" t="s">
        <v>26</v>
      </c>
    </row>
    <row r="5" spans="1:4" x14ac:dyDescent="0.45">
      <c r="A5" t="s">
        <v>30</v>
      </c>
      <c r="B5" t="s">
        <v>26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503E-AFDC-44D0-AC98-660428A83CE5}">
  <sheetPr codeName="Sheet6"/>
  <dimension ref="A1:E20"/>
  <sheetViews>
    <sheetView workbookViewId="0"/>
  </sheetViews>
  <sheetFormatPr defaultRowHeight="18" x14ac:dyDescent="0.45"/>
  <cols>
    <col min="1" max="1" width="16.5" bestFit="1" customWidth="1"/>
    <col min="2" max="2" width="12.3984375" bestFit="1" customWidth="1"/>
  </cols>
  <sheetData>
    <row r="1" spans="1:5" ht="18.600000000000001" thickBot="1" x14ac:dyDescent="0.5">
      <c r="A1" s="2" t="s">
        <v>1</v>
      </c>
      <c r="B1" s="2" t="s">
        <v>0</v>
      </c>
    </row>
    <row r="2" spans="1:5" ht="18.600000000000001" thickTop="1" x14ac:dyDescent="0.45">
      <c r="A2" t="s">
        <v>31</v>
      </c>
      <c r="B2" t="s">
        <v>17</v>
      </c>
      <c r="E2" t="s">
        <v>24</v>
      </c>
    </row>
    <row r="3" spans="1:5" x14ac:dyDescent="0.45">
      <c r="A3" t="s">
        <v>32</v>
      </c>
      <c r="B3" t="s">
        <v>17</v>
      </c>
    </row>
    <row r="4" spans="1:5" x14ac:dyDescent="0.45">
      <c r="A4" t="s">
        <v>33</v>
      </c>
      <c r="B4" t="s">
        <v>17</v>
      </c>
    </row>
    <row r="5" spans="1:5" x14ac:dyDescent="0.45">
      <c r="A5" t="s">
        <v>34</v>
      </c>
      <c r="B5" t="s">
        <v>17</v>
      </c>
    </row>
    <row r="6" spans="1:5" x14ac:dyDescent="0.45">
      <c r="A6" t="s">
        <v>35</v>
      </c>
      <c r="B6" t="s">
        <v>18</v>
      </c>
    </row>
    <row r="7" spans="1:5" x14ac:dyDescent="0.45">
      <c r="A7" t="s">
        <v>36</v>
      </c>
      <c r="B7" t="s">
        <v>18</v>
      </c>
    </row>
    <row r="8" spans="1:5" x14ac:dyDescent="0.45">
      <c r="A8" t="s">
        <v>37</v>
      </c>
      <c r="B8" t="s">
        <v>18</v>
      </c>
    </row>
    <row r="9" spans="1:5" x14ac:dyDescent="0.45">
      <c r="A9" t="s">
        <v>38</v>
      </c>
      <c r="B9" t="s">
        <v>19</v>
      </c>
    </row>
    <row r="10" spans="1:5" x14ac:dyDescent="0.45">
      <c r="A10" t="s">
        <v>39</v>
      </c>
      <c r="B10" t="s">
        <v>19</v>
      </c>
    </row>
    <row r="11" spans="1:5" x14ac:dyDescent="0.45">
      <c r="A11" t="s">
        <v>40</v>
      </c>
      <c r="B11" t="s">
        <v>20</v>
      </c>
    </row>
    <row r="12" spans="1:5" x14ac:dyDescent="0.45">
      <c r="A12" t="s">
        <v>41</v>
      </c>
      <c r="B12" t="s">
        <v>20</v>
      </c>
    </row>
    <row r="13" spans="1:5" x14ac:dyDescent="0.45">
      <c r="A13" t="s">
        <v>42</v>
      </c>
      <c r="B13" t="s">
        <v>20</v>
      </c>
    </row>
    <row r="14" spans="1:5" x14ac:dyDescent="0.45">
      <c r="A14" t="s">
        <v>43</v>
      </c>
      <c r="B14" t="s">
        <v>20</v>
      </c>
    </row>
    <row r="15" spans="1:5" x14ac:dyDescent="0.45">
      <c r="A15" t="s">
        <v>44</v>
      </c>
      <c r="B15" t="s">
        <v>21</v>
      </c>
    </row>
    <row r="16" spans="1:5" x14ac:dyDescent="0.45">
      <c r="A16" t="s">
        <v>45</v>
      </c>
      <c r="B16" t="s">
        <v>21</v>
      </c>
    </row>
    <row r="17" spans="1:2" x14ac:dyDescent="0.45">
      <c r="A17" t="s">
        <v>46</v>
      </c>
      <c r="B17" t="s">
        <v>22</v>
      </c>
    </row>
    <row r="18" spans="1:2" x14ac:dyDescent="0.45">
      <c r="A18" t="s">
        <v>47</v>
      </c>
      <c r="B18" t="s">
        <v>22</v>
      </c>
    </row>
    <row r="19" spans="1:2" x14ac:dyDescent="0.45">
      <c r="A19" t="s">
        <v>48</v>
      </c>
      <c r="B19" t="s">
        <v>22</v>
      </c>
    </row>
    <row r="20" spans="1:2" x14ac:dyDescent="0.45">
      <c r="A20" t="s">
        <v>49</v>
      </c>
      <c r="B20" t="s">
        <v>22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9A1AB-11F7-4EF0-9731-64F094066BA7}">
          <x14:formula1>
            <xm:f>駐車場マスタ!$A$2:$A$1048576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F8AE-C1FD-435B-9A3E-F8D819E9DF46}">
  <sheetPr codeName="Sheet7"/>
  <dimension ref="A1:D7"/>
  <sheetViews>
    <sheetView workbookViewId="0"/>
  </sheetViews>
  <sheetFormatPr defaultRowHeight="18" x14ac:dyDescent="0.45"/>
  <cols>
    <col min="1" max="1" width="12.3984375" bestFit="1" customWidth="1"/>
    <col min="2" max="2" width="14.3984375" bestFit="1" customWidth="1"/>
  </cols>
  <sheetData>
    <row r="1" spans="1:4" ht="18.600000000000001" thickBot="1" x14ac:dyDescent="0.5">
      <c r="A1" s="2" t="s">
        <v>0</v>
      </c>
      <c r="B1" s="2" t="s">
        <v>7</v>
      </c>
    </row>
    <row r="2" spans="1:4" ht="18.600000000000001" thickTop="1" x14ac:dyDescent="0.45">
      <c r="A2" t="s">
        <v>17</v>
      </c>
      <c r="B2" t="s">
        <v>12</v>
      </c>
      <c r="D2" t="s">
        <v>23</v>
      </c>
    </row>
    <row r="3" spans="1:4" x14ac:dyDescent="0.45">
      <c r="A3" t="s">
        <v>18</v>
      </c>
      <c r="B3" t="s">
        <v>12</v>
      </c>
    </row>
    <row r="4" spans="1:4" x14ac:dyDescent="0.45">
      <c r="A4" t="s">
        <v>19</v>
      </c>
      <c r="B4" t="s">
        <v>13</v>
      </c>
    </row>
    <row r="5" spans="1:4" x14ac:dyDescent="0.45">
      <c r="A5" t="s">
        <v>20</v>
      </c>
      <c r="B5" t="s">
        <v>13</v>
      </c>
    </row>
    <row r="6" spans="1:4" x14ac:dyDescent="0.45">
      <c r="A6" t="s">
        <v>21</v>
      </c>
      <c r="B6" t="s">
        <v>16</v>
      </c>
    </row>
    <row r="7" spans="1:4" x14ac:dyDescent="0.45">
      <c r="A7" t="s">
        <v>22</v>
      </c>
      <c r="B7" t="s">
        <v>16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099BEE-58AD-43A0-9AF0-6E646722B849}">
          <x14:formula1>
            <xm:f>支払い先マスタ!$A$2:$A$1048576</xm:f>
          </x14:formula1>
          <xm:sqref>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FD93-51DE-4784-8D72-232CB25B9853}">
  <sheetPr codeName="Sheet8"/>
  <dimension ref="A1:B4"/>
  <sheetViews>
    <sheetView workbookViewId="0"/>
  </sheetViews>
  <sheetFormatPr defaultRowHeight="18" x14ac:dyDescent="0.45"/>
  <cols>
    <col min="1" max="2" width="14.3984375" bestFit="1" customWidth="1"/>
  </cols>
  <sheetData>
    <row r="1" spans="1:2" ht="18.600000000000001" thickBot="1" x14ac:dyDescent="0.5">
      <c r="A1" s="1" t="s">
        <v>7</v>
      </c>
      <c r="B1" s="1" t="s">
        <v>82</v>
      </c>
    </row>
    <row r="2" spans="1:2" ht="18.600000000000001" thickTop="1" x14ac:dyDescent="0.45">
      <c r="A2" t="s">
        <v>12</v>
      </c>
      <c r="B2" t="s">
        <v>14</v>
      </c>
    </row>
    <row r="3" spans="1:2" x14ac:dyDescent="0.45">
      <c r="A3" t="s">
        <v>13</v>
      </c>
      <c r="B3" t="s">
        <v>15</v>
      </c>
    </row>
    <row r="4" spans="1:2" x14ac:dyDescent="0.45">
      <c r="A4" t="s">
        <v>16</v>
      </c>
      <c r="B4" t="s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概要説明</vt:lpstr>
      <vt:lpstr>支払いテンプレート</vt:lpstr>
      <vt:lpstr>駐車場使用履歴</vt:lpstr>
      <vt:lpstr>月次支払い</vt:lpstr>
      <vt:lpstr>駐車場使用者マスタ</vt:lpstr>
      <vt:lpstr>駐車場区画マスタ</vt:lpstr>
      <vt:lpstr>駐車場マスタ</vt:lpstr>
      <vt:lpstr>支払い先マスタ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康宏 池田</dc:creator>
  <cp:lastModifiedBy>康宏 池田</cp:lastModifiedBy>
  <dcterms:created xsi:type="dcterms:W3CDTF">2024-08-07T22:05:02Z</dcterms:created>
  <dcterms:modified xsi:type="dcterms:W3CDTF">2024-08-31T08:58:53Z</dcterms:modified>
</cp:coreProperties>
</file>