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ELD log" sheetId="1" r:id="rId1"/>
    <sheet name="Analysis" sheetId="2" r:id="rId2"/>
  </sheets>
  <calcPr calcId="144525"/>
</workbook>
</file>

<file path=xl/calcChain.xml><?xml version="1.0" encoding="utf-8"?>
<calcChain xmlns="http://schemas.openxmlformats.org/spreadsheetml/2006/main">
  <c r="J19" i="1" l="1"/>
  <c r="N22" i="1" l="1"/>
  <c r="N21" i="1"/>
  <c r="N20" i="1"/>
  <c r="P19" i="1"/>
  <c r="Q19" i="1" s="1"/>
  <c r="N19" i="1"/>
  <c r="H22" i="1"/>
  <c r="H21" i="1"/>
  <c r="H20" i="1"/>
  <c r="K19" i="1"/>
  <c r="H19" i="1"/>
  <c r="B22" i="1"/>
  <c r="B21" i="1"/>
  <c r="B20" i="1"/>
  <c r="D19" i="1"/>
  <c r="E19" i="1" s="1"/>
  <c r="B19" i="1"/>
</calcChain>
</file>

<file path=xl/sharedStrings.xml><?xml version="1.0" encoding="utf-8"?>
<sst xmlns="http://schemas.openxmlformats.org/spreadsheetml/2006/main" count="87" uniqueCount="15">
  <si>
    <t>算法</t>
    <phoneticPr fontId="1" type="noConversion"/>
  </si>
  <si>
    <t>Best</t>
    <phoneticPr fontId="1" type="noConversion"/>
  </si>
  <si>
    <t>Worst</t>
    <phoneticPr fontId="1" type="noConversion"/>
  </si>
  <si>
    <t>Mean</t>
    <phoneticPr fontId="1" type="noConversion"/>
  </si>
  <si>
    <t>STD</t>
    <phoneticPr fontId="1" type="noConversion"/>
  </si>
  <si>
    <t>HDEDP</t>
    <phoneticPr fontId="1" type="noConversion"/>
  </si>
  <si>
    <t>MSWOA</t>
    <phoneticPr fontId="1" type="noConversion"/>
  </si>
  <si>
    <t>DCSOA-S</t>
    <phoneticPr fontId="1" type="noConversion"/>
  </si>
  <si>
    <t>IFEP</t>
    <phoneticPr fontId="1" type="noConversion"/>
  </si>
  <si>
    <t>-</t>
    <phoneticPr fontId="1" type="noConversion"/>
  </si>
  <si>
    <t>AVG</t>
    <phoneticPr fontId="1" type="noConversion"/>
  </si>
  <si>
    <t>BEST</t>
    <phoneticPr fontId="1" type="noConversion"/>
  </si>
  <si>
    <t>WORST</t>
    <phoneticPr fontId="1" type="noConversion"/>
  </si>
  <si>
    <t>ACCURACY</t>
    <phoneticPr fontId="1" type="noConversion"/>
  </si>
  <si>
    <t>HDEDP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</si>
</sst>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ELD-3</a:t>
            </a:r>
            <a:endParaRPr lang="zh-CN" altLang="en-US" sz="1600"/>
          </a:p>
        </c:rich>
      </c:tx>
      <c:layout>
        <c:manualLayout>
          <c:xMode val="edge"/>
          <c:yMode val="edge"/>
          <c:x val="0.38190516678372949"/>
          <c:y val="3.85914134105161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584808941136"/>
          <c:y val="0.15317182674886334"/>
          <c:w val="0.60807733540349707"/>
          <c:h val="0.7308047601141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Analysis!$A$2</c:f>
              <c:strCache>
                <c:ptCount val="1"/>
                <c:pt idx="0">
                  <c:v>IFEP</c:v>
                </c:pt>
              </c:strCache>
            </c:strRef>
          </c:tx>
          <c:invertIfNegative val="0"/>
          <c:cat>
            <c:strRef>
              <c:f>Analysis!$B$1:$D$1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Analysis!$B$2:$D$2</c:f>
              <c:numCache>
                <c:formatCode>General</c:formatCode>
                <c:ptCount val="3"/>
                <c:pt idx="0">
                  <c:v>8234.07</c:v>
                </c:pt>
                <c:pt idx="1">
                  <c:v>8234.5400000000009</c:v>
                </c:pt>
                <c:pt idx="2">
                  <c:v>8234.16</c:v>
                </c:pt>
              </c:numCache>
            </c:numRef>
          </c:val>
        </c:ser>
        <c:ser>
          <c:idx val="1"/>
          <c:order val="1"/>
          <c:tx>
            <c:strRef>
              <c:f>Analysis!$A$3</c:f>
              <c:strCache>
                <c:ptCount val="1"/>
                <c:pt idx="0">
                  <c:v>HDEDP</c:v>
                </c:pt>
              </c:strCache>
            </c:strRef>
          </c:tx>
          <c:invertIfNegative val="0"/>
          <c:cat>
            <c:strRef>
              <c:f>Analysis!$B$1:$D$1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Analysis!$B$3:$D$3</c:f>
              <c:numCache>
                <c:formatCode>General</c:formatCode>
                <c:ptCount val="3"/>
                <c:pt idx="0">
                  <c:v>8234.07</c:v>
                </c:pt>
                <c:pt idx="1">
                  <c:v>8234.07</c:v>
                </c:pt>
                <c:pt idx="2">
                  <c:v>8234.07</c:v>
                </c:pt>
              </c:numCache>
            </c:numRef>
          </c:val>
        </c:ser>
        <c:ser>
          <c:idx val="2"/>
          <c:order val="2"/>
          <c:tx>
            <c:strRef>
              <c:f>Analysis!$A$4</c:f>
              <c:strCache>
                <c:ptCount val="1"/>
                <c:pt idx="0">
                  <c:v>MSWOA</c:v>
                </c:pt>
              </c:strCache>
            </c:strRef>
          </c:tx>
          <c:invertIfNegative val="0"/>
          <c:cat>
            <c:strRef>
              <c:f>Analysis!$B$1:$D$1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Analysis!$B$4:$D$4</c:f>
              <c:numCache>
                <c:formatCode>General</c:formatCode>
                <c:ptCount val="3"/>
                <c:pt idx="0">
                  <c:v>8234.5499999999993</c:v>
                </c:pt>
                <c:pt idx="1">
                  <c:v>8234.92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Analysis!$A$5</c:f>
              <c:strCache>
                <c:ptCount val="1"/>
                <c:pt idx="0">
                  <c:v>DCSOA-S</c:v>
                </c:pt>
              </c:strCache>
            </c:strRef>
          </c:tx>
          <c:invertIfNegative val="0"/>
          <c:val>
            <c:numRef>
              <c:f>Analysis!$B$5:$D$5</c:f>
              <c:numCache>
                <c:formatCode>General</c:formatCode>
                <c:ptCount val="3"/>
                <c:pt idx="0">
                  <c:v>8218.612360000001</c:v>
                </c:pt>
                <c:pt idx="1">
                  <c:v>8227.7651999999998</c:v>
                </c:pt>
                <c:pt idx="2">
                  <c:v>8210.2916999999998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12032"/>
        <c:axId val="231288768"/>
      </c:barChart>
      <c:catAx>
        <c:axId val="1400120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288768"/>
        <c:crosses val="autoZero"/>
        <c:auto val="1"/>
        <c:lblAlgn val="ctr"/>
        <c:lblOffset val="100"/>
        <c:noMultiLvlLbl val="0"/>
      </c:catAx>
      <c:valAx>
        <c:axId val="231288768"/>
        <c:scaling>
          <c:orientation val="minMax"/>
          <c:max val="8300"/>
          <c:min val="8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0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ELD-13</a:t>
            </a:r>
            <a:endParaRPr lang="zh-CN" alt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65812410241173"/>
          <c:y val="0.15215257183761122"/>
          <c:w val="0.60202266874659538"/>
          <c:h val="0.72734885412050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IFEP</c:v>
                </c:pt>
              </c:strCache>
            </c:strRef>
          </c:tx>
          <c:invertIfNegative val="0"/>
          <c:cat>
            <c:strRef>
              <c:f>Analysis!$H$1:$J$1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Analysis!$H$2:$J$2</c:f>
              <c:numCache>
                <c:formatCode>General</c:formatCode>
                <c:ptCount val="3"/>
                <c:pt idx="0">
                  <c:v>17994.07</c:v>
                </c:pt>
                <c:pt idx="1">
                  <c:v>18267.419999999998</c:v>
                </c:pt>
                <c:pt idx="2">
                  <c:v>18127.060000000001</c:v>
                </c:pt>
              </c:numCache>
            </c:numRef>
          </c:val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HDEDP</c:v>
                </c:pt>
              </c:strCache>
            </c:strRef>
          </c:tx>
          <c:invertIfNegative val="0"/>
          <c:cat>
            <c:strRef>
              <c:f>Analysis!$H$1:$J$1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Analysis!$H$3:$J$3</c:f>
              <c:numCache>
                <c:formatCode>General</c:formatCode>
                <c:ptCount val="3"/>
                <c:pt idx="0">
                  <c:v>17979</c:v>
                </c:pt>
                <c:pt idx="1">
                  <c:v>18131</c:v>
                </c:pt>
                <c:pt idx="2">
                  <c:v>18239</c:v>
                </c:pt>
              </c:numCache>
            </c:numRef>
          </c:val>
        </c:ser>
        <c:ser>
          <c:idx val="2"/>
          <c:order val="2"/>
          <c:tx>
            <c:strRef>
              <c:f>Analysis!$G$4</c:f>
              <c:strCache>
                <c:ptCount val="1"/>
                <c:pt idx="0">
                  <c:v>MSWOA</c:v>
                </c:pt>
              </c:strCache>
            </c:strRef>
          </c:tx>
          <c:invertIfNegative val="0"/>
          <c:cat>
            <c:strRef>
              <c:f>Analysis!$H$1:$J$1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Analysis!$H$4:$J$4</c:f>
              <c:numCache>
                <c:formatCode>General</c:formatCode>
                <c:ptCount val="3"/>
                <c:pt idx="0">
                  <c:v>17974.61</c:v>
                </c:pt>
                <c:pt idx="1">
                  <c:v>18012.419999999998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Analysis!$G$5</c:f>
              <c:strCache>
                <c:ptCount val="1"/>
                <c:pt idx="0">
                  <c:v>DCSOA-S</c:v>
                </c:pt>
              </c:strCache>
            </c:strRef>
          </c:tx>
          <c:invertIfNegative val="0"/>
          <c:cat>
            <c:strRef>
              <c:f>Analysis!$H$1:$J$1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Analysis!$H$5:$J$5</c:f>
              <c:numCache>
                <c:formatCode>General</c:formatCode>
                <c:ptCount val="3"/>
                <c:pt idx="0">
                  <c:v>17979.337500000001</c:v>
                </c:pt>
                <c:pt idx="1">
                  <c:v>18172.228500000001</c:v>
                </c:pt>
                <c:pt idx="2">
                  <c:v>18083.237790000003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10688"/>
        <c:axId val="231291072"/>
      </c:barChart>
      <c:catAx>
        <c:axId val="234610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31291072"/>
        <c:crosses val="autoZero"/>
        <c:auto val="1"/>
        <c:lblAlgn val="ctr"/>
        <c:lblOffset val="100"/>
        <c:noMultiLvlLbl val="0"/>
      </c:catAx>
      <c:valAx>
        <c:axId val="231291072"/>
        <c:scaling>
          <c:orientation val="minMax"/>
          <c:max val="18300"/>
          <c:min val="179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61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CN" sz="1600"/>
              <a:t>ELD-40</a:t>
            </a:r>
            <a:endParaRPr lang="zh-CN" alt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5873693854306"/>
          <c:y val="0.15215257183761122"/>
          <c:w val="0.58602424107363937"/>
          <c:h val="0.72734885412050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Analysis!$G$2</c:f>
              <c:strCache>
                <c:ptCount val="1"/>
                <c:pt idx="0">
                  <c:v>IFEP</c:v>
                </c:pt>
              </c:strCache>
            </c:strRef>
          </c:tx>
          <c:invertIfNegative val="0"/>
          <c:cat>
            <c:strRef>
              <c:f>Analysis!$N$1:$P$1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Analysis!$N$2:$P$2</c:f>
              <c:numCache>
                <c:formatCode>General</c:formatCode>
                <c:ptCount val="3"/>
                <c:pt idx="0">
                  <c:v>122624.35</c:v>
                </c:pt>
                <c:pt idx="1">
                  <c:v>125740.63</c:v>
                </c:pt>
                <c:pt idx="2">
                  <c:v>123382</c:v>
                </c:pt>
              </c:numCache>
            </c:numRef>
          </c:val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HDEDP</c:v>
                </c:pt>
              </c:strCache>
            </c:strRef>
          </c:tx>
          <c:invertIfNegative val="0"/>
          <c:cat>
            <c:strRef>
              <c:f>Analysis!$N$1:$P$1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Analysis!$N$3:$P$3</c:f>
              <c:numCache>
                <c:formatCode>General</c:formatCode>
                <c:ptCount val="3"/>
                <c:pt idx="0">
                  <c:v>122177</c:v>
                </c:pt>
                <c:pt idx="1">
                  <c:v>122702</c:v>
                </c:pt>
                <c:pt idx="2">
                  <c:v>123102</c:v>
                </c:pt>
              </c:numCache>
            </c:numRef>
          </c:val>
        </c:ser>
        <c:ser>
          <c:idx val="2"/>
          <c:order val="2"/>
          <c:tx>
            <c:strRef>
              <c:f>Analysis!$G$4</c:f>
              <c:strCache>
                <c:ptCount val="1"/>
                <c:pt idx="0">
                  <c:v>MSWOA</c:v>
                </c:pt>
              </c:strCache>
            </c:strRef>
          </c:tx>
          <c:invertIfNegative val="0"/>
          <c:cat>
            <c:strRef>
              <c:f>Analysis!$N$1:$P$1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Analysis!$N$4:$P$4</c:f>
              <c:numCache>
                <c:formatCode>General</c:formatCode>
                <c:ptCount val="3"/>
                <c:pt idx="0">
                  <c:v>122134.83</c:v>
                </c:pt>
                <c:pt idx="1">
                  <c:v>122623.27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Analysis!$G$5</c:f>
              <c:strCache>
                <c:ptCount val="1"/>
                <c:pt idx="0">
                  <c:v>DCSOA-S</c:v>
                </c:pt>
              </c:strCache>
            </c:strRef>
          </c:tx>
          <c:invertIfNegative val="0"/>
          <c:cat>
            <c:strRef>
              <c:f>Analysis!$N$1:$P$1</c:f>
              <c:strCache>
                <c:ptCount val="3"/>
                <c:pt idx="0">
                  <c:v>Best</c:v>
                </c:pt>
                <c:pt idx="1">
                  <c:v>Worst</c:v>
                </c:pt>
                <c:pt idx="2">
                  <c:v>Mean</c:v>
                </c:pt>
              </c:strCache>
            </c:strRef>
          </c:cat>
          <c:val>
            <c:numRef>
              <c:f>Analysis!$N$5:$P$5</c:f>
              <c:numCache>
                <c:formatCode>General</c:formatCode>
                <c:ptCount val="3"/>
                <c:pt idx="0">
                  <c:v>116093.0289</c:v>
                </c:pt>
                <c:pt idx="1">
                  <c:v>117064.64690000001</c:v>
                </c:pt>
                <c:pt idx="2">
                  <c:v>116539.65540999998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12224"/>
        <c:axId val="234463808"/>
      </c:barChart>
      <c:catAx>
        <c:axId val="2346122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34463808"/>
        <c:crosses val="autoZero"/>
        <c:auto val="1"/>
        <c:lblAlgn val="ctr"/>
        <c:lblOffset val="100"/>
        <c:noMultiLvlLbl val="0"/>
      </c:catAx>
      <c:valAx>
        <c:axId val="234463808"/>
        <c:scaling>
          <c:orientation val="minMax"/>
          <c:max val="125000"/>
          <c:min val="115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3461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5</xdr:col>
      <xdr:colOff>198120</xdr:colOff>
      <xdr:row>21</xdr:row>
      <xdr:rowOff>76200</xdr:rowOff>
    </xdr:to>
    <xdr:graphicFrame macro="">
      <xdr:nvGraphicFramePr>
        <xdr:cNvPr id="8" name="图表 7" title="ELD-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7</xdr:row>
      <xdr:rowOff>11430</xdr:rowOff>
    </xdr:from>
    <xdr:to>
      <xdr:col>10</xdr:col>
      <xdr:colOff>304800</xdr:colOff>
      <xdr:row>21</xdr:row>
      <xdr:rowOff>91440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327660</xdr:colOff>
      <xdr:row>7</xdr:row>
      <xdr:rowOff>11430</xdr:rowOff>
    </xdr:from>
    <xdr:to>
      <xdr:col>15</xdr:col>
      <xdr:colOff>510540</xdr:colOff>
      <xdr:row>21</xdr:row>
      <xdr:rowOff>91440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S13" sqref="S13"/>
    </sheetView>
  </sheetViews>
  <sheetFormatPr defaultRowHeight="14.4" x14ac:dyDescent="0.25"/>
  <cols>
    <col min="1" max="4" width="8.88671875" style="3"/>
    <col min="5" max="5" width="8.88671875" style="6"/>
    <col min="6" max="6" width="8.88671875" style="1"/>
    <col min="7" max="7" width="8.88671875" style="13"/>
    <col min="8" max="10" width="8.88671875" style="3"/>
    <col min="11" max="11" width="8.88671875" style="6"/>
    <col min="12" max="12" width="8.88671875" style="1"/>
    <col min="13" max="13" width="10.5546875" style="13" bestFit="1" customWidth="1"/>
    <col min="14" max="14" width="12.77734375" style="3" bestFit="1" customWidth="1"/>
    <col min="15" max="16" width="8.88671875" style="3"/>
    <col min="17" max="17" width="8.88671875" style="6"/>
    <col min="18" max="16384" width="8.88671875" style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G1" s="12" t="s">
        <v>0</v>
      </c>
      <c r="H1" s="4" t="s">
        <v>1</v>
      </c>
      <c r="I1" s="4" t="s">
        <v>2</v>
      </c>
      <c r="J1" s="4" t="s">
        <v>3</v>
      </c>
      <c r="K1" s="5" t="s">
        <v>4</v>
      </c>
      <c r="M1" s="12" t="s">
        <v>0</v>
      </c>
      <c r="N1" s="4" t="s">
        <v>1</v>
      </c>
      <c r="O1" s="4" t="s">
        <v>2</v>
      </c>
      <c r="P1" s="4" t="s">
        <v>3</v>
      </c>
      <c r="Q1" s="5" t="s">
        <v>4</v>
      </c>
    </row>
    <row r="2" spans="1:17" x14ac:dyDescent="0.25">
      <c r="A2" s="3" t="s">
        <v>8</v>
      </c>
      <c r="B2" s="3">
        <v>8234.07</v>
      </c>
      <c r="C2" s="3">
        <v>8234.5400000000009</v>
      </c>
      <c r="D2" s="3">
        <v>8234.16</v>
      </c>
      <c r="E2" s="6" t="s">
        <v>9</v>
      </c>
      <c r="G2" s="13" t="s">
        <v>8</v>
      </c>
      <c r="H2" s="3">
        <v>17994.07</v>
      </c>
      <c r="I2" s="3">
        <v>18267.419999999998</v>
      </c>
      <c r="J2" s="3">
        <v>18127.060000000001</v>
      </c>
      <c r="K2" s="6" t="s">
        <v>9</v>
      </c>
      <c r="M2" s="13" t="s">
        <v>8</v>
      </c>
      <c r="N2" s="3">
        <v>122624.35</v>
      </c>
      <c r="O2" s="3">
        <v>125740.63</v>
      </c>
      <c r="P2" s="3">
        <v>123382</v>
      </c>
      <c r="Q2" s="6" t="s">
        <v>9</v>
      </c>
    </row>
    <row r="3" spans="1:17" x14ac:dyDescent="0.25">
      <c r="A3" s="3" t="s">
        <v>5</v>
      </c>
      <c r="B3" s="3">
        <v>8234.07</v>
      </c>
      <c r="C3" s="3">
        <v>8234.07</v>
      </c>
      <c r="D3" s="3">
        <v>8234.07</v>
      </c>
      <c r="E3" s="19">
        <v>0</v>
      </c>
      <c r="G3" s="13" t="s">
        <v>5</v>
      </c>
      <c r="H3" s="15">
        <v>17979</v>
      </c>
      <c r="I3" s="18">
        <v>18131</v>
      </c>
      <c r="J3" s="3">
        <v>18239</v>
      </c>
      <c r="K3" s="6">
        <v>62.56</v>
      </c>
      <c r="M3" s="13" t="s">
        <v>5</v>
      </c>
      <c r="N3" s="3">
        <v>122177</v>
      </c>
      <c r="O3" s="3">
        <v>122702</v>
      </c>
      <c r="P3" s="3">
        <v>123102</v>
      </c>
      <c r="Q3" s="19">
        <v>228.02</v>
      </c>
    </row>
    <row r="4" spans="1:17" x14ac:dyDescent="0.25">
      <c r="A4" s="3" t="s">
        <v>6</v>
      </c>
      <c r="B4" s="3">
        <v>8234.5499999999993</v>
      </c>
      <c r="C4" s="3">
        <v>8234.92</v>
      </c>
      <c r="D4" s="3" t="s">
        <v>9</v>
      </c>
      <c r="E4" s="6" t="s">
        <v>9</v>
      </c>
      <c r="G4" s="13" t="s">
        <v>6</v>
      </c>
      <c r="H4" s="3">
        <v>17974.61</v>
      </c>
      <c r="I4" s="15">
        <v>18012.419999999998</v>
      </c>
      <c r="J4" s="3" t="s">
        <v>9</v>
      </c>
      <c r="K4" s="6" t="s">
        <v>9</v>
      </c>
      <c r="M4" s="13" t="s">
        <v>6</v>
      </c>
      <c r="N4" s="3">
        <v>122134.83</v>
      </c>
      <c r="O4" s="3">
        <v>122623.27</v>
      </c>
      <c r="P4" s="3" t="s">
        <v>9</v>
      </c>
      <c r="Q4" s="6" t="s">
        <v>9</v>
      </c>
    </row>
    <row r="5" spans="1:17" ht="13.8" customHeight="1" x14ac:dyDescent="0.25">
      <c r="A5" s="2" t="s">
        <v>7</v>
      </c>
      <c r="B5" s="16">
        <v>8218.612360000001</v>
      </c>
      <c r="C5" s="16">
        <v>8227.7651999999998</v>
      </c>
      <c r="D5" s="16">
        <v>8210.2916999999998</v>
      </c>
      <c r="E5" s="7">
        <v>4.1335783780050877</v>
      </c>
      <c r="G5" s="14" t="s">
        <v>7</v>
      </c>
      <c r="H5" s="2">
        <v>17979.337500000001</v>
      </c>
      <c r="I5" s="2">
        <v>18172.228500000001</v>
      </c>
      <c r="J5" s="16">
        <v>18083.237790000003</v>
      </c>
      <c r="K5" s="17">
        <v>61.18519072303566</v>
      </c>
      <c r="M5" s="14" t="s">
        <v>7</v>
      </c>
      <c r="N5" s="16">
        <v>116093.0289</v>
      </c>
      <c r="O5" s="16">
        <v>117064.64690000001</v>
      </c>
      <c r="P5" s="16">
        <v>116539.65540999998</v>
      </c>
      <c r="Q5" s="7">
        <v>328.18056862766747</v>
      </c>
    </row>
    <row r="7" spans="1:17" x14ac:dyDescent="0.25">
      <c r="D7" s="8"/>
      <c r="J7" s="8"/>
      <c r="P7" s="8"/>
    </row>
    <row r="8" spans="1:17" x14ac:dyDescent="0.25">
      <c r="A8" s="3">
        <v>1</v>
      </c>
      <c r="B8" s="3">
        <v>8218.7348000000002</v>
      </c>
      <c r="C8" s="3">
        <v>848.39859999999999</v>
      </c>
      <c r="G8" s="13">
        <v>1</v>
      </c>
      <c r="H8" s="3">
        <v>18111.239799999999</v>
      </c>
      <c r="I8" s="3">
        <v>1799.963</v>
      </c>
      <c r="M8" s="13">
        <v>1</v>
      </c>
      <c r="N8" s="3">
        <v>117064.64690000001</v>
      </c>
      <c r="O8" s="3">
        <v>10499.4869</v>
      </c>
    </row>
    <row r="9" spans="1:17" x14ac:dyDescent="0.25">
      <c r="A9" s="3">
        <v>2</v>
      </c>
      <c r="B9" s="3">
        <v>8218.1309000000001</v>
      </c>
      <c r="C9" s="3">
        <v>848.39859999999999</v>
      </c>
      <c r="G9" s="13">
        <v>2</v>
      </c>
      <c r="H9" s="3">
        <v>17991.982800000002</v>
      </c>
      <c r="I9" s="3">
        <v>1799.3514</v>
      </c>
      <c r="M9" s="13">
        <v>2</v>
      </c>
      <c r="N9" s="3">
        <v>116527.1909</v>
      </c>
      <c r="O9" s="3">
        <v>10498.8181</v>
      </c>
    </row>
    <row r="10" spans="1:17" x14ac:dyDescent="0.25">
      <c r="A10" s="3">
        <v>3</v>
      </c>
      <c r="B10" s="3">
        <v>8227.7651999999998</v>
      </c>
      <c r="C10" s="3">
        <v>848.39859999999999</v>
      </c>
      <c r="G10" s="13">
        <v>3</v>
      </c>
      <c r="H10" s="3">
        <v>18172.228500000001</v>
      </c>
      <c r="I10" s="3">
        <v>1799.3604</v>
      </c>
      <c r="M10" s="13">
        <v>3</v>
      </c>
      <c r="N10" s="10">
        <v>116093.0289</v>
      </c>
      <c r="O10" s="3">
        <v>10499.738799999999</v>
      </c>
    </row>
    <row r="11" spans="1:17" x14ac:dyDescent="0.25">
      <c r="A11" s="3">
        <v>4</v>
      </c>
      <c r="B11" s="3">
        <v>8218.7348000000002</v>
      </c>
      <c r="C11" s="3">
        <v>848.39859999999999</v>
      </c>
      <c r="G11" s="13">
        <v>4</v>
      </c>
      <c r="H11" s="3">
        <v>18146.730899999999</v>
      </c>
      <c r="I11" s="3">
        <v>1799.3698999999999</v>
      </c>
      <c r="M11" s="13">
        <v>4</v>
      </c>
      <c r="N11" s="3">
        <v>116345.7227</v>
      </c>
      <c r="O11" s="3">
        <v>10498.808199999999</v>
      </c>
    </row>
    <row r="12" spans="1:17" x14ac:dyDescent="0.25">
      <c r="A12" s="3">
        <v>5</v>
      </c>
      <c r="B12" s="3">
        <v>8210.2916999999998</v>
      </c>
      <c r="C12" s="3">
        <v>848.39859999999999</v>
      </c>
      <c r="G12" s="13">
        <v>5</v>
      </c>
      <c r="H12" s="3">
        <v>18123.415099999998</v>
      </c>
      <c r="I12" s="3">
        <v>1799.9829</v>
      </c>
      <c r="M12" s="13">
        <v>5</v>
      </c>
      <c r="N12" s="3">
        <v>116487.5147</v>
      </c>
      <c r="O12" s="3">
        <v>10499.772800000001</v>
      </c>
    </row>
    <row r="13" spans="1:17" x14ac:dyDescent="0.25">
      <c r="A13" s="3">
        <v>6</v>
      </c>
      <c r="B13" s="3">
        <v>8218.7348000000002</v>
      </c>
      <c r="C13" s="3">
        <v>848.39859999999999</v>
      </c>
      <c r="G13" s="13">
        <v>6</v>
      </c>
      <c r="H13" s="3">
        <v>18082.265200000002</v>
      </c>
      <c r="I13" s="3">
        <v>1799.3554999999999</v>
      </c>
      <c r="M13" s="13">
        <v>6</v>
      </c>
      <c r="N13" s="3">
        <v>116260.698</v>
      </c>
      <c r="O13" s="3">
        <v>10500.022800000001</v>
      </c>
    </row>
    <row r="14" spans="1:17" x14ac:dyDescent="0.25">
      <c r="A14" s="3">
        <v>7</v>
      </c>
      <c r="B14" s="3">
        <v>8218.7348000000002</v>
      </c>
      <c r="C14" s="3">
        <v>848.39859999999999</v>
      </c>
      <c r="G14" s="13">
        <v>7</v>
      </c>
      <c r="H14" s="3">
        <v>18071.633600000001</v>
      </c>
      <c r="I14" s="3">
        <v>1800.0065999999999</v>
      </c>
      <c r="M14" s="13">
        <v>7</v>
      </c>
      <c r="N14" s="3">
        <v>116181.74649999999</v>
      </c>
      <c r="O14" s="3">
        <v>10499.158100000001</v>
      </c>
    </row>
    <row r="15" spans="1:17" x14ac:dyDescent="0.25">
      <c r="A15" s="3">
        <v>8</v>
      </c>
      <c r="B15" s="3">
        <v>8218.7348000000002</v>
      </c>
      <c r="C15" s="3">
        <v>848.39859999999999</v>
      </c>
      <c r="G15" s="13">
        <v>8</v>
      </c>
      <c r="H15" s="3">
        <v>17979.337500000001</v>
      </c>
      <c r="I15" s="3">
        <v>1799.3489</v>
      </c>
      <c r="M15" s="13">
        <v>8</v>
      </c>
      <c r="N15" s="3">
        <v>116850.57369999999</v>
      </c>
      <c r="O15" s="3">
        <v>10499.312</v>
      </c>
    </row>
    <row r="16" spans="1:17" x14ac:dyDescent="0.25">
      <c r="A16" s="3">
        <v>9</v>
      </c>
      <c r="B16" s="3">
        <v>8218.1309000000001</v>
      </c>
      <c r="C16" s="3">
        <v>848.39859999999999</v>
      </c>
      <c r="G16" s="13">
        <v>9</v>
      </c>
      <c r="H16" s="3">
        <v>18077.679100000001</v>
      </c>
      <c r="I16" s="3">
        <v>1799.3502000000001</v>
      </c>
      <c r="M16" s="13">
        <v>9</v>
      </c>
      <c r="N16" s="3">
        <v>116685.28750000001</v>
      </c>
      <c r="O16" s="3">
        <v>10499.8907</v>
      </c>
    </row>
    <row r="17" spans="1:17" x14ac:dyDescent="0.25">
      <c r="A17" s="3">
        <v>10</v>
      </c>
      <c r="B17" s="3">
        <v>8218.1309000000001</v>
      </c>
      <c r="C17" s="3">
        <v>848.39859999999999</v>
      </c>
      <c r="G17" s="13">
        <v>10</v>
      </c>
      <c r="H17" s="3">
        <v>18075.865399999999</v>
      </c>
      <c r="I17" s="3">
        <v>1799.3587</v>
      </c>
      <c r="M17" s="13">
        <v>10</v>
      </c>
      <c r="N17" s="3">
        <v>116900.1443</v>
      </c>
      <c r="O17" s="3">
        <v>10500.23</v>
      </c>
    </row>
    <row r="19" spans="1:17" x14ac:dyDescent="0.25">
      <c r="A19" s="3" t="s">
        <v>10</v>
      </c>
      <c r="B19" s="3">
        <f>AVERAGE(B8:B17)</f>
        <v>8218.612360000001</v>
      </c>
      <c r="C19" s="3" t="s">
        <v>13</v>
      </c>
      <c r="D19" s="3">
        <f>AVERAGE(C8:C17)</f>
        <v>848.39860000000022</v>
      </c>
      <c r="E19" s="9">
        <f>(850-D19)/850</f>
        <v>1.883999999999747E-3</v>
      </c>
      <c r="G19" s="13" t="s">
        <v>10</v>
      </c>
      <c r="H19" s="3">
        <f>AVERAGE(H8:H17)</f>
        <v>18083.237790000003</v>
      </c>
      <c r="I19" s="3" t="s">
        <v>13</v>
      </c>
      <c r="J19" s="3">
        <f>AVERAGE(I8:I17)</f>
        <v>1799.5447500000002</v>
      </c>
      <c r="K19" s="9">
        <f>(1800-J19)/1800</f>
        <v>2.5291666666652824E-4</v>
      </c>
      <c r="M19" s="13" t="s">
        <v>10</v>
      </c>
      <c r="N19" s="3">
        <f>AVERAGE(N8:N17)</f>
        <v>116539.65540999998</v>
      </c>
      <c r="O19" s="3" t="s">
        <v>13</v>
      </c>
      <c r="P19" s="3">
        <f>AVERAGE(O8:O17)</f>
        <v>10499.52384</v>
      </c>
      <c r="Q19" s="11">
        <f>(10500-P19)/10500</f>
        <v>4.5348571428587005E-5</v>
      </c>
    </row>
    <row r="20" spans="1:17" x14ac:dyDescent="0.25">
      <c r="A20" s="3" t="s">
        <v>12</v>
      </c>
      <c r="B20" s="3">
        <f>MAX(B8:B17)</f>
        <v>8227.7651999999998</v>
      </c>
      <c r="G20" s="13" t="s">
        <v>12</v>
      </c>
      <c r="H20" s="3">
        <f>MAX(H8:H17)</f>
        <v>18172.228500000001</v>
      </c>
      <c r="M20" s="13" t="s">
        <v>12</v>
      </c>
      <c r="N20" s="3">
        <f>MAX(N8:N17)</f>
        <v>117064.64690000001</v>
      </c>
    </row>
    <row r="21" spans="1:17" x14ac:dyDescent="0.25">
      <c r="A21" s="3" t="s">
        <v>11</v>
      </c>
      <c r="B21" s="3">
        <f>MIN(B8:B17)</f>
        <v>8210.2916999999998</v>
      </c>
      <c r="G21" s="13" t="s">
        <v>11</v>
      </c>
      <c r="H21" s="3">
        <f>MIN(H8:H17)</f>
        <v>17979.337500000001</v>
      </c>
      <c r="M21" s="13" t="s">
        <v>11</v>
      </c>
      <c r="N21" s="3">
        <f>MIN(N8:N17)</f>
        <v>116093.0289</v>
      </c>
    </row>
    <row r="22" spans="1:17" x14ac:dyDescent="0.25">
      <c r="A22" s="3" t="s">
        <v>4</v>
      </c>
      <c r="B22" s="3">
        <f>_xlfn.STDEV.S(B8:B17)</f>
        <v>4.1335783780050877</v>
      </c>
      <c r="G22" s="13" t="s">
        <v>4</v>
      </c>
      <c r="H22" s="3">
        <f>_xlfn.STDEV.S(H8:H17)</f>
        <v>61.18519072303566</v>
      </c>
      <c r="M22" s="13" t="s">
        <v>4</v>
      </c>
      <c r="N22" s="3">
        <f>_xlfn.STDEV.S(N8:N17)</f>
        <v>328.18056862766747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S9" sqref="S9"/>
    </sheetView>
  </sheetViews>
  <sheetFormatPr defaultRowHeight="14.4" x14ac:dyDescent="0.25"/>
  <cols>
    <col min="10" max="10" width="10.44140625" bestFit="1" customWidth="1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1"/>
      <c r="G1" s="12" t="s">
        <v>0</v>
      </c>
      <c r="H1" s="4" t="s">
        <v>1</v>
      </c>
      <c r="I1" s="4" t="s">
        <v>2</v>
      </c>
      <c r="J1" s="4" t="s">
        <v>3</v>
      </c>
      <c r="K1" s="5" t="s">
        <v>4</v>
      </c>
      <c r="L1" s="1"/>
      <c r="M1" s="12" t="s">
        <v>0</v>
      </c>
      <c r="N1" s="4" t="s">
        <v>1</v>
      </c>
      <c r="O1" s="4" t="s">
        <v>2</v>
      </c>
      <c r="P1" s="4" t="s">
        <v>3</v>
      </c>
      <c r="Q1" s="5" t="s">
        <v>4</v>
      </c>
    </row>
    <row r="2" spans="1:17" x14ac:dyDescent="0.25">
      <c r="A2" s="3" t="s">
        <v>8</v>
      </c>
      <c r="B2" s="3">
        <v>8234.07</v>
      </c>
      <c r="C2" s="3">
        <v>8234.5400000000009</v>
      </c>
      <c r="D2" s="3">
        <v>8234.16</v>
      </c>
      <c r="E2" s="6" t="s">
        <v>9</v>
      </c>
      <c r="F2" s="1"/>
      <c r="G2" s="13" t="s">
        <v>8</v>
      </c>
      <c r="H2" s="3">
        <v>17994.07</v>
      </c>
      <c r="I2" s="3">
        <v>18267.419999999998</v>
      </c>
      <c r="J2" s="3">
        <v>18127.060000000001</v>
      </c>
      <c r="K2" s="6" t="s">
        <v>9</v>
      </c>
      <c r="L2" s="1"/>
      <c r="M2" s="13" t="s">
        <v>8</v>
      </c>
      <c r="N2" s="3">
        <v>122624.35</v>
      </c>
      <c r="O2" s="3">
        <v>125740.63</v>
      </c>
      <c r="P2" s="3">
        <v>123382</v>
      </c>
      <c r="Q2" s="6" t="s">
        <v>9</v>
      </c>
    </row>
    <row r="3" spans="1:17" x14ac:dyDescent="0.25">
      <c r="A3" s="3" t="s">
        <v>14</v>
      </c>
      <c r="B3" s="3">
        <v>8234.07</v>
      </c>
      <c r="C3" s="3">
        <v>8234.07</v>
      </c>
      <c r="D3" s="3">
        <v>8234.07</v>
      </c>
      <c r="E3" s="19">
        <v>0</v>
      </c>
      <c r="F3" s="1"/>
      <c r="G3" s="13" t="s">
        <v>5</v>
      </c>
      <c r="H3" s="15">
        <v>17979</v>
      </c>
      <c r="I3" s="18">
        <v>18131</v>
      </c>
      <c r="J3" s="3">
        <v>18239</v>
      </c>
      <c r="K3" s="6">
        <v>62.56</v>
      </c>
      <c r="L3" s="1"/>
      <c r="M3" s="13" t="s">
        <v>5</v>
      </c>
      <c r="N3" s="3">
        <v>122177</v>
      </c>
      <c r="O3" s="3">
        <v>122702</v>
      </c>
      <c r="P3" s="3">
        <v>123102</v>
      </c>
      <c r="Q3" s="19">
        <v>228.02</v>
      </c>
    </row>
    <row r="4" spans="1:17" x14ac:dyDescent="0.25">
      <c r="A4" s="3" t="s">
        <v>6</v>
      </c>
      <c r="B4" s="3">
        <v>8234.5499999999993</v>
      </c>
      <c r="C4" s="3">
        <v>8234.92</v>
      </c>
      <c r="D4" s="3" t="s">
        <v>9</v>
      </c>
      <c r="E4" s="6" t="s">
        <v>9</v>
      </c>
      <c r="F4" s="1"/>
      <c r="G4" s="13" t="s">
        <v>6</v>
      </c>
      <c r="H4" s="3">
        <v>17974.61</v>
      </c>
      <c r="I4" s="15">
        <v>18012.419999999998</v>
      </c>
      <c r="J4" s="3" t="s">
        <v>9</v>
      </c>
      <c r="K4" s="6" t="s">
        <v>9</v>
      </c>
      <c r="L4" s="1"/>
      <c r="M4" s="13" t="s">
        <v>6</v>
      </c>
      <c r="N4" s="3">
        <v>122134.83</v>
      </c>
      <c r="O4" s="3">
        <v>122623.27</v>
      </c>
      <c r="P4" s="3" t="s">
        <v>9</v>
      </c>
      <c r="Q4" s="6" t="s">
        <v>9</v>
      </c>
    </row>
    <row r="5" spans="1:17" x14ac:dyDescent="0.25">
      <c r="A5" s="2" t="s">
        <v>7</v>
      </c>
      <c r="B5" s="16">
        <v>8218.612360000001</v>
      </c>
      <c r="C5" s="16">
        <v>8227.7651999999998</v>
      </c>
      <c r="D5" s="16">
        <v>8210.2916999999998</v>
      </c>
      <c r="E5" s="7">
        <v>4.1335783780050877</v>
      </c>
      <c r="F5" s="1"/>
      <c r="G5" s="14" t="s">
        <v>7</v>
      </c>
      <c r="H5" s="2">
        <v>17979.337500000001</v>
      </c>
      <c r="I5" s="2">
        <v>18172.228500000001</v>
      </c>
      <c r="J5" s="16">
        <v>18083.237790000003</v>
      </c>
      <c r="K5" s="17">
        <v>61.18519072303566</v>
      </c>
      <c r="L5" s="1"/>
      <c r="M5" s="14" t="s">
        <v>7</v>
      </c>
      <c r="N5" s="16">
        <v>116093.0289</v>
      </c>
      <c r="O5" s="16">
        <v>117064.64690000001</v>
      </c>
      <c r="P5" s="16">
        <v>116539.65540999998</v>
      </c>
      <c r="Q5" s="7">
        <v>328.18056862766747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ELD log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2021-03-27T14:55:14Z</dcterms:modified>
</cp:coreProperties>
</file>