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itstime/algorithms/python-algo/연구소/"/>
    </mc:Choice>
  </mc:AlternateContent>
  <xr:revisionPtr revIDLastSave="0" documentId="13_ncr:1_{7931C9DF-CB22-BA4D-809F-9DC7D0DDDAB6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9" i="1" l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V80" i="1"/>
  <c r="AS79" i="1"/>
  <c r="AR79" i="1"/>
  <c r="AQ79" i="1"/>
  <c r="AP79" i="1"/>
  <c r="AS78" i="1"/>
  <c r="AR78" i="1"/>
  <c r="AQ78" i="1"/>
  <c r="AP78" i="1"/>
  <c r="AS77" i="1"/>
  <c r="AR77" i="1"/>
  <c r="AQ77" i="1"/>
  <c r="AP77" i="1"/>
  <c r="V77" i="1"/>
  <c r="AS76" i="1"/>
  <c r="AR76" i="1"/>
  <c r="AQ76" i="1"/>
  <c r="AP76" i="1"/>
  <c r="AS75" i="1"/>
  <c r="AR75" i="1"/>
  <c r="AQ75" i="1"/>
  <c r="AP75" i="1"/>
  <c r="AB74" i="1"/>
  <c r="AP74" i="1" s="1"/>
  <c r="AA74" i="1"/>
  <c r="Z74" i="1"/>
  <c r="Y74" i="1"/>
  <c r="X74" i="1"/>
  <c r="W74" i="1"/>
  <c r="V74" i="1"/>
  <c r="AS73" i="1"/>
  <c r="AR73" i="1"/>
  <c r="AQ73" i="1"/>
  <c r="AP73" i="1"/>
  <c r="AS72" i="1"/>
  <c r="AR72" i="1"/>
  <c r="AQ72" i="1"/>
  <c r="AP72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M57" i="1"/>
  <c r="AM52" i="1"/>
  <c r="AI52" i="1"/>
  <c r="AE52" i="1"/>
  <c r="W52" i="1"/>
  <c r="S52" i="1"/>
  <c r="O52" i="1"/>
  <c r="AO51" i="1"/>
  <c r="AN51" i="1"/>
  <c r="AN52" i="1" s="1"/>
  <c r="AM51" i="1"/>
  <c r="AL51" i="1"/>
  <c r="AK51" i="1"/>
  <c r="AJ51" i="1"/>
  <c r="AJ58" i="1" s="1"/>
  <c r="AJ69" i="1" s="1"/>
  <c r="AI51" i="1"/>
  <c r="AH51" i="1"/>
  <c r="AH52" i="1" s="1"/>
  <c r="AG51" i="1"/>
  <c r="AF51" i="1"/>
  <c r="AF52" i="1" s="1"/>
  <c r="AE51" i="1"/>
  <c r="AD51" i="1"/>
  <c r="AC51" i="1"/>
  <c r="AB51" i="1"/>
  <c r="AA51" i="1"/>
  <c r="Z51" i="1"/>
  <c r="Z52" i="1" s="1"/>
  <c r="Y51" i="1"/>
  <c r="X51" i="1"/>
  <c r="X52" i="1" s="1"/>
  <c r="W51" i="1"/>
  <c r="V51" i="1"/>
  <c r="U51" i="1"/>
  <c r="T51" i="1"/>
  <c r="S51" i="1"/>
  <c r="R51" i="1"/>
  <c r="R52" i="1" s="1"/>
  <c r="Q51" i="1"/>
  <c r="P51" i="1"/>
  <c r="P52" i="1" s="1"/>
  <c r="O51" i="1"/>
  <c r="N51" i="1"/>
  <c r="M51" i="1"/>
  <c r="L51" i="1"/>
  <c r="K51" i="1"/>
  <c r="J51" i="1"/>
  <c r="J52" i="1" s="1"/>
  <c r="I51" i="1"/>
  <c r="AO50" i="1"/>
  <c r="AO52" i="1" s="1"/>
  <c r="AN50" i="1"/>
  <c r="AM50" i="1"/>
  <c r="AL50" i="1"/>
  <c r="AL52" i="1" s="1"/>
  <c r="AK50" i="1"/>
  <c r="AK52" i="1" s="1"/>
  <c r="AJ50" i="1"/>
  <c r="AJ52" i="1" s="1"/>
  <c r="AI50" i="1"/>
  <c r="AH50" i="1"/>
  <c r="AG50" i="1"/>
  <c r="AG52" i="1" s="1"/>
  <c r="AF50" i="1"/>
  <c r="AE50" i="1"/>
  <c r="AD50" i="1"/>
  <c r="AD52" i="1" s="1"/>
  <c r="AC50" i="1"/>
  <c r="AC52" i="1" s="1"/>
  <c r="AB50" i="1"/>
  <c r="AB52" i="1" s="1"/>
  <c r="AA50" i="1"/>
  <c r="AA52" i="1" s="1"/>
  <c r="Z50" i="1"/>
  <c r="Y50" i="1"/>
  <c r="Y52" i="1" s="1"/>
  <c r="X50" i="1"/>
  <c r="W50" i="1"/>
  <c r="V50" i="1"/>
  <c r="V52" i="1" s="1"/>
  <c r="U50" i="1"/>
  <c r="U52" i="1" s="1"/>
  <c r="T50" i="1"/>
  <c r="T52" i="1" s="1"/>
  <c r="S50" i="1"/>
  <c r="R50" i="1"/>
  <c r="Q50" i="1"/>
  <c r="Q52" i="1" s="1"/>
  <c r="P50" i="1"/>
  <c r="O50" i="1"/>
  <c r="N50" i="1"/>
  <c r="N52" i="1" s="1"/>
  <c r="M50" i="1"/>
  <c r="M52" i="1" s="1"/>
  <c r="L50" i="1"/>
  <c r="L52" i="1" s="1"/>
  <c r="K50" i="1"/>
  <c r="K52" i="1" s="1"/>
  <c r="J50" i="1"/>
  <c r="I50" i="1"/>
  <c r="I52" i="1" s="1"/>
  <c r="AM47" i="1"/>
  <c r="AJ47" i="1"/>
  <c r="AO46" i="1"/>
  <c r="AO58" i="1" s="1"/>
  <c r="AO69" i="1" s="1"/>
  <c r="AN46" i="1"/>
  <c r="AM46" i="1"/>
  <c r="AM58" i="1" s="1"/>
  <c r="AM69" i="1" s="1"/>
  <c r="AL46" i="1"/>
  <c r="AL58" i="1" s="1"/>
  <c r="AL69" i="1" s="1"/>
  <c r="AK46" i="1"/>
  <c r="AJ46" i="1"/>
  <c r="AI46" i="1"/>
  <c r="AH46" i="1"/>
  <c r="AH58" i="1" s="1"/>
  <c r="AH69" i="1" s="1"/>
  <c r="AG46" i="1"/>
  <c r="AG58" i="1" s="1"/>
  <c r="AG69" i="1" s="1"/>
  <c r="AF46" i="1"/>
  <c r="AE46" i="1"/>
  <c r="AE58" i="1" s="1"/>
  <c r="AE69" i="1" s="1"/>
  <c r="AD46" i="1"/>
  <c r="AD58" i="1" s="1"/>
  <c r="AD69" i="1" s="1"/>
  <c r="AC46" i="1"/>
  <c r="AB46" i="1"/>
  <c r="AB58" i="1" s="1"/>
  <c r="AB69" i="1" s="1"/>
  <c r="AA46" i="1"/>
  <c r="AA58" i="1" s="1"/>
  <c r="AA69" i="1" s="1"/>
  <c r="Z46" i="1"/>
  <c r="Z58" i="1" s="1"/>
  <c r="Z69" i="1" s="1"/>
  <c r="Y46" i="1"/>
  <c r="Y58" i="1" s="1"/>
  <c r="Y69" i="1" s="1"/>
  <c r="X46" i="1"/>
  <c r="W46" i="1"/>
  <c r="W58" i="1" s="1"/>
  <c r="W69" i="1" s="1"/>
  <c r="V46" i="1"/>
  <c r="V58" i="1" s="1"/>
  <c r="V69" i="1" s="1"/>
  <c r="U46" i="1"/>
  <c r="T46" i="1"/>
  <c r="T58" i="1" s="1"/>
  <c r="T69" i="1" s="1"/>
  <c r="S46" i="1"/>
  <c r="R46" i="1"/>
  <c r="R58" i="1" s="1"/>
  <c r="R69" i="1" s="1"/>
  <c r="Q46" i="1"/>
  <c r="Q58" i="1" s="1"/>
  <c r="Q69" i="1" s="1"/>
  <c r="P46" i="1"/>
  <c r="O46" i="1"/>
  <c r="O58" i="1" s="1"/>
  <c r="O69" i="1" s="1"/>
  <c r="N46" i="1"/>
  <c r="N58" i="1" s="1"/>
  <c r="N69" i="1" s="1"/>
  <c r="M46" i="1"/>
  <c r="L46" i="1"/>
  <c r="L58" i="1" s="1"/>
  <c r="L69" i="1" s="1"/>
  <c r="I46" i="1"/>
  <c r="I58" i="1" s="1"/>
  <c r="I69" i="1" s="1"/>
  <c r="AO45" i="1"/>
  <c r="AN45" i="1"/>
  <c r="AN57" i="1" s="1"/>
  <c r="AN68" i="1" s="1"/>
  <c r="AM45" i="1"/>
  <c r="AM57" i="1" s="1"/>
  <c r="AL45" i="1"/>
  <c r="AL57" i="1" s="1"/>
  <c r="AK45" i="1"/>
  <c r="AK57" i="1" s="1"/>
  <c r="AJ45" i="1"/>
  <c r="AJ57" i="1" s="1"/>
  <c r="AI45" i="1"/>
  <c r="AH45" i="1"/>
  <c r="AG45" i="1"/>
  <c r="AF45" i="1"/>
  <c r="AF57" i="1" s="1"/>
  <c r="AF68" i="1" s="1"/>
  <c r="AE45" i="1"/>
  <c r="AE57" i="1" s="1"/>
  <c r="AD45" i="1"/>
  <c r="AD57" i="1" s="1"/>
  <c r="AC45" i="1"/>
  <c r="AB45" i="1"/>
  <c r="AA45" i="1"/>
  <c r="Z45" i="1"/>
  <c r="Y45" i="1"/>
  <c r="X45" i="1"/>
  <c r="X57" i="1" s="1"/>
  <c r="X68" i="1" s="1"/>
  <c r="W45" i="1"/>
  <c r="W57" i="1" s="1"/>
  <c r="V45" i="1"/>
  <c r="V57" i="1" s="1"/>
  <c r="U45" i="1"/>
  <c r="U57" i="1" s="1"/>
  <c r="T45" i="1"/>
  <c r="T57" i="1" s="1"/>
  <c r="S45" i="1"/>
  <c r="R45" i="1"/>
  <c r="Q45" i="1"/>
  <c r="P45" i="1"/>
  <c r="P57" i="1" s="1"/>
  <c r="P68" i="1" s="1"/>
  <c r="O45" i="1"/>
  <c r="O57" i="1" s="1"/>
  <c r="N45" i="1"/>
  <c r="N57" i="1" s="1"/>
  <c r="M45" i="1"/>
  <c r="I45" i="1"/>
  <c r="AI43" i="1"/>
  <c r="AI41" i="1" s="1"/>
  <c r="AH43" i="1"/>
  <c r="AG43" i="1"/>
  <c r="AG41" i="1" s="1"/>
  <c r="AF43" i="1"/>
  <c r="AE43" i="1"/>
  <c r="AD43" i="1"/>
  <c r="AC43" i="1"/>
  <c r="AC41" i="1" s="1"/>
  <c r="AB43" i="1"/>
  <c r="AA43" i="1"/>
  <c r="AA41" i="1" s="1"/>
  <c r="Z43" i="1"/>
  <c r="Y43" i="1"/>
  <c r="Y41" i="1" s="1"/>
  <c r="X43" i="1"/>
  <c r="W43" i="1"/>
  <c r="V43" i="1"/>
  <c r="U43" i="1"/>
  <c r="U41" i="1" s="1"/>
  <c r="T43" i="1"/>
  <c r="S43" i="1"/>
  <c r="S41" i="1" s="1"/>
  <c r="R43" i="1"/>
  <c r="Q43" i="1"/>
  <c r="Q41" i="1" s="1"/>
  <c r="P43" i="1"/>
  <c r="O43" i="1"/>
  <c r="N43" i="1"/>
  <c r="M43" i="1"/>
  <c r="M41" i="1" s="1"/>
  <c r="L43" i="1"/>
  <c r="K43" i="1"/>
  <c r="K41" i="1" s="1"/>
  <c r="J43" i="1"/>
  <c r="AI42" i="1"/>
  <c r="AH42" i="1"/>
  <c r="AG42" i="1"/>
  <c r="AF42" i="1"/>
  <c r="AE42" i="1"/>
  <c r="AE41" i="1" s="1"/>
  <c r="AD42" i="1"/>
  <c r="AD41" i="1" s="1"/>
  <c r="AD67" i="1" s="1"/>
  <c r="AC42" i="1"/>
  <c r="AB42" i="1"/>
  <c r="AA42" i="1"/>
  <c r="Z42" i="1"/>
  <c r="Y42" i="1"/>
  <c r="X42" i="1"/>
  <c r="X41" i="1" s="1"/>
  <c r="X67" i="1" s="1"/>
  <c r="W42" i="1"/>
  <c r="W41" i="1" s="1"/>
  <c r="V42" i="1"/>
  <c r="V41" i="1" s="1"/>
  <c r="U42" i="1"/>
  <c r="T42" i="1"/>
  <c r="T41" i="1" s="1"/>
  <c r="S42" i="1"/>
  <c r="R42" i="1"/>
  <c r="Q42" i="1"/>
  <c r="P42" i="1"/>
  <c r="O42" i="1"/>
  <c r="O41" i="1" s="1"/>
  <c r="N42" i="1"/>
  <c r="N41" i="1" s="1"/>
  <c r="M42" i="1"/>
  <c r="L42" i="1"/>
  <c r="K42" i="1"/>
  <c r="J42" i="1"/>
  <c r="AJ41" i="1"/>
  <c r="AH41" i="1"/>
  <c r="AF41" i="1"/>
  <c r="AB41" i="1"/>
  <c r="Z41" i="1"/>
  <c r="R41" i="1"/>
  <c r="P41" i="1"/>
  <c r="L41" i="1"/>
  <c r="J41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V67" i="1" s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I39" i="1"/>
  <c r="I38" i="1"/>
  <c r="I42" i="1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6" i="1"/>
  <c r="I37" i="1" s="1"/>
  <c r="I35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I29" i="1"/>
  <c r="I23" i="1"/>
  <c r="K46" i="1"/>
  <c r="K58" i="1" s="1"/>
  <c r="K69" i="1" s="1"/>
  <c r="J46" i="1"/>
  <c r="J45" i="1"/>
  <c r="AT19" i="1"/>
  <c r="J19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J18" i="1" s="1"/>
  <c r="I17" i="1"/>
  <c r="H17" i="1"/>
  <c r="G17" i="1"/>
  <c r="F17" i="1"/>
  <c r="E17" i="1"/>
  <c r="D17" i="1"/>
  <c r="C17" i="1"/>
  <c r="AT5" i="1"/>
  <c r="AT4" i="1"/>
  <c r="AB47" i="1" l="1"/>
  <c r="T47" i="1"/>
  <c r="AE47" i="1"/>
  <c r="O47" i="1"/>
  <c r="O66" i="1" s="1"/>
  <c r="R47" i="1"/>
  <c r="R66" i="1" s="1"/>
  <c r="AH47" i="1"/>
  <c r="R57" i="1"/>
  <c r="R68" i="1" s="1"/>
  <c r="AA47" i="1"/>
  <c r="AI47" i="1"/>
  <c r="W47" i="1"/>
  <c r="Z47" i="1"/>
  <c r="S47" i="1"/>
  <c r="S66" i="1" s="1"/>
  <c r="S58" i="1"/>
  <c r="S69" i="1" s="1"/>
  <c r="AI58" i="1"/>
  <c r="AI69" i="1" s="1"/>
  <c r="AD47" i="1"/>
  <c r="AD55" i="1" s="1"/>
  <c r="N47" i="1"/>
  <c r="N66" i="1" s="1"/>
  <c r="J47" i="1"/>
  <c r="J57" i="1"/>
  <c r="AK53" i="1"/>
  <c r="AK54" i="1" s="1"/>
  <c r="AC53" i="1"/>
  <c r="AC54" i="1" s="1"/>
  <c r="U53" i="1"/>
  <c r="U54" i="1" s="1"/>
  <c r="M53" i="1"/>
  <c r="M54" i="1" s="1"/>
  <c r="AJ53" i="1"/>
  <c r="AJ54" i="1" s="1"/>
  <c r="AB53" i="1"/>
  <c r="AB54" i="1" s="1"/>
  <c r="T53" i="1"/>
  <c r="T54" i="1" s="1"/>
  <c r="L53" i="1"/>
  <c r="L54" i="1" s="1"/>
  <c r="AI53" i="1"/>
  <c r="AI54" i="1" s="1"/>
  <c r="AA53" i="1"/>
  <c r="AA54" i="1" s="1"/>
  <c r="S53" i="1"/>
  <c r="S54" i="1" s="1"/>
  <c r="K53" i="1"/>
  <c r="K54" i="1" s="1"/>
  <c r="AM53" i="1"/>
  <c r="AM54" i="1" s="1"/>
  <c r="AE53" i="1"/>
  <c r="AE54" i="1" s="1"/>
  <c r="W53" i="1"/>
  <c r="W54" i="1" s="1"/>
  <c r="O53" i="1"/>
  <c r="O54" i="1" s="1"/>
  <c r="AD53" i="1"/>
  <c r="AD54" i="1" s="1"/>
  <c r="N53" i="1"/>
  <c r="N54" i="1" s="1"/>
  <c r="AL53" i="1"/>
  <c r="AL54" i="1" s="1"/>
  <c r="R53" i="1"/>
  <c r="R54" i="1" s="1"/>
  <c r="Z53" i="1"/>
  <c r="Z54" i="1" s="1"/>
  <c r="J53" i="1"/>
  <c r="J54" i="1" s="1"/>
  <c r="AO53" i="1"/>
  <c r="AO54" i="1" s="1"/>
  <c r="Y53" i="1"/>
  <c r="Y54" i="1" s="1"/>
  <c r="X53" i="1"/>
  <c r="X54" i="1" s="1"/>
  <c r="I53" i="1"/>
  <c r="I54" i="1" s="1"/>
  <c r="AN53" i="1"/>
  <c r="AN54" i="1" s="1"/>
  <c r="V53" i="1"/>
  <c r="V54" i="1" s="1"/>
  <c r="AG53" i="1"/>
  <c r="AG54" i="1" s="1"/>
  <c r="Q53" i="1"/>
  <c r="Q54" i="1" s="1"/>
  <c r="AF53" i="1"/>
  <c r="AF54" i="1" s="1"/>
  <c r="P53" i="1"/>
  <c r="P54" i="1" s="1"/>
  <c r="AH53" i="1"/>
  <c r="AH54" i="1" s="1"/>
  <c r="Q57" i="1"/>
  <c r="Q47" i="1"/>
  <c r="O68" i="1"/>
  <c r="O59" i="1"/>
  <c r="O56" i="1" s="1"/>
  <c r="W68" i="1"/>
  <c r="W59" i="1"/>
  <c r="W56" i="1" s="1"/>
  <c r="AE68" i="1"/>
  <c r="AE59" i="1"/>
  <c r="AE55" i="1" s="1"/>
  <c r="AM68" i="1"/>
  <c r="AM59" i="1"/>
  <c r="AM55" i="1" s="1"/>
  <c r="P58" i="1"/>
  <c r="X58" i="1"/>
  <c r="X69" i="1" s="1"/>
  <c r="AF58" i="1"/>
  <c r="AN58" i="1"/>
  <c r="AH57" i="1"/>
  <c r="I43" i="1"/>
  <c r="Y67" i="1"/>
  <c r="X47" i="1"/>
  <c r="AN47" i="1"/>
  <c r="M68" i="1"/>
  <c r="AJ59" i="1"/>
  <c r="AJ55" i="1" s="1"/>
  <c r="AJ68" i="1"/>
  <c r="AO57" i="1"/>
  <c r="AO47" i="1"/>
  <c r="AG57" i="1"/>
  <c r="AG47" i="1"/>
  <c r="AM56" i="1"/>
  <c r="K45" i="1"/>
  <c r="I57" i="1"/>
  <c r="I47" i="1"/>
  <c r="U68" i="1"/>
  <c r="L45" i="1"/>
  <c r="U58" i="1"/>
  <c r="U69" i="1" s="1"/>
  <c r="U47" i="1"/>
  <c r="AK58" i="1"/>
  <c r="AK69" i="1" s="1"/>
  <c r="AK47" i="1"/>
  <c r="AF47" i="1"/>
  <c r="Z57" i="1"/>
  <c r="J58" i="1"/>
  <c r="J69" i="1" s="1"/>
  <c r="AB57" i="1"/>
  <c r="Y57" i="1"/>
  <c r="Y47" i="1"/>
  <c r="AK68" i="1"/>
  <c r="AB18" i="1"/>
  <c r="AB19" i="1"/>
  <c r="T68" i="1"/>
  <c r="T59" i="1"/>
  <c r="T55" i="1" s="1"/>
  <c r="M58" i="1"/>
  <c r="M69" i="1" s="1"/>
  <c r="M47" i="1"/>
  <c r="AC58" i="1"/>
  <c r="AC69" i="1" s="1"/>
  <c r="AC47" i="1"/>
  <c r="P47" i="1"/>
  <c r="I41" i="1"/>
  <c r="N68" i="1"/>
  <c r="N59" i="1"/>
  <c r="N56" i="1" s="1"/>
  <c r="V68" i="1"/>
  <c r="V59" i="1"/>
  <c r="V56" i="1" s="1"/>
  <c r="AD68" i="1"/>
  <c r="AD59" i="1"/>
  <c r="AD56" i="1" s="1"/>
  <c r="AL68" i="1"/>
  <c r="AL59" i="1"/>
  <c r="AL56" i="1" s="1"/>
  <c r="V47" i="1"/>
  <c r="V66" i="1" s="1"/>
  <c r="AL47" i="1"/>
  <c r="AC57" i="1"/>
  <c r="T66" i="1"/>
  <c r="AS74" i="1"/>
  <c r="S57" i="1"/>
  <c r="AA57" i="1"/>
  <c r="AI57" i="1"/>
  <c r="AR74" i="1"/>
  <c r="AQ74" i="1"/>
  <c r="AL55" i="1" l="1"/>
  <c r="X59" i="1"/>
  <c r="X56" i="1" s="1"/>
  <c r="R59" i="1"/>
  <c r="R56" i="1" s="1"/>
  <c r="AE56" i="1"/>
  <c r="M59" i="1"/>
  <c r="M56" i="1" s="1"/>
  <c r="O55" i="1"/>
  <c r="M55" i="1"/>
  <c r="N55" i="1"/>
  <c r="AA59" i="1"/>
  <c r="AA68" i="1"/>
  <c r="AB68" i="1"/>
  <c r="AB59" i="1"/>
  <c r="J48" i="1"/>
  <c r="J49" i="1" s="1"/>
  <c r="I48" i="1"/>
  <c r="I49" i="1" s="1"/>
  <c r="I55" i="1"/>
  <c r="AH68" i="1"/>
  <c r="AH59" i="1"/>
  <c r="S68" i="1"/>
  <c r="S59" i="1"/>
  <c r="I68" i="1"/>
  <c r="I59" i="1"/>
  <c r="AG68" i="1"/>
  <c r="AG59" i="1"/>
  <c r="AG56" i="1" s="1"/>
  <c r="AN69" i="1"/>
  <c r="AN59" i="1"/>
  <c r="AN56" i="1" s="1"/>
  <c r="U66" i="1"/>
  <c r="K47" i="1"/>
  <c r="K57" i="1"/>
  <c r="AF69" i="1"/>
  <c r="AF59" i="1"/>
  <c r="AF56" i="1" s="1"/>
  <c r="W55" i="1"/>
  <c r="J68" i="1"/>
  <c r="J59" i="1"/>
  <c r="J56" i="1" s="1"/>
  <c r="V55" i="1"/>
  <c r="AK59" i="1"/>
  <c r="AK56" i="1" s="1"/>
  <c r="AC68" i="1"/>
  <c r="AC59" i="1"/>
  <c r="AC56" i="1" s="1"/>
  <c r="Z59" i="1"/>
  <c r="Z68" i="1"/>
  <c r="L47" i="1"/>
  <c r="L57" i="1"/>
  <c r="R55" i="1"/>
  <c r="P69" i="1"/>
  <c r="P59" i="1"/>
  <c r="P56" i="1" s="1"/>
  <c r="AJ56" i="1"/>
  <c r="U59" i="1"/>
  <c r="U56" i="1" s="1"/>
  <c r="X55" i="1"/>
  <c r="T56" i="1"/>
  <c r="AO55" i="1"/>
  <c r="Q68" i="1"/>
  <c r="Q59" i="1"/>
  <c r="Q56" i="1" s="1"/>
  <c r="Q66" i="1"/>
  <c r="AI68" i="1"/>
  <c r="AI59" i="1"/>
  <c r="Y68" i="1"/>
  <c r="Y59" i="1"/>
  <c r="Y56" i="1" s="1"/>
  <c r="P66" i="1"/>
  <c r="AO68" i="1"/>
  <c r="AO59" i="1"/>
  <c r="AO56" i="1" s="1"/>
  <c r="AK55" i="1" l="1"/>
  <c r="AF55" i="1"/>
  <c r="R48" i="1"/>
  <c r="R49" i="1" s="1"/>
  <c r="T48" i="1"/>
  <c r="T49" i="1" s="1"/>
  <c r="N48" i="1"/>
  <c r="N49" i="1" s="1"/>
  <c r="Z48" i="1"/>
  <c r="Z49" i="1" s="1"/>
  <c r="S48" i="1"/>
  <c r="S49" i="1" s="1"/>
  <c r="K48" i="1"/>
  <c r="K49" i="1" s="1"/>
  <c r="U48" i="1"/>
  <c r="U49" i="1" s="1"/>
  <c r="X48" i="1"/>
  <c r="X49" i="1" s="1"/>
  <c r="AF48" i="1"/>
  <c r="AF49" i="1" s="1"/>
  <c r="AH48" i="1"/>
  <c r="AH49" i="1" s="1"/>
  <c r="O48" i="1"/>
  <c r="O49" i="1" s="1"/>
  <c r="V48" i="1"/>
  <c r="V49" i="1" s="1"/>
  <c r="AK48" i="1"/>
  <c r="AK49" i="1" s="1"/>
  <c r="AO48" i="1"/>
  <c r="AO49" i="1" s="1"/>
  <c r="AA48" i="1"/>
  <c r="AA49" i="1" s="1"/>
  <c r="AE48" i="1"/>
  <c r="AE49" i="1" s="1"/>
  <c r="AN48" i="1"/>
  <c r="AN49" i="1" s="1"/>
  <c r="AC48" i="1"/>
  <c r="AC49" i="1" s="1"/>
  <c r="L48" i="1"/>
  <c r="L49" i="1" s="1"/>
  <c r="J55" i="1"/>
  <c r="AH56" i="1"/>
  <c r="AH55" i="1"/>
  <c r="AA55" i="1"/>
  <c r="AA56" i="1"/>
  <c r="Z56" i="1"/>
  <c r="Z55" i="1"/>
  <c r="AG55" i="1"/>
  <c r="AC55" i="1"/>
  <c r="AN55" i="1"/>
  <c r="K68" i="1"/>
  <c r="K59" i="1"/>
  <c r="K56" i="1" s="1"/>
  <c r="J60" i="1"/>
  <c r="J61" i="1" s="1"/>
  <c r="I60" i="1"/>
  <c r="I61" i="1" s="1"/>
  <c r="I56" i="1"/>
  <c r="P55" i="1"/>
  <c r="Y55" i="1"/>
  <c r="AL48" i="1"/>
  <c r="AL49" i="1" s="1"/>
  <c r="AI48" i="1"/>
  <c r="AI49" i="1" s="1"/>
  <c r="AB48" i="1"/>
  <c r="AB49" i="1" s="1"/>
  <c r="Q48" i="1"/>
  <c r="Q49" i="1" s="1"/>
  <c r="AB56" i="1"/>
  <c r="AB55" i="1"/>
  <c r="AI56" i="1"/>
  <c r="AI55" i="1"/>
  <c r="Q55" i="1"/>
  <c r="L68" i="1"/>
  <c r="L59" i="1"/>
  <c r="L56" i="1" s="1"/>
  <c r="S55" i="1"/>
  <c r="S56" i="1"/>
  <c r="W48" i="1"/>
  <c r="W49" i="1" s="1"/>
  <c r="M48" i="1"/>
  <c r="M49" i="1" s="1"/>
  <c r="AJ48" i="1"/>
  <c r="AJ49" i="1" s="1"/>
  <c r="Y48" i="1"/>
  <c r="Y49" i="1" s="1"/>
  <c r="U55" i="1"/>
  <c r="AM48" i="1"/>
  <c r="AM49" i="1" s="1"/>
  <c r="AD48" i="1"/>
  <c r="AD49" i="1" s="1"/>
  <c r="P48" i="1"/>
  <c r="P49" i="1" s="1"/>
  <c r="AG48" i="1"/>
  <c r="AG49" i="1" s="1"/>
  <c r="K60" i="1" l="1"/>
  <c r="K61" i="1" s="1"/>
  <c r="K55" i="1"/>
  <c r="V60" i="1"/>
  <c r="V61" i="1" s="1"/>
  <c r="AJ60" i="1"/>
  <c r="AJ61" i="1" s="1"/>
  <c r="AF60" i="1"/>
  <c r="AF61" i="1" s="1"/>
  <c r="AD60" i="1"/>
  <c r="AD61" i="1" s="1"/>
  <c r="AG60" i="1"/>
  <c r="AG61" i="1" s="1"/>
  <c r="O60" i="1"/>
  <c r="O61" i="1" s="1"/>
  <c r="AI60" i="1"/>
  <c r="AI61" i="1" s="1"/>
  <c r="N60" i="1"/>
  <c r="N61" i="1" s="1"/>
  <c r="Y60" i="1"/>
  <c r="Y61" i="1" s="1"/>
  <c r="AB60" i="1"/>
  <c r="AB61" i="1" s="1"/>
  <c r="P60" i="1"/>
  <c r="P61" i="1" s="1"/>
  <c r="AN60" i="1"/>
  <c r="AN61" i="1" s="1"/>
  <c r="AL60" i="1"/>
  <c r="AL61" i="1" s="1"/>
  <c r="AM60" i="1"/>
  <c r="AM61" i="1" s="1"/>
  <c r="M60" i="1"/>
  <c r="M61" i="1" s="1"/>
  <c r="R60" i="1"/>
  <c r="R61" i="1" s="1"/>
  <c r="X60" i="1"/>
  <c r="X61" i="1" s="1"/>
  <c r="AA60" i="1"/>
  <c r="AA61" i="1" s="1"/>
  <c r="AO60" i="1"/>
  <c r="AO61" i="1" s="1"/>
  <c r="AH60" i="1"/>
  <c r="AH61" i="1" s="1"/>
  <c r="S60" i="1"/>
  <c r="S61" i="1" s="1"/>
  <c r="U60" i="1"/>
  <c r="U61" i="1" s="1"/>
  <c r="L55" i="1"/>
  <c r="W60" i="1"/>
  <c r="W61" i="1" s="1"/>
  <c r="AE60" i="1"/>
  <c r="AE61" i="1" s="1"/>
  <c r="L60" i="1"/>
  <c r="L61" i="1" s="1"/>
  <c r="AC60" i="1"/>
  <c r="AC61" i="1" s="1"/>
  <c r="Z60" i="1"/>
  <c r="Z61" i="1" s="1"/>
  <c r="Q60" i="1"/>
  <c r="Q61" i="1" s="1"/>
  <c r="T60" i="1"/>
  <c r="T61" i="1" s="1"/>
  <c r="AK60" i="1"/>
  <c r="AK61" i="1" s="1"/>
</calcChain>
</file>

<file path=xl/sharedStrings.xml><?xml version="1.0" encoding="utf-8"?>
<sst xmlns="http://schemas.openxmlformats.org/spreadsheetml/2006/main" count="179" uniqueCount="93">
  <si>
    <t>수조</t>
  </si>
  <si>
    <t>입실일기준</t>
  </si>
  <si>
    <t>급이일기준</t>
  </si>
  <si>
    <t>평균길이</t>
  </si>
  <si>
    <t>평균무게</t>
  </si>
  <si>
    <t>총중량(g)</t>
  </si>
  <si>
    <t>합계</t>
  </si>
  <si>
    <t>마리수</t>
  </si>
  <si>
    <t>폐사량</t>
  </si>
  <si>
    <t>사료급이</t>
  </si>
  <si>
    <t>어체중당 급이율</t>
  </si>
  <si>
    <t>최소</t>
  </si>
  <si>
    <t>최대</t>
  </si>
  <si>
    <t>오전</t>
  </si>
  <si>
    <t>입붙임</t>
  </si>
  <si>
    <t>백자</t>
  </si>
  <si>
    <t>오후</t>
  </si>
  <si>
    <t>물</t>
  </si>
  <si>
    <t>물총합계</t>
  </si>
  <si>
    <t>누계</t>
  </si>
  <si>
    <t>재고</t>
  </si>
  <si>
    <t>입붙임 비율</t>
  </si>
  <si>
    <t>백자 비율</t>
  </si>
  <si>
    <t>전체</t>
  </si>
  <si>
    <t>구입(kg)</t>
  </si>
  <si>
    <t>사료급이율</t>
  </si>
  <si>
    <t>주스</t>
  </si>
  <si>
    <t>비율(사료 간, 백자비율)</t>
  </si>
  <si>
    <t>수조별 전체 사료무게(입, 백자, 물)</t>
  </si>
  <si>
    <t>비율(사료, 물)</t>
  </si>
  <si>
    <t>백자기준</t>
  </si>
  <si>
    <t>어체중당 비율</t>
  </si>
  <si>
    <t>6~37일</t>
  </si>
  <si>
    <t>수온</t>
  </si>
  <si>
    <t>16~17</t>
  </si>
  <si>
    <t>17~20</t>
  </si>
  <si>
    <t>20~23</t>
  </si>
  <si>
    <t>22~26</t>
  </si>
  <si>
    <t>26~29</t>
  </si>
  <si>
    <t>27~26</t>
  </si>
  <si>
    <t>26~24</t>
  </si>
  <si>
    <t>24~23</t>
  </si>
  <si>
    <t>평균</t>
  </si>
  <si>
    <t>DO</t>
  </si>
  <si>
    <t>pH</t>
  </si>
  <si>
    <t>NH3</t>
  </si>
  <si>
    <t>NO2</t>
  </si>
  <si>
    <t>NO3</t>
  </si>
  <si>
    <t>약욕 및 기타</t>
  </si>
  <si>
    <t>입식/
포르말린 30ppm</t>
  </si>
  <si>
    <t>포르말린 30ppm/
 환수 후 재약욕</t>
  </si>
  <si>
    <t>유전자검사 의뢰(15마리)</t>
  </si>
  <si>
    <t>질병검사 의뢰(25마리)</t>
  </si>
  <si>
    <t>입붙임 과정 중 폐사</t>
  </si>
  <si>
    <t>입붙임 과정 중 폐사
/에어스톤 추가 공급</t>
  </si>
  <si>
    <t>입붙임 과정 중 폐사/
질병검사 의뢰(1마리)</t>
  </si>
  <si>
    <t>입붙임 과정 중 폐사/
환수물 수온에 의해 수온 32.5℃까지 급상승</t>
  </si>
  <si>
    <t>입붙임 과정 중 폐사/
폐사개체 출혈 발견/
하이네옥시 100ppm 1시간 약욕</t>
  </si>
  <si>
    <t>하이네옥시 100ppm 1시간 약욕
/ 입붙임 과정 중 폐사</t>
  </si>
  <si>
    <t>입붙임 과정 중 폐사/
하이네옥시 100ppm 1시간</t>
  </si>
  <si>
    <t>입붙임 과정 중 폐사/
하이네옥시 100ppm 1.5시간</t>
  </si>
  <si>
    <t>입붙임 및 질병 폐사/
급이 시마다 플루메퀸 0.3g</t>
  </si>
  <si>
    <t>입붙임 및 질병 폐사/
하이네옥시 100ppm 1.5시간/
유전자 검사 의뢰(25마리)</t>
  </si>
  <si>
    <t>입붙임 및 질병 폐사/
하이네옥시 100ppm 2시간</t>
  </si>
  <si>
    <t>입붙임 및 질병 폐사/
급이 시마다 하이네옥시 0.3g/
하이네옥시 100ppm 2시간</t>
  </si>
  <si>
    <t>입붙임 및 질병 폐사/
급이 시마다 하이네옥시 0.3g/
하이네옥시 100ppm 1.5시간/
전염병검사 의뢰(44마리)</t>
  </si>
  <si>
    <t>입붙임 및 질병 폐사/
하이네옥시 150ppm 1.5시간</t>
  </si>
  <si>
    <t>질병 폐사/
급이 시마다 로얄플로 3g</t>
  </si>
  <si>
    <t>질병 폐사</t>
  </si>
  <si>
    <t>포르말린 30ppm/
환수 후 재약욕</t>
  </si>
  <si>
    <t>질병검사 의뢰(26마리)</t>
  </si>
  <si>
    <t>입붙임 과정 중 폐사
/질병검사 의뢰
/하이네옥시 100ppm 1시간</t>
  </si>
  <si>
    <t>하이네옥시 100ppm 1.5시간</t>
  </si>
  <si>
    <t>유전자 검사 의뢰(5마리)/
하이네옥시 100ppm 1.5시간</t>
  </si>
  <si>
    <t>하이네옥시 100ppm 2시간</t>
  </si>
  <si>
    <t>급이 시마다 하이네옥시 0.3g/
하이네옥시 100ppm 2시간</t>
  </si>
  <si>
    <t>입붙임 및 질병 폐사/
급이 시마다 하이네옥시 0.3g/
하이네옥시 100ppm 1.5시간/
전염병검사 의뢰(6마리)</t>
  </si>
  <si>
    <t>하이네옥시 150ppm 1.5시간</t>
  </si>
  <si>
    <t>공통</t>
  </si>
  <si>
    <t>포르말린 30ppm 약욕</t>
  </si>
  <si>
    <t>포르말린 30ppm 약욕, 환수 후 재약욕</t>
  </si>
  <si>
    <t>90% 환수</t>
  </si>
  <si>
    <t>오전 50% 환수 후 오후 90% 환수하고 소금 미살포</t>
  </si>
  <si>
    <t>초기사료 급이(08:00~09:00), (18:00~19:00), 급이 후 마다 90% 환수</t>
  </si>
  <si>
    <t>초기사료 급이(08:00~09:00), (16:00~17:00), 급이 후 마다 90% 환수</t>
  </si>
  <si>
    <t>초기사료 급이(08:00~09:00), (16:00~17:00), 사료급이대 이용시작, 급이 후 마다 90% 환수</t>
  </si>
  <si>
    <t>초기사료 급이(08:00~09:00), 급이 후 마다 90% 환수</t>
  </si>
  <si>
    <t>초기사료 급이(16:00~17:00), 급이 후 마다 90% 환수</t>
  </si>
  <si>
    <t>사료 급이(16:00~17:00), 급이 후 마다 90% 환수</t>
  </si>
  <si>
    <t>사료 급이(08:00~09:00), 급이 후 마다 90% 환수</t>
  </si>
  <si>
    <t>사료 급이(08:00~09:00),(16:00~17:00), 급이 후 마다 90% 환수</t>
  </si>
  <si>
    <t>소금 0.35% 농도로 투여</t>
  </si>
  <si>
    <t>뱀장어 치어 방류 10,000마리/ 단양군 도담삼봉 인근 / 방류시간 15:00~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</si>
</sst>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월\ dd\일"/>
    <numFmt numFmtId="165" formatCode="#,##0%"/>
    <numFmt numFmtId="166" formatCode="#,##0.0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57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2"/>
      <color rgb="FF000000"/>
      <name val="휴먼고딕"/>
      <family val="2"/>
    </font>
  </fonts>
  <fills count="10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BE5D6"/>
      </patternFill>
    </fill>
    <fill>
      <patternFill patternType="solid">
        <fgColor rgb="FFE2F0D9"/>
      </patternFill>
    </fill>
    <fill>
      <patternFill patternType="solid">
        <fgColor rgb="FFDEEBF7"/>
      </patternFill>
    </fill>
  </fills>
  <borders count="8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6">
    <xf numFmtId="0" fontId="0" fillId="0" borderId="0" xfId="0"/>
    <xf numFmtId="3" fontId="0" fillId="0" borderId="0" xfId="0" applyNumberFormat="1"/>
    <xf numFmtId="3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164" fontId="0" fillId="0" borderId="0" xfId="0" applyNumberFormat="1"/>
    <xf numFmtId="164" fontId="1" fillId="0" borderId="2" xfId="0" applyNumberFormat="1" applyFont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164" fontId="2" fillId="3" borderId="1" xfId="0" applyNumberFormat="1" applyFont="1" applyFill="1" applyBorder="1" applyAlignment="1">
      <alignment horizontal="left"/>
    </xf>
    <xf numFmtId="3" fontId="3" fillId="4" borderId="1" xfId="0" applyNumberFormat="1" applyFont="1" applyFill="1" applyBorder="1" applyAlignment="1">
      <alignment horizontal="left"/>
    </xf>
    <xf numFmtId="4" fontId="3" fillId="4" borderId="1" xfId="0" applyNumberFormat="1" applyFont="1" applyFill="1" applyBorder="1" applyAlignment="1">
      <alignment horizontal="right"/>
    </xf>
    <xf numFmtId="4" fontId="0" fillId="0" borderId="0" xfId="0" applyNumberFormat="1"/>
    <xf numFmtId="4" fontId="0" fillId="0" borderId="0" xfId="0" applyNumberFormat="1" applyAlignment="1">
      <alignment horizontal="left"/>
    </xf>
    <xf numFmtId="164" fontId="3" fillId="4" borderId="1" xfId="0" applyNumberFormat="1" applyFont="1" applyFill="1" applyBorder="1" applyAlignment="1">
      <alignment horizontal="left"/>
    </xf>
    <xf numFmtId="3" fontId="3" fillId="5" borderId="3" xfId="0" applyNumberFormat="1" applyFont="1" applyFill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4" fontId="3" fillId="5" borderId="3" xfId="0" applyNumberFormat="1" applyFont="1" applyFill="1" applyBorder="1" applyAlignment="1">
      <alignment horizontal="right"/>
    </xf>
    <xf numFmtId="3" fontId="3" fillId="5" borderId="3" xfId="0" applyNumberFormat="1" applyFont="1" applyFill="1" applyBorder="1" applyAlignment="1">
      <alignment horizontal="right"/>
    </xf>
    <xf numFmtId="3" fontId="1" fillId="5" borderId="3" xfId="0" applyNumberFormat="1" applyFont="1" applyFill="1" applyBorder="1" applyAlignment="1">
      <alignment horizontal="right"/>
    </xf>
    <xf numFmtId="3" fontId="1" fillId="5" borderId="3" xfId="0" applyNumberFormat="1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left"/>
    </xf>
    <xf numFmtId="3" fontId="1" fillId="0" borderId="5" xfId="0" applyNumberFormat="1" applyFont="1" applyBorder="1" applyAlignment="1">
      <alignment horizontal="left"/>
    </xf>
    <xf numFmtId="4" fontId="1" fillId="5" borderId="1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3" fontId="1" fillId="0" borderId="6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3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right"/>
    </xf>
    <xf numFmtId="3" fontId="1" fillId="5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3" fontId="1" fillId="7" borderId="1" xfId="0" applyNumberFormat="1" applyFont="1" applyFill="1" applyBorder="1" applyAlignment="1">
      <alignment horizontal="left"/>
    </xf>
    <xf numFmtId="4" fontId="1" fillId="7" borderId="1" xfId="0" applyNumberFormat="1" applyFont="1" applyFill="1" applyBorder="1" applyAlignment="1">
      <alignment horizontal="left"/>
    </xf>
    <xf numFmtId="3" fontId="1" fillId="6" borderId="1" xfId="0" applyNumberFormat="1" applyFont="1" applyFill="1" applyBorder="1" applyAlignment="1">
      <alignment horizontal="right"/>
    </xf>
    <xf numFmtId="165" fontId="1" fillId="7" borderId="1" xfId="0" applyNumberFormat="1" applyFont="1" applyFill="1" applyBorder="1" applyAlignment="1">
      <alignment horizontal="right"/>
    </xf>
    <xf numFmtId="4" fontId="1" fillId="7" borderId="1" xfId="0" applyNumberFormat="1" applyFont="1" applyFill="1" applyBorder="1" applyAlignment="1">
      <alignment horizontal="right"/>
    </xf>
    <xf numFmtId="3" fontId="1" fillId="8" borderId="1" xfId="0" applyNumberFormat="1" applyFont="1" applyFill="1" applyBorder="1" applyAlignment="1">
      <alignment horizontal="left"/>
    </xf>
    <xf numFmtId="3" fontId="1" fillId="8" borderId="1" xfId="0" applyNumberFormat="1" applyFont="1" applyFill="1" applyBorder="1" applyAlignment="1">
      <alignment horizontal="right"/>
    </xf>
    <xf numFmtId="4" fontId="1" fillId="8" borderId="1" xfId="0" applyNumberFormat="1" applyFont="1" applyFill="1" applyBorder="1" applyAlignment="1">
      <alignment horizontal="left"/>
    </xf>
    <xf numFmtId="3" fontId="1" fillId="9" borderId="1" xfId="0" applyNumberFormat="1" applyFont="1" applyFill="1" applyBorder="1" applyAlignment="1">
      <alignment horizontal="left"/>
    </xf>
    <xf numFmtId="165" fontId="1" fillId="9" borderId="1" xfId="0" applyNumberFormat="1" applyFont="1" applyFill="1" applyBorder="1" applyAlignment="1">
      <alignment horizontal="right"/>
    </xf>
    <xf numFmtId="4" fontId="1" fillId="9" borderId="1" xfId="0" applyNumberFormat="1" applyFont="1" applyFill="1" applyBorder="1" applyAlignment="1">
      <alignment horizontal="right"/>
    </xf>
    <xf numFmtId="4" fontId="1" fillId="9" borderId="7" xfId="0" applyNumberFormat="1" applyFont="1" applyFill="1" applyBorder="1" applyAlignment="1">
      <alignment horizontal="right"/>
    </xf>
    <xf numFmtId="4" fontId="5" fillId="0" borderId="3" xfId="0" applyNumberFormat="1" applyFont="1" applyBorder="1" applyAlignment="1">
      <alignment horizontal="center" wrapText="1"/>
    </xf>
    <xf numFmtId="166" fontId="1" fillId="0" borderId="2" xfId="0" applyNumberFormat="1" applyFont="1" applyBorder="1" applyAlignment="1">
      <alignment horizontal="right"/>
    </xf>
    <xf numFmtId="166" fontId="1" fillId="2" borderId="1" xfId="0" applyNumberFormat="1" applyFont="1" applyFill="1" applyBorder="1" applyAlignment="1">
      <alignment horizontal="right"/>
    </xf>
    <xf numFmtId="3" fontId="5" fillId="0" borderId="3" xfId="0" applyNumberFormat="1" applyFont="1" applyBorder="1" applyAlignment="1">
      <alignment horizontal="center" wrapText="1"/>
    </xf>
    <xf numFmtId="4" fontId="1" fillId="0" borderId="2" xfId="0" applyNumberFormat="1" applyFont="1" applyBorder="1" applyAlignment="1">
      <alignment horizontal="left" wrapText="1"/>
    </xf>
    <xf numFmtId="0" fontId="0" fillId="0" borderId="0" xfId="0" applyAlignment="1">
      <alignment wrapText="1"/>
    </xf>
    <xf numFmtId="3" fontId="4" fillId="0" borderId="2" xfId="0" applyNumberFormat="1" applyFont="1" applyBorder="1" applyAlignment="1">
      <alignment horizontal="right" wrapText="1"/>
    </xf>
    <xf numFmtId="4" fontId="4" fillId="0" borderId="2" xfId="0" applyNumberFormat="1" applyFont="1" applyBorder="1" applyAlignment="1">
      <alignment horizontal="right" wrapText="1"/>
    </xf>
    <xf numFmtId="164" fontId="4" fillId="0" borderId="2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M95"/>
  <sheetViews>
    <sheetView tabSelected="1" workbookViewId="0">
      <pane ySplit="1" topLeftCell="A12" activePane="bottomLeft" state="frozen"/>
      <selection pane="bottomLeft" activeCell="H17" sqref="H17"/>
    </sheetView>
  </sheetViews>
  <sheetFormatPr baseColWidth="10" defaultColWidth="8.83203125" defaultRowHeight="15"/>
  <cols>
    <col min="1" max="1" width="32.6640625" style="1" bestFit="1" customWidth="1"/>
    <col min="2" max="2" width="12.5" style="1" bestFit="1" customWidth="1"/>
    <col min="3" max="3" width="10.6640625" style="14" bestFit="1" customWidth="1"/>
    <col min="4" max="6" width="12.5" style="14" bestFit="1" customWidth="1"/>
    <col min="7" max="7" width="9.83203125" style="14" bestFit="1" customWidth="1"/>
    <col min="8" max="12" width="12.5" style="14" bestFit="1" customWidth="1"/>
    <col min="13" max="13" width="9.83203125" style="14" bestFit="1" customWidth="1"/>
    <col min="14" max="15" width="12.6640625" style="14" bestFit="1" customWidth="1"/>
    <col min="16" max="16" width="12.5" style="14" bestFit="1" customWidth="1"/>
    <col min="17" max="17" width="10.6640625" style="14" bestFit="1" customWidth="1"/>
    <col min="18" max="18" width="11.6640625" style="14" bestFit="1" customWidth="1"/>
    <col min="19" max="19" width="12.5" style="14" bestFit="1" customWidth="1"/>
    <col min="20" max="21" width="10.6640625" style="14" bestFit="1" customWidth="1"/>
    <col min="22" max="25" width="12.5" style="14" bestFit="1" customWidth="1"/>
    <col min="26" max="26" width="10.6640625" style="14" bestFit="1" customWidth="1"/>
    <col min="27" max="27" width="9.83203125" style="14" bestFit="1" customWidth="1"/>
    <col min="28" max="29" width="12.5" style="14" bestFit="1" customWidth="1"/>
    <col min="30" max="30" width="14.1640625" style="14" bestFit="1" customWidth="1"/>
    <col min="31" max="31" width="10.6640625" style="15" bestFit="1" customWidth="1"/>
    <col min="32" max="32" width="14.1640625" style="14" bestFit="1" customWidth="1"/>
    <col min="33" max="33" width="10.6640625" style="14" bestFit="1" customWidth="1"/>
    <col min="34" max="34" width="14.1640625" style="14" bestFit="1" customWidth="1"/>
    <col min="35" max="35" width="10.6640625" style="14" bestFit="1" customWidth="1"/>
    <col min="36" max="36" width="12.5" style="14" bestFit="1" customWidth="1"/>
    <col min="37" max="37" width="10.6640625" style="14" bestFit="1" customWidth="1"/>
    <col min="38" max="38" width="12.5" style="14" bestFit="1" customWidth="1"/>
    <col min="39" max="39" width="10.6640625" style="14" bestFit="1" customWidth="1"/>
    <col min="40" max="41" width="12.5" style="14" bestFit="1" customWidth="1"/>
    <col min="42" max="65" width="12.5" style="6" bestFit="1" customWidth="1"/>
  </cols>
  <sheetData>
    <row r="1" spans="1:65" ht="17.25" customHeight="1">
      <c r="B1" s="2" t="s">
        <v>0</v>
      </c>
      <c r="C1" s="3">
        <v>45054</v>
      </c>
      <c r="D1" s="3">
        <v>45055</v>
      </c>
      <c r="E1" s="3">
        <v>45056</v>
      </c>
      <c r="F1" s="3">
        <v>45057</v>
      </c>
      <c r="G1" s="3">
        <v>45058</v>
      </c>
      <c r="H1" s="3">
        <v>45059</v>
      </c>
      <c r="I1" s="3">
        <v>45060</v>
      </c>
      <c r="J1" s="3">
        <v>45061</v>
      </c>
      <c r="K1" s="3">
        <v>45062</v>
      </c>
      <c r="L1" s="3">
        <v>45063</v>
      </c>
      <c r="M1" s="3">
        <v>45064</v>
      </c>
      <c r="N1" s="3">
        <v>45065</v>
      </c>
      <c r="O1" s="3">
        <v>45066</v>
      </c>
      <c r="P1" s="3">
        <v>45067</v>
      </c>
      <c r="Q1" s="3">
        <v>45068</v>
      </c>
      <c r="R1" s="3">
        <v>45069</v>
      </c>
      <c r="S1" s="3">
        <v>45070</v>
      </c>
      <c r="T1" s="3">
        <v>45071</v>
      </c>
      <c r="U1" s="3">
        <v>45072</v>
      </c>
      <c r="V1" s="3">
        <v>45073</v>
      </c>
      <c r="W1" s="3">
        <v>45074</v>
      </c>
      <c r="X1" s="3">
        <v>45075</v>
      </c>
      <c r="Y1" s="3">
        <v>45076</v>
      </c>
      <c r="Z1" s="3">
        <v>45077</v>
      </c>
      <c r="AA1" s="3">
        <v>45078</v>
      </c>
      <c r="AB1" s="3">
        <v>45079</v>
      </c>
      <c r="AC1" s="3">
        <v>45080</v>
      </c>
      <c r="AD1" s="3">
        <v>45081</v>
      </c>
      <c r="AE1" s="3">
        <v>45082</v>
      </c>
      <c r="AF1" s="3">
        <v>45083</v>
      </c>
      <c r="AG1" s="3">
        <v>45084</v>
      </c>
      <c r="AH1" s="3">
        <v>45085</v>
      </c>
      <c r="AI1" s="3">
        <v>45086</v>
      </c>
      <c r="AJ1" s="3">
        <v>45087</v>
      </c>
      <c r="AK1" s="3">
        <v>45088</v>
      </c>
      <c r="AL1" s="3">
        <v>45089</v>
      </c>
      <c r="AM1" s="3">
        <v>45090</v>
      </c>
      <c r="AN1" s="3">
        <v>45091</v>
      </c>
      <c r="AO1" s="3">
        <v>45092</v>
      </c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</row>
    <row r="2" spans="1:65" ht="17.25" customHeight="1">
      <c r="A2" s="2" t="s">
        <v>1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5">
        <v>25</v>
      </c>
      <c r="AB2" s="5">
        <v>26</v>
      </c>
      <c r="AC2" s="5">
        <v>27</v>
      </c>
      <c r="AD2" s="5">
        <v>28</v>
      </c>
      <c r="AE2" s="5">
        <v>29</v>
      </c>
      <c r="AF2" s="5">
        <v>30</v>
      </c>
      <c r="AG2" s="5">
        <v>31</v>
      </c>
      <c r="AH2" s="5">
        <v>32</v>
      </c>
      <c r="AI2" s="5">
        <v>33</v>
      </c>
      <c r="AJ2" s="5">
        <v>34</v>
      </c>
      <c r="AK2" s="5">
        <v>35</v>
      </c>
      <c r="AL2" s="5">
        <v>36</v>
      </c>
      <c r="AM2" s="5">
        <v>37</v>
      </c>
      <c r="AN2" s="5">
        <v>38</v>
      </c>
      <c r="AO2" s="5">
        <v>39</v>
      </c>
    </row>
    <row r="3" spans="1:65" ht="17.25" customHeight="1">
      <c r="A3" s="2" t="s">
        <v>2</v>
      </c>
      <c r="C3" s="4"/>
      <c r="D3" s="4"/>
      <c r="E3" s="4"/>
      <c r="F3" s="4"/>
      <c r="G3" s="4"/>
      <c r="H3" s="4"/>
      <c r="I3" s="5">
        <v>1</v>
      </c>
      <c r="J3" s="5">
        <v>2</v>
      </c>
      <c r="K3" s="5">
        <v>3</v>
      </c>
      <c r="L3" s="5">
        <v>4</v>
      </c>
      <c r="M3" s="5">
        <v>5</v>
      </c>
      <c r="N3" s="5">
        <v>6</v>
      </c>
      <c r="O3" s="5">
        <v>7</v>
      </c>
      <c r="P3" s="5">
        <v>8</v>
      </c>
      <c r="Q3" s="5">
        <v>9</v>
      </c>
      <c r="R3" s="5">
        <v>10</v>
      </c>
      <c r="S3" s="5">
        <v>11</v>
      </c>
      <c r="T3" s="5">
        <v>12</v>
      </c>
      <c r="U3" s="5">
        <v>13</v>
      </c>
      <c r="V3" s="5">
        <v>14</v>
      </c>
      <c r="W3" s="5">
        <v>15</v>
      </c>
      <c r="X3" s="5">
        <v>16</v>
      </c>
      <c r="Y3" s="5">
        <v>17</v>
      </c>
      <c r="Z3" s="5">
        <v>18</v>
      </c>
      <c r="AA3" s="5">
        <v>19</v>
      </c>
      <c r="AB3" s="5">
        <v>20</v>
      </c>
      <c r="AC3" s="5">
        <v>21</v>
      </c>
      <c r="AD3" s="5">
        <v>22</v>
      </c>
      <c r="AE3" s="5">
        <v>23</v>
      </c>
      <c r="AF3" s="5">
        <v>24</v>
      </c>
      <c r="AG3" s="5">
        <v>25</v>
      </c>
      <c r="AH3" s="5">
        <v>26</v>
      </c>
      <c r="AI3" s="5">
        <v>27</v>
      </c>
      <c r="AJ3" s="5">
        <v>28</v>
      </c>
      <c r="AK3" s="5">
        <v>29</v>
      </c>
      <c r="AL3" s="5">
        <v>30</v>
      </c>
      <c r="AM3" s="5">
        <v>31</v>
      </c>
      <c r="AN3" s="5">
        <v>32</v>
      </c>
      <c r="AO3" s="5">
        <v>33</v>
      </c>
      <c r="AP3" s="7"/>
      <c r="AQ3" s="7"/>
    </row>
    <row r="4" spans="1:65" ht="20.25" customHeight="1">
      <c r="A4" s="8" t="s">
        <v>3</v>
      </c>
      <c r="C4" s="9">
        <v>5.25</v>
      </c>
      <c r="D4" s="10">
        <v>5.25</v>
      </c>
      <c r="E4" s="10">
        <v>5.25</v>
      </c>
      <c r="F4" s="10">
        <v>5.25</v>
      </c>
      <c r="G4" s="10">
        <v>5.25</v>
      </c>
      <c r="H4" s="10">
        <v>5.25</v>
      </c>
      <c r="I4" s="10">
        <v>5.25</v>
      </c>
      <c r="J4" s="10">
        <v>5.25</v>
      </c>
      <c r="K4" s="10">
        <v>5.25</v>
      </c>
      <c r="L4" s="10">
        <v>5.25</v>
      </c>
      <c r="M4" s="10">
        <v>5.25</v>
      </c>
      <c r="N4" s="10">
        <v>5.25</v>
      </c>
      <c r="O4" s="10">
        <v>5.25</v>
      </c>
      <c r="P4" s="10">
        <v>5.25</v>
      </c>
      <c r="Q4" s="10">
        <v>5.25</v>
      </c>
      <c r="R4" s="10">
        <v>5.25</v>
      </c>
      <c r="S4" s="10">
        <v>5.25</v>
      </c>
      <c r="T4" s="9">
        <v>6.2</v>
      </c>
      <c r="U4" s="10">
        <v>6.2</v>
      </c>
      <c r="V4" s="10">
        <v>6.2</v>
      </c>
      <c r="W4" s="10">
        <v>6.2</v>
      </c>
      <c r="X4" s="10">
        <v>6.2</v>
      </c>
      <c r="Y4" s="10">
        <v>6.2</v>
      </c>
      <c r="Z4" s="10">
        <v>6.2</v>
      </c>
      <c r="AA4" s="10">
        <v>6.2</v>
      </c>
      <c r="AB4" s="9">
        <v>7.3</v>
      </c>
      <c r="AC4" s="10">
        <v>7.3</v>
      </c>
      <c r="AD4" s="10">
        <v>7.3</v>
      </c>
      <c r="AE4" s="10">
        <v>7.3</v>
      </c>
      <c r="AF4" s="10">
        <v>7.3</v>
      </c>
      <c r="AG4" s="9">
        <v>7.7</v>
      </c>
      <c r="AH4" s="10">
        <v>7.7</v>
      </c>
      <c r="AI4" s="10">
        <v>7.7</v>
      </c>
      <c r="AJ4" s="10">
        <v>7.7</v>
      </c>
      <c r="AK4" s="9">
        <v>9.9666669999999993</v>
      </c>
      <c r="AL4" s="9">
        <v>9.9666669999999993</v>
      </c>
      <c r="AM4" s="10">
        <v>9.9666669999999993</v>
      </c>
      <c r="AN4" s="10">
        <v>9.9666669999999993</v>
      </c>
      <c r="AO4" s="9">
        <v>11.09545</v>
      </c>
      <c r="AT4" s="11">
        <f>AVERAGE(10.8,12,12.1,10.8,12.1,10.1,11.3,10,12.5,10.6,11.2,13.1, 11.1,10.6,10.4,11.3,11.5,11.2,10,10.2,11.2,10)</f>
        <v>11.095454545454544</v>
      </c>
    </row>
    <row r="5" spans="1:65" ht="20.25" customHeight="1">
      <c r="A5" s="12" t="s">
        <v>4</v>
      </c>
      <c r="C5" s="13">
        <v>0.1</v>
      </c>
      <c r="T5" s="13">
        <v>0.2</v>
      </c>
      <c r="AB5" s="13">
        <v>0.5</v>
      </c>
      <c r="AG5" s="13">
        <v>0.7</v>
      </c>
      <c r="AK5" s="13">
        <v>1.3</v>
      </c>
      <c r="AO5" s="13">
        <v>1.6</v>
      </c>
      <c r="AT5" s="16">
        <f>17.2094/11</f>
        <v>1.5644909090909089</v>
      </c>
    </row>
    <row r="6" spans="1:65" ht="21" customHeight="1">
      <c r="A6" s="17" t="s">
        <v>5</v>
      </c>
      <c r="B6" s="18">
        <v>1</v>
      </c>
      <c r="C6" s="5">
        <v>540</v>
      </c>
      <c r="D6" s="10">
        <v>539.6</v>
      </c>
      <c r="E6" s="10">
        <v>539.20000000000005</v>
      </c>
      <c r="F6" s="10">
        <v>537.20000000000005</v>
      </c>
      <c r="G6" s="19">
        <v>534.5</v>
      </c>
      <c r="H6" s="19">
        <v>533.20000000000005</v>
      </c>
      <c r="I6" s="19">
        <v>532.9</v>
      </c>
      <c r="J6" s="19">
        <v>532</v>
      </c>
      <c r="K6" s="19">
        <v>531.30000000000007</v>
      </c>
      <c r="L6" s="19">
        <v>530.4</v>
      </c>
      <c r="M6" s="19">
        <v>529.70000000000005</v>
      </c>
      <c r="N6" s="19">
        <v>528.9</v>
      </c>
      <c r="O6" s="19">
        <v>528.1</v>
      </c>
      <c r="P6" s="19">
        <v>527.20000000000005</v>
      </c>
      <c r="Q6" s="19">
        <v>526.70000000000005</v>
      </c>
      <c r="R6" s="19">
        <v>526.4</v>
      </c>
      <c r="S6" s="19">
        <v>525.80000000000007</v>
      </c>
      <c r="T6" s="19">
        <v>1155.22</v>
      </c>
      <c r="U6" s="19">
        <v>1153.46</v>
      </c>
      <c r="V6" s="19">
        <v>1153.24</v>
      </c>
      <c r="W6" s="19">
        <v>1153.02</v>
      </c>
      <c r="X6" s="19">
        <v>1151.7</v>
      </c>
      <c r="Y6" s="19">
        <v>1149.5</v>
      </c>
      <c r="Z6" s="19">
        <v>1149.06</v>
      </c>
      <c r="AA6" s="19">
        <v>1148.8399999999999</v>
      </c>
      <c r="AB6" s="19">
        <v>2557.3733999999999</v>
      </c>
      <c r="AC6" s="19">
        <v>2543.6478000000002</v>
      </c>
      <c r="AD6" s="19">
        <v>2537.2752</v>
      </c>
      <c r="AE6" s="19">
        <v>2532.3732</v>
      </c>
      <c r="AF6" s="19">
        <v>2508.8436000000002</v>
      </c>
      <c r="AG6" s="19">
        <v>3718.5172499999999</v>
      </c>
      <c r="AH6" s="19">
        <v>3717.790125</v>
      </c>
      <c r="AI6" s="19">
        <v>3717.0630000000001</v>
      </c>
      <c r="AJ6" s="19">
        <v>3711.973125</v>
      </c>
      <c r="AK6" s="19">
        <v>6635.2</v>
      </c>
      <c r="AL6" s="19">
        <v>6728.771632</v>
      </c>
      <c r="AM6" s="19">
        <v>6726.1349659999996</v>
      </c>
      <c r="AN6" s="19">
        <v>6722.179967</v>
      </c>
      <c r="AO6" s="19">
        <v>7974.2106270000004</v>
      </c>
    </row>
    <row r="7" spans="1:65" ht="20.25" customHeight="1">
      <c r="B7" s="20">
        <v>2</v>
      </c>
      <c r="C7" s="21">
        <v>540</v>
      </c>
      <c r="D7" s="21">
        <v>540</v>
      </c>
      <c r="E7" s="21">
        <v>539.9</v>
      </c>
      <c r="F7" s="20">
        <v>538.20000000000005</v>
      </c>
      <c r="G7" s="20">
        <v>535.30000000000007</v>
      </c>
      <c r="H7" s="20">
        <v>533.70000000000005</v>
      </c>
      <c r="I7" s="20">
        <v>532.30000000000007</v>
      </c>
      <c r="J7" s="20">
        <v>532.1</v>
      </c>
      <c r="K7" s="20">
        <v>530</v>
      </c>
      <c r="L7" s="20">
        <v>527.9</v>
      </c>
      <c r="M7" s="20">
        <v>527.4</v>
      </c>
      <c r="N7" s="20">
        <v>526.6</v>
      </c>
      <c r="O7" s="20">
        <v>525.6</v>
      </c>
      <c r="P7" s="20">
        <v>524.70000000000005</v>
      </c>
      <c r="Q7" s="20">
        <v>524.5</v>
      </c>
      <c r="R7" s="20">
        <v>524.4</v>
      </c>
      <c r="S7" s="20">
        <v>524.1</v>
      </c>
      <c r="T7" s="20">
        <v>1152.3599999999999</v>
      </c>
      <c r="U7" s="20">
        <v>1152.3599999999999</v>
      </c>
      <c r="V7" s="20">
        <v>1151.92</v>
      </c>
      <c r="W7" s="20">
        <v>1151.48</v>
      </c>
      <c r="X7" s="20">
        <v>1151.04</v>
      </c>
      <c r="Y7" s="20">
        <v>1150.82</v>
      </c>
      <c r="Z7" s="20">
        <v>1150.82</v>
      </c>
      <c r="AA7" s="20">
        <v>1150.82</v>
      </c>
      <c r="AB7" s="20">
        <v>2564.2361999999998</v>
      </c>
      <c r="AC7" s="20">
        <v>2561.7851999999998</v>
      </c>
      <c r="AD7" s="20">
        <v>2561.7851999999998</v>
      </c>
      <c r="AE7" s="20">
        <v>2561.7851999999998</v>
      </c>
      <c r="AF7" s="20">
        <v>2558.3537999999999</v>
      </c>
      <c r="AG7" s="20">
        <v>3794.8653749999999</v>
      </c>
      <c r="AH7" s="20">
        <v>3794.8653749999999</v>
      </c>
      <c r="AI7" s="20">
        <v>3794.13825</v>
      </c>
      <c r="AJ7" s="20">
        <v>3794.13825</v>
      </c>
      <c r="AK7" s="20">
        <v>6783.4000000000005</v>
      </c>
      <c r="AL7" s="20">
        <v>6879.0615939999998</v>
      </c>
      <c r="AM7" s="20">
        <v>6879.0615939999998</v>
      </c>
      <c r="AN7" s="20">
        <v>6879.0615939999998</v>
      </c>
      <c r="AO7" s="20">
        <v>8163.5140380000003</v>
      </c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</row>
    <row r="8" spans="1:65" ht="20.25" customHeight="1">
      <c r="B8" s="20"/>
      <c r="C8" s="22"/>
      <c r="D8" s="22"/>
      <c r="E8" s="22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</row>
    <row r="9" spans="1:65" ht="20.25" customHeight="1">
      <c r="A9" s="12" t="s">
        <v>6</v>
      </c>
      <c r="C9" s="22"/>
      <c r="D9" s="22"/>
      <c r="E9" s="22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</row>
    <row r="10" spans="1:65" ht="20.25" customHeight="1">
      <c r="A10" s="23" t="s">
        <v>7</v>
      </c>
      <c r="B10" s="5">
        <v>1</v>
      </c>
      <c r="C10" s="5">
        <v>5400</v>
      </c>
      <c r="D10" s="5">
        <v>5396</v>
      </c>
      <c r="E10" s="5">
        <v>5392</v>
      </c>
      <c r="F10" s="5">
        <v>5372</v>
      </c>
      <c r="G10" s="5">
        <v>5345</v>
      </c>
      <c r="H10" s="5">
        <v>5332</v>
      </c>
      <c r="I10" s="5">
        <v>5329</v>
      </c>
      <c r="J10" s="5">
        <v>5320</v>
      </c>
      <c r="K10" s="5">
        <v>5313</v>
      </c>
      <c r="L10" s="5">
        <v>5304</v>
      </c>
      <c r="M10" s="5">
        <v>5297</v>
      </c>
      <c r="N10" s="5">
        <v>5289</v>
      </c>
      <c r="O10" s="5">
        <v>5281</v>
      </c>
      <c r="P10" s="5">
        <v>5272</v>
      </c>
      <c r="Q10" s="5">
        <v>5267</v>
      </c>
      <c r="R10" s="5">
        <v>5264</v>
      </c>
      <c r="S10" s="5">
        <v>5258</v>
      </c>
      <c r="T10" s="5">
        <v>5251</v>
      </c>
      <c r="U10" s="5">
        <v>5243</v>
      </c>
      <c r="V10" s="5">
        <v>5242</v>
      </c>
      <c r="W10" s="5">
        <v>5241</v>
      </c>
      <c r="X10" s="5">
        <v>5235</v>
      </c>
      <c r="Y10" s="5">
        <v>5225</v>
      </c>
      <c r="Z10" s="5">
        <v>5223</v>
      </c>
      <c r="AA10" s="5">
        <v>5222</v>
      </c>
      <c r="AB10" s="5">
        <v>5217</v>
      </c>
      <c r="AC10" s="5">
        <v>5189</v>
      </c>
      <c r="AD10" s="5">
        <v>5176</v>
      </c>
      <c r="AE10" s="5">
        <v>5166</v>
      </c>
      <c r="AF10" s="5">
        <v>5118</v>
      </c>
      <c r="AG10" s="5">
        <v>5114</v>
      </c>
      <c r="AH10" s="5">
        <v>5113</v>
      </c>
      <c r="AI10" s="5">
        <v>5112</v>
      </c>
      <c r="AJ10" s="5">
        <v>5105</v>
      </c>
      <c r="AK10" s="5">
        <v>5104</v>
      </c>
      <c r="AL10" s="5">
        <v>5104</v>
      </c>
      <c r="AM10" s="5">
        <v>5104</v>
      </c>
      <c r="AN10" s="5">
        <v>5102</v>
      </c>
      <c r="AO10" s="5">
        <v>5099</v>
      </c>
    </row>
    <row r="11" spans="1:65" ht="17.25" customHeight="1">
      <c r="B11" s="5">
        <v>2</v>
      </c>
      <c r="C11" s="5">
        <v>5400</v>
      </c>
      <c r="D11" s="5">
        <v>5400</v>
      </c>
      <c r="E11" s="5">
        <v>5399</v>
      </c>
      <c r="F11" s="5">
        <v>5382</v>
      </c>
      <c r="G11" s="5">
        <v>5353</v>
      </c>
      <c r="H11" s="5">
        <v>5337</v>
      </c>
      <c r="I11" s="5">
        <v>5323</v>
      </c>
      <c r="J11" s="5">
        <v>5321</v>
      </c>
      <c r="K11" s="5">
        <v>5300</v>
      </c>
      <c r="L11" s="5">
        <v>5279</v>
      </c>
      <c r="M11" s="5">
        <v>5274</v>
      </c>
      <c r="N11" s="5">
        <v>5266</v>
      </c>
      <c r="O11" s="5">
        <v>5256</v>
      </c>
      <c r="P11" s="5">
        <v>5247</v>
      </c>
      <c r="Q11" s="5">
        <v>5245</v>
      </c>
      <c r="R11" s="5">
        <v>5244</v>
      </c>
      <c r="S11" s="5">
        <v>5241</v>
      </c>
      <c r="T11" s="5">
        <v>5238</v>
      </c>
      <c r="U11" s="5">
        <v>5238</v>
      </c>
      <c r="V11" s="5">
        <v>5236</v>
      </c>
      <c r="W11" s="5">
        <v>5234</v>
      </c>
      <c r="X11" s="5">
        <v>5232</v>
      </c>
      <c r="Y11" s="5">
        <v>5231</v>
      </c>
      <c r="Z11" s="5">
        <v>5231</v>
      </c>
      <c r="AA11" s="5">
        <v>5231</v>
      </c>
      <c r="AB11" s="5">
        <v>5231</v>
      </c>
      <c r="AC11" s="5">
        <v>5226</v>
      </c>
      <c r="AD11" s="5">
        <v>5226</v>
      </c>
      <c r="AE11" s="5">
        <v>5226</v>
      </c>
      <c r="AF11" s="5">
        <v>5219</v>
      </c>
      <c r="AG11" s="5">
        <v>5219</v>
      </c>
      <c r="AH11" s="5">
        <v>5219</v>
      </c>
      <c r="AI11" s="5">
        <v>5218</v>
      </c>
      <c r="AJ11" s="5">
        <v>5218</v>
      </c>
      <c r="AK11" s="5">
        <v>5218</v>
      </c>
      <c r="AL11" s="5">
        <v>5218</v>
      </c>
      <c r="AM11" s="5">
        <v>5218</v>
      </c>
      <c r="AN11" s="5">
        <v>5218</v>
      </c>
      <c r="AO11" s="5">
        <v>5218</v>
      </c>
    </row>
    <row r="12" spans="1:65" ht="17.25" customHeight="1">
      <c r="C12" s="5">
        <v>10800</v>
      </c>
      <c r="D12" s="5">
        <v>10796</v>
      </c>
      <c r="E12" s="5">
        <v>10791</v>
      </c>
      <c r="F12" s="5">
        <v>10754</v>
      </c>
      <c r="G12" s="5">
        <v>10698</v>
      </c>
      <c r="H12" s="5">
        <v>10669</v>
      </c>
      <c r="I12" s="5">
        <v>10652</v>
      </c>
      <c r="J12" s="5">
        <v>10641</v>
      </c>
      <c r="K12" s="5">
        <v>10613</v>
      </c>
      <c r="L12" s="5">
        <v>10583</v>
      </c>
      <c r="M12" s="5">
        <v>10571</v>
      </c>
      <c r="N12" s="5">
        <v>10555</v>
      </c>
      <c r="O12" s="5">
        <v>10537</v>
      </c>
      <c r="P12" s="5">
        <v>10519</v>
      </c>
      <c r="Q12" s="5">
        <v>10512</v>
      </c>
      <c r="R12" s="5">
        <v>10508</v>
      </c>
      <c r="S12" s="5">
        <v>10499</v>
      </c>
      <c r="T12" s="5">
        <v>10489</v>
      </c>
      <c r="U12" s="5">
        <v>10481</v>
      </c>
      <c r="V12" s="5">
        <v>10478</v>
      </c>
      <c r="W12" s="5">
        <v>10475</v>
      </c>
      <c r="X12" s="5">
        <v>10467</v>
      </c>
      <c r="Y12" s="5">
        <v>10456</v>
      </c>
      <c r="Z12" s="5">
        <v>10454</v>
      </c>
      <c r="AA12" s="5">
        <v>10453</v>
      </c>
      <c r="AB12" s="5">
        <v>10448</v>
      </c>
      <c r="AC12" s="5">
        <v>10415</v>
      </c>
      <c r="AD12" s="5">
        <v>10402</v>
      </c>
      <c r="AE12" s="5">
        <v>10392</v>
      </c>
      <c r="AF12" s="5">
        <v>10337</v>
      </c>
      <c r="AG12" s="5">
        <v>10333</v>
      </c>
      <c r="AH12" s="5">
        <v>10332</v>
      </c>
      <c r="AI12" s="5">
        <v>10330</v>
      </c>
      <c r="AJ12" s="5">
        <v>10323</v>
      </c>
      <c r="AK12" s="5">
        <v>10322</v>
      </c>
      <c r="AL12" s="5">
        <v>10322</v>
      </c>
      <c r="AM12" s="5">
        <v>10322</v>
      </c>
      <c r="AN12" s="5">
        <v>10320</v>
      </c>
      <c r="AO12" s="5">
        <v>10317</v>
      </c>
    </row>
    <row r="13" spans="1:65" ht="20.25" customHeight="1">
      <c r="A13" s="23" t="s">
        <v>8</v>
      </c>
      <c r="B13" s="5">
        <v>1</v>
      </c>
      <c r="C13" s="5">
        <v>4</v>
      </c>
      <c r="D13" s="5">
        <v>4</v>
      </c>
      <c r="E13" s="5">
        <v>20</v>
      </c>
      <c r="F13" s="5">
        <v>27</v>
      </c>
      <c r="G13" s="5">
        <v>13</v>
      </c>
      <c r="H13" s="5">
        <v>3</v>
      </c>
      <c r="I13" s="5">
        <v>9</v>
      </c>
      <c r="J13" s="5">
        <v>7</v>
      </c>
      <c r="K13" s="5">
        <v>9</v>
      </c>
      <c r="L13" s="5">
        <v>7</v>
      </c>
      <c r="M13" s="5">
        <v>8</v>
      </c>
      <c r="N13" s="5">
        <v>8</v>
      </c>
      <c r="O13" s="5">
        <v>9</v>
      </c>
      <c r="P13" s="5">
        <v>5</v>
      </c>
      <c r="Q13" s="5">
        <v>3</v>
      </c>
      <c r="R13" s="5">
        <v>6</v>
      </c>
      <c r="S13" s="5">
        <v>7</v>
      </c>
      <c r="T13" s="5">
        <v>8</v>
      </c>
      <c r="U13" s="5">
        <v>1</v>
      </c>
      <c r="V13" s="5">
        <v>1</v>
      </c>
      <c r="W13" s="5">
        <v>6</v>
      </c>
      <c r="X13" s="5">
        <v>10</v>
      </c>
      <c r="Y13" s="5">
        <v>2</v>
      </c>
      <c r="Z13" s="5">
        <v>1</v>
      </c>
      <c r="AA13" s="5">
        <v>5</v>
      </c>
      <c r="AB13" s="5">
        <v>28</v>
      </c>
      <c r="AC13" s="5">
        <v>13</v>
      </c>
      <c r="AD13" s="5">
        <v>10</v>
      </c>
      <c r="AE13" s="5">
        <v>48</v>
      </c>
      <c r="AF13" s="5">
        <v>4</v>
      </c>
      <c r="AG13" s="5">
        <v>1</v>
      </c>
      <c r="AH13" s="5">
        <v>1</v>
      </c>
      <c r="AI13" s="5">
        <v>7</v>
      </c>
      <c r="AJ13" s="5">
        <v>1</v>
      </c>
      <c r="AK13" s="5">
        <v>0</v>
      </c>
      <c r="AL13" s="5">
        <v>0</v>
      </c>
      <c r="AM13" s="5">
        <v>2</v>
      </c>
      <c r="AN13" s="5">
        <v>3</v>
      </c>
      <c r="AO13" s="5">
        <v>2</v>
      </c>
    </row>
    <row r="14" spans="1:65" ht="19.5" customHeight="1">
      <c r="A14" s="23"/>
      <c r="B14" s="5">
        <v>2</v>
      </c>
      <c r="C14" s="5">
        <v>0</v>
      </c>
      <c r="D14" s="5">
        <v>1</v>
      </c>
      <c r="E14" s="5">
        <v>17</v>
      </c>
      <c r="F14" s="5">
        <v>29</v>
      </c>
      <c r="G14" s="5">
        <v>16</v>
      </c>
      <c r="H14" s="5">
        <v>14</v>
      </c>
      <c r="I14" s="5">
        <v>2</v>
      </c>
      <c r="J14" s="5">
        <v>21</v>
      </c>
      <c r="K14" s="5">
        <v>21</v>
      </c>
      <c r="L14" s="5">
        <v>5</v>
      </c>
      <c r="M14" s="5">
        <v>8</v>
      </c>
      <c r="N14" s="5">
        <v>10</v>
      </c>
      <c r="O14" s="5">
        <v>9</v>
      </c>
      <c r="P14" s="5">
        <v>2</v>
      </c>
      <c r="Q14" s="5">
        <v>1</v>
      </c>
      <c r="R14" s="5">
        <v>3</v>
      </c>
      <c r="S14" s="5">
        <v>3</v>
      </c>
      <c r="T14" s="5">
        <v>0</v>
      </c>
      <c r="U14" s="5">
        <v>2</v>
      </c>
      <c r="V14" s="5">
        <v>2</v>
      </c>
      <c r="W14" s="5">
        <v>2</v>
      </c>
      <c r="X14" s="5">
        <v>1</v>
      </c>
      <c r="Y14" s="5">
        <v>0</v>
      </c>
      <c r="Z14" s="5">
        <v>0</v>
      </c>
      <c r="AA14" s="5">
        <v>0</v>
      </c>
      <c r="AB14" s="5">
        <v>5</v>
      </c>
      <c r="AC14" s="5">
        <v>0</v>
      </c>
      <c r="AD14" s="5">
        <v>0</v>
      </c>
      <c r="AE14" s="5">
        <v>7</v>
      </c>
      <c r="AF14" s="5">
        <v>0</v>
      </c>
      <c r="AG14" s="5">
        <v>0</v>
      </c>
      <c r="AH14" s="5">
        <v>1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</row>
    <row r="15" spans="1:65" ht="17.25" customHeight="1">
      <c r="C15" s="5">
        <v>4</v>
      </c>
      <c r="D15" s="5">
        <v>5</v>
      </c>
      <c r="E15" s="5">
        <v>37</v>
      </c>
      <c r="F15" s="5">
        <v>56</v>
      </c>
      <c r="G15" s="5">
        <v>29</v>
      </c>
      <c r="H15" s="5">
        <v>17</v>
      </c>
      <c r="I15" s="5">
        <v>11</v>
      </c>
      <c r="J15" s="5">
        <v>28</v>
      </c>
      <c r="K15" s="5">
        <v>30</v>
      </c>
      <c r="L15" s="5">
        <v>12</v>
      </c>
      <c r="M15" s="5">
        <v>16</v>
      </c>
      <c r="N15" s="5">
        <v>18</v>
      </c>
      <c r="O15" s="5">
        <v>18</v>
      </c>
      <c r="P15" s="5">
        <v>7</v>
      </c>
      <c r="Q15" s="5">
        <v>4</v>
      </c>
      <c r="R15" s="5">
        <v>9</v>
      </c>
      <c r="S15" s="5">
        <v>10</v>
      </c>
      <c r="T15" s="5">
        <v>8</v>
      </c>
      <c r="U15" s="5">
        <v>3</v>
      </c>
      <c r="V15" s="5">
        <v>3</v>
      </c>
      <c r="W15" s="5">
        <v>8</v>
      </c>
      <c r="X15" s="5">
        <v>11</v>
      </c>
      <c r="Y15" s="5">
        <v>2</v>
      </c>
      <c r="Z15" s="5">
        <v>1</v>
      </c>
      <c r="AA15" s="5">
        <v>5</v>
      </c>
      <c r="AB15" s="5">
        <v>33</v>
      </c>
      <c r="AC15" s="5">
        <v>13</v>
      </c>
      <c r="AD15" s="5">
        <v>10</v>
      </c>
      <c r="AE15" s="5">
        <v>55</v>
      </c>
      <c r="AF15" s="5">
        <v>4</v>
      </c>
      <c r="AG15" s="5">
        <v>1</v>
      </c>
      <c r="AH15" s="5">
        <v>2</v>
      </c>
      <c r="AI15" s="5">
        <v>7</v>
      </c>
      <c r="AJ15" s="5">
        <v>1</v>
      </c>
      <c r="AK15" s="5">
        <v>0</v>
      </c>
      <c r="AL15" s="5">
        <v>0</v>
      </c>
      <c r="AM15" s="5">
        <v>2</v>
      </c>
      <c r="AN15" s="5">
        <v>3</v>
      </c>
      <c r="AO15" s="5">
        <v>2</v>
      </c>
    </row>
    <row r="16" spans="1:65" ht="20.25" customHeight="1">
      <c r="A16" s="24" t="s">
        <v>9</v>
      </c>
      <c r="C16" s="22"/>
      <c r="D16" s="22"/>
      <c r="E16" s="22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6" ht="17.25" customHeight="1">
      <c r="A17" s="25" t="s">
        <v>10</v>
      </c>
      <c r="C17" s="26" t="e">
        <f t="shared" ref="C17:AO17" si="0">C16/C9</f>
        <v>#DIV/0!</v>
      </c>
      <c r="D17" s="26" t="e">
        <f t="shared" si="0"/>
        <v>#DIV/0!</v>
      </c>
      <c r="E17" s="26" t="e">
        <f t="shared" si="0"/>
        <v>#DIV/0!</v>
      </c>
      <c r="F17" s="26" t="e">
        <f t="shared" si="0"/>
        <v>#DIV/0!</v>
      </c>
      <c r="G17" s="26" t="e">
        <f t="shared" si="0"/>
        <v>#DIV/0!</v>
      </c>
      <c r="H17" s="26" t="e">
        <f t="shared" si="0"/>
        <v>#DIV/0!</v>
      </c>
      <c r="I17" s="26" t="e">
        <f t="shared" si="0"/>
        <v>#DIV/0!</v>
      </c>
      <c r="J17" s="26" t="e">
        <f t="shared" si="0"/>
        <v>#DIV/0!</v>
      </c>
      <c r="K17" s="26" t="e">
        <f t="shared" si="0"/>
        <v>#DIV/0!</v>
      </c>
      <c r="L17" s="26" t="e">
        <f t="shared" si="0"/>
        <v>#DIV/0!</v>
      </c>
      <c r="M17" s="26" t="e">
        <f t="shared" si="0"/>
        <v>#DIV/0!</v>
      </c>
      <c r="N17" s="26" t="e">
        <f t="shared" si="0"/>
        <v>#DIV/0!</v>
      </c>
      <c r="O17" s="26" t="e">
        <f t="shared" si="0"/>
        <v>#DIV/0!</v>
      </c>
      <c r="P17" s="26" t="e">
        <f t="shared" si="0"/>
        <v>#DIV/0!</v>
      </c>
      <c r="Q17" s="26" t="e">
        <f t="shared" si="0"/>
        <v>#DIV/0!</v>
      </c>
      <c r="R17" s="26" t="e">
        <f t="shared" si="0"/>
        <v>#DIV/0!</v>
      </c>
      <c r="S17" s="26" t="e">
        <f t="shared" si="0"/>
        <v>#DIV/0!</v>
      </c>
      <c r="T17" s="26" t="e">
        <f t="shared" si="0"/>
        <v>#DIV/0!</v>
      </c>
      <c r="U17" s="26" t="e">
        <f t="shared" si="0"/>
        <v>#DIV/0!</v>
      </c>
      <c r="V17" s="26" t="e">
        <f t="shared" si="0"/>
        <v>#DIV/0!</v>
      </c>
      <c r="W17" s="26" t="e">
        <f t="shared" si="0"/>
        <v>#DIV/0!</v>
      </c>
      <c r="X17" s="26" t="e">
        <f t="shared" si="0"/>
        <v>#DIV/0!</v>
      </c>
      <c r="Y17" s="26" t="e">
        <f t="shared" si="0"/>
        <v>#DIV/0!</v>
      </c>
      <c r="Z17" s="26" t="e">
        <f t="shared" si="0"/>
        <v>#DIV/0!</v>
      </c>
      <c r="AA17" s="26" t="e">
        <f t="shared" si="0"/>
        <v>#DIV/0!</v>
      </c>
      <c r="AB17" s="26" t="e">
        <f t="shared" si="0"/>
        <v>#DIV/0!</v>
      </c>
      <c r="AC17" s="26" t="e">
        <f t="shared" si="0"/>
        <v>#DIV/0!</v>
      </c>
      <c r="AD17" s="26" t="e">
        <f t="shared" si="0"/>
        <v>#DIV/0!</v>
      </c>
      <c r="AE17" s="26" t="e">
        <f t="shared" si="0"/>
        <v>#DIV/0!</v>
      </c>
      <c r="AF17" s="26" t="e">
        <f t="shared" si="0"/>
        <v>#DIV/0!</v>
      </c>
      <c r="AG17" s="26" t="e">
        <f t="shared" si="0"/>
        <v>#DIV/0!</v>
      </c>
      <c r="AH17" s="26" t="e">
        <f t="shared" si="0"/>
        <v>#DIV/0!</v>
      </c>
      <c r="AI17" s="26" t="e">
        <f t="shared" si="0"/>
        <v>#DIV/0!</v>
      </c>
      <c r="AJ17" s="26" t="e">
        <f t="shared" si="0"/>
        <v>#DIV/0!</v>
      </c>
      <c r="AK17" s="26" t="e">
        <f t="shared" si="0"/>
        <v>#DIV/0!</v>
      </c>
      <c r="AL17" s="26" t="e">
        <f t="shared" si="0"/>
        <v>#DIV/0!</v>
      </c>
      <c r="AM17" s="26" t="e">
        <f t="shared" si="0"/>
        <v>#DIV/0!</v>
      </c>
      <c r="AN17" s="26" t="e">
        <f t="shared" si="0"/>
        <v>#DIV/0!</v>
      </c>
      <c r="AO17" s="26" t="e">
        <f t="shared" si="0"/>
        <v>#DIV/0!</v>
      </c>
    </row>
    <row r="18" spans="1:46" ht="17.25" customHeight="1">
      <c r="A18" s="25" t="s">
        <v>11</v>
      </c>
      <c r="C18" s="27"/>
      <c r="D18" s="27"/>
      <c r="E18" s="27"/>
      <c r="F18" s="27"/>
      <c r="G18" s="27"/>
      <c r="H18" s="27"/>
      <c r="I18" s="27"/>
      <c r="J18" s="26" t="e">
        <f>MIN($J$17:$AA$17)</f>
        <v>#DIV/0!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6" t="e">
        <f>MIN($AB$17:$AL$17)</f>
        <v>#DIV/0!</v>
      </c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</row>
    <row r="19" spans="1:46" ht="17.25" customHeight="1">
      <c r="A19" s="28" t="s">
        <v>12</v>
      </c>
      <c r="J19" s="26" t="e">
        <f>MAX($J$17:$AA$17)</f>
        <v>#DIV/0!</v>
      </c>
      <c r="AB19" s="26" t="e">
        <f>MAX($AB$17:$AL$17)</f>
        <v>#DIV/0!</v>
      </c>
      <c r="AT19" s="7">
        <f>1.9*4+1.6*4+1.1*4+0.7*3</f>
        <v>20.5</v>
      </c>
    </row>
    <row r="20" spans="1:46" ht="21" customHeight="1">
      <c r="A20" s="23" t="s">
        <v>9</v>
      </c>
      <c r="J20" s="27"/>
      <c r="AB20" s="27"/>
    </row>
    <row r="21" spans="1:46" ht="17.25" customHeight="1">
      <c r="A21" s="23" t="s">
        <v>13</v>
      </c>
      <c r="B21" s="5">
        <v>1</v>
      </c>
      <c r="I21" s="10">
        <v>0.15</v>
      </c>
      <c r="J21" s="29">
        <v>0.18</v>
      </c>
      <c r="K21" s="29">
        <v>0.18</v>
      </c>
      <c r="L21" s="29">
        <v>0.23</v>
      </c>
      <c r="M21" s="14">
        <v>0.25</v>
      </c>
      <c r="N21" s="14">
        <v>0.23</v>
      </c>
      <c r="O21" s="14">
        <v>0.27</v>
      </c>
      <c r="P21" s="14">
        <v>0.31</v>
      </c>
      <c r="Q21" s="14">
        <v>0.35</v>
      </c>
      <c r="S21" s="14">
        <v>0.35</v>
      </c>
      <c r="T21" s="14">
        <v>0.31</v>
      </c>
      <c r="U21" s="14">
        <v>0.35</v>
      </c>
      <c r="V21" s="14">
        <v>0.27</v>
      </c>
      <c r="W21" s="14">
        <v>0.28000000000000003</v>
      </c>
      <c r="X21" s="14">
        <v>0.31</v>
      </c>
      <c r="Y21" s="14">
        <v>0.46</v>
      </c>
      <c r="AA21" s="14">
        <v>0.49</v>
      </c>
      <c r="AC21" s="14">
        <v>0.38</v>
      </c>
      <c r="AD21" s="14">
        <v>0.83</v>
      </c>
      <c r="AH21" s="14">
        <v>0.35</v>
      </c>
      <c r="AJ21" s="14">
        <v>0.3</v>
      </c>
      <c r="AK21" s="14">
        <v>0.2</v>
      </c>
      <c r="AL21" s="14">
        <v>0.2</v>
      </c>
    </row>
    <row r="22" spans="1:46" ht="17.25" customHeight="1">
      <c r="A22" s="23" t="s">
        <v>14</v>
      </c>
      <c r="B22" s="5">
        <v>2</v>
      </c>
      <c r="I22" s="10">
        <v>0.15</v>
      </c>
      <c r="J22" s="29">
        <v>0.18</v>
      </c>
      <c r="K22" s="29">
        <v>0.18</v>
      </c>
      <c r="L22" s="29">
        <v>0.23</v>
      </c>
      <c r="M22" s="14">
        <v>0.25</v>
      </c>
      <c r="N22" s="14">
        <v>0.23</v>
      </c>
      <c r="O22" s="14">
        <v>0.27</v>
      </c>
      <c r="P22" s="14">
        <v>0.31</v>
      </c>
      <c r="Q22" s="14">
        <v>0.35</v>
      </c>
      <c r="S22" s="14">
        <v>0.35</v>
      </c>
      <c r="T22" s="14">
        <v>0.39</v>
      </c>
      <c r="V22" s="14">
        <v>0.39</v>
      </c>
      <c r="W22" s="14">
        <v>0.41</v>
      </c>
      <c r="X22" s="14">
        <v>0.45</v>
      </c>
      <c r="Y22" s="14">
        <v>0.46</v>
      </c>
      <c r="AA22" s="14">
        <v>0.49</v>
      </c>
      <c r="AC22" s="14">
        <v>0.38</v>
      </c>
      <c r="AD22" s="14">
        <v>0.83</v>
      </c>
      <c r="AH22" s="14">
        <v>0.4</v>
      </c>
      <c r="AJ22" s="14">
        <v>0.35</v>
      </c>
      <c r="AK22" s="14">
        <v>0.2</v>
      </c>
      <c r="AL22" s="14">
        <v>0.2</v>
      </c>
    </row>
    <row r="23" spans="1:46" ht="17.25" customHeight="1">
      <c r="B23" s="30" t="s">
        <v>6</v>
      </c>
      <c r="I23" s="31">
        <f>SUM(I21:I22)</f>
        <v>0.3</v>
      </c>
      <c r="J23" s="32">
        <v>0.3</v>
      </c>
      <c r="K23" s="32">
        <v>0.39</v>
      </c>
      <c r="L23" s="32">
        <v>0.39</v>
      </c>
    </row>
    <row r="24" spans="1:46" ht="17.25" customHeight="1">
      <c r="A24" s="23" t="s">
        <v>15</v>
      </c>
      <c r="B24" s="5">
        <v>1</v>
      </c>
    </row>
    <row r="25" spans="1:46" ht="17.25" customHeight="1">
      <c r="B25" s="5">
        <v>2</v>
      </c>
    </row>
    <row r="26" spans="1:46" ht="17.25" customHeight="1">
      <c r="B26" s="30" t="s">
        <v>6</v>
      </c>
    </row>
    <row r="27" spans="1:46" ht="17.25" customHeight="1">
      <c r="A27" s="23" t="s">
        <v>16</v>
      </c>
      <c r="B27" s="5">
        <v>1</v>
      </c>
      <c r="I27" s="10">
        <v>0.15</v>
      </c>
      <c r="J27" s="29">
        <v>0.18</v>
      </c>
      <c r="K27" s="29">
        <v>0.18</v>
      </c>
      <c r="L27" s="29">
        <v>0.27</v>
      </c>
      <c r="M27" s="14">
        <v>0.24</v>
      </c>
      <c r="N27" s="14">
        <v>0.27</v>
      </c>
      <c r="O27" s="14">
        <v>0.31</v>
      </c>
      <c r="P27" s="14">
        <v>0.31</v>
      </c>
      <c r="Q27" s="14">
        <v>0.32</v>
      </c>
      <c r="R27" s="14">
        <v>0.35</v>
      </c>
      <c r="S27" s="14">
        <v>0.39</v>
      </c>
      <c r="U27" s="14">
        <v>0.35</v>
      </c>
      <c r="V27" s="14">
        <v>0.3</v>
      </c>
      <c r="W27" s="14">
        <v>0.3</v>
      </c>
      <c r="Y27" s="14">
        <v>0.47</v>
      </c>
      <c r="Z27" s="14">
        <v>0.48</v>
      </c>
      <c r="AA27" s="14">
        <v>0.48</v>
      </c>
      <c r="AB27" s="14">
        <v>0.48</v>
      </c>
      <c r="AE27" s="15">
        <v>0.42</v>
      </c>
      <c r="AF27" s="14">
        <v>0.42</v>
      </c>
      <c r="AG27" s="14">
        <v>0.42</v>
      </c>
      <c r="AH27" s="14">
        <v>0.35</v>
      </c>
      <c r="AI27" s="14">
        <v>0.4</v>
      </c>
      <c r="AJ27" s="14">
        <v>0.34</v>
      </c>
      <c r="AK27" s="14">
        <v>0.2</v>
      </c>
    </row>
    <row r="28" spans="1:46" ht="17.25" customHeight="1">
      <c r="A28" s="23" t="s">
        <v>14</v>
      </c>
      <c r="B28" s="5">
        <v>2</v>
      </c>
      <c r="I28" s="10">
        <v>0.15</v>
      </c>
      <c r="J28" s="29">
        <v>0.18</v>
      </c>
      <c r="K28" s="29">
        <v>0.18</v>
      </c>
      <c r="L28" s="29">
        <v>0.27</v>
      </c>
      <c r="M28" s="14">
        <v>0.24</v>
      </c>
      <c r="N28" s="14">
        <v>0.27</v>
      </c>
      <c r="O28" s="14">
        <v>0.31</v>
      </c>
      <c r="P28" s="14">
        <v>0.31</v>
      </c>
      <c r="Q28" s="14">
        <v>0.32</v>
      </c>
      <c r="R28" s="14">
        <v>0.35</v>
      </c>
      <c r="T28" s="14">
        <v>0.43</v>
      </c>
      <c r="U28" s="14">
        <v>0.39</v>
      </c>
      <c r="V28" s="14">
        <v>0.4</v>
      </c>
      <c r="W28" s="14">
        <v>0.44</v>
      </c>
      <c r="Y28" s="14">
        <v>0.47</v>
      </c>
      <c r="Z28" s="14">
        <v>0.48</v>
      </c>
      <c r="AA28" s="14">
        <v>0.48</v>
      </c>
      <c r="AB28" s="14">
        <v>0.48</v>
      </c>
      <c r="AE28" s="15">
        <v>0.5</v>
      </c>
      <c r="AF28" s="14">
        <v>0.5</v>
      </c>
      <c r="AG28" s="14">
        <v>0.5</v>
      </c>
      <c r="AH28" s="14">
        <v>0.4</v>
      </c>
      <c r="AI28" s="14">
        <v>0.5</v>
      </c>
      <c r="AJ28" s="14">
        <v>0.35</v>
      </c>
      <c r="AK28" s="14">
        <v>0.2</v>
      </c>
    </row>
    <row r="29" spans="1:46" ht="17.25" customHeight="1">
      <c r="B29" s="30" t="s">
        <v>6</v>
      </c>
      <c r="I29" s="31">
        <f>SUM(I27:I28)</f>
        <v>0.3</v>
      </c>
      <c r="J29" s="32">
        <v>0.42</v>
      </c>
      <c r="K29" s="32">
        <v>0.36</v>
      </c>
      <c r="L29" s="32">
        <v>0.42</v>
      </c>
    </row>
    <row r="30" spans="1:46" ht="17.25" customHeight="1">
      <c r="A30" s="23" t="s">
        <v>15</v>
      </c>
      <c r="B30" s="5">
        <v>1</v>
      </c>
      <c r="AB30" s="10">
        <v>0.05</v>
      </c>
    </row>
    <row r="31" spans="1:46" ht="17.25" customHeight="1">
      <c r="B31" s="5">
        <v>2</v>
      </c>
      <c r="AB31" s="10">
        <v>0.05</v>
      </c>
    </row>
    <row r="32" spans="1:46" ht="17.25" customHeight="1">
      <c r="B32" s="30" t="s">
        <v>6</v>
      </c>
      <c r="AB32" s="31">
        <f t="shared" ref="AB32:AO32" si="1">SUM(AB30:AB31)</f>
        <v>0.1</v>
      </c>
      <c r="AC32" s="31">
        <f t="shared" si="1"/>
        <v>0</v>
      </c>
      <c r="AD32" s="31">
        <f t="shared" si="1"/>
        <v>0</v>
      </c>
      <c r="AE32" s="31">
        <f t="shared" si="1"/>
        <v>0</v>
      </c>
      <c r="AF32" s="31">
        <f t="shared" si="1"/>
        <v>0</v>
      </c>
      <c r="AG32" s="31">
        <f t="shared" si="1"/>
        <v>0</v>
      </c>
      <c r="AH32" s="31">
        <f t="shared" si="1"/>
        <v>0</v>
      </c>
      <c r="AI32" s="31">
        <f t="shared" si="1"/>
        <v>0</v>
      </c>
      <c r="AJ32" s="31">
        <f t="shared" si="1"/>
        <v>0</v>
      </c>
      <c r="AK32" s="31">
        <f t="shared" si="1"/>
        <v>0</v>
      </c>
      <c r="AL32" s="31">
        <f t="shared" si="1"/>
        <v>0</v>
      </c>
      <c r="AM32" s="31">
        <f t="shared" si="1"/>
        <v>0</v>
      </c>
      <c r="AN32" s="31">
        <f t="shared" si="1"/>
        <v>0</v>
      </c>
      <c r="AO32" s="31">
        <f t="shared" si="1"/>
        <v>0</v>
      </c>
    </row>
    <row r="33" spans="1:41" ht="17.25" customHeight="1"/>
    <row r="34" spans="1:41" ht="17.25" customHeight="1">
      <c r="A34" s="33" t="s">
        <v>17</v>
      </c>
    </row>
    <row r="35" spans="1:41" ht="17.25" customHeight="1">
      <c r="A35" s="23" t="s">
        <v>13</v>
      </c>
      <c r="B35" s="5">
        <v>1</v>
      </c>
      <c r="I35" s="29">
        <f>0.15+0.6</f>
        <v>0.75</v>
      </c>
    </row>
    <row r="36" spans="1:41" ht="17.25" customHeight="1">
      <c r="B36" s="5">
        <v>2</v>
      </c>
      <c r="I36" s="29">
        <f>0.15+0.6</f>
        <v>0.75</v>
      </c>
    </row>
    <row r="37" spans="1:41" ht="17.25" customHeight="1">
      <c r="B37" s="2" t="s">
        <v>6</v>
      </c>
      <c r="I37" s="34">
        <f t="shared" ref="I37:AM37" si="2">SUM(I35:I36)</f>
        <v>1.5</v>
      </c>
      <c r="J37" s="34">
        <f t="shared" si="2"/>
        <v>0</v>
      </c>
      <c r="K37" s="34">
        <f t="shared" si="2"/>
        <v>0</v>
      </c>
      <c r="L37" s="34">
        <f t="shared" si="2"/>
        <v>0</v>
      </c>
      <c r="M37" s="34">
        <f t="shared" si="2"/>
        <v>0</v>
      </c>
      <c r="N37" s="34">
        <f t="shared" si="2"/>
        <v>0</v>
      </c>
      <c r="O37" s="34">
        <f t="shared" si="2"/>
        <v>0</v>
      </c>
      <c r="P37" s="34">
        <f t="shared" si="2"/>
        <v>0</v>
      </c>
      <c r="Q37" s="34">
        <f t="shared" si="2"/>
        <v>0</v>
      </c>
      <c r="R37" s="34">
        <f t="shared" si="2"/>
        <v>0</v>
      </c>
      <c r="S37" s="34">
        <f t="shared" si="2"/>
        <v>0</v>
      </c>
      <c r="T37" s="34">
        <f t="shared" si="2"/>
        <v>0</v>
      </c>
      <c r="U37" s="34">
        <f t="shared" si="2"/>
        <v>0</v>
      </c>
      <c r="V37" s="34">
        <f t="shared" si="2"/>
        <v>0</v>
      </c>
      <c r="W37" s="34">
        <f t="shared" si="2"/>
        <v>0</v>
      </c>
      <c r="X37" s="34">
        <f t="shared" si="2"/>
        <v>0</v>
      </c>
      <c r="Y37" s="34">
        <f t="shared" si="2"/>
        <v>0</v>
      </c>
      <c r="Z37" s="34">
        <f t="shared" si="2"/>
        <v>0</v>
      </c>
      <c r="AA37" s="34">
        <f t="shared" si="2"/>
        <v>0</v>
      </c>
      <c r="AB37" s="34">
        <f t="shared" si="2"/>
        <v>0</v>
      </c>
      <c r="AC37" s="34">
        <f t="shared" si="2"/>
        <v>0</v>
      </c>
      <c r="AD37" s="34">
        <f t="shared" si="2"/>
        <v>0</v>
      </c>
      <c r="AE37" s="34">
        <f t="shared" si="2"/>
        <v>0</v>
      </c>
      <c r="AF37" s="34">
        <f t="shared" si="2"/>
        <v>0</v>
      </c>
      <c r="AG37" s="34">
        <f t="shared" si="2"/>
        <v>0</v>
      </c>
      <c r="AH37" s="34">
        <f t="shared" si="2"/>
        <v>0</v>
      </c>
      <c r="AI37" s="34">
        <f t="shared" si="2"/>
        <v>0</v>
      </c>
      <c r="AJ37" s="34">
        <f t="shared" si="2"/>
        <v>0</v>
      </c>
      <c r="AK37" s="34">
        <f t="shared" si="2"/>
        <v>0</v>
      </c>
      <c r="AL37" s="34">
        <f t="shared" si="2"/>
        <v>0</v>
      </c>
      <c r="AM37" s="34">
        <f t="shared" si="2"/>
        <v>0</v>
      </c>
    </row>
    <row r="38" spans="1:41" ht="15.75" customHeight="1">
      <c r="A38" s="23" t="s">
        <v>16</v>
      </c>
      <c r="B38" s="5">
        <v>1</v>
      </c>
      <c r="I38" s="29">
        <f>0.15+0.6</f>
        <v>0.75</v>
      </c>
    </row>
    <row r="39" spans="1:41" ht="17.25" customHeight="1">
      <c r="B39" s="5">
        <v>2</v>
      </c>
      <c r="I39" s="29">
        <f>0.15+0.6</f>
        <v>0.75</v>
      </c>
    </row>
    <row r="40" spans="1:41" ht="17.25" customHeight="1">
      <c r="B40" s="2" t="s">
        <v>6</v>
      </c>
      <c r="I40" s="34">
        <f t="shared" ref="I40:AM40" si="3">SUM(I38:I39)</f>
        <v>1.5</v>
      </c>
      <c r="J40" s="34">
        <f t="shared" si="3"/>
        <v>0</v>
      </c>
      <c r="K40" s="34">
        <f t="shared" si="3"/>
        <v>0</v>
      </c>
      <c r="L40" s="34">
        <f t="shared" si="3"/>
        <v>0</v>
      </c>
      <c r="M40" s="34">
        <f t="shared" si="3"/>
        <v>0</v>
      </c>
      <c r="N40" s="34">
        <f t="shared" si="3"/>
        <v>0</v>
      </c>
      <c r="O40" s="34">
        <f t="shared" si="3"/>
        <v>0</v>
      </c>
      <c r="P40" s="34">
        <f t="shared" si="3"/>
        <v>0</v>
      </c>
      <c r="Q40" s="34">
        <f t="shared" si="3"/>
        <v>0</v>
      </c>
      <c r="R40" s="34">
        <f t="shared" si="3"/>
        <v>0</v>
      </c>
      <c r="S40" s="34">
        <f t="shared" si="3"/>
        <v>0</v>
      </c>
      <c r="T40" s="34">
        <f t="shared" si="3"/>
        <v>0</v>
      </c>
      <c r="U40" s="34">
        <f t="shared" si="3"/>
        <v>0</v>
      </c>
      <c r="V40" s="34">
        <f t="shared" si="3"/>
        <v>0</v>
      </c>
      <c r="W40" s="34">
        <f t="shared" si="3"/>
        <v>0</v>
      </c>
      <c r="X40" s="34">
        <f t="shared" si="3"/>
        <v>0</v>
      </c>
      <c r="Y40" s="34">
        <f t="shared" si="3"/>
        <v>0</v>
      </c>
      <c r="Z40" s="34">
        <f t="shared" si="3"/>
        <v>0</v>
      </c>
      <c r="AA40" s="34">
        <f t="shared" si="3"/>
        <v>0</v>
      </c>
      <c r="AB40" s="34">
        <f t="shared" si="3"/>
        <v>0</v>
      </c>
      <c r="AC40" s="34">
        <f t="shared" si="3"/>
        <v>0</v>
      </c>
      <c r="AD40" s="34">
        <f t="shared" si="3"/>
        <v>0</v>
      </c>
      <c r="AE40" s="34">
        <f t="shared" si="3"/>
        <v>0</v>
      </c>
      <c r="AF40" s="34">
        <f t="shared" si="3"/>
        <v>0</v>
      </c>
      <c r="AG40" s="34">
        <f t="shared" si="3"/>
        <v>0</v>
      </c>
      <c r="AH40" s="34">
        <f t="shared" si="3"/>
        <v>0</v>
      </c>
      <c r="AI40" s="34">
        <f t="shared" si="3"/>
        <v>0</v>
      </c>
      <c r="AJ40" s="34">
        <f t="shared" si="3"/>
        <v>0</v>
      </c>
      <c r="AK40" s="34">
        <f t="shared" si="3"/>
        <v>0</v>
      </c>
      <c r="AL40" s="34">
        <f t="shared" si="3"/>
        <v>0</v>
      </c>
      <c r="AM40" s="34">
        <f t="shared" si="3"/>
        <v>0</v>
      </c>
    </row>
    <row r="41" spans="1:41" ht="17.25" customHeight="1">
      <c r="A41" s="23" t="s">
        <v>18</v>
      </c>
      <c r="I41" s="29">
        <f t="shared" ref="I41:AJ41" si="4">SUM(I42:I43)</f>
        <v>3</v>
      </c>
      <c r="J41" s="29">
        <f t="shared" si="4"/>
        <v>0</v>
      </c>
      <c r="K41" s="29">
        <f t="shared" si="4"/>
        <v>0</v>
      </c>
      <c r="L41" s="29">
        <f t="shared" si="4"/>
        <v>0</v>
      </c>
      <c r="M41" s="29">
        <f t="shared" si="4"/>
        <v>0</v>
      </c>
      <c r="N41" s="29">
        <f t="shared" si="4"/>
        <v>0</v>
      </c>
      <c r="O41" s="29">
        <f t="shared" si="4"/>
        <v>0</v>
      </c>
      <c r="P41" s="29">
        <f t="shared" si="4"/>
        <v>0</v>
      </c>
      <c r="Q41" s="29">
        <f t="shared" si="4"/>
        <v>0</v>
      </c>
      <c r="R41" s="29">
        <f t="shared" si="4"/>
        <v>0</v>
      </c>
      <c r="S41" s="29">
        <f t="shared" si="4"/>
        <v>0</v>
      </c>
      <c r="T41" s="29">
        <f t="shared" si="4"/>
        <v>0</v>
      </c>
      <c r="U41" s="29">
        <f t="shared" si="4"/>
        <v>0</v>
      </c>
      <c r="V41" s="29">
        <f t="shared" si="4"/>
        <v>0</v>
      </c>
      <c r="W41" s="29">
        <f t="shared" si="4"/>
        <v>0</v>
      </c>
      <c r="X41" s="29">
        <f t="shared" si="4"/>
        <v>0</v>
      </c>
      <c r="Y41" s="29">
        <f t="shared" si="4"/>
        <v>0</v>
      </c>
      <c r="Z41" s="29">
        <f t="shared" si="4"/>
        <v>0</v>
      </c>
      <c r="AA41" s="29">
        <f t="shared" si="4"/>
        <v>0</v>
      </c>
      <c r="AB41" s="29">
        <f t="shared" si="4"/>
        <v>0</v>
      </c>
      <c r="AC41" s="29">
        <f t="shared" si="4"/>
        <v>0</v>
      </c>
      <c r="AD41" s="29">
        <f t="shared" si="4"/>
        <v>0</v>
      </c>
      <c r="AE41" s="29">
        <f t="shared" si="4"/>
        <v>0</v>
      </c>
      <c r="AF41" s="29">
        <f t="shared" si="4"/>
        <v>0</v>
      </c>
      <c r="AG41" s="29">
        <f t="shared" si="4"/>
        <v>0</v>
      </c>
      <c r="AH41" s="29">
        <f t="shared" si="4"/>
        <v>0</v>
      </c>
      <c r="AI41" s="29">
        <f t="shared" si="4"/>
        <v>0</v>
      </c>
      <c r="AJ41" s="29">
        <f t="shared" si="4"/>
        <v>0</v>
      </c>
    </row>
    <row r="42" spans="1:41" ht="17.25" customHeight="1">
      <c r="B42" s="5">
        <v>1</v>
      </c>
      <c r="I42" s="29">
        <f t="shared" ref="I42:AI42" si="5">I35+I38</f>
        <v>1.5</v>
      </c>
      <c r="J42" s="29">
        <f t="shared" si="5"/>
        <v>0</v>
      </c>
      <c r="K42" s="29">
        <f t="shared" si="5"/>
        <v>0</v>
      </c>
      <c r="L42" s="29">
        <f t="shared" si="5"/>
        <v>0</v>
      </c>
      <c r="M42" s="29">
        <f t="shared" si="5"/>
        <v>0</v>
      </c>
      <c r="N42" s="29">
        <f t="shared" si="5"/>
        <v>0</v>
      </c>
      <c r="O42" s="29">
        <f t="shared" si="5"/>
        <v>0</v>
      </c>
      <c r="P42" s="29">
        <f t="shared" si="5"/>
        <v>0</v>
      </c>
      <c r="Q42" s="29">
        <f t="shared" si="5"/>
        <v>0</v>
      </c>
      <c r="R42" s="29">
        <f t="shared" si="5"/>
        <v>0</v>
      </c>
      <c r="S42" s="29">
        <f t="shared" si="5"/>
        <v>0</v>
      </c>
      <c r="T42" s="29">
        <f t="shared" si="5"/>
        <v>0</v>
      </c>
      <c r="U42" s="29">
        <f t="shared" si="5"/>
        <v>0</v>
      </c>
      <c r="V42" s="29">
        <f t="shared" si="5"/>
        <v>0</v>
      </c>
      <c r="W42" s="29">
        <f t="shared" si="5"/>
        <v>0</v>
      </c>
      <c r="X42" s="29">
        <f t="shared" si="5"/>
        <v>0</v>
      </c>
      <c r="Y42" s="29">
        <f t="shared" si="5"/>
        <v>0</v>
      </c>
      <c r="Z42" s="29">
        <f t="shared" si="5"/>
        <v>0</v>
      </c>
      <c r="AA42" s="29">
        <f t="shared" si="5"/>
        <v>0</v>
      </c>
      <c r="AB42" s="29">
        <f t="shared" si="5"/>
        <v>0</v>
      </c>
      <c r="AC42" s="29">
        <f t="shared" si="5"/>
        <v>0</v>
      </c>
      <c r="AD42" s="29">
        <f t="shared" si="5"/>
        <v>0</v>
      </c>
      <c r="AE42" s="29">
        <f t="shared" si="5"/>
        <v>0</v>
      </c>
      <c r="AF42" s="29">
        <f t="shared" si="5"/>
        <v>0</v>
      </c>
      <c r="AG42" s="29">
        <f t="shared" si="5"/>
        <v>0</v>
      </c>
      <c r="AH42" s="29">
        <f t="shared" si="5"/>
        <v>0</v>
      </c>
      <c r="AI42" s="29">
        <f t="shared" si="5"/>
        <v>0</v>
      </c>
    </row>
    <row r="43" spans="1:41" ht="17.25" customHeight="1">
      <c r="B43" s="5">
        <v>2</v>
      </c>
      <c r="I43" s="29">
        <f t="shared" ref="I43:AI43" si="6">I36+I39</f>
        <v>1.5</v>
      </c>
      <c r="J43" s="29">
        <f t="shared" si="6"/>
        <v>0</v>
      </c>
      <c r="K43" s="29">
        <f t="shared" si="6"/>
        <v>0</v>
      </c>
      <c r="L43" s="29">
        <f t="shared" si="6"/>
        <v>0</v>
      </c>
      <c r="M43" s="29">
        <f t="shared" si="6"/>
        <v>0</v>
      </c>
      <c r="N43" s="29">
        <f t="shared" si="6"/>
        <v>0</v>
      </c>
      <c r="O43" s="29">
        <f t="shared" si="6"/>
        <v>0</v>
      </c>
      <c r="P43" s="29">
        <f t="shared" si="6"/>
        <v>0</v>
      </c>
      <c r="Q43" s="29">
        <f t="shared" si="6"/>
        <v>0</v>
      </c>
      <c r="R43" s="29">
        <f t="shared" si="6"/>
        <v>0</v>
      </c>
      <c r="S43" s="29">
        <f t="shared" si="6"/>
        <v>0</v>
      </c>
      <c r="T43" s="29">
        <f t="shared" si="6"/>
        <v>0</v>
      </c>
      <c r="U43" s="29">
        <f t="shared" si="6"/>
        <v>0</v>
      </c>
      <c r="V43" s="29">
        <f t="shared" si="6"/>
        <v>0</v>
      </c>
      <c r="W43" s="29">
        <f t="shared" si="6"/>
        <v>0</v>
      </c>
      <c r="X43" s="29">
        <f t="shared" si="6"/>
        <v>0</v>
      </c>
      <c r="Y43" s="29">
        <f t="shared" si="6"/>
        <v>0</v>
      </c>
      <c r="Z43" s="29">
        <f t="shared" si="6"/>
        <v>0</v>
      </c>
      <c r="AA43" s="29">
        <f t="shared" si="6"/>
        <v>0</v>
      </c>
      <c r="AB43" s="29">
        <f t="shared" si="6"/>
        <v>0</v>
      </c>
      <c r="AC43" s="29">
        <f t="shared" si="6"/>
        <v>0</v>
      </c>
      <c r="AD43" s="29">
        <f t="shared" si="6"/>
        <v>0</v>
      </c>
      <c r="AE43" s="29">
        <f t="shared" si="6"/>
        <v>0</v>
      </c>
      <c r="AF43" s="29">
        <f t="shared" si="6"/>
        <v>0</v>
      </c>
      <c r="AG43" s="29">
        <f t="shared" si="6"/>
        <v>0</v>
      </c>
      <c r="AH43" s="29">
        <f t="shared" si="6"/>
        <v>0</v>
      </c>
      <c r="AI43" s="29">
        <f t="shared" si="6"/>
        <v>0</v>
      </c>
    </row>
    <row r="44" spans="1:41" ht="17.25" customHeight="1">
      <c r="J44" s="27"/>
      <c r="AB44" s="27"/>
    </row>
    <row r="45" spans="1:41" ht="17.25" customHeight="1">
      <c r="A45" s="23" t="s">
        <v>14</v>
      </c>
      <c r="B45" s="5">
        <v>1</v>
      </c>
      <c r="I45" s="29">
        <f t="shared" ref="I45:AL45" si="7">SUM(I21,I27)</f>
        <v>0.3</v>
      </c>
      <c r="J45" s="29">
        <f t="shared" si="7"/>
        <v>0.36</v>
      </c>
      <c r="K45" s="29">
        <f t="shared" si="7"/>
        <v>0.36</v>
      </c>
      <c r="L45" s="29">
        <f t="shared" si="7"/>
        <v>0.5</v>
      </c>
      <c r="M45" s="29">
        <f t="shared" si="7"/>
        <v>0.49</v>
      </c>
      <c r="N45" s="29">
        <f t="shared" si="7"/>
        <v>0.5</v>
      </c>
      <c r="O45" s="29">
        <f t="shared" si="7"/>
        <v>0.58000000000000007</v>
      </c>
      <c r="P45" s="29" t="e">
        <f>SUM(#REF!,P27)</f>
        <v>#REF!</v>
      </c>
      <c r="Q45" s="29">
        <f t="shared" si="7"/>
        <v>0.66999999999999993</v>
      </c>
      <c r="R45" s="29">
        <f t="shared" si="7"/>
        <v>0.35</v>
      </c>
      <c r="S45" s="29">
        <f t="shared" si="7"/>
        <v>0.74</v>
      </c>
      <c r="T45" s="29">
        <f t="shared" si="7"/>
        <v>0.31</v>
      </c>
      <c r="U45" s="29">
        <f t="shared" si="7"/>
        <v>0.7</v>
      </c>
      <c r="V45" s="29">
        <f t="shared" si="7"/>
        <v>0.57000000000000006</v>
      </c>
      <c r="W45" s="29">
        <f t="shared" si="7"/>
        <v>0.58000000000000007</v>
      </c>
      <c r="X45" s="29">
        <f t="shared" si="7"/>
        <v>0.31</v>
      </c>
      <c r="Y45" s="29">
        <f t="shared" si="7"/>
        <v>0.92999999999999994</v>
      </c>
      <c r="Z45" s="29">
        <f t="shared" si="7"/>
        <v>0.48</v>
      </c>
      <c r="AA45" s="29">
        <f t="shared" si="7"/>
        <v>0.97</v>
      </c>
      <c r="AB45" s="29">
        <f t="shared" si="7"/>
        <v>0.48</v>
      </c>
      <c r="AC45" s="29">
        <f t="shared" si="7"/>
        <v>0.38</v>
      </c>
      <c r="AD45" s="29">
        <f t="shared" si="7"/>
        <v>0.83</v>
      </c>
      <c r="AE45" s="29">
        <f t="shared" si="7"/>
        <v>0.42</v>
      </c>
      <c r="AF45" s="29">
        <f t="shared" si="7"/>
        <v>0.42</v>
      </c>
      <c r="AG45" s="29">
        <f t="shared" si="7"/>
        <v>0.42</v>
      </c>
      <c r="AH45" s="29">
        <f t="shared" si="7"/>
        <v>0.7</v>
      </c>
      <c r="AI45" s="29">
        <f t="shared" si="7"/>
        <v>0.4</v>
      </c>
      <c r="AJ45" s="29">
        <f t="shared" si="7"/>
        <v>0.64</v>
      </c>
      <c r="AK45" s="29">
        <f t="shared" si="7"/>
        <v>0.4</v>
      </c>
      <c r="AL45" s="29">
        <f t="shared" si="7"/>
        <v>0.2</v>
      </c>
      <c r="AM45" s="29">
        <f>AM21+AM27</f>
        <v>0</v>
      </c>
      <c r="AN45" s="29">
        <f>AN21+AN27</f>
        <v>0</v>
      </c>
      <c r="AO45" s="29">
        <f>AO21+AO27</f>
        <v>0</v>
      </c>
    </row>
    <row r="46" spans="1:41" ht="17.25" customHeight="1">
      <c r="B46" s="5">
        <v>2</v>
      </c>
      <c r="I46" s="29">
        <f>SUM(I22,I28)</f>
        <v>0.3</v>
      </c>
      <c r="J46" s="29">
        <f>SUM(J22,J28)</f>
        <v>0.36</v>
      </c>
      <c r="K46" s="29">
        <f t="shared" ref="K46:AL46" si="8">SUM(L22,L28)</f>
        <v>0.5</v>
      </c>
      <c r="L46" s="29">
        <f t="shared" si="8"/>
        <v>0.49</v>
      </c>
      <c r="M46" s="29">
        <f t="shared" si="8"/>
        <v>0.5</v>
      </c>
      <c r="N46" s="29">
        <f t="shared" si="8"/>
        <v>0.58000000000000007</v>
      </c>
      <c r="O46" s="29">
        <f>SUM(P21,P28)</f>
        <v>0.62</v>
      </c>
      <c r="P46" s="29">
        <f t="shared" si="8"/>
        <v>0.66999999999999993</v>
      </c>
      <c r="Q46" s="29">
        <f t="shared" si="8"/>
        <v>0.35</v>
      </c>
      <c r="R46" s="29">
        <f t="shared" si="8"/>
        <v>0.35</v>
      </c>
      <c r="S46" s="29">
        <f t="shared" si="8"/>
        <v>0.82000000000000006</v>
      </c>
      <c r="T46" s="29">
        <f t="shared" si="8"/>
        <v>0.39</v>
      </c>
      <c r="U46" s="29">
        <f t="shared" si="8"/>
        <v>0.79</v>
      </c>
      <c r="V46" s="29">
        <f t="shared" si="8"/>
        <v>0.85</v>
      </c>
      <c r="W46" s="29">
        <f t="shared" si="8"/>
        <v>0.45</v>
      </c>
      <c r="X46" s="29">
        <f t="shared" si="8"/>
        <v>0.92999999999999994</v>
      </c>
      <c r="Y46" s="29">
        <f t="shared" si="8"/>
        <v>0.48</v>
      </c>
      <c r="Z46" s="29">
        <f t="shared" si="8"/>
        <v>0.97</v>
      </c>
      <c r="AA46" s="29">
        <f t="shared" si="8"/>
        <v>0.48</v>
      </c>
      <c r="AB46" s="29">
        <f t="shared" si="8"/>
        <v>0.38</v>
      </c>
      <c r="AC46" s="29">
        <f t="shared" si="8"/>
        <v>0.83</v>
      </c>
      <c r="AD46" s="29">
        <f t="shared" si="8"/>
        <v>0.5</v>
      </c>
      <c r="AE46" s="29">
        <f t="shared" si="8"/>
        <v>0.5</v>
      </c>
      <c r="AF46" s="29">
        <f t="shared" si="8"/>
        <v>0.5</v>
      </c>
      <c r="AG46" s="29">
        <f t="shared" si="8"/>
        <v>0.8</v>
      </c>
      <c r="AH46" s="29">
        <f t="shared" si="8"/>
        <v>0.5</v>
      </c>
      <c r="AI46" s="29">
        <f t="shared" si="8"/>
        <v>0.7</v>
      </c>
      <c r="AJ46" s="29">
        <f t="shared" si="8"/>
        <v>0.4</v>
      </c>
      <c r="AK46" s="29">
        <f t="shared" si="8"/>
        <v>0.2</v>
      </c>
      <c r="AL46" s="29">
        <f t="shared" si="8"/>
        <v>0</v>
      </c>
      <c r="AM46" s="29">
        <f>SUM(AM22,AM28)</f>
        <v>0</v>
      </c>
      <c r="AN46" s="29">
        <f>SUM(AN22,AN28)</f>
        <v>0</v>
      </c>
      <c r="AO46" s="29">
        <f>SUM(AO22,AO28)</f>
        <v>0</v>
      </c>
    </row>
    <row r="47" spans="1:41" ht="17.25" customHeight="1">
      <c r="B47" s="35" t="s">
        <v>6</v>
      </c>
      <c r="I47" s="36">
        <f t="shared" ref="I47:AO47" si="9">SUM(I45:I46)</f>
        <v>0.6</v>
      </c>
      <c r="J47" s="36">
        <f t="shared" si="9"/>
        <v>0.72</v>
      </c>
      <c r="K47" s="36">
        <f t="shared" si="9"/>
        <v>0.86</v>
      </c>
      <c r="L47" s="36">
        <f t="shared" si="9"/>
        <v>0.99</v>
      </c>
      <c r="M47" s="36">
        <f t="shared" si="9"/>
        <v>0.99</v>
      </c>
      <c r="N47" s="36">
        <f t="shared" si="9"/>
        <v>1.08</v>
      </c>
      <c r="O47" s="36">
        <f t="shared" si="9"/>
        <v>1.2000000000000002</v>
      </c>
      <c r="P47" s="36" t="e">
        <f t="shared" si="9"/>
        <v>#REF!</v>
      </c>
      <c r="Q47" s="36">
        <f t="shared" si="9"/>
        <v>1.02</v>
      </c>
      <c r="R47" s="36">
        <f t="shared" si="9"/>
        <v>0.7</v>
      </c>
      <c r="S47" s="36">
        <f t="shared" si="9"/>
        <v>1.56</v>
      </c>
      <c r="T47" s="36">
        <f t="shared" si="9"/>
        <v>0.7</v>
      </c>
      <c r="U47" s="36">
        <f t="shared" si="9"/>
        <v>1.49</v>
      </c>
      <c r="V47" s="36">
        <f t="shared" si="9"/>
        <v>1.42</v>
      </c>
      <c r="W47" s="36">
        <f t="shared" si="9"/>
        <v>1.03</v>
      </c>
      <c r="X47" s="36">
        <f t="shared" si="9"/>
        <v>1.24</v>
      </c>
      <c r="Y47" s="36">
        <f t="shared" si="9"/>
        <v>1.41</v>
      </c>
      <c r="Z47" s="36">
        <f t="shared" si="9"/>
        <v>1.45</v>
      </c>
      <c r="AA47" s="36">
        <f t="shared" si="9"/>
        <v>1.45</v>
      </c>
      <c r="AB47" s="36">
        <f t="shared" si="9"/>
        <v>0.86</v>
      </c>
      <c r="AC47" s="36">
        <f t="shared" si="9"/>
        <v>1.21</v>
      </c>
      <c r="AD47" s="36">
        <f t="shared" si="9"/>
        <v>1.33</v>
      </c>
      <c r="AE47" s="36">
        <f t="shared" si="9"/>
        <v>0.91999999999999993</v>
      </c>
      <c r="AF47" s="36">
        <f t="shared" si="9"/>
        <v>0.91999999999999993</v>
      </c>
      <c r="AG47" s="36">
        <f t="shared" si="9"/>
        <v>1.22</v>
      </c>
      <c r="AH47" s="36">
        <f t="shared" si="9"/>
        <v>1.2</v>
      </c>
      <c r="AI47" s="36">
        <f t="shared" si="9"/>
        <v>1.1000000000000001</v>
      </c>
      <c r="AJ47" s="36">
        <f t="shared" si="9"/>
        <v>1.04</v>
      </c>
      <c r="AK47" s="36">
        <f t="shared" si="9"/>
        <v>0.60000000000000009</v>
      </c>
      <c r="AL47" s="36">
        <f t="shared" si="9"/>
        <v>0.2</v>
      </c>
      <c r="AM47" s="36">
        <f t="shared" si="9"/>
        <v>0</v>
      </c>
      <c r="AN47" s="36">
        <f t="shared" si="9"/>
        <v>0</v>
      </c>
      <c r="AO47" s="36">
        <f t="shared" si="9"/>
        <v>0</v>
      </c>
    </row>
    <row r="48" spans="1:41" ht="17.25" customHeight="1">
      <c r="B48" s="23" t="s">
        <v>19</v>
      </c>
      <c r="I48" s="29">
        <f>SUM($G$47:I47)</f>
        <v>0.6</v>
      </c>
      <c r="J48" s="29">
        <f>SUM($G$47:J47)</f>
        <v>1.3199999999999998</v>
      </c>
      <c r="K48" s="29">
        <f>SUM($G$47:K47)</f>
        <v>2.1799999999999997</v>
      </c>
      <c r="L48" s="29">
        <f>SUM($G$47:L47)</f>
        <v>3.17</v>
      </c>
      <c r="M48" s="29">
        <f>SUM($G$47:M47)</f>
        <v>4.16</v>
      </c>
      <c r="N48" s="29">
        <f>SUM($G$47:N47)</f>
        <v>5.24</v>
      </c>
      <c r="O48" s="29">
        <f>SUM($G$47:O47)</f>
        <v>6.44</v>
      </c>
      <c r="P48" s="29" t="e">
        <f>SUM($G$47:P47)</f>
        <v>#REF!</v>
      </c>
      <c r="Q48" s="29" t="e">
        <f>SUM($G$47:Q47)</f>
        <v>#REF!</v>
      </c>
      <c r="R48" s="29" t="e">
        <f>SUM($G$47:R47)</f>
        <v>#REF!</v>
      </c>
      <c r="S48" s="29" t="e">
        <f>SUM($G$47:S47)</f>
        <v>#REF!</v>
      </c>
      <c r="T48" s="29" t="e">
        <f>SUM($G$47:T47)</f>
        <v>#REF!</v>
      </c>
      <c r="U48" s="29" t="e">
        <f>SUM($G$47:U47)</f>
        <v>#REF!</v>
      </c>
      <c r="V48" s="29" t="e">
        <f>SUM($G$47:V47)</f>
        <v>#REF!</v>
      </c>
      <c r="W48" s="29" t="e">
        <f>SUM($G$47:W47)</f>
        <v>#REF!</v>
      </c>
      <c r="X48" s="29" t="e">
        <f>SUM($G$47:X47)</f>
        <v>#REF!</v>
      </c>
      <c r="Y48" s="29" t="e">
        <f>SUM($G$47:Y47)</f>
        <v>#REF!</v>
      </c>
      <c r="Z48" s="29" t="e">
        <f>SUM($G$47:Z47)</f>
        <v>#REF!</v>
      </c>
      <c r="AA48" s="29" t="e">
        <f>SUM($G$47:AA47)</f>
        <v>#REF!</v>
      </c>
      <c r="AB48" s="29" t="e">
        <f>SUM($G$47:AB47)</f>
        <v>#REF!</v>
      </c>
      <c r="AC48" s="29" t="e">
        <f>SUM($G$47:AC47)</f>
        <v>#REF!</v>
      </c>
      <c r="AD48" s="29" t="e">
        <f>SUM($G$47:AD47)</f>
        <v>#REF!</v>
      </c>
      <c r="AE48" s="29" t="e">
        <f>SUM($G$47:AE47)</f>
        <v>#REF!</v>
      </c>
      <c r="AF48" s="29" t="e">
        <f>SUM($G$47:AF47)</f>
        <v>#REF!</v>
      </c>
      <c r="AG48" s="29" t="e">
        <f>SUM($G$47:AG47)</f>
        <v>#REF!</v>
      </c>
      <c r="AH48" s="29" t="e">
        <f>SUM($G$47:AH47)</f>
        <v>#REF!</v>
      </c>
      <c r="AI48" s="29" t="e">
        <f>SUM($G$47:AI47)</f>
        <v>#REF!</v>
      </c>
      <c r="AJ48" s="29" t="e">
        <f>SUM($G$47:AJ47)</f>
        <v>#REF!</v>
      </c>
      <c r="AK48" s="29" t="e">
        <f>SUM($G$47:AK47)</f>
        <v>#REF!</v>
      </c>
      <c r="AL48" s="29" t="e">
        <f>SUM($G$47:AL47)</f>
        <v>#REF!</v>
      </c>
      <c r="AM48" s="29" t="e">
        <f>SUM($G$47:AM47)</f>
        <v>#REF!</v>
      </c>
      <c r="AN48" s="29" t="e">
        <f>SUM($G$47:AN47)</f>
        <v>#REF!</v>
      </c>
      <c r="AO48" s="29" t="e">
        <f>SUM($G$47:AO47)</f>
        <v>#REF!</v>
      </c>
    </row>
    <row r="49" spans="1:41" ht="17.25" customHeight="1">
      <c r="A49" s="37">
        <v>58</v>
      </c>
      <c r="B49" s="30" t="s">
        <v>20</v>
      </c>
      <c r="I49" s="31">
        <f t="shared" ref="I49:AO49" si="10">$A$49-I48</f>
        <v>57.4</v>
      </c>
      <c r="J49" s="31">
        <f t="shared" si="10"/>
        <v>56.68</v>
      </c>
      <c r="K49" s="31">
        <f t="shared" si="10"/>
        <v>55.82</v>
      </c>
      <c r="L49" s="31">
        <f t="shared" si="10"/>
        <v>54.83</v>
      </c>
      <c r="M49" s="31">
        <f t="shared" si="10"/>
        <v>53.84</v>
      </c>
      <c r="N49" s="31">
        <f t="shared" si="10"/>
        <v>52.76</v>
      </c>
      <c r="O49" s="31">
        <f t="shared" si="10"/>
        <v>51.56</v>
      </c>
      <c r="P49" s="31" t="e">
        <f t="shared" si="10"/>
        <v>#REF!</v>
      </c>
      <c r="Q49" s="31" t="e">
        <f t="shared" si="10"/>
        <v>#REF!</v>
      </c>
      <c r="R49" s="31" t="e">
        <f t="shared" si="10"/>
        <v>#REF!</v>
      </c>
      <c r="S49" s="31" t="e">
        <f t="shared" si="10"/>
        <v>#REF!</v>
      </c>
      <c r="T49" s="31" t="e">
        <f t="shared" si="10"/>
        <v>#REF!</v>
      </c>
      <c r="U49" s="31" t="e">
        <f t="shared" si="10"/>
        <v>#REF!</v>
      </c>
      <c r="V49" s="31" t="e">
        <f t="shared" si="10"/>
        <v>#REF!</v>
      </c>
      <c r="W49" s="31" t="e">
        <f t="shared" si="10"/>
        <v>#REF!</v>
      </c>
      <c r="X49" s="31" t="e">
        <f t="shared" si="10"/>
        <v>#REF!</v>
      </c>
      <c r="Y49" s="31" t="e">
        <f t="shared" si="10"/>
        <v>#REF!</v>
      </c>
      <c r="Z49" s="31" t="e">
        <f t="shared" si="10"/>
        <v>#REF!</v>
      </c>
      <c r="AA49" s="31" t="e">
        <f t="shared" si="10"/>
        <v>#REF!</v>
      </c>
      <c r="AB49" s="31" t="e">
        <f t="shared" si="10"/>
        <v>#REF!</v>
      </c>
      <c r="AC49" s="31" t="e">
        <f t="shared" si="10"/>
        <v>#REF!</v>
      </c>
      <c r="AD49" s="31" t="e">
        <f t="shared" si="10"/>
        <v>#REF!</v>
      </c>
      <c r="AE49" s="31" t="e">
        <f t="shared" si="10"/>
        <v>#REF!</v>
      </c>
      <c r="AF49" s="31" t="e">
        <f t="shared" si="10"/>
        <v>#REF!</v>
      </c>
      <c r="AG49" s="31" t="e">
        <f t="shared" si="10"/>
        <v>#REF!</v>
      </c>
      <c r="AH49" s="31" t="e">
        <f t="shared" si="10"/>
        <v>#REF!</v>
      </c>
      <c r="AI49" s="31" t="e">
        <f t="shared" si="10"/>
        <v>#REF!</v>
      </c>
      <c r="AJ49" s="31" t="e">
        <f t="shared" si="10"/>
        <v>#REF!</v>
      </c>
      <c r="AK49" s="31" t="e">
        <f t="shared" si="10"/>
        <v>#REF!</v>
      </c>
      <c r="AL49" s="31" t="e">
        <f t="shared" si="10"/>
        <v>#REF!</v>
      </c>
      <c r="AM49" s="31" t="e">
        <f t="shared" si="10"/>
        <v>#REF!</v>
      </c>
      <c r="AN49" s="31" t="e">
        <f t="shared" si="10"/>
        <v>#REF!</v>
      </c>
      <c r="AO49" s="31" t="e">
        <f t="shared" si="10"/>
        <v>#REF!</v>
      </c>
    </row>
    <row r="50" spans="1:41" ht="15.75" customHeight="1">
      <c r="A50" s="23" t="s">
        <v>15</v>
      </c>
      <c r="B50" s="5">
        <v>1</v>
      </c>
      <c r="I50" s="29">
        <f t="shared" ref="I50:AO50" si="11">SUM(I24,I30)</f>
        <v>0</v>
      </c>
      <c r="J50" s="29">
        <f t="shared" si="11"/>
        <v>0</v>
      </c>
      <c r="K50" s="29">
        <f t="shared" si="11"/>
        <v>0</v>
      </c>
      <c r="L50" s="29">
        <f t="shared" si="11"/>
        <v>0</v>
      </c>
      <c r="M50" s="29">
        <f t="shared" si="11"/>
        <v>0</v>
      </c>
      <c r="N50" s="29">
        <f t="shared" si="11"/>
        <v>0</v>
      </c>
      <c r="O50" s="29">
        <f t="shared" si="11"/>
        <v>0</v>
      </c>
      <c r="P50" s="29">
        <f t="shared" si="11"/>
        <v>0</v>
      </c>
      <c r="Q50" s="29">
        <f t="shared" si="11"/>
        <v>0</v>
      </c>
      <c r="R50" s="29">
        <f t="shared" si="11"/>
        <v>0</v>
      </c>
      <c r="S50" s="29">
        <f t="shared" si="11"/>
        <v>0</v>
      </c>
      <c r="T50" s="29">
        <f t="shared" si="11"/>
        <v>0</v>
      </c>
      <c r="U50" s="29">
        <f t="shared" si="11"/>
        <v>0</v>
      </c>
      <c r="V50" s="29">
        <f t="shared" si="11"/>
        <v>0</v>
      </c>
      <c r="W50" s="29">
        <f t="shared" si="11"/>
        <v>0</v>
      </c>
      <c r="X50" s="29">
        <f t="shared" si="11"/>
        <v>0</v>
      </c>
      <c r="Y50" s="29">
        <f t="shared" si="11"/>
        <v>0</v>
      </c>
      <c r="Z50" s="29">
        <f t="shared" si="11"/>
        <v>0</v>
      </c>
      <c r="AA50" s="29">
        <f t="shared" si="11"/>
        <v>0</v>
      </c>
      <c r="AB50" s="29">
        <f t="shared" si="11"/>
        <v>0.05</v>
      </c>
      <c r="AC50" s="29">
        <f t="shared" si="11"/>
        <v>0</v>
      </c>
      <c r="AD50" s="29">
        <f t="shared" si="11"/>
        <v>0</v>
      </c>
      <c r="AE50" s="29">
        <f t="shared" si="11"/>
        <v>0</v>
      </c>
      <c r="AF50" s="29">
        <f t="shared" si="11"/>
        <v>0</v>
      </c>
      <c r="AG50" s="29">
        <f t="shared" si="11"/>
        <v>0</v>
      </c>
      <c r="AH50" s="29">
        <f t="shared" si="11"/>
        <v>0</v>
      </c>
      <c r="AI50" s="29">
        <f t="shared" si="11"/>
        <v>0</v>
      </c>
      <c r="AJ50" s="29">
        <f t="shared" si="11"/>
        <v>0</v>
      </c>
      <c r="AK50" s="29">
        <f t="shared" si="11"/>
        <v>0</v>
      </c>
      <c r="AL50" s="29">
        <f t="shared" si="11"/>
        <v>0</v>
      </c>
      <c r="AM50" s="29">
        <f t="shared" si="11"/>
        <v>0</v>
      </c>
      <c r="AN50" s="29">
        <f t="shared" si="11"/>
        <v>0</v>
      </c>
      <c r="AO50" s="29">
        <f t="shared" si="11"/>
        <v>0</v>
      </c>
    </row>
    <row r="51" spans="1:41" ht="17.25" customHeight="1">
      <c r="B51" s="5">
        <v>2</v>
      </c>
      <c r="I51" s="29">
        <f t="shared" ref="I51:AO51" si="12">SUM(I25,I31)</f>
        <v>0</v>
      </c>
      <c r="J51" s="29">
        <f t="shared" si="12"/>
        <v>0</v>
      </c>
      <c r="K51" s="29">
        <f t="shared" si="12"/>
        <v>0</v>
      </c>
      <c r="L51" s="29">
        <f t="shared" si="12"/>
        <v>0</v>
      </c>
      <c r="M51" s="29">
        <f t="shared" si="12"/>
        <v>0</v>
      </c>
      <c r="N51" s="29">
        <f t="shared" si="12"/>
        <v>0</v>
      </c>
      <c r="O51" s="29">
        <f t="shared" si="12"/>
        <v>0</v>
      </c>
      <c r="P51" s="29">
        <f t="shared" si="12"/>
        <v>0</v>
      </c>
      <c r="Q51" s="29">
        <f t="shared" si="12"/>
        <v>0</v>
      </c>
      <c r="R51" s="29">
        <f t="shared" si="12"/>
        <v>0</v>
      </c>
      <c r="S51" s="29">
        <f t="shared" si="12"/>
        <v>0</v>
      </c>
      <c r="T51" s="29">
        <f t="shared" si="12"/>
        <v>0</v>
      </c>
      <c r="U51" s="29">
        <f t="shared" si="12"/>
        <v>0</v>
      </c>
      <c r="V51" s="29">
        <f t="shared" si="12"/>
        <v>0</v>
      </c>
      <c r="W51" s="29">
        <f t="shared" si="12"/>
        <v>0</v>
      </c>
      <c r="X51" s="29">
        <f t="shared" si="12"/>
        <v>0</v>
      </c>
      <c r="Y51" s="29">
        <f t="shared" si="12"/>
        <v>0</v>
      </c>
      <c r="Z51" s="29">
        <f t="shared" si="12"/>
        <v>0</v>
      </c>
      <c r="AA51" s="29">
        <f t="shared" si="12"/>
        <v>0</v>
      </c>
      <c r="AB51" s="29">
        <f t="shared" si="12"/>
        <v>0.05</v>
      </c>
      <c r="AC51" s="29">
        <f t="shared" si="12"/>
        <v>0</v>
      </c>
      <c r="AD51" s="29">
        <f t="shared" si="12"/>
        <v>0</v>
      </c>
      <c r="AE51" s="29">
        <f t="shared" si="12"/>
        <v>0</v>
      </c>
      <c r="AF51" s="29">
        <f t="shared" si="12"/>
        <v>0</v>
      </c>
      <c r="AG51" s="29">
        <f t="shared" si="12"/>
        <v>0</v>
      </c>
      <c r="AH51" s="29">
        <f t="shared" si="12"/>
        <v>0</v>
      </c>
      <c r="AI51" s="29">
        <f t="shared" si="12"/>
        <v>0</v>
      </c>
      <c r="AJ51" s="29">
        <f t="shared" si="12"/>
        <v>0</v>
      </c>
      <c r="AK51" s="29">
        <f t="shared" si="12"/>
        <v>0</v>
      </c>
      <c r="AL51" s="29">
        <f t="shared" si="12"/>
        <v>0</v>
      </c>
      <c r="AM51" s="29">
        <f t="shared" si="12"/>
        <v>0</v>
      </c>
      <c r="AN51" s="29">
        <f t="shared" si="12"/>
        <v>0</v>
      </c>
      <c r="AO51" s="29">
        <f t="shared" si="12"/>
        <v>0</v>
      </c>
    </row>
    <row r="52" spans="1:41" ht="17.25" customHeight="1">
      <c r="B52" s="35" t="s">
        <v>6</v>
      </c>
      <c r="I52" s="36">
        <f t="shared" ref="I52:AO52" si="13">SUM(I50:I51)</f>
        <v>0</v>
      </c>
      <c r="J52" s="36">
        <f t="shared" si="13"/>
        <v>0</v>
      </c>
      <c r="K52" s="36">
        <f t="shared" si="13"/>
        <v>0</v>
      </c>
      <c r="L52" s="36">
        <f t="shared" si="13"/>
        <v>0</v>
      </c>
      <c r="M52" s="36">
        <f t="shared" si="13"/>
        <v>0</v>
      </c>
      <c r="N52" s="36">
        <f t="shared" si="13"/>
        <v>0</v>
      </c>
      <c r="O52" s="36">
        <f t="shared" si="13"/>
        <v>0</v>
      </c>
      <c r="P52" s="36">
        <f t="shared" si="13"/>
        <v>0</v>
      </c>
      <c r="Q52" s="36">
        <f t="shared" si="13"/>
        <v>0</v>
      </c>
      <c r="R52" s="36">
        <f t="shared" si="13"/>
        <v>0</v>
      </c>
      <c r="S52" s="36">
        <f t="shared" si="13"/>
        <v>0</v>
      </c>
      <c r="T52" s="36">
        <f t="shared" si="13"/>
        <v>0</v>
      </c>
      <c r="U52" s="36">
        <f t="shared" si="13"/>
        <v>0</v>
      </c>
      <c r="V52" s="36">
        <f t="shared" si="13"/>
        <v>0</v>
      </c>
      <c r="W52" s="36">
        <f t="shared" si="13"/>
        <v>0</v>
      </c>
      <c r="X52" s="36">
        <f t="shared" si="13"/>
        <v>0</v>
      </c>
      <c r="Y52" s="36">
        <f t="shared" si="13"/>
        <v>0</v>
      </c>
      <c r="Z52" s="36">
        <f t="shared" si="13"/>
        <v>0</v>
      </c>
      <c r="AA52" s="36">
        <f t="shared" si="13"/>
        <v>0</v>
      </c>
      <c r="AB52" s="36">
        <f t="shared" si="13"/>
        <v>0.1</v>
      </c>
      <c r="AC52" s="36">
        <f t="shared" si="13"/>
        <v>0</v>
      </c>
      <c r="AD52" s="36">
        <f t="shared" si="13"/>
        <v>0</v>
      </c>
      <c r="AE52" s="36">
        <f t="shared" si="13"/>
        <v>0</v>
      </c>
      <c r="AF52" s="36">
        <f t="shared" si="13"/>
        <v>0</v>
      </c>
      <c r="AG52" s="36">
        <f t="shared" si="13"/>
        <v>0</v>
      </c>
      <c r="AH52" s="36">
        <f t="shared" si="13"/>
        <v>0</v>
      </c>
      <c r="AI52" s="36">
        <f t="shared" si="13"/>
        <v>0</v>
      </c>
      <c r="AJ52" s="36">
        <f t="shared" si="13"/>
        <v>0</v>
      </c>
      <c r="AK52" s="36">
        <f t="shared" si="13"/>
        <v>0</v>
      </c>
      <c r="AL52" s="36">
        <f t="shared" si="13"/>
        <v>0</v>
      </c>
      <c r="AM52" s="36">
        <f t="shared" si="13"/>
        <v>0</v>
      </c>
      <c r="AN52" s="36">
        <f t="shared" si="13"/>
        <v>0</v>
      </c>
      <c r="AO52" s="36">
        <f t="shared" si="13"/>
        <v>0</v>
      </c>
    </row>
    <row r="53" spans="1:41" ht="17.25" customHeight="1">
      <c r="B53" s="23" t="s">
        <v>19</v>
      </c>
      <c r="I53" s="29">
        <f>SUM($G$52:I52)</f>
        <v>0</v>
      </c>
      <c r="J53" s="29">
        <f>SUM($G$52:J52)</f>
        <v>0</v>
      </c>
      <c r="K53" s="29">
        <f>SUM($G$52:K52)</f>
        <v>0</v>
      </c>
      <c r="L53" s="29">
        <f>SUM($G$52:L52)</f>
        <v>0</v>
      </c>
      <c r="M53" s="29">
        <f>SUM($G$52:M52)</f>
        <v>0</v>
      </c>
      <c r="N53" s="29">
        <f>SUM($G$52:N52)</f>
        <v>0</v>
      </c>
      <c r="O53" s="29">
        <f>SUM($G$52:O52)</f>
        <v>0</v>
      </c>
      <c r="P53" s="29">
        <f>SUM($G$52:P52)</f>
        <v>0</v>
      </c>
      <c r="Q53" s="29">
        <f>SUM($G$52:Q52)</f>
        <v>0</v>
      </c>
      <c r="R53" s="29">
        <f>SUM($G$52:R52)</f>
        <v>0</v>
      </c>
      <c r="S53" s="29">
        <f>SUM($G$52:S52)</f>
        <v>0</v>
      </c>
      <c r="T53" s="29">
        <f>SUM($G$52:T52)</f>
        <v>0</v>
      </c>
      <c r="U53" s="29">
        <f>SUM($G$52:U52)</f>
        <v>0</v>
      </c>
      <c r="V53" s="29">
        <f>SUM($G$52:V52)</f>
        <v>0</v>
      </c>
      <c r="W53" s="29">
        <f>SUM($G$52:W52)</f>
        <v>0</v>
      </c>
      <c r="X53" s="29">
        <f>SUM($G$52:X52)</f>
        <v>0</v>
      </c>
      <c r="Y53" s="29">
        <f>SUM($G$52:Y52)</f>
        <v>0</v>
      </c>
      <c r="Z53" s="29">
        <f>SUM($G$52:Z52)</f>
        <v>0</v>
      </c>
      <c r="AA53" s="29">
        <f>SUM($G$52:AA52)</f>
        <v>0</v>
      </c>
      <c r="AB53" s="29">
        <f>SUM($G$52:AB52)</f>
        <v>0.1</v>
      </c>
      <c r="AC53" s="29">
        <f>SUM($G$52:AC52)</f>
        <v>0.1</v>
      </c>
      <c r="AD53" s="29">
        <f>SUM($G$52:AD52)</f>
        <v>0.1</v>
      </c>
      <c r="AE53" s="29">
        <f>SUM($G$52:AE52)</f>
        <v>0.1</v>
      </c>
      <c r="AF53" s="29">
        <f>SUM($G$52:AF52)</f>
        <v>0.1</v>
      </c>
      <c r="AG53" s="29">
        <f>SUM($G$52:AG52)</f>
        <v>0.1</v>
      </c>
      <c r="AH53" s="29">
        <f>SUM($G$52:AH52)</f>
        <v>0.1</v>
      </c>
      <c r="AI53" s="29">
        <f>SUM($G$52:AI52)</f>
        <v>0.1</v>
      </c>
      <c r="AJ53" s="29">
        <f>SUM($G$52:AJ52)</f>
        <v>0.1</v>
      </c>
      <c r="AK53" s="29">
        <f>SUM($G$52:AK52)</f>
        <v>0.1</v>
      </c>
      <c r="AL53" s="29">
        <f>SUM($G$52:AL52)</f>
        <v>0.1</v>
      </c>
      <c r="AM53" s="29">
        <f>SUM($G$52:AM52)</f>
        <v>0.1</v>
      </c>
      <c r="AN53" s="29">
        <f>SUM($G$52:AN52)</f>
        <v>0.1</v>
      </c>
      <c r="AO53" s="29">
        <f>SUM($G$52:AO52)</f>
        <v>0.1</v>
      </c>
    </row>
    <row r="54" spans="1:41" ht="17.25" customHeight="1">
      <c r="A54" s="37">
        <v>40</v>
      </c>
      <c r="B54" s="30" t="s">
        <v>20</v>
      </c>
      <c r="I54" s="31">
        <f t="shared" ref="I54:AO54" si="14">$A$49-I53</f>
        <v>58</v>
      </c>
      <c r="J54" s="31">
        <f t="shared" si="14"/>
        <v>58</v>
      </c>
      <c r="K54" s="31">
        <f t="shared" si="14"/>
        <v>58</v>
      </c>
      <c r="L54" s="31">
        <f t="shared" si="14"/>
        <v>58</v>
      </c>
      <c r="M54" s="31">
        <f t="shared" si="14"/>
        <v>58</v>
      </c>
      <c r="N54" s="31">
        <f t="shared" si="14"/>
        <v>58</v>
      </c>
      <c r="O54" s="31">
        <f t="shared" si="14"/>
        <v>58</v>
      </c>
      <c r="P54" s="31">
        <f t="shared" si="14"/>
        <v>58</v>
      </c>
      <c r="Q54" s="31">
        <f t="shared" si="14"/>
        <v>58</v>
      </c>
      <c r="R54" s="31">
        <f t="shared" si="14"/>
        <v>58</v>
      </c>
      <c r="S54" s="31">
        <f t="shared" si="14"/>
        <v>58</v>
      </c>
      <c r="T54" s="31">
        <f t="shared" si="14"/>
        <v>58</v>
      </c>
      <c r="U54" s="31">
        <f t="shared" si="14"/>
        <v>58</v>
      </c>
      <c r="V54" s="31">
        <f t="shared" si="14"/>
        <v>58</v>
      </c>
      <c r="W54" s="31">
        <f t="shared" si="14"/>
        <v>58</v>
      </c>
      <c r="X54" s="31">
        <f t="shared" si="14"/>
        <v>58</v>
      </c>
      <c r="Y54" s="31">
        <f t="shared" si="14"/>
        <v>58</v>
      </c>
      <c r="Z54" s="31">
        <f t="shared" si="14"/>
        <v>58</v>
      </c>
      <c r="AA54" s="31">
        <f t="shared" si="14"/>
        <v>58</v>
      </c>
      <c r="AB54" s="31">
        <f t="shared" si="14"/>
        <v>57.9</v>
      </c>
      <c r="AC54" s="31">
        <f t="shared" si="14"/>
        <v>57.9</v>
      </c>
      <c r="AD54" s="31">
        <f t="shared" si="14"/>
        <v>57.9</v>
      </c>
      <c r="AE54" s="31">
        <f t="shared" si="14"/>
        <v>57.9</v>
      </c>
      <c r="AF54" s="31">
        <f t="shared" si="14"/>
        <v>57.9</v>
      </c>
      <c r="AG54" s="31">
        <f t="shared" si="14"/>
        <v>57.9</v>
      </c>
      <c r="AH54" s="31">
        <f t="shared" si="14"/>
        <v>57.9</v>
      </c>
      <c r="AI54" s="31">
        <f t="shared" si="14"/>
        <v>57.9</v>
      </c>
      <c r="AJ54" s="31">
        <f t="shared" si="14"/>
        <v>57.9</v>
      </c>
      <c r="AK54" s="31">
        <f t="shared" si="14"/>
        <v>57.9</v>
      </c>
      <c r="AL54" s="31">
        <f t="shared" si="14"/>
        <v>57.9</v>
      </c>
      <c r="AM54" s="31">
        <f t="shared" si="14"/>
        <v>57.9</v>
      </c>
      <c r="AN54" s="31">
        <f t="shared" si="14"/>
        <v>57.9</v>
      </c>
      <c r="AO54" s="31">
        <f t="shared" si="14"/>
        <v>57.9</v>
      </c>
    </row>
    <row r="55" spans="1:41" ht="17.25" customHeight="1">
      <c r="A55" s="35" t="s">
        <v>21</v>
      </c>
      <c r="G55" s="38"/>
      <c r="H55" s="38"/>
      <c r="I55" s="38">
        <f t="shared" ref="I55:AO55" si="15">I47/I59</f>
        <v>1</v>
      </c>
      <c r="J55" s="38">
        <f t="shared" si="15"/>
        <v>1</v>
      </c>
      <c r="K55" s="38">
        <f t="shared" si="15"/>
        <v>1</v>
      </c>
      <c r="L55" s="38">
        <f t="shared" si="15"/>
        <v>1</v>
      </c>
      <c r="M55" s="39">
        <f t="shared" si="15"/>
        <v>1</v>
      </c>
      <c r="N55" s="39">
        <f t="shared" si="15"/>
        <v>1</v>
      </c>
      <c r="O55" s="39">
        <f t="shared" si="15"/>
        <v>1</v>
      </c>
      <c r="P55" s="39" t="e">
        <f t="shared" si="15"/>
        <v>#REF!</v>
      </c>
      <c r="Q55" s="39">
        <f t="shared" si="15"/>
        <v>1</v>
      </c>
      <c r="R55" s="39">
        <f t="shared" si="15"/>
        <v>1</v>
      </c>
      <c r="S55" s="39">
        <f t="shared" si="15"/>
        <v>1</v>
      </c>
      <c r="T55" s="39">
        <f t="shared" si="15"/>
        <v>1</v>
      </c>
      <c r="U55" s="39">
        <f t="shared" si="15"/>
        <v>1</v>
      </c>
      <c r="V55" s="39">
        <f t="shared" si="15"/>
        <v>1</v>
      </c>
      <c r="W55" s="39">
        <f t="shared" si="15"/>
        <v>1</v>
      </c>
      <c r="X55" s="39">
        <f t="shared" si="15"/>
        <v>1</v>
      </c>
      <c r="Y55" s="39">
        <f t="shared" si="15"/>
        <v>1</v>
      </c>
      <c r="Z55" s="39">
        <f t="shared" si="15"/>
        <v>1</v>
      </c>
      <c r="AA55" s="39">
        <f t="shared" si="15"/>
        <v>1</v>
      </c>
      <c r="AB55" s="38">
        <f t="shared" si="15"/>
        <v>0.89583333333333337</v>
      </c>
      <c r="AC55" s="39">
        <f t="shared" si="15"/>
        <v>1</v>
      </c>
      <c r="AD55" s="39">
        <f t="shared" si="15"/>
        <v>1</v>
      </c>
      <c r="AE55" s="39">
        <f t="shared" si="15"/>
        <v>1</v>
      </c>
      <c r="AF55" s="39">
        <f t="shared" si="15"/>
        <v>1</v>
      </c>
      <c r="AG55" s="39">
        <f t="shared" si="15"/>
        <v>1</v>
      </c>
      <c r="AH55" s="39">
        <f t="shared" si="15"/>
        <v>1</v>
      </c>
      <c r="AI55" s="39">
        <f t="shared" si="15"/>
        <v>1</v>
      </c>
      <c r="AJ55" s="39">
        <f t="shared" si="15"/>
        <v>1</v>
      </c>
      <c r="AK55" s="39">
        <f t="shared" si="15"/>
        <v>1</v>
      </c>
      <c r="AL55" s="39">
        <f t="shared" si="15"/>
        <v>1</v>
      </c>
      <c r="AM55" s="39" t="e">
        <f t="shared" si="15"/>
        <v>#DIV/0!</v>
      </c>
      <c r="AN55" s="39" t="e">
        <f t="shared" si="15"/>
        <v>#DIV/0!</v>
      </c>
      <c r="AO55" s="39" t="e">
        <f t="shared" si="15"/>
        <v>#DIV/0!</v>
      </c>
    </row>
    <row r="56" spans="1:41" ht="17.25" customHeight="1">
      <c r="A56" s="35" t="s">
        <v>22</v>
      </c>
      <c r="G56" s="38"/>
      <c r="H56" s="38"/>
      <c r="I56" s="38">
        <f t="shared" ref="I56:AO56" si="16">I52/I59</f>
        <v>0</v>
      </c>
      <c r="J56" s="38">
        <f t="shared" si="16"/>
        <v>0</v>
      </c>
      <c r="K56" s="38">
        <f t="shared" si="16"/>
        <v>0</v>
      </c>
      <c r="L56" s="38">
        <f t="shared" si="16"/>
        <v>0</v>
      </c>
      <c r="M56" s="39">
        <f t="shared" si="16"/>
        <v>0</v>
      </c>
      <c r="N56" s="39">
        <f t="shared" si="16"/>
        <v>0</v>
      </c>
      <c r="O56" s="39">
        <f t="shared" si="16"/>
        <v>0</v>
      </c>
      <c r="P56" s="39" t="e">
        <f t="shared" si="16"/>
        <v>#REF!</v>
      </c>
      <c r="Q56" s="39">
        <f t="shared" si="16"/>
        <v>0</v>
      </c>
      <c r="R56" s="39">
        <f t="shared" si="16"/>
        <v>0</v>
      </c>
      <c r="S56" s="39">
        <f t="shared" si="16"/>
        <v>0</v>
      </c>
      <c r="T56" s="39">
        <f t="shared" si="16"/>
        <v>0</v>
      </c>
      <c r="U56" s="39">
        <f t="shared" si="16"/>
        <v>0</v>
      </c>
      <c r="V56" s="39">
        <f t="shared" si="16"/>
        <v>0</v>
      </c>
      <c r="W56" s="39">
        <f t="shared" si="16"/>
        <v>0</v>
      </c>
      <c r="X56" s="39">
        <f t="shared" si="16"/>
        <v>0</v>
      </c>
      <c r="Y56" s="39">
        <f t="shared" si="16"/>
        <v>0</v>
      </c>
      <c r="Z56" s="39">
        <f t="shared" si="16"/>
        <v>0</v>
      </c>
      <c r="AA56" s="39">
        <f t="shared" si="16"/>
        <v>0</v>
      </c>
      <c r="AB56" s="38">
        <f t="shared" si="16"/>
        <v>0.10416666666666667</v>
      </c>
      <c r="AC56" s="39">
        <f t="shared" si="16"/>
        <v>0</v>
      </c>
      <c r="AD56" s="39">
        <f t="shared" si="16"/>
        <v>0</v>
      </c>
      <c r="AE56" s="39">
        <f t="shared" si="16"/>
        <v>0</v>
      </c>
      <c r="AF56" s="39">
        <f t="shared" si="16"/>
        <v>0</v>
      </c>
      <c r="AG56" s="39">
        <f t="shared" si="16"/>
        <v>0</v>
      </c>
      <c r="AH56" s="39">
        <f t="shared" si="16"/>
        <v>0</v>
      </c>
      <c r="AI56" s="39">
        <f t="shared" si="16"/>
        <v>0</v>
      </c>
      <c r="AJ56" s="39">
        <f t="shared" si="16"/>
        <v>0</v>
      </c>
      <c r="AK56" s="39">
        <f t="shared" si="16"/>
        <v>0</v>
      </c>
      <c r="AL56" s="39">
        <f t="shared" si="16"/>
        <v>0</v>
      </c>
      <c r="AM56" s="39" t="e">
        <f t="shared" si="16"/>
        <v>#DIV/0!</v>
      </c>
      <c r="AN56" s="39" t="e">
        <f t="shared" si="16"/>
        <v>#DIV/0!</v>
      </c>
      <c r="AO56" s="39" t="e">
        <f t="shared" si="16"/>
        <v>#DIV/0!</v>
      </c>
    </row>
    <row r="57" spans="1:41" ht="17.25" customHeight="1">
      <c r="A57" s="40" t="s">
        <v>23</v>
      </c>
      <c r="B57" s="41">
        <v>1</v>
      </c>
      <c r="I57" s="42">
        <f t="shared" ref="I57:AO57" si="17">SUM(I45,I50)</f>
        <v>0.3</v>
      </c>
      <c r="J57" s="42">
        <f t="shared" si="17"/>
        <v>0.36</v>
      </c>
      <c r="K57" s="42">
        <f t="shared" si="17"/>
        <v>0.36</v>
      </c>
      <c r="L57" s="42">
        <f t="shared" si="17"/>
        <v>0.5</v>
      </c>
      <c r="M57" s="42">
        <f t="shared" si="17"/>
        <v>0.49</v>
      </c>
      <c r="N57" s="42">
        <f t="shared" si="17"/>
        <v>0.5</v>
      </c>
      <c r="O57" s="42">
        <f t="shared" si="17"/>
        <v>0.58000000000000007</v>
      </c>
      <c r="P57" s="42" t="e">
        <f t="shared" si="17"/>
        <v>#REF!</v>
      </c>
      <c r="Q57" s="42">
        <f t="shared" si="17"/>
        <v>0.66999999999999993</v>
      </c>
      <c r="R57" s="42">
        <f t="shared" si="17"/>
        <v>0.35</v>
      </c>
      <c r="S57" s="42">
        <f t="shared" si="17"/>
        <v>0.74</v>
      </c>
      <c r="T57" s="42">
        <f t="shared" si="17"/>
        <v>0.31</v>
      </c>
      <c r="U57" s="42">
        <f t="shared" si="17"/>
        <v>0.7</v>
      </c>
      <c r="V57" s="42">
        <f t="shared" si="17"/>
        <v>0.57000000000000006</v>
      </c>
      <c r="W57" s="42">
        <f t="shared" si="17"/>
        <v>0.58000000000000007</v>
      </c>
      <c r="X57" s="42">
        <f t="shared" si="17"/>
        <v>0.31</v>
      </c>
      <c r="Y57" s="42">
        <f t="shared" si="17"/>
        <v>0.92999999999999994</v>
      </c>
      <c r="Z57" s="42">
        <f t="shared" si="17"/>
        <v>0.48</v>
      </c>
      <c r="AA57" s="42">
        <f t="shared" si="17"/>
        <v>0.97</v>
      </c>
      <c r="AB57" s="42">
        <f t="shared" si="17"/>
        <v>0.53</v>
      </c>
      <c r="AC57" s="42">
        <f t="shared" si="17"/>
        <v>0.38</v>
      </c>
      <c r="AD57" s="42">
        <f t="shared" si="17"/>
        <v>0.83</v>
      </c>
      <c r="AE57" s="42">
        <f t="shared" si="17"/>
        <v>0.42</v>
      </c>
      <c r="AF57" s="42">
        <f t="shared" si="17"/>
        <v>0.42</v>
      </c>
      <c r="AG57" s="42">
        <f t="shared" si="17"/>
        <v>0.42</v>
      </c>
      <c r="AH57" s="42">
        <f t="shared" si="17"/>
        <v>0.7</v>
      </c>
      <c r="AI57" s="42">
        <f t="shared" si="17"/>
        <v>0.4</v>
      </c>
      <c r="AJ57" s="42">
        <f t="shared" si="17"/>
        <v>0.64</v>
      </c>
      <c r="AK57" s="42">
        <f t="shared" si="17"/>
        <v>0.4</v>
      </c>
      <c r="AL57" s="42">
        <f t="shared" si="17"/>
        <v>0.2</v>
      </c>
      <c r="AM57" s="42">
        <f t="shared" si="17"/>
        <v>0</v>
      </c>
      <c r="AN57" s="42">
        <f t="shared" si="17"/>
        <v>0</v>
      </c>
      <c r="AO57" s="42">
        <f t="shared" si="17"/>
        <v>0</v>
      </c>
    </row>
    <row r="58" spans="1:41" ht="17.25" customHeight="1">
      <c r="B58" s="41">
        <v>2</v>
      </c>
      <c r="I58" s="42">
        <f t="shared" ref="I58:AO58" si="18">SUM(I46,I51)</f>
        <v>0.3</v>
      </c>
      <c r="J58" s="42">
        <f t="shared" si="18"/>
        <v>0.36</v>
      </c>
      <c r="K58" s="42">
        <f t="shared" si="18"/>
        <v>0.5</v>
      </c>
      <c r="L58" s="42">
        <f t="shared" si="18"/>
        <v>0.49</v>
      </c>
      <c r="M58" s="42">
        <f t="shared" si="18"/>
        <v>0.5</v>
      </c>
      <c r="N58" s="42">
        <f t="shared" si="18"/>
        <v>0.58000000000000007</v>
      </c>
      <c r="O58" s="42">
        <f t="shared" si="18"/>
        <v>0.62</v>
      </c>
      <c r="P58" s="42">
        <f t="shared" si="18"/>
        <v>0.66999999999999993</v>
      </c>
      <c r="Q58" s="42">
        <f t="shared" si="18"/>
        <v>0.35</v>
      </c>
      <c r="R58" s="42">
        <f t="shared" si="18"/>
        <v>0.35</v>
      </c>
      <c r="S58" s="42">
        <f t="shared" si="18"/>
        <v>0.82000000000000006</v>
      </c>
      <c r="T58" s="42">
        <f t="shared" si="18"/>
        <v>0.39</v>
      </c>
      <c r="U58" s="42">
        <f t="shared" si="18"/>
        <v>0.79</v>
      </c>
      <c r="V58" s="42">
        <f t="shared" si="18"/>
        <v>0.85</v>
      </c>
      <c r="W58" s="42">
        <f t="shared" si="18"/>
        <v>0.45</v>
      </c>
      <c r="X58" s="42">
        <f t="shared" si="18"/>
        <v>0.92999999999999994</v>
      </c>
      <c r="Y58" s="42">
        <f t="shared" si="18"/>
        <v>0.48</v>
      </c>
      <c r="Z58" s="42">
        <f t="shared" si="18"/>
        <v>0.97</v>
      </c>
      <c r="AA58" s="42">
        <f t="shared" si="18"/>
        <v>0.48</v>
      </c>
      <c r="AB58" s="42">
        <f t="shared" si="18"/>
        <v>0.43</v>
      </c>
      <c r="AC58" s="42">
        <f t="shared" si="18"/>
        <v>0.83</v>
      </c>
      <c r="AD58" s="42">
        <f t="shared" si="18"/>
        <v>0.5</v>
      </c>
      <c r="AE58" s="42">
        <f t="shared" si="18"/>
        <v>0.5</v>
      </c>
      <c r="AF58" s="42">
        <f t="shared" si="18"/>
        <v>0.5</v>
      </c>
      <c r="AG58" s="42">
        <f t="shared" si="18"/>
        <v>0.8</v>
      </c>
      <c r="AH58" s="42">
        <f t="shared" si="18"/>
        <v>0.5</v>
      </c>
      <c r="AI58" s="42">
        <f t="shared" si="18"/>
        <v>0.7</v>
      </c>
      <c r="AJ58" s="42">
        <f t="shared" si="18"/>
        <v>0.4</v>
      </c>
      <c r="AK58" s="42">
        <f t="shared" si="18"/>
        <v>0.2</v>
      </c>
      <c r="AL58" s="42">
        <f t="shared" si="18"/>
        <v>0</v>
      </c>
      <c r="AM58" s="42">
        <f t="shared" si="18"/>
        <v>0</v>
      </c>
      <c r="AN58" s="42">
        <f t="shared" si="18"/>
        <v>0</v>
      </c>
      <c r="AO58" s="42">
        <f t="shared" si="18"/>
        <v>0</v>
      </c>
    </row>
    <row r="59" spans="1:41" ht="17.25" customHeight="1">
      <c r="A59" s="23" t="s">
        <v>24</v>
      </c>
      <c r="B59" s="23" t="s">
        <v>6</v>
      </c>
      <c r="I59" s="29">
        <f t="shared" ref="I59:AO59" si="19">SUM(I57:I58)</f>
        <v>0.6</v>
      </c>
      <c r="J59" s="29">
        <f t="shared" si="19"/>
        <v>0.72</v>
      </c>
      <c r="K59" s="29">
        <f t="shared" si="19"/>
        <v>0.86</v>
      </c>
      <c r="L59" s="29">
        <f t="shared" si="19"/>
        <v>0.99</v>
      </c>
      <c r="M59" s="29">
        <f t="shared" si="19"/>
        <v>0.99</v>
      </c>
      <c r="N59" s="29">
        <f t="shared" si="19"/>
        <v>1.08</v>
      </c>
      <c r="O59" s="29">
        <f t="shared" si="19"/>
        <v>1.2000000000000002</v>
      </c>
      <c r="P59" s="29" t="e">
        <f t="shared" si="19"/>
        <v>#REF!</v>
      </c>
      <c r="Q59" s="29">
        <f t="shared" si="19"/>
        <v>1.02</v>
      </c>
      <c r="R59" s="29">
        <f t="shared" si="19"/>
        <v>0.7</v>
      </c>
      <c r="S59" s="29">
        <f t="shared" si="19"/>
        <v>1.56</v>
      </c>
      <c r="T59" s="29">
        <f t="shared" si="19"/>
        <v>0.7</v>
      </c>
      <c r="U59" s="29">
        <f t="shared" si="19"/>
        <v>1.49</v>
      </c>
      <c r="V59" s="29">
        <f t="shared" si="19"/>
        <v>1.42</v>
      </c>
      <c r="W59" s="29">
        <f t="shared" si="19"/>
        <v>1.03</v>
      </c>
      <c r="X59" s="29">
        <f t="shared" si="19"/>
        <v>1.24</v>
      </c>
      <c r="Y59" s="29">
        <f t="shared" si="19"/>
        <v>1.41</v>
      </c>
      <c r="Z59" s="29">
        <f t="shared" si="19"/>
        <v>1.45</v>
      </c>
      <c r="AA59" s="29">
        <f t="shared" si="19"/>
        <v>1.45</v>
      </c>
      <c r="AB59" s="29">
        <f t="shared" si="19"/>
        <v>0.96</v>
      </c>
      <c r="AC59" s="29">
        <f t="shared" si="19"/>
        <v>1.21</v>
      </c>
      <c r="AD59" s="29">
        <f t="shared" si="19"/>
        <v>1.33</v>
      </c>
      <c r="AE59" s="29">
        <f t="shared" si="19"/>
        <v>0.91999999999999993</v>
      </c>
      <c r="AF59" s="29">
        <f t="shared" si="19"/>
        <v>0.91999999999999993</v>
      </c>
      <c r="AG59" s="29">
        <f t="shared" si="19"/>
        <v>1.22</v>
      </c>
      <c r="AH59" s="29">
        <f t="shared" si="19"/>
        <v>1.2</v>
      </c>
      <c r="AI59" s="29">
        <f t="shared" si="19"/>
        <v>1.1000000000000001</v>
      </c>
      <c r="AJ59" s="29">
        <f t="shared" si="19"/>
        <v>1.04</v>
      </c>
      <c r="AK59" s="29">
        <f t="shared" si="19"/>
        <v>0.60000000000000009</v>
      </c>
      <c r="AL59" s="29">
        <f t="shared" si="19"/>
        <v>0.2</v>
      </c>
      <c r="AM59" s="29">
        <f t="shared" si="19"/>
        <v>0</v>
      </c>
      <c r="AN59" s="29">
        <f t="shared" si="19"/>
        <v>0</v>
      </c>
      <c r="AO59" s="29">
        <f t="shared" si="19"/>
        <v>0</v>
      </c>
    </row>
    <row r="60" spans="1:41" ht="17.25" customHeight="1">
      <c r="B60" s="23" t="s">
        <v>19</v>
      </c>
      <c r="I60" s="29">
        <f>SUM($G$59:I59)</f>
        <v>0.6</v>
      </c>
      <c r="J60" s="29">
        <f>SUM($G$59:J59)</f>
        <v>1.3199999999999998</v>
      </c>
      <c r="K60" s="29">
        <f>SUM($G$59:K59)</f>
        <v>2.1799999999999997</v>
      </c>
      <c r="L60" s="29">
        <f>SUM($G$59:L59)</f>
        <v>3.17</v>
      </c>
      <c r="M60" s="29">
        <f>SUM($G$59:M59)</f>
        <v>4.16</v>
      </c>
      <c r="N60" s="29">
        <f>SUM($G$59:N59)</f>
        <v>5.24</v>
      </c>
      <c r="O60" s="29">
        <f>SUM($G$59:O59)</f>
        <v>6.44</v>
      </c>
      <c r="P60" s="29" t="e">
        <f>SUM($G$59:P59)</f>
        <v>#REF!</v>
      </c>
      <c r="Q60" s="29" t="e">
        <f>SUM($G$59:Q59)</f>
        <v>#REF!</v>
      </c>
      <c r="R60" s="29" t="e">
        <f>SUM($G$59:R59)</f>
        <v>#REF!</v>
      </c>
      <c r="S60" s="29" t="e">
        <f>SUM($G$59:S59)</f>
        <v>#REF!</v>
      </c>
      <c r="T60" s="29" t="e">
        <f>SUM($G$59:T59)</f>
        <v>#REF!</v>
      </c>
      <c r="U60" s="29" t="e">
        <f>SUM($G$59:U59)</f>
        <v>#REF!</v>
      </c>
      <c r="V60" s="29" t="e">
        <f>SUM($G$59:V59)</f>
        <v>#REF!</v>
      </c>
      <c r="W60" s="29" t="e">
        <f>SUM($G$59:W59)</f>
        <v>#REF!</v>
      </c>
      <c r="X60" s="29" t="e">
        <f>SUM($G$59:X59)</f>
        <v>#REF!</v>
      </c>
      <c r="Y60" s="29" t="e">
        <f>SUM($G$59:Y59)</f>
        <v>#REF!</v>
      </c>
      <c r="Z60" s="29" t="e">
        <f>SUM($G$59:Z59)</f>
        <v>#REF!</v>
      </c>
      <c r="AA60" s="29" t="e">
        <f>SUM($G$59:AA59)</f>
        <v>#REF!</v>
      </c>
      <c r="AB60" s="29" t="e">
        <f>SUM($G$59:AB59)</f>
        <v>#REF!</v>
      </c>
      <c r="AC60" s="29" t="e">
        <f>SUM($G$59:AC59)</f>
        <v>#REF!</v>
      </c>
      <c r="AD60" s="29" t="e">
        <f>SUM($G$59:AD59)</f>
        <v>#REF!</v>
      </c>
      <c r="AE60" s="29" t="e">
        <f>SUM($G$59:AE59)</f>
        <v>#REF!</v>
      </c>
      <c r="AF60" s="29" t="e">
        <f>SUM($G$59:AF59)</f>
        <v>#REF!</v>
      </c>
      <c r="AG60" s="29" t="e">
        <f>SUM($G$59:AG59)</f>
        <v>#REF!</v>
      </c>
      <c r="AH60" s="29" t="e">
        <f>SUM($G$59:AH59)</f>
        <v>#REF!</v>
      </c>
      <c r="AI60" s="29" t="e">
        <f>SUM($G$59:AI59)</f>
        <v>#REF!</v>
      </c>
      <c r="AJ60" s="29" t="e">
        <f>SUM($G$59:AJ59)</f>
        <v>#REF!</v>
      </c>
      <c r="AK60" s="29" t="e">
        <f>SUM($G$59:AK59)</f>
        <v>#REF!</v>
      </c>
      <c r="AL60" s="29" t="e">
        <f>SUM($G$59:AL59)</f>
        <v>#REF!</v>
      </c>
      <c r="AM60" s="29" t="e">
        <f>SUM($G$59:AM59)</f>
        <v>#REF!</v>
      </c>
      <c r="AN60" s="29" t="e">
        <f>SUM($G$59:AN59)</f>
        <v>#REF!</v>
      </c>
      <c r="AO60" s="29" t="e">
        <f>SUM($G$59:AO59)</f>
        <v>#REF!</v>
      </c>
    </row>
    <row r="61" spans="1:41" ht="17.25" customHeight="1">
      <c r="A61" s="37">
        <v>80</v>
      </c>
      <c r="B61" s="30" t="s">
        <v>20</v>
      </c>
      <c r="I61" s="31">
        <f t="shared" ref="I61:AO61" si="20">$A$61-I60</f>
        <v>79.400000000000006</v>
      </c>
      <c r="J61" s="31">
        <f t="shared" si="20"/>
        <v>78.680000000000007</v>
      </c>
      <c r="K61" s="31">
        <f t="shared" si="20"/>
        <v>77.819999999999993</v>
      </c>
      <c r="L61" s="31">
        <f t="shared" si="20"/>
        <v>76.83</v>
      </c>
      <c r="M61" s="31">
        <f t="shared" si="20"/>
        <v>75.84</v>
      </c>
      <c r="N61" s="31">
        <f t="shared" si="20"/>
        <v>74.760000000000005</v>
      </c>
      <c r="O61" s="31">
        <f t="shared" si="20"/>
        <v>73.56</v>
      </c>
      <c r="P61" s="31" t="e">
        <f t="shared" si="20"/>
        <v>#REF!</v>
      </c>
      <c r="Q61" s="31" t="e">
        <f t="shared" si="20"/>
        <v>#REF!</v>
      </c>
      <c r="R61" s="31" t="e">
        <f t="shared" si="20"/>
        <v>#REF!</v>
      </c>
      <c r="S61" s="31" t="e">
        <f t="shared" si="20"/>
        <v>#REF!</v>
      </c>
      <c r="T61" s="31" t="e">
        <f t="shared" si="20"/>
        <v>#REF!</v>
      </c>
      <c r="U61" s="31" t="e">
        <f t="shared" si="20"/>
        <v>#REF!</v>
      </c>
      <c r="V61" s="31" t="e">
        <f t="shared" si="20"/>
        <v>#REF!</v>
      </c>
      <c r="W61" s="31" t="e">
        <f t="shared" si="20"/>
        <v>#REF!</v>
      </c>
      <c r="X61" s="31" t="e">
        <f t="shared" si="20"/>
        <v>#REF!</v>
      </c>
      <c r="Y61" s="31" t="e">
        <f t="shared" si="20"/>
        <v>#REF!</v>
      </c>
      <c r="Z61" s="31" t="e">
        <f t="shared" si="20"/>
        <v>#REF!</v>
      </c>
      <c r="AA61" s="31" t="e">
        <f t="shared" si="20"/>
        <v>#REF!</v>
      </c>
      <c r="AB61" s="31" t="e">
        <f t="shared" si="20"/>
        <v>#REF!</v>
      </c>
      <c r="AC61" s="31" t="e">
        <f t="shared" si="20"/>
        <v>#REF!</v>
      </c>
      <c r="AD61" s="31" t="e">
        <f t="shared" si="20"/>
        <v>#REF!</v>
      </c>
      <c r="AE61" s="31" t="e">
        <f t="shared" si="20"/>
        <v>#REF!</v>
      </c>
      <c r="AF61" s="31" t="e">
        <f t="shared" si="20"/>
        <v>#REF!</v>
      </c>
      <c r="AG61" s="31" t="e">
        <f t="shared" si="20"/>
        <v>#REF!</v>
      </c>
      <c r="AH61" s="31" t="e">
        <f t="shared" si="20"/>
        <v>#REF!</v>
      </c>
      <c r="AI61" s="31" t="e">
        <f t="shared" si="20"/>
        <v>#REF!</v>
      </c>
      <c r="AJ61" s="31" t="e">
        <f t="shared" si="20"/>
        <v>#REF!</v>
      </c>
      <c r="AK61" s="31" t="e">
        <f t="shared" si="20"/>
        <v>#REF!</v>
      </c>
      <c r="AL61" s="31" t="e">
        <f t="shared" si="20"/>
        <v>#REF!</v>
      </c>
      <c r="AM61" s="31" t="e">
        <f t="shared" si="20"/>
        <v>#REF!</v>
      </c>
      <c r="AN61" s="31" t="e">
        <f t="shared" si="20"/>
        <v>#REF!</v>
      </c>
      <c r="AO61" s="31" t="e">
        <f t="shared" si="20"/>
        <v>#REF!</v>
      </c>
    </row>
    <row r="62" spans="1:41" ht="17.25" customHeight="1">
      <c r="A62" s="30" t="s">
        <v>25</v>
      </c>
      <c r="B62" s="37">
        <v>1</v>
      </c>
    </row>
    <row r="63" spans="1:41" ht="17.25" customHeight="1">
      <c r="B63" s="37">
        <v>2</v>
      </c>
    </row>
    <row r="64" spans="1:41" ht="17.25" customHeight="1">
      <c r="B64" s="37">
        <v>3</v>
      </c>
    </row>
    <row r="65" spans="1:45" ht="17.25" customHeight="1">
      <c r="I65" s="29" t="s">
        <v>26</v>
      </c>
      <c r="J65" s="5">
        <v>1</v>
      </c>
      <c r="K65" s="5">
        <v>2</v>
      </c>
      <c r="L65" s="5">
        <v>3</v>
      </c>
      <c r="M65" s="5">
        <v>4</v>
      </c>
      <c r="N65" s="5">
        <v>5</v>
      </c>
      <c r="O65" s="5">
        <v>6</v>
      </c>
      <c r="P65" s="5">
        <v>7</v>
      </c>
      <c r="Q65" s="5">
        <v>8</v>
      </c>
      <c r="R65" s="5">
        <v>9</v>
      </c>
      <c r="S65" s="5">
        <v>10</v>
      </c>
      <c r="T65" s="5">
        <v>11</v>
      </c>
      <c r="U65" s="5">
        <v>12</v>
      </c>
      <c r="V65" s="5">
        <v>13</v>
      </c>
    </row>
    <row r="66" spans="1:45" ht="17.25" customHeight="1">
      <c r="B66" s="23" t="s">
        <v>27</v>
      </c>
      <c r="N66" s="29">
        <f t="shared" ref="N66:V66" si="21">N52/(N47+N52)</f>
        <v>0</v>
      </c>
      <c r="O66" s="29">
        <f t="shared" si="21"/>
        <v>0</v>
      </c>
      <c r="P66" s="29" t="e">
        <f t="shared" si="21"/>
        <v>#REF!</v>
      </c>
      <c r="Q66" s="29">
        <f t="shared" si="21"/>
        <v>0</v>
      </c>
      <c r="R66" s="29">
        <f t="shared" si="21"/>
        <v>0</v>
      </c>
      <c r="S66" s="29">
        <f t="shared" si="21"/>
        <v>0</v>
      </c>
      <c r="T66" s="29">
        <f t="shared" si="21"/>
        <v>0</v>
      </c>
      <c r="U66" s="29">
        <f t="shared" si="21"/>
        <v>0</v>
      </c>
      <c r="V66" s="29">
        <f t="shared" si="21"/>
        <v>0</v>
      </c>
    </row>
    <row r="67" spans="1:45" ht="17.25" customHeight="1">
      <c r="A67" s="30" t="s">
        <v>28</v>
      </c>
      <c r="B67" s="30" t="s">
        <v>29</v>
      </c>
      <c r="J67" s="32">
        <v>0.25</v>
      </c>
      <c r="K67" s="32">
        <v>0.25</v>
      </c>
      <c r="L67" s="32">
        <v>0.25</v>
      </c>
      <c r="M67" s="31" t="s">
        <v>30</v>
      </c>
      <c r="N67" s="37">
        <v>1</v>
      </c>
      <c r="O67" s="32">
        <v>1.1000000000000001</v>
      </c>
      <c r="P67" s="32">
        <v>1.3</v>
      </c>
      <c r="Q67" s="32">
        <v>1.3</v>
      </c>
      <c r="R67" s="32">
        <v>1.5</v>
      </c>
      <c r="S67" s="32">
        <v>1.5</v>
      </c>
      <c r="T67" s="32">
        <v>1.5</v>
      </c>
      <c r="U67" s="32">
        <v>1.5</v>
      </c>
      <c r="V67" s="31" t="e">
        <f>V40/V52*0.001</f>
        <v>#DIV/0!</v>
      </c>
      <c r="W67" s="32">
        <v>1.5</v>
      </c>
      <c r="X67" s="31" t="e">
        <f>X41/X52*0.001</f>
        <v>#DIV/0!</v>
      </c>
      <c r="Y67" s="31" t="e">
        <f>Y41/Y52*0.001</f>
        <v>#DIV/0!</v>
      </c>
      <c r="Z67" s="32">
        <v>1.5</v>
      </c>
      <c r="AA67" s="32">
        <v>1.5</v>
      </c>
      <c r="AB67" s="32">
        <v>1.5</v>
      </c>
      <c r="AC67" s="32">
        <v>1.5</v>
      </c>
      <c r="AD67" s="31" t="e">
        <f>AD41/AD52</f>
        <v>#DIV/0!</v>
      </c>
      <c r="AE67" s="32">
        <v>1.6</v>
      </c>
      <c r="AF67" s="32">
        <v>1.7</v>
      </c>
      <c r="AG67" s="32">
        <v>1.7</v>
      </c>
      <c r="AH67" s="32">
        <v>1.7</v>
      </c>
      <c r="AI67" s="32">
        <v>1.8</v>
      </c>
      <c r="AJ67" s="32">
        <v>1.8</v>
      </c>
    </row>
    <row r="68" spans="1:45" ht="17.25" customHeight="1">
      <c r="A68" s="43" t="s">
        <v>31</v>
      </c>
      <c r="G68" s="44"/>
      <c r="H68" s="44"/>
      <c r="I68" s="45" t="e">
        <f t="shared" ref="I68:AO68" si="22">I57/I5</f>
        <v>#DIV/0!</v>
      </c>
      <c r="J68" s="45" t="e">
        <f t="shared" si="22"/>
        <v>#DIV/0!</v>
      </c>
      <c r="K68" s="45" t="e">
        <f t="shared" si="22"/>
        <v>#DIV/0!</v>
      </c>
      <c r="L68" s="45" t="e">
        <f t="shared" si="22"/>
        <v>#DIV/0!</v>
      </c>
      <c r="M68" s="46" t="e">
        <f t="shared" si="22"/>
        <v>#DIV/0!</v>
      </c>
      <c r="N68" s="45" t="e">
        <f t="shared" si="22"/>
        <v>#DIV/0!</v>
      </c>
      <c r="O68" s="45" t="e">
        <f t="shared" si="22"/>
        <v>#DIV/0!</v>
      </c>
      <c r="P68" s="45" t="e">
        <f t="shared" si="22"/>
        <v>#REF!</v>
      </c>
      <c r="Q68" s="45" t="e">
        <f t="shared" si="22"/>
        <v>#DIV/0!</v>
      </c>
      <c r="R68" s="45" t="e">
        <f t="shared" si="22"/>
        <v>#DIV/0!</v>
      </c>
      <c r="S68" s="45" t="e">
        <f t="shared" si="22"/>
        <v>#DIV/0!</v>
      </c>
      <c r="T68" s="44">
        <f t="shared" si="22"/>
        <v>1.5499999999999998</v>
      </c>
      <c r="U68" s="45" t="e">
        <f t="shared" si="22"/>
        <v>#DIV/0!</v>
      </c>
      <c r="V68" s="45" t="e">
        <f t="shared" si="22"/>
        <v>#DIV/0!</v>
      </c>
      <c r="W68" s="45" t="e">
        <f t="shared" si="22"/>
        <v>#DIV/0!</v>
      </c>
      <c r="X68" s="45" t="e">
        <f t="shared" si="22"/>
        <v>#DIV/0!</v>
      </c>
      <c r="Y68" s="45" t="e">
        <f t="shared" si="22"/>
        <v>#DIV/0!</v>
      </c>
      <c r="Z68" s="45" t="e">
        <f t="shared" si="22"/>
        <v>#DIV/0!</v>
      </c>
      <c r="AA68" s="45" t="e">
        <f t="shared" si="22"/>
        <v>#DIV/0!</v>
      </c>
      <c r="AB68" s="44">
        <f t="shared" si="22"/>
        <v>1.06</v>
      </c>
      <c r="AC68" s="45" t="e">
        <f t="shared" si="22"/>
        <v>#DIV/0!</v>
      </c>
      <c r="AD68" s="45" t="e">
        <f t="shared" si="22"/>
        <v>#DIV/0!</v>
      </c>
      <c r="AE68" s="45" t="e">
        <f t="shared" si="22"/>
        <v>#DIV/0!</v>
      </c>
      <c r="AF68" s="45" t="e">
        <f t="shared" si="22"/>
        <v>#DIV/0!</v>
      </c>
      <c r="AG68" s="44">
        <f t="shared" si="22"/>
        <v>0.6</v>
      </c>
      <c r="AH68" s="45" t="e">
        <f t="shared" si="22"/>
        <v>#DIV/0!</v>
      </c>
      <c r="AI68" s="45" t="e">
        <f t="shared" si="22"/>
        <v>#DIV/0!</v>
      </c>
      <c r="AJ68" s="45" t="e">
        <f t="shared" si="22"/>
        <v>#DIV/0!</v>
      </c>
      <c r="AK68" s="44">
        <f t="shared" si="22"/>
        <v>0.30769230769230771</v>
      </c>
      <c r="AL68" s="45" t="e">
        <f t="shared" si="22"/>
        <v>#DIV/0!</v>
      </c>
      <c r="AM68" s="45" t="e">
        <f t="shared" si="22"/>
        <v>#DIV/0!</v>
      </c>
      <c r="AN68" s="45" t="e">
        <f t="shared" si="22"/>
        <v>#DIV/0!</v>
      </c>
      <c r="AO68" s="44">
        <f t="shared" si="22"/>
        <v>0</v>
      </c>
    </row>
    <row r="69" spans="1:45" ht="17.25" customHeight="1">
      <c r="G69" s="44"/>
      <c r="H69" s="44"/>
      <c r="I69" s="45" t="e">
        <f>I58/#REF!</f>
        <v>#REF!</v>
      </c>
      <c r="J69" s="45" t="e">
        <f>J58/#REF!</f>
        <v>#REF!</v>
      </c>
      <c r="K69" s="45" t="e">
        <f>K58/#REF!</f>
        <v>#REF!</v>
      </c>
      <c r="L69" s="45" t="e">
        <f>L58/#REF!</f>
        <v>#REF!</v>
      </c>
      <c r="M69" s="46" t="e">
        <f>M58/#REF!</f>
        <v>#REF!</v>
      </c>
      <c r="N69" s="45" t="e">
        <f>N58/#REF!</f>
        <v>#REF!</v>
      </c>
      <c r="O69" s="45" t="e">
        <f>O58/#REF!</f>
        <v>#REF!</v>
      </c>
      <c r="P69" s="45" t="e">
        <f>P58/#REF!</f>
        <v>#REF!</v>
      </c>
      <c r="Q69" s="45" t="e">
        <f>Q58/#REF!</f>
        <v>#REF!</v>
      </c>
      <c r="R69" s="45" t="e">
        <f>R58/#REF!</f>
        <v>#REF!</v>
      </c>
      <c r="S69" s="45" t="e">
        <f>S58/#REF!</f>
        <v>#REF!</v>
      </c>
      <c r="T69" s="45" t="e">
        <f>T58/#REF!</f>
        <v>#REF!</v>
      </c>
      <c r="U69" s="45" t="e">
        <f>U58/#REF!</f>
        <v>#REF!</v>
      </c>
      <c r="V69" s="45" t="e">
        <f>V58/#REF!</f>
        <v>#REF!</v>
      </c>
      <c r="W69" s="45" t="e">
        <f>W58/#REF!</f>
        <v>#REF!</v>
      </c>
      <c r="X69" s="45" t="e">
        <f>X58/#REF!</f>
        <v>#REF!</v>
      </c>
      <c r="Y69" s="45" t="e">
        <f>Y58/#REF!</f>
        <v>#REF!</v>
      </c>
      <c r="Z69" s="45" t="e">
        <f>Z58/#REF!</f>
        <v>#REF!</v>
      </c>
      <c r="AA69" s="45" t="e">
        <f>AA58/#REF!</f>
        <v>#REF!</v>
      </c>
      <c r="AB69" s="45" t="e">
        <f>AB58/#REF!</f>
        <v>#REF!</v>
      </c>
      <c r="AC69" s="45" t="e">
        <f>AC58/#REF!</f>
        <v>#REF!</v>
      </c>
      <c r="AD69" s="45" t="e">
        <f>AD58/#REF!</f>
        <v>#REF!</v>
      </c>
      <c r="AE69" s="45" t="e">
        <f>AE58/#REF!</f>
        <v>#REF!</v>
      </c>
      <c r="AF69" s="45" t="e">
        <f>AF58/#REF!</f>
        <v>#REF!</v>
      </c>
      <c r="AG69" s="45" t="e">
        <f>AG58/#REF!</f>
        <v>#REF!</v>
      </c>
      <c r="AH69" s="45" t="e">
        <f>AH58/#REF!</f>
        <v>#REF!</v>
      </c>
      <c r="AI69" s="45" t="e">
        <f>AI58/#REF!</f>
        <v>#REF!</v>
      </c>
      <c r="AJ69" s="45" t="e">
        <f>AJ58/#REF!</f>
        <v>#REF!</v>
      </c>
      <c r="AK69" s="45" t="e">
        <f>AK58/#REF!</f>
        <v>#REF!</v>
      </c>
      <c r="AL69" s="45" t="e">
        <f>AL58/#REF!</f>
        <v>#REF!</v>
      </c>
      <c r="AM69" s="45" t="e">
        <f>AM58/#REF!</f>
        <v>#REF!</v>
      </c>
      <c r="AN69" s="45" t="e">
        <f>AN58/#REF!</f>
        <v>#REF!</v>
      </c>
      <c r="AO69" s="45" t="e">
        <f>AO58/#REF!</f>
        <v>#REF!</v>
      </c>
    </row>
    <row r="70" spans="1:45" ht="17.25" customHeight="1">
      <c r="G70" s="44"/>
      <c r="H70" s="44"/>
      <c r="I70" s="45" t="e">
        <f>#REF!/#REF!</f>
        <v>#REF!</v>
      </c>
      <c r="J70" s="45" t="e">
        <f>#REF!/#REF!</f>
        <v>#REF!</v>
      </c>
      <c r="K70" s="45" t="e">
        <f>#REF!/#REF!</f>
        <v>#REF!</v>
      </c>
      <c r="L70" s="45" t="e">
        <f>#REF!/#REF!</f>
        <v>#REF!</v>
      </c>
      <c r="M70" s="46" t="e">
        <f>#REF!/#REF!</f>
        <v>#REF!</v>
      </c>
      <c r="N70" s="45" t="e">
        <f>#REF!/#REF!</f>
        <v>#REF!</v>
      </c>
      <c r="O70" s="45" t="e">
        <f>#REF!/#REF!</f>
        <v>#REF!</v>
      </c>
      <c r="P70" s="45" t="e">
        <f>#REF!/#REF!</f>
        <v>#REF!</v>
      </c>
      <c r="Q70" s="45" t="e">
        <f>#REF!/#REF!</f>
        <v>#REF!</v>
      </c>
      <c r="R70" s="45" t="e">
        <f>#REF!/#REF!</f>
        <v>#REF!</v>
      </c>
      <c r="S70" s="45" t="e">
        <f>#REF!/#REF!</f>
        <v>#REF!</v>
      </c>
      <c r="T70" s="45" t="e">
        <f>#REF!/#REF!</f>
        <v>#REF!</v>
      </c>
      <c r="U70" s="45" t="e">
        <f>#REF!/#REF!</f>
        <v>#REF!</v>
      </c>
      <c r="V70" s="45" t="e">
        <f>#REF!/#REF!</f>
        <v>#REF!</v>
      </c>
      <c r="W70" s="45" t="e">
        <f>#REF!/#REF!</f>
        <v>#REF!</v>
      </c>
      <c r="X70" s="45" t="e">
        <f>#REF!/#REF!</f>
        <v>#REF!</v>
      </c>
      <c r="Y70" s="45" t="e">
        <f>#REF!/#REF!</f>
        <v>#REF!</v>
      </c>
      <c r="Z70" s="45" t="e">
        <f>#REF!/#REF!</f>
        <v>#REF!</v>
      </c>
      <c r="AA70" s="45" t="e">
        <f>#REF!/#REF!</f>
        <v>#REF!</v>
      </c>
      <c r="AB70" s="45" t="e">
        <f>#REF!/#REF!</f>
        <v>#REF!</v>
      </c>
      <c r="AC70" s="45" t="e">
        <f>#REF!/#REF!</f>
        <v>#REF!</v>
      </c>
      <c r="AD70" s="45" t="e">
        <f>#REF!/#REF!</f>
        <v>#REF!</v>
      </c>
      <c r="AE70" s="45" t="e">
        <f>#REF!/#REF!</f>
        <v>#REF!</v>
      </c>
      <c r="AF70" s="45" t="e">
        <f>#REF!/#REF!</f>
        <v>#REF!</v>
      </c>
      <c r="AG70" s="45" t="e">
        <f>#REF!/#REF!</f>
        <v>#REF!</v>
      </c>
      <c r="AH70" s="45" t="e">
        <f>#REF!/#REF!</f>
        <v>#REF!</v>
      </c>
      <c r="AI70" s="45" t="e">
        <f>#REF!/#REF!</f>
        <v>#REF!</v>
      </c>
      <c r="AJ70" s="45" t="e">
        <f>#REF!/#REF!</f>
        <v>#REF!</v>
      </c>
      <c r="AK70" s="45" t="e">
        <f>#REF!/#REF!</f>
        <v>#REF!</v>
      </c>
      <c r="AL70" s="45" t="e">
        <f>#REF!/#REF!</f>
        <v>#REF!</v>
      </c>
      <c r="AM70" s="45" t="e">
        <f>#REF!/#REF!</f>
        <v>#REF!</v>
      </c>
      <c r="AN70" s="45" t="e">
        <f>#REF!/#REF!</f>
        <v>#REF!</v>
      </c>
      <c r="AO70" s="45" t="e">
        <f>#REF!/#REF!</f>
        <v>#REF!</v>
      </c>
    </row>
    <row r="71" spans="1:45" ht="15.75" customHeight="1">
      <c r="AR71" s="7" t="s">
        <v>32</v>
      </c>
    </row>
    <row r="72" spans="1:45" ht="18" customHeight="1">
      <c r="A72" s="23" t="s">
        <v>33</v>
      </c>
      <c r="B72" s="5">
        <v>1</v>
      </c>
      <c r="C72" s="47">
        <v>14.9</v>
      </c>
      <c r="D72" s="47">
        <v>15.3</v>
      </c>
      <c r="E72" s="47" t="s">
        <v>34</v>
      </c>
      <c r="F72" s="47" t="s">
        <v>35</v>
      </c>
      <c r="G72" s="47" t="s">
        <v>36</v>
      </c>
      <c r="H72" s="29" t="s">
        <v>37</v>
      </c>
      <c r="I72" s="29" t="s">
        <v>38</v>
      </c>
      <c r="J72" s="10">
        <v>29.9</v>
      </c>
      <c r="K72" s="10">
        <v>29.6</v>
      </c>
      <c r="L72" s="10">
        <v>28.9</v>
      </c>
      <c r="M72" s="10">
        <v>29.4</v>
      </c>
      <c r="N72" s="10">
        <v>29.3</v>
      </c>
      <c r="O72" s="10">
        <v>29.4</v>
      </c>
      <c r="P72" s="10">
        <v>29.4</v>
      </c>
      <c r="Q72" s="10">
        <v>29.4</v>
      </c>
      <c r="R72" s="10">
        <v>28.4</v>
      </c>
      <c r="S72" s="10">
        <v>27.3</v>
      </c>
      <c r="T72" s="10">
        <v>26.8</v>
      </c>
      <c r="U72" s="10">
        <v>26.7</v>
      </c>
      <c r="V72" s="48">
        <v>26.7</v>
      </c>
      <c r="W72" s="10">
        <v>27.1</v>
      </c>
      <c r="X72" s="10">
        <v>27.2</v>
      </c>
      <c r="Y72" s="10">
        <v>27.3</v>
      </c>
      <c r="Z72" s="10">
        <v>27.3</v>
      </c>
      <c r="AA72" s="10">
        <v>27.2</v>
      </c>
      <c r="AB72" s="10">
        <v>27.4</v>
      </c>
      <c r="AC72" s="10">
        <v>26.7</v>
      </c>
      <c r="AD72" s="10">
        <v>27.3</v>
      </c>
      <c r="AE72" s="5">
        <v>27</v>
      </c>
      <c r="AF72" s="5">
        <v>27</v>
      </c>
      <c r="AG72" s="10">
        <v>26.7</v>
      </c>
      <c r="AH72" s="10">
        <v>27.3</v>
      </c>
      <c r="AI72" s="5">
        <v>27</v>
      </c>
      <c r="AJ72" s="10">
        <v>27.2</v>
      </c>
      <c r="AK72" s="10">
        <v>26.9</v>
      </c>
      <c r="AL72" s="10">
        <v>26.7</v>
      </c>
      <c r="AM72" s="29" t="s">
        <v>39</v>
      </c>
      <c r="AN72" s="29" t="s">
        <v>40</v>
      </c>
      <c r="AO72" s="29" t="s">
        <v>41</v>
      </c>
      <c r="AP72" s="7">
        <f>MAX($H72:$AO72)</f>
        <v>29.9</v>
      </c>
      <c r="AQ72" s="7">
        <f>MIN($H72:$AO72)</f>
        <v>26.7</v>
      </c>
      <c r="AR72" s="7">
        <f t="shared" ref="AR72:AR79" si="23">MAX($H72:$AM72)</f>
        <v>29.9</v>
      </c>
      <c r="AS72" s="7">
        <f t="shared" ref="AS72:AS79" si="24">MIN($H72:$AM72)</f>
        <v>26.7</v>
      </c>
    </row>
    <row r="73" spans="1:45" ht="18" customHeight="1">
      <c r="B73" s="5">
        <v>2</v>
      </c>
      <c r="C73" s="47">
        <v>15.2</v>
      </c>
      <c r="D73" s="47">
        <v>15.7</v>
      </c>
      <c r="E73" s="47" t="s">
        <v>34</v>
      </c>
      <c r="F73" s="47" t="s">
        <v>35</v>
      </c>
      <c r="G73" s="47" t="s">
        <v>36</v>
      </c>
      <c r="H73" s="29" t="s">
        <v>37</v>
      </c>
      <c r="I73" s="29" t="s">
        <v>38</v>
      </c>
      <c r="J73" s="10">
        <v>29.8</v>
      </c>
      <c r="K73" s="10">
        <v>29.6</v>
      </c>
      <c r="L73" s="10">
        <v>28.9</v>
      </c>
      <c r="M73" s="10">
        <v>29.4</v>
      </c>
      <c r="N73" s="10">
        <v>28.8</v>
      </c>
      <c r="O73" s="10">
        <v>29.3</v>
      </c>
      <c r="P73" s="10">
        <v>28.9</v>
      </c>
      <c r="Q73" s="10">
        <v>28.8</v>
      </c>
      <c r="R73" s="10">
        <v>28.8</v>
      </c>
      <c r="S73" s="10">
        <v>27.4</v>
      </c>
      <c r="T73" s="10">
        <v>27.3</v>
      </c>
      <c r="U73" s="10">
        <v>27.3</v>
      </c>
      <c r="V73" s="48">
        <v>27</v>
      </c>
      <c r="W73" s="10">
        <v>27.2</v>
      </c>
      <c r="X73" s="10">
        <v>26.8</v>
      </c>
      <c r="Y73" s="10">
        <v>27.7</v>
      </c>
      <c r="Z73" s="10">
        <v>27.1</v>
      </c>
      <c r="AA73" s="10">
        <v>27.3</v>
      </c>
      <c r="AB73" s="10">
        <v>27.4</v>
      </c>
      <c r="AC73" s="10">
        <v>27.1</v>
      </c>
      <c r="AD73" s="10">
        <v>27.3</v>
      </c>
      <c r="AE73" s="10">
        <v>27.2</v>
      </c>
      <c r="AF73" s="10">
        <v>26.6</v>
      </c>
      <c r="AG73" s="10">
        <v>27.4</v>
      </c>
      <c r="AH73" s="10">
        <v>27.3</v>
      </c>
      <c r="AI73" s="10">
        <v>26.7</v>
      </c>
      <c r="AJ73" s="10">
        <v>26.7</v>
      </c>
      <c r="AK73" s="5">
        <v>27</v>
      </c>
      <c r="AL73" s="10">
        <v>27.2</v>
      </c>
      <c r="AM73" s="29" t="s">
        <v>39</v>
      </c>
      <c r="AN73" s="29" t="s">
        <v>40</v>
      </c>
      <c r="AO73" s="29" t="s">
        <v>41</v>
      </c>
      <c r="AP73" s="7">
        <f>MAX($H73:$AK73)</f>
        <v>29.8</v>
      </c>
      <c r="AQ73" s="7">
        <f>MIN($H73:$AK73)</f>
        <v>26.6</v>
      </c>
      <c r="AR73" s="7">
        <f t="shared" si="23"/>
        <v>29.8</v>
      </c>
      <c r="AS73" s="7">
        <f t="shared" si="24"/>
        <v>26.6</v>
      </c>
    </row>
    <row r="74" spans="1:45" ht="17.25" customHeight="1">
      <c r="B74" s="2" t="s">
        <v>42</v>
      </c>
      <c r="V74" s="49">
        <f t="shared" ref="V74:AB74" si="25">AVERAGE(V72:V73)</f>
        <v>26.85</v>
      </c>
      <c r="W74" s="49">
        <f t="shared" si="25"/>
        <v>27.15</v>
      </c>
      <c r="X74" s="49">
        <f t="shared" si="25"/>
        <v>27</v>
      </c>
      <c r="Y74" s="49">
        <f t="shared" si="25"/>
        <v>27.5</v>
      </c>
      <c r="Z74" s="49">
        <f t="shared" si="25"/>
        <v>27.200000000000003</v>
      </c>
      <c r="AA74" s="49">
        <f t="shared" si="25"/>
        <v>27.25</v>
      </c>
      <c r="AB74" s="49">
        <f t="shared" si="25"/>
        <v>27.4</v>
      </c>
      <c r="AP74" s="4">
        <f>MAX($H74:$AK74)</f>
        <v>27.5</v>
      </c>
      <c r="AQ74" s="4">
        <f>MIN($H74:$AK74)</f>
        <v>26.85</v>
      </c>
      <c r="AR74" s="4">
        <f t="shared" si="23"/>
        <v>27.5</v>
      </c>
      <c r="AS74" s="4">
        <f t="shared" si="24"/>
        <v>26.85</v>
      </c>
    </row>
    <row r="75" spans="1:45" ht="18" customHeight="1">
      <c r="A75" s="33" t="s">
        <v>43</v>
      </c>
      <c r="B75" s="5">
        <v>1</v>
      </c>
      <c r="C75" s="50">
        <v>9</v>
      </c>
      <c r="D75" s="47">
        <v>8.9700000000000006</v>
      </c>
      <c r="E75" s="47">
        <v>8.8800000000000008</v>
      </c>
      <c r="F75" s="47">
        <v>8.7899999999999991</v>
      </c>
      <c r="G75" s="47">
        <v>8.7899999999999991</v>
      </c>
      <c r="H75" s="47">
        <v>8.02</v>
      </c>
      <c r="I75" s="47">
        <v>7.91</v>
      </c>
      <c r="J75" s="47">
        <v>6.91</v>
      </c>
      <c r="K75" s="47">
        <v>7.66</v>
      </c>
      <c r="L75" s="47">
        <v>7.7</v>
      </c>
      <c r="M75" s="47">
        <v>5.43</v>
      </c>
      <c r="N75" s="47">
        <v>6.84</v>
      </c>
      <c r="O75" s="47">
        <v>6.84</v>
      </c>
      <c r="P75" s="47">
        <v>7.12</v>
      </c>
      <c r="Q75" s="47">
        <v>6.68</v>
      </c>
      <c r="R75" s="47">
        <v>7.1</v>
      </c>
      <c r="S75" s="47">
        <v>7.29</v>
      </c>
      <c r="T75" s="47">
        <v>7.58</v>
      </c>
      <c r="U75" s="47">
        <v>7.65</v>
      </c>
      <c r="V75" s="48">
        <v>7.39</v>
      </c>
      <c r="W75" s="48">
        <v>7.28</v>
      </c>
      <c r="X75" s="49">
        <v>7.64</v>
      </c>
      <c r="Y75" s="48">
        <v>7.67</v>
      </c>
      <c r="Z75" s="48">
        <v>7.7</v>
      </c>
      <c r="AA75" s="48">
        <v>7.58</v>
      </c>
      <c r="AB75" s="48">
        <v>7.33</v>
      </c>
      <c r="AC75" s="48">
        <v>7.44</v>
      </c>
      <c r="AD75" s="48">
        <v>7.36</v>
      </c>
      <c r="AE75" s="48">
        <v>7.61</v>
      </c>
      <c r="AF75" s="48">
        <v>7.56</v>
      </c>
      <c r="AG75" s="10">
        <v>7.45</v>
      </c>
      <c r="AH75" s="10">
        <v>7.49</v>
      </c>
      <c r="AI75" s="10">
        <v>7.31</v>
      </c>
      <c r="AJ75" s="10">
        <v>7.37</v>
      </c>
      <c r="AK75" s="10">
        <v>7.34</v>
      </c>
      <c r="AL75" s="10">
        <v>7.46</v>
      </c>
      <c r="AM75" s="10">
        <v>7.4</v>
      </c>
      <c r="AN75" s="10">
        <v>7.35</v>
      </c>
      <c r="AO75" s="10">
        <v>7.35</v>
      </c>
      <c r="AP75" s="7">
        <f>MAX($C75:$AO75)</f>
        <v>9</v>
      </c>
      <c r="AQ75" s="7">
        <f>MIN($C75:$AO75)</f>
        <v>5.43</v>
      </c>
      <c r="AR75" s="7">
        <f t="shared" si="23"/>
        <v>8.02</v>
      </c>
      <c r="AS75" s="7">
        <f t="shared" si="24"/>
        <v>5.43</v>
      </c>
    </row>
    <row r="76" spans="1:45" ht="18" customHeight="1">
      <c r="B76" s="5">
        <v>2</v>
      </c>
      <c r="C76" s="47">
        <v>9.02</v>
      </c>
      <c r="D76" s="47">
        <v>8.93</v>
      </c>
      <c r="E76" s="47">
        <v>8.89</v>
      </c>
      <c r="F76" s="47">
        <v>8.5</v>
      </c>
      <c r="G76" s="47">
        <v>8.5</v>
      </c>
      <c r="H76" s="47">
        <v>8.01</v>
      </c>
      <c r="I76" s="47">
        <v>7.76</v>
      </c>
      <c r="J76" s="47">
        <v>7.23</v>
      </c>
      <c r="K76" s="47">
        <v>7.35</v>
      </c>
      <c r="L76" s="47">
        <v>7.43</v>
      </c>
      <c r="M76" s="47">
        <v>5.24</v>
      </c>
      <c r="N76" s="47">
        <v>6.69</v>
      </c>
      <c r="O76" s="47">
        <v>7.01</v>
      </c>
      <c r="P76" s="47">
        <v>6.88</v>
      </c>
      <c r="Q76" s="47">
        <v>6.95</v>
      </c>
      <c r="R76" s="47">
        <v>6.7</v>
      </c>
      <c r="S76" s="47">
        <v>7.28</v>
      </c>
      <c r="T76" s="47">
        <v>7.59</v>
      </c>
      <c r="U76" s="47">
        <v>7.3</v>
      </c>
      <c r="V76" s="48">
        <v>7.28</v>
      </c>
      <c r="W76" s="48">
        <v>7.27</v>
      </c>
      <c r="X76" s="48">
        <v>7.3</v>
      </c>
      <c r="Y76" s="48">
        <v>7.41</v>
      </c>
      <c r="Z76" s="48">
        <v>7.48</v>
      </c>
      <c r="AA76" s="48">
        <v>7.47</v>
      </c>
      <c r="AB76" s="48">
        <v>7.13</v>
      </c>
      <c r="AC76" s="48">
        <v>7.26</v>
      </c>
      <c r="AD76" s="48">
        <v>7.24</v>
      </c>
      <c r="AE76" s="48">
        <v>7.24</v>
      </c>
      <c r="AF76" s="48">
        <v>7.25</v>
      </c>
      <c r="AG76" s="48">
        <v>7.21</v>
      </c>
      <c r="AH76" s="48">
        <v>7.34</v>
      </c>
      <c r="AI76" s="48">
        <v>7.27</v>
      </c>
      <c r="AJ76" s="48">
        <v>7.22</v>
      </c>
      <c r="AK76" s="48">
        <v>7.15</v>
      </c>
      <c r="AL76" s="48">
        <v>7.26</v>
      </c>
      <c r="AM76" s="48">
        <v>7.23</v>
      </c>
      <c r="AN76" s="48">
        <v>7.17</v>
      </c>
      <c r="AO76" s="48">
        <v>7.17</v>
      </c>
      <c r="AP76" s="7">
        <f>MAX($C76:$AO76)</f>
        <v>9.02</v>
      </c>
      <c r="AQ76" s="7">
        <f>MIN($C76:$AO76)</f>
        <v>5.24</v>
      </c>
      <c r="AR76" s="7">
        <f t="shared" si="23"/>
        <v>8.01</v>
      </c>
      <c r="AS76" s="7">
        <f t="shared" si="24"/>
        <v>5.24</v>
      </c>
    </row>
    <row r="77" spans="1:45" ht="17.25" customHeight="1">
      <c r="B77" s="2" t="s">
        <v>42</v>
      </c>
      <c r="V77" s="49">
        <f>AVERAGE(V75:V76)</f>
        <v>7.335</v>
      </c>
      <c r="AP77" s="7">
        <f>MAX($C77:$AO77)</f>
        <v>7.335</v>
      </c>
      <c r="AQ77" s="7">
        <f>MIN($C77:$AO77)</f>
        <v>7.335</v>
      </c>
      <c r="AR77" s="7">
        <f t="shared" si="23"/>
        <v>7.335</v>
      </c>
      <c r="AS77" s="7">
        <f t="shared" si="24"/>
        <v>7.335</v>
      </c>
    </row>
    <row r="78" spans="1:45" ht="18" customHeight="1">
      <c r="A78" s="23" t="s">
        <v>44</v>
      </c>
      <c r="B78" s="5">
        <v>1</v>
      </c>
      <c r="C78" s="47">
        <v>8.34</v>
      </c>
      <c r="D78" s="47">
        <v>8.33</v>
      </c>
      <c r="E78" s="47">
        <v>8.34</v>
      </c>
      <c r="F78" s="47">
        <v>8.52</v>
      </c>
      <c r="G78" s="47">
        <v>8.52</v>
      </c>
      <c r="H78" s="47">
        <v>8.61</v>
      </c>
      <c r="I78" s="47">
        <v>8.6300000000000008</v>
      </c>
      <c r="J78" s="47">
        <v>8.6999999999999993</v>
      </c>
      <c r="K78" s="47">
        <v>8.7100000000000009</v>
      </c>
      <c r="L78" s="47">
        <v>8.5500000000000007</v>
      </c>
      <c r="M78" s="47">
        <v>8.5399999999999991</v>
      </c>
      <c r="N78" s="47">
        <v>8.57</v>
      </c>
      <c r="O78" s="47">
        <v>8.57</v>
      </c>
      <c r="P78" s="47">
        <v>8.44</v>
      </c>
      <c r="Q78" s="47">
        <v>8.56</v>
      </c>
      <c r="R78" s="47">
        <v>8.5399999999999991</v>
      </c>
      <c r="S78" s="47">
        <v>8.52</v>
      </c>
      <c r="T78" s="47">
        <v>8.52</v>
      </c>
      <c r="U78" s="47">
        <v>8.4499999999999993</v>
      </c>
      <c r="V78" s="47">
        <v>8.48</v>
      </c>
      <c r="W78" s="48">
        <v>8.4499999999999993</v>
      </c>
      <c r="X78" s="48">
        <v>8.4700000000000006</v>
      </c>
      <c r="Y78" s="48">
        <v>8.48</v>
      </c>
      <c r="Z78" s="48">
        <v>8.3800000000000008</v>
      </c>
      <c r="AA78" s="48">
        <v>8.52</v>
      </c>
      <c r="AB78" s="48">
        <v>8.52</v>
      </c>
      <c r="AC78" s="48">
        <v>8.44</v>
      </c>
      <c r="AD78" s="48">
        <v>8.48</v>
      </c>
      <c r="AE78" s="48">
        <v>8.4700000000000006</v>
      </c>
      <c r="AF78" s="48">
        <v>8.36</v>
      </c>
      <c r="AG78" s="48">
        <v>8.44</v>
      </c>
      <c r="AH78" s="48">
        <v>8.42</v>
      </c>
      <c r="AI78" s="10">
        <v>8.43</v>
      </c>
      <c r="AJ78" s="10">
        <v>8.3000000000000007</v>
      </c>
      <c r="AK78" s="10">
        <v>8.14</v>
      </c>
      <c r="AL78" s="10">
        <v>8.25</v>
      </c>
      <c r="AM78" s="10">
        <v>8.32</v>
      </c>
      <c r="AN78" s="10">
        <v>8.35</v>
      </c>
      <c r="AO78" s="10">
        <v>8.35</v>
      </c>
      <c r="AP78" s="7">
        <f>MAX($C78:$AO78)</f>
        <v>8.7100000000000009</v>
      </c>
      <c r="AQ78" s="7">
        <f>MIN($C78:$AO78)</f>
        <v>8.14</v>
      </c>
      <c r="AR78" s="7">
        <f t="shared" si="23"/>
        <v>8.7100000000000009</v>
      </c>
      <c r="AS78" s="7">
        <f t="shared" si="24"/>
        <v>8.14</v>
      </c>
    </row>
    <row r="79" spans="1:45" ht="18" customHeight="1">
      <c r="B79" s="5">
        <v>2</v>
      </c>
      <c r="C79" s="47">
        <v>8.36</v>
      </c>
      <c r="D79" s="47">
        <v>8.39</v>
      </c>
      <c r="E79" s="47">
        <v>8.36</v>
      </c>
      <c r="F79" s="47">
        <v>8.49</v>
      </c>
      <c r="G79" s="47">
        <v>8.49</v>
      </c>
      <c r="H79" s="47">
        <v>8.65</v>
      </c>
      <c r="I79" s="47">
        <v>8.69</v>
      </c>
      <c r="J79" s="47">
        <v>8.7100000000000009</v>
      </c>
      <c r="K79" s="47">
        <v>8.7200000000000006</v>
      </c>
      <c r="L79" s="47">
        <v>8.56</v>
      </c>
      <c r="M79" s="47">
        <v>8.5500000000000007</v>
      </c>
      <c r="N79" s="47">
        <v>8.52</v>
      </c>
      <c r="O79" s="47">
        <v>8.5299999999999994</v>
      </c>
      <c r="P79" s="47">
        <v>8.2899999999999991</v>
      </c>
      <c r="Q79" s="47">
        <v>8.5500000000000007</v>
      </c>
      <c r="R79" s="47">
        <v>8.56</v>
      </c>
      <c r="S79" s="47">
        <v>8.49</v>
      </c>
      <c r="T79" s="47">
        <v>8.5299999999999994</v>
      </c>
      <c r="U79" s="47">
        <v>8.4</v>
      </c>
      <c r="V79" s="47">
        <v>8.51</v>
      </c>
      <c r="W79" s="48">
        <v>8.49</v>
      </c>
      <c r="X79" s="48">
        <v>8.5</v>
      </c>
      <c r="Y79" s="48">
        <v>8.5</v>
      </c>
      <c r="Z79" s="48">
        <v>8.3800000000000008</v>
      </c>
      <c r="AA79" s="48">
        <v>8.5</v>
      </c>
      <c r="AB79" s="48">
        <v>8.5</v>
      </c>
      <c r="AC79" s="48">
        <v>8.43</v>
      </c>
      <c r="AD79" s="48">
        <v>8.4700000000000006</v>
      </c>
      <c r="AE79" s="48">
        <v>8.4700000000000006</v>
      </c>
      <c r="AF79" s="48">
        <v>8.41</v>
      </c>
      <c r="AG79" s="48">
        <v>8.4600000000000009</v>
      </c>
      <c r="AH79" s="48">
        <v>8.4</v>
      </c>
      <c r="AI79" s="48">
        <v>8.43</v>
      </c>
      <c r="AJ79" s="48">
        <v>8.33</v>
      </c>
      <c r="AK79" s="48">
        <v>8.35</v>
      </c>
      <c r="AL79" s="48">
        <v>8.2799999999999994</v>
      </c>
      <c r="AM79" s="48">
        <v>8.3699999999999992</v>
      </c>
      <c r="AN79" s="48">
        <v>8.3699999999999992</v>
      </c>
      <c r="AO79" s="48">
        <v>8.3699999999999992</v>
      </c>
      <c r="AP79" s="7">
        <f>MAX($C79:$AO79)</f>
        <v>8.7200000000000006</v>
      </c>
      <c r="AQ79" s="7">
        <f>MIN($C79:$AO79)</f>
        <v>8.2799999999999994</v>
      </c>
      <c r="AR79" s="7">
        <f t="shared" si="23"/>
        <v>8.7200000000000006</v>
      </c>
      <c r="AS79" s="7">
        <f t="shared" si="24"/>
        <v>8.2799999999999994</v>
      </c>
    </row>
    <row r="80" spans="1:45" ht="17.25" customHeight="1">
      <c r="B80" s="2" t="s">
        <v>42</v>
      </c>
      <c r="V80" s="34">
        <f>AVERAGE(V78:V79)</f>
        <v>8.495000000000001</v>
      </c>
    </row>
    <row r="81" spans="1:65" ht="17.25" customHeight="1">
      <c r="A81" s="23" t="s">
        <v>45</v>
      </c>
      <c r="B81" s="5">
        <v>1</v>
      </c>
      <c r="C81" s="5">
        <v>0</v>
      </c>
      <c r="D81" s="10">
        <v>1.1499999999999999</v>
      </c>
      <c r="E81" s="10">
        <v>0.82299999999999995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10">
        <v>0.33100000000000002</v>
      </c>
      <c r="L81" s="5">
        <v>0</v>
      </c>
      <c r="M81" s="10">
        <v>0.41199999999999998</v>
      </c>
      <c r="N81" s="10">
        <v>0.192</v>
      </c>
      <c r="O81" s="10">
        <v>0.39500000000000002</v>
      </c>
      <c r="P81" s="10">
        <v>0.35299999999999998</v>
      </c>
      <c r="Q81" s="10">
        <v>0.40699999999999997</v>
      </c>
      <c r="R81" s="10">
        <v>0.40699999999999997</v>
      </c>
      <c r="S81" s="10">
        <v>0.40100000000000002</v>
      </c>
      <c r="T81" s="10">
        <v>0.45500000000000002</v>
      </c>
      <c r="U81" s="10">
        <v>0.22600000000000001</v>
      </c>
      <c r="V81" s="10">
        <v>0.57799999999999996</v>
      </c>
      <c r="W81" s="10">
        <v>0.436</v>
      </c>
      <c r="X81" s="10">
        <v>0.504</v>
      </c>
      <c r="Y81" s="10">
        <v>0.24099999999999999</v>
      </c>
      <c r="Z81" s="10">
        <v>0.75900000000000001</v>
      </c>
      <c r="AA81" s="10">
        <v>0.52100000000000002</v>
      </c>
      <c r="AB81" s="10">
        <v>0.84199999999999997</v>
      </c>
      <c r="AC81" s="10">
        <v>0.75</v>
      </c>
      <c r="AD81" s="10">
        <v>0.441</v>
      </c>
      <c r="AE81" s="10">
        <v>0.46100000000000002</v>
      </c>
      <c r="AF81" s="10">
        <v>0.73699999999999999</v>
      </c>
      <c r="AG81" s="10">
        <v>0.89900000000000002</v>
      </c>
      <c r="AH81" s="10">
        <v>1.1719999999999999</v>
      </c>
      <c r="AI81" s="10">
        <v>0.97099999999999997</v>
      </c>
      <c r="AJ81" s="10">
        <v>0.89</v>
      </c>
      <c r="AK81" s="10">
        <v>1.0960000000000001</v>
      </c>
      <c r="AL81" s="10">
        <v>1.2350000000000001</v>
      </c>
      <c r="AM81" s="10">
        <v>1.1879999999999999</v>
      </c>
      <c r="AN81" s="10">
        <v>1.956</v>
      </c>
      <c r="AO81" s="10">
        <v>1.956</v>
      </c>
    </row>
    <row r="82" spans="1:65" ht="17.25" customHeight="1">
      <c r="B82" s="5">
        <v>2</v>
      </c>
      <c r="C82" s="5">
        <v>0</v>
      </c>
      <c r="D82" s="10">
        <v>2.5230000000000001</v>
      </c>
      <c r="E82" s="10">
        <v>2.032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10">
        <v>0.36299999999999999</v>
      </c>
      <c r="N82" s="5">
        <v>0</v>
      </c>
      <c r="O82" s="10">
        <v>0.41099999999999998</v>
      </c>
      <c r="P82" s="10">
        <v>0.21199999999999999</v>
      </c>
      <c r="Q82" s="10">
        <v>0.372</v>
      </c>
      <c r="R82" s="10">
        <v>0.53200000000000003</v>
      </c>
      <c r="S82" s="10">
        <v>0.54100000000000004</v>
      </c>
      <c r="T82" s="10">
        <v>1.9379999999999999</v>
      </c>
      <c r="U82" s="10">
        <v>0.876</v>
      </c>
      <c r="V82" s="10">
        <v>0.74099999999999999</v>
      </c>
      <c r="W82" s="10">
        <v>0.67300000000000004</v>
      </c>
      <c r="X82" s="10">
        <v>0.71699999999999997</v>
      </c>
      <c r="Y82" s="10">
        <v>0.22900000000000001</v>
      </c>
      <c r="Z82" s="10">
        <v>1.141</v>
      </c>
      <c r="AA82" s="10">
        <v>0.72899999999999998</v>
      </c>
      <c r="AB82" s="10">
        <v>1.2310000000000001</v>
      </c>
      <c r="AC82" s="10">
        <v>1.167</v>
      </c>
      <c r="AD82" s="10">
        <v>1.2370000000000001</v>
      </c>
      <c r="AE82" s="10">
        <v>0.89900000000000002</v>
      </c>
      <c r="AF82" s="10">
        <v>1.073</v>
      </c>
      <c r="AG82" s="10">
        <v>1.1679999999999999</v>
      </c>
      <c r="AH82" s="10">
        <v>1.145</v>
      </c>
      <c r="AI82" s="10">
        <v>1.27</v>
      </c>
      <c r="AJ82" s="10">
        <v>1.3029999999999999</v>
      </c>
      <c r="AK82" s="10">
        <v>1.472</v>
      </c>
      <c r="AL82" s="10">
        <v>1.665</v>
      </c>
      <c r="AM82" s="10">
        <v>1.292</v>
      </c>
      <c r="AN82" s="10">
        <v>2.1589999999999998</v>
      </c>
      <c r="AO82" s="10">
        <v>2.1589999999999998</v>
      </c>
    </row>
    <row r="83" spans="1:65" ht="15.75" customHeight="1">
      <c r="C83" s="34">
        <f t="shared" ref="C83:AO83" si="26">AVERAGE(C81:C82)</f>
        <v>0</v>
      </c>
      <c r="D83" s="34">
        <f t="shared" si="26"/>
        <v>1.8365</v>
      </c>
      <c r="E83" s="34">
        <f t="shared" si="26"/>
        <v>1.4275</v>
      </c>
      <c r="F83" s="34">
        <f t="shared" si="26"/>
        <v>0</v>
      </c>
      <c r="G83" s="34">
        <f t="shared" si="26"/>
        <v>0</v>
      </c>
      <c r="H83" s="34">
        <f t="shared" si="26"/>
        <v>0</v>
      </c>
      <c r="I83" s="34">
        <f t="shared" si="26"/>
        <v>0</v>
      </c>
      <c r="J83" s="34">
        <f t="shared" si="26"/>
        <v>0</v>
      </c>
      <c r="K83" s="34">
        <f t="shared" si="26"/>
        <v>0.16550000000000001</v>
      </c>
      <c r="L83" s="34">
        <f t="shared" si="26"/>
        <v>0</v>
      </c>
      <c r="M83" s="34">
        <f t="shared" si="26"/>
        <v>0.38749999999999996</v>
      </c>
      <c r="N83" s="34">
        <f t="shared" si="26"/>
        <v>9.6000000000000002E-2</v>
      </c>
      <c r="O83" s="34">
        <f t="shared" si="26"/>
        <v>0.40300000000000002</v>
      </c>
      <c r="P83" s="34">
        <f t="shared" si="26"/>
        <v>0.28249999999999997</v>
      </c>
      <c r="Q83" s="34">
        <f t="shared" si="26"/>
        <v>0.38949999999999996</v>
      </c>
      <c r="R83" s="34">
        <f t="shared" si="26"/>
        <v>0.46950000000000003</v>
      </c>
      <c r="S83" s="34">
        <f t="shared" si="26"/>
        <v>0.47100000000000003</v>
      </c>
      <c r="T83" s="34">
        <f t="shared" si="26"/>
        <v>1.1964999999999999</v>
      </c>
      <c r="U83" s="34">
        <f t="shared" si="26"/>
        <v>0.55100000000000005</v>
      </c>
      <c r="V83" s="34">
        <f t="shared" si="26"/>
        <v>0.65949999999999998</v>
      </c>
      <c r="W83" s="34">
        <f t="shared" si="26"/>
        <v>0.55449999999999999</v>
      </c>
      <c r="X83" s="34">
        <f t="shared" si="26"/>
        <v>0.61050000000000004</v>
      </c>
      <c r="Y83" s="34">
        <f t="shared" si="26"/>
        <v>0.23499999999999999</v>
      </c>
      <c r="Z83" s="34">
        <f t="shared" si="26"/>
        <v>0.95</v>
      </c>
      <c r="AA83" s="34">
        <f t="shared" si="26"/>
        <v>0.625</v>
      </c>
      <c r="AB83" s="34">
        <f t="shared" si="26"/>
        <v>1.0365</v>
      </c>
      <c r="AC83" s="34">
        <f t="shared" si="26"/>
        <v>0.95850000000000002</v>
      </c>
      <c r="AD83" s="34">
        <f t="shared" si="26"/>
        <v>0.83900000000000008</v>
      </c>
      <c r="AE83" s="34">
        <f t="shared" si="26"/>
        <v>0.68</v>
      </c>
      <c r="AF83" s="34">
        <f t="shared" si="26"/>
        <v>0.90500000000000003</v>
      </c>
      <c r="AG83" s="34">
        <f t="shared" si="26"/>
        <v>1.0335000000000001</v>
      </c>
      <c r="AH83" s="34">
        <f t="shared" si="26"/>
        <v>1.1585000000000001</v>
      </c>
      <c r="AI83" s="34">
        <f t="shared" si="26"/>
        <v>1.1205000000000001</v>
      </c>
      <c r="AJ83" s="34">
        <f t="shared" si="26"/>
        <v>1.0965</v>
      </c>
      <c r="AK83" s="34">
        <f t="shared" si="26"/>
        <v>1.284</v>
      </c>
      <c r="AL83" s="34">
        <f t="shared" si="26"/>
        <v>1.4500000000000002</v>
      </c>
      <c r="AM83" s="34">
        <f t="shared" si="26"/>
        <v>1.24</v>
      </c>
      <c r="AN83" s="34">
        <f t="shared" si="26"/>
        <v>2.0575000000000001</v>
      </c>
      <c r="AO83" s="34">
        <f t="shared" si="26"/>
        <v>2.0575000000000001</v>
      </c>
    </row>
    <row r="84" spans="1:65" ht="17.25" customHeight="1">
      <c r="A84" s="23" t="s">
        <v>46</v>
      </c>
      <c r="B84" s="5">
        <v>1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</row>
    <row r="85" spans="1:65" ht="17.25" customHeight="1">
      <c r="B85" s="5">
        <v>2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</row>
    <row r="86" spans="1:65" ht="17.25" customHeight="1">
      <c r="C86" s="34">
        <f t="shared" ref="C86:AO86" si="27">AVERAGE(C84:C85)</f>
        <v>0</v>
      </c>
      <c r="D86" s="34">
        <f t="shared" si="27"/>
        <v>0</v>
      </c>
      <c r="E86" s="34">
        <f t="shared" si="27"/>
        <v>0</v>
      </c>
      <c r="F86" s="34">
        <f t="shared" si="27"/>
        <v>0</v>
      </c>
      <c r="G86" s="34">
        <f t="shared" si="27"/>
        <v>0</v>
      </c>
      <c r="H86" s="34">
        <f t="shared" si="27"/>
        <v>0</v>
      </c>
      <c r="I86" s="34">
        <f t="shared" si="27"/>
        <v>0</v>
      </c>
      <c r="J86" s="34">
        <f t="shared" si="27"/>
        <v>0</v>
      </c>
      <c r="K86" s="34">
        <f t="shared" si="27"/>
        <v>0</v>
      </c>
      <c r="L86" s="34">
        <f t="shared" si="27"/>
        <v>0</v>
      </c>
      <c r="M86" s="34">
        <f t="shared" si="27"/>
        <v>0</v>
      </c>
      <c r="N86" s="34">
        <f t="shared" si="27"/>
        <v>0</v>
      </c>
      <c r="O86" s="34">
        <f t="shared" si="27"/>
        <v>0</v>
      </c>
      <c r="P86" s="34">
        <f t="shared" si="27"/>
        <v>0</v>
      </c>
      <c r="Q86" s="34">
        <f t="shared" si="27"/>
        <v>0</v>
      </c>
      <c r="R86" s="34">
        <f t="shared" si="27"/>
        <v>0</v>
      </c>
      <c r="S86" s="34">
        <f t="shared" si="27"/>
        <v>0</v>
      </c>
      <c r="T86" s="34">
        <f t="shared" si="27"/>
        <v>0</v>
      </c>
      <c r="U86" s="34">
        <f t="shared" si="27"/>
        <v>0</v>
      </c>
      <c r="V86" s="34">
        <f t="shared" si="27"/>
        <v>0</v>
      </c>
      <c r="W86" s="34">
        <f t="shared" si="27"/>
        <v>0</v>
      </c>
      <c r="X86" s="34">
        <f t="shared" si="27"/>
        <v>0</v>
      </c>
      <c r="Y86" s="34">
        <f t="shared" si="27"/>
        <v>0</v>
      </c>
      <c r="Z86" s="34">
        <f t="shared" si="27"/>
        <v>0</v>
      </c>
      <c r="AA86" s="34">
        <f t="shared" si="27"/>
        <v>0</v>
      </c>
      <c r="AB86" s="34">
        <f t="shared" si="27"/>
        <v>0</v>
      </c>
      <c r="AC86" s="34">
        <f t="shared" si="27"/>
        <v>0</v>
      </c>
      <c r="AD86" s="34">
        <f t="shared" si="27"/>
        <v>0</v>
      </c>
      <c r="AE86" s="34">
        <f t="shared" si="27"/>
        <v>0</v>
      </c>
      <c r="AF86" s="34">
        <f t="shared" si="27"/>
        <v>0</v>
      </c>
      <c r="AG86" s="34">
        <f t="shared" si="27"/>
        <v>0</v>
      </c>
      <c r="AH86" s="34">
        <f t="shared" si="27"/>
        <v>0</v>
      </c>
      <c r="AI86" s="34">
        <f t="shared" si="27"/>
        <v>0</v>
      </c>
      <c r="AJ86" s="34">
        <f t="shared" si="27"/>
        <v>0</v>
      </c>
      <c r="AK86" s="34">
        <f t="shared" si="27"/>
        <v>0</v>
      </c>
      <c r="AL86" s="34">
        <f t="shared" si="27"/>
        <v>0</v>
      </c>
      <c r="AM86" s="34">
        <f t="shared" si="27"/>
        <v>0</v>
      </c>
      <c r="AN86" s="34">
        <f t="shared" si="27"/>
        <v>0</v>
      </c>
      <c r="AO86" s="34">
        <f t="shared" si="27"/>
        <v>0</v>
      </c>
    </row>
    <row r="87" spans="1:65" ht="19.5" customHeight="1">
      <c r="A87" s="23" t="s">
        <v>47</v>
      </c>
      <c r="B87" s="5">
        <v>1</v>
      </c>
      <c r="C87" s="10">
        <v>1.341</v>
      </c>
      <c r="D87" s="10">
        <v>6.5910000000000002</v>
      </c>
      <c r="E87" s="10">
        <v>1.526</v>
      </c>
      <c r="F87" s="10">
        <v>1.1339999999999999</v>
      </c>
      <c r="G87" s="10">
        <v>3.0880000000000001</v>
      </c>
      <c r="H87" s="10">
        <v>3.0369999999999999</v>
      </c>
      <c r="I87" s="10">
        <v>2.9489999999999998</v>
      </c>
      <c r="J87" s="10">
        <v>3.073</v>
      </c>
      <c r="K87" s="10">
        <v>4.2110000000000003</v>
      </c>
      <c r="L87" s="10">
        <v>2.9929999999999999</v>
      </c>
      <c r="M87" s="10">
        <v>3.3929999999999998</v>
      </c>
      <c r="N87" s="10">
        <v>2.7869999999999999</v>
      </c>
      <c r="O87" s="10">
        <v>3.4990000000000001</v>
      </c>
      <c r="P87" s="10">
        <v>3.3090000000000002</v>
      </c>
      <c r="Q87" s="10">
        <v>3.3660000000000001</v>
      </c>
      <c r="R87" s="10">
        <v>3.835</v>
      </c>
      <c r="S87" s="10">
        <v>3.024</v>
      </c>
      <c r="T87" s="10">
        <v>3.4</v>
      </c>
      <c r="U87" s="10">
        <v>0.97599999999999998</v>
      </c>
      <c r="V87" s="10">
        <v>2.6850000000000001</v>
      </c>
      <c r="W87" s="10">
        <v>3.78</v>
      </c>
      <c r="X87" s="10">
        <v>3.157</v>
      </c>
      <c r="Y87" s="10">
        <v>3.1669999999999998</v>
      </c>
      <c r="Z87" s="10">
        <v>1.0349999999999999</v>
      </c>
      <c r="AA87" s="10">
        <v>3.3170000000000002</v>
      </c>
      <c r="AB87" s="10">
        <v>3.3109999999999999</v>
      </c>
      <c r="AC87" s="10">
        <v>3.2549999999999999</v>
      </c>
      <c r="AD87" s="10">
        <v>3.2730000000000001</v>
      </c>
      <c r="AE87" s="10">
        <v>3.8069999999999999</v>
      </c>
      <c r="AF87" s="10">
        <v>2.774</v>
      </c>
      <c r="AG87" s="10">
        <v>2.5670000000000002</v>
      </c>
      <c r="AH87" s="10">
        <v>2.8719999999999999</v>
      </c>
      <c r="AI87" s="10">
        <v>3.742</v>
      </c>
      <c r="AJ87" s="10">
        <v>3.31</v>
      </c>
      <c r="AK87" s="10">
        <v>3.605</v>
      </c>
      <c r="AL87" s="10">
        <v>1.766</v>
      </c>
      <c r="AM87" s="10">
        <v>3.6</v>
      </c>
      <c r="AN87" s="10">
        <v>3.403</v>
      </c>
      <c r="AO87" s="10">
        <v>3.403</v>
      </c>
    </row>
    <row r="88" spans="1:65" ht="19.5" customHeight="1">
      <c r="B88" s="5">
        <v>2</v>
      </c>
      <c r="C88" s="10">
        <v>1.4159999999999999</v>
      </c>
      <c r="D88" s="10">
        <v>18.004999999999999</v>
      </c>
      <c r="E88" s="10">
        <v>2.7570000000000001</v>
      </c>
      <c r="F88" s="10">
        <v>0.82799999999999996</v>
      </c>
      <c r="G88" s="10">
        <v>2.048</v>
      </c>
      <c r="H88" s="10">
        <v>4.032</v>
      </c>
      <c r="I88" s="10">
        <v>3.5379999999999998</v>
      </c>
      <c r="J88" s="10">
        <v>3.51</v>
      </c>
      <c r="K88" s="10">
        <v>3.6850000000000001</v>
      </c>
      <c r="L88" s="10">
        <v>3.153</v>
      </c>
      <c r="M88" s="10">
        <v>3.3</v>
      </c>
      <c r="N88" s="10">
        <v>2.5590000000000002</v>
      </c>
      <c r="O88" s="10">
        <v>4.0830000000000002</v>
      </c>
      <c r="P88" s="10">
        <v>3.2879999999999998</v>
      </c>
      <c r="Q88" s="10">
        <v>3.98</v>
      </c>
      <c r="R88" s="10">
        <v>3.7970000000000002</v>
      </c>
      <c r="S88" s="10">
        <v>3.6720000000000002</v>
      </c>
      <c r="T88" s="10">
        <v>3.8809999999999998</v>
      </c>
      <c r="U88" s="10">
        <v>7.1470000000000002</v>
      </c>
      <c r="V88" s="10">
        <v>2.6150000000000002</v>
      </c>
      <c r="W88" s="10">
        <v>3.0209999999999999</v>
      </c>
      <c r="X88" s="10">
        <v>2.9670000000000001</v>
      </c>
      <c r="Y88" s="10">
        <v>2.927</v>
      </c>
      <c r="Z88" s="10">
        <v>3.1749999999999998</v>
      </c>
      <c r="AA88" s="10">
        <v>3.0779999999999998</v>
      </c>
      <c r="AB88" s="10">
        <v>3.15</v>
      </c>
      <c r="AC88" s="10">
        <v>2.8010000000000002</v>
      </c>
      <c r="AD88" s="10">
        <v>3.2549999999999999</v>
      </c>
      <c r="AE88" s="10">
        <v>2.944</v>
      </c>
      <c r="AF88" s="10">
        <v>3.0350000000000001</v>
      </c>
      <c r="AG88" s="10">
        <v>2.9470000000000001</v>
      </c>
      <c r="AH88" s="10">
        <v>3.4990000000000001</v>
      </c>
      <c r="AI88" s="10">
        <v>3.5219999999999998</v>
      </c>
      <c r="AJ88" s="10">
        <v>5.8860000000000001</v>
      </c>
      <c r="AK88" s="10">
        <v>3.4340000000000002</v>
      </c>
      <c r="AL88" s="10">
        <v>2.5499999999999998</v>
      </c>
      <c r="AM88" s="10">
        <v>3.5819999999999999</v>
      </c>
      <c r="AN88" s="10">
        <v>3.7290000000000001</v>
      </c>
      <c r="AO88" s="10">
        <v>3.7290000000000001</v>
      </c>
    </row>
    <row r="89" spans="1:65" ht="19.5" customHeight="1">
      <c r="C89" s="34">
        <f t="shared" ref="C89:AM89" si="28">AVERAGE(C87:C88)</f>
        <v>1.3784999999999998</v>
      </c>
      <c r="D89" s="34">
        <f t="shared" si="28"/>
        <v>12.298</v>
      </c>
      <c r="E89" s="34">
        <f t="shared" si="28"/>
        <v>2.1415000000000002</v>
      </c>
      <c r="F89" s="34">
        <f t="shared" si="28"/>
        <v>0.98099999999999987</v>
      </c>
      <c r="G89" s="34">
        <f t="shared" si="28"/>
        <v>2.5680000000000001</v>
      </c>
      <c r="H89" s="34">
        <f t="shared" si="28"/>
        <v>3.5345</v>
      </c>
      <c r="I89" s="34">
        <f t="shared" si="28"/>
        <v>3.2435</v>
      </c>
      <c r="J89" s="34">
        <f t="shared" si="28"/>
        <v>3.2915000000000001</v>
      </c>
      <c r="K89" s="34">
        <f t="shared" si="28"/>
        <v>3.9480000000000004</v>
      </c>
      <c r="L89" s="34">
        <f t="shared" si="28"/>
        <v>3.073</v>
      </c>
      <c r="M89" s="34">
        <f t="shared" si="28"/>
        <v>3.3464999999999998</v>
      </c>
      <c r="N89" s="34">
        <f t="shared" si="28"/>
        <v>2.673</v>
      </c>
      <c r="O89" s="34">
        <f t="shared" si="28"/>
        <v>3.7910000000000004</v>
      </c>
      <c r="P89" s="34">
        <f t="shared" si="28"/>
        <v>3.2984999999999998</v>
      </c>
      <c r="Q89" s="34">
        <f t="shared" si="28"/>
        <v>3.673</v>
      </c>
      <c r="R89" s="34">
        <f t="shared" si="28"/>
        <v>3.8159999999999998</v>
      </c>
      <c r="S89" s="34">
        <f t="shared" si="28"/>
        <v>3.3479999999999999</v>
      </c>
      <c r="T89" s="34">
        <f t="shared" si="28"/>
        <v>3.6404999999999998</v>
      </c>
      <c r="U89" s="34">
        <f t="shared" si="28"/>
        <v>4.0615000000000006</v>
      </c>
      <c r="V89" s="34">
        <f t="shared" si="28"/>
        <v>2.6500000000000004</v>
      </c>
      <c r="W89" s="34">
        <f t="shared" si="28"/>
        <v>3.4005000000000001</v>
      </c>
      <c r="X89" s="34">
        <f t="shared" si="28"/>
        <v>3.0620000000000003</v>
      </c>
      <c r="Y89" s="34">
        <f t="shared" si="28"/>
        <v>3.0469999999999997</v>
      </c>
      <c r="Z89" s="34">
        <f t="shared" si="28"/>
        <v>2.105</v>
      </c>
      <c r="AA89" s="34">
        <f t="shared" si="28"/>
        <v>3.1974999999999998</v>
      </c>
      <c r="AB89" s="34">
        <f t="shared" si="28"/>
        <v>3.2305000000000001</v>
      </c>
      <c r="AC89" s="34">
        <f t="shared" si="28"/>
        <v>3.028</v>
      </c>
      <c r="AD89" s="34">
        <f t="shared" si="28"/>
        <v>3.2640000000000002</v>
      </c>
      <c r="AE89" s="34">
        <f t="shared" si="28"/>
        <v>3.3754999999999997</v>
      </c>
      <c r="AF89" s="34">
        <f t="shared" si="28"/>
        <v>2.9045000000000001</v>
      </c>
      <c r="AG89" s="34">
        <f t="shared" si="28"/>
        <v>2.7570000000000001</v>
      </c>
      <c r="AH89" s="34">
        <f t="shared" si="28"/>
        <v>3.1855000000000002</v>
      </c>
      <c r="AI89" s="34">
        <f t="shared" si="28"/>
        <v>3.6319999999999997</v>
      </c>
      <c r="AJ89" s="34">
        <f t="shared" si="28"/>
        <v>4.5979999999999999</v>
      </c>
      <c r="AK89" s="34">
        <f t="shared" si="28"/>
        <v>3.5194999999999999</v>
      </c>
      <c r="AL89" s="34">
        <f t="shared" si="28"/>
        <v>2.1579999999999999</v>
      </c>
      <c r="AM89" s="34">
        <f t="shared" si="28"/>
        <v>3.5910000000000002</v>
      </c>
    </row>
    <row r="90" spans="1:65" ht="17.25" customHeight="1"/>
    <row r="91" spans="1:65" ht="17.25" customHeight="1"/>
    <row r="92" spans="1:65" ht="190.5" customHeight="1">
      <c r="A92" s="23" t="s">
        <v>48</v>
      </c>
      <c r="B92" s="5">
        <v>1</v>
      </c>
      <c r="C92" s="51" t="s">
        <v>49</v>
      </c>
      <c r="D92" s="51" t="s">
        <v>50</v>
      </c>
      <c r="E92" s="51" t="s">
        <v>51</v>
      </c>
      <c r="F92" s="51" t="s">
        <v>52</v>
      </c>
      <c r="G92" s="51"/>
      <c r="H92" s="51"/>
      <c r="I92" s="51" t="s">
        <v>53</v>
      </c>
      <c r="J92" s="51" t="s">
        <v>53</v>
      </c>
      <c r="K92" s="51" t="s">
        <v>53</v>
      </c>
      <c r="L92" s="51" t="s">
        <v>53</v>
      </c>
      <c r="M92" s="51" t="s">
        <v>54</v>
      </c>
      <c r="N92" s="51" t="s">
        <v>53</v>
      </c>
      <c r="O92" s="51" t="s">
        <v>55</v>
      </c>
      <c r="P92" s="51" t="s">
        <v>56</v>
      </c>
      <c r="Q92" s="51" t="s">
        <v>57</v>
      </c>
      <c r="R92" s="51" t="s">
        <v>58</v>
      </c>
      <c r="S92" s="51" t="s">
        <v>53</v>
      </c>
      <c r="T92" s="51" t="s">
        <v>59</v>
      </c>
      <c r="U92" s="51" t="s">
        <v>53</v>
      </c>
      <c r="V92" s="51" t="s">
        <v>53</v>
      </c>
      <c r="W92" s="51" t="s">
        <v>53</v>
      </c>
      <c r="X92" s="51" t="s">
        <v>59</v>
      </c>
      <c r="Y92" s="51" t="s">
        <v>53</v>
      </c>
      <c r="Z92" s="51" t="s">
        <v>60</v>
      </c>
      <c r="AA92" s="51" t="s">
        <v>61</v>
      </c>
      <c r="AB92" s="51" t="s">
        <v>62</v>
      </c>
      <c r="AC92" s="51" t="s">
        <v>63</v>
      </c>
      <c r="AD92" s="51" t="s">
        <v>64</v>
      </c>
      <c r="AE92" s="51" t="s">
        <v>65</v>
      </c>
      <c r="AF92" s="51" t="s">
        <v>66</v>
      </c>
      <c r="AG92" s="51" t="s">
        <v>66</v>
      </c>
      <c r="AH92" s="51" t="s">
        <v>67</v>
      </c>
      <c r="AI92" s="51" t="s">
        <v>66</v>
      </c>
      <c r="AJ92" s="51" t="s">
        <v>68</v>
      </c>
      <c r="AK92" s="51"/>
      <c r="AL92" s="51"/>
      <c r="AM92" s="51"/>
      <c r="AN92" s="51"/>
      <c r="AO92" s="51"/>
    </row>
    <row r="93" spans="1:65" ht="190.5" customHeight="1">
      <c r="B93" s="5">
        <v>2</v>
      </c>
      <c r="C93" s="51" t="s">
        <v>49</v>
      </c>
      <c r="D93" s="51" t="s">
        <v>69</v>
      </c>
      <c r="E93" s="51" t="s">
        <v>51</v>
      </c>
      <c r="F93" s="51" t="s">
        <v>70</v>
      </c>
      <c r="G93" s="51"/>
      <c r="H93" s="51"/>
      <c r="I93" s="51" t="s">
        <v>53</v>
      </c>
      <c r="J93" s="51" t="s">
        <v>53</v>
      </c>
      <c r="K93" s="51" t="s">
        <v>53</v>
      </c>
      <c r="L93" s="51" t="s">
        <v>53</v>
      </c>
      <c r="M93" s="51" t="s">
        <v>54</v>
      </c>
      <c r="N93" s="51" t="s">
        <v>53</v>
      </c>
      <c r="O93" s="51" t="s">
        <v>55</v>
      </c>
      <c r="P93" s="51" t="s">
        <v>56</v>
      </c>
      <c r="Q93" s="51" t="s">
        <v>53</v>
      </c>
      <c r="R93" s="51" t="s">
        <v>58</v>
      </c>
      <c r="S93" s="51" t="s">
        <v>53</v>
      </c>
      <c r="T93" s="51"/>
      <c r="U93" s="51" t="s">
        <v>71</v>
      </c>
      <c r="V93" s="51" t="s">
        <v>53</v>
      </c>
      <c r="W93" s="51" t="s">
        <v>53</v>
      </c>
      <c r="X93" s="51" t="s">
        <v>59</v>
      </c>
      <c r="Y93" s="51"/>
      <c r="Z93" s="51" t="s">
        <v>72</v>
      </c>
      <c r="AA93" s="51"/>
      <c r="AB93" s="51" t="s">
        <v>73</v>
      </c>
      <c r="AC93" s="51" t="s">
        <v>74</v>
      </c>
      <c r="AD93" s="51" t="s">
        <v>75</v>
      </c>
      <c r="AE93" s="51" t="s">
        <v>76</v>
      </c>
      <c r="AF93" s="51" t="s">
        <v>77</v>
      </c>
      <c r="AG93" s="51" t="s">
        <v>77</v>
      </c>
      <c r="AH93" s="51" t="s">
        <v>67</v>
      </c>
      <c r="AI93" s="51" t="s">
        <v>77</v>
      </c>
      <c r="AJ93" s="51"/>
      <c r="AK93" s="51"/>
      <c r="AL93" s="51"/>
      <c r="AM93" s="51"/>
      <c r="AN93" s="51"/>
      <c r="AO93" s="51"/>
    </row>
    <row r="94" spans="1:65" ht="146.25" customHeight="1">
      <c r="B94" s="23" t="s">
        <v>78</v>
      </c>
      <c r="C94" s="51" t="s">
        <v>79</v>
      </c>
      <c r="D94" s="51" t="s">
        <v>80</v>
      </c>
      <c r="E94" s="51" t="s">
        <v>81</v>
      </c>
      <c r="F94" s="51" t="s">
        <v>82</v>
      </c>
      <c r="G94" s="51" t="s">
        <v>81</v>
      </c>
      <c r="H94" s="51" t="s">
        <v>81</v>
      </c>
      <c r="I94" s="51" t="s">
        <v>83</v>
      </c>
      <c r="J94" s="51" t="s">
        <v>84</v>
      </c>
      <c r="K94" s="51" t="s">
        <v>84</v>
      </c>
      <c r="L94" s="51" t="s">
        <v>85</v>
      </c>
      <c r="M94" s="51" t="s">
        <v>84</v>
      </c>
      <c r="N94" s="51" t="s">
        <v>84</v>
      </c>
      <c r="O94" s="51" t="s">
        <v>84</v>
      </c>
      <c r="P94" s="51" t="s">
        <v>84</v>
      </c>
      <c r="Q94" s="51" t="s">
        <v>84</v>
      </c>
      <c r="R94" s="51" t="s">
        <v>84</v>
      </c>
      <c r="S94" s="51" t="s">
        <v>84</v>
      </c>
      <c r="T94" s="51" t="s">
        <v>84</v>
      </c>
      <c r="U94" s="51" t="s">
        <v>84</v>
      </c>
      <c r="V94" s="51" t="s">
        <v>84</v>
      </c>
      <c r="W94" s="51" t="s">
        <v>84</v>
      </c>
      <c r="X94" s="51" t="s">
        <v>86</v>
      </c>
      <c r="Y94" s="51" t="s">
        <v>86</v>
      </c>
      <c r="Z94" s="51" t="s">
        <v>87</v>
      </c>
      <c r="AA94" s="51" t="s">
        <v>87</v>
      </c>
      <c r="AB94" s="51" t="s">
        <v>88</v>
      </c>
      <c r="AC94" s="51" t="s">
        <v>89</v>
      </c>
      <c r="AD94" s="51" t="s">
        <v>89</v>
      </c>
      <c r="AE94" s="51" t="s">
        <v>89</v>
      </c>
      <c r="AF94" s="51" t="s">
        <v>88</v>
      </c>
      <c r="AG94" s="51" t="s">
        <v>88</v>
      </c>
      <c r="AH94" s="51" t="s">
        <v>90</v>
      </c>
      <c r="AI94" s="51" t="s">
        <v>88</v>
      </c>
      <c r="AJ94" s="51" t="s">
        <v>90</v>
      </c>
      <c r="AK94" s="51" t="s">
        <v>90</v>
      </c>
      <c r="AL94" s="51" t="s">
        <v>90</v>
      </c>
      <c r="AM94" s="51" t="s">
        <v>90</v>
      </c>
      <c r="AN94" s="51" t="s">
        <v>91</v>
      </c>
      <c r="AO94" s="51" t="s">
        <v>92</v>
      </c>
    </row>
    <row r="95" spans="1:65" s="52" customFormat="1" ht="19.5" customHeight="1">
      <c r="A95" s="53"/>
      <c r="B95" s="53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1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itstime</cp:lastModifiedBy>
  <dcterms:created xsi:type="dcterms:W3CDTF">2024-02-14T07:56:08Z</dcterms:created>
  <dcterms:modified xsi:type="dcterms:W3CDTF">2024-02-14T08:10:43Z</dcterms:modified>
</cp:coreProperties>
</file>