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les" sheetId="1" r:id="rId3"/>
    <sheet state="visible" name="Nginx" sheetId="2" r:id="rId4"/>
    <sheet state="hidden" name="Nginx_Analysis" sheetId="3" r:id="rId5"/>
    <sheet state="visible" name="httpd" sheetId="4" r:id="rId6"/>
    <sheet state="visible" name="python" sheetId="5" r:id="rId7"/>
    <sheet state="visible" name="redis" sheetId="6" r:id="rId8"/>
    <sheet state="visible" name="pmem-redis" sheetId="7" r:id="rId9"/>
    <sheet state="visible" name="php" sheetId="8" r:id="rId10"/>
    <sheet state="visible" name="nodejs" sheetId="9" r:id="rId11"/>
    <sheet state="visible" name="postgres" sheetId="10" r:id="rId12"/>
    <sheet state="visible" name="memcached" sheetId="11" r:id="rId13"/>
    <sheet state="visible" name="mariadb" sheetId="12" r:id="rId14"/>
    <sheet state="visible" name="go" sheetId="13" r:id="rId15"/>
    <sheet state="visible" name="openjdk" sheetId="14" r:id="rId16"/>
    <sheet state="visible" name="Perf" sheetId="15" r:id="rId17"/>
    <sheet state="visible" name="Size" sheetId="16" r:id="rId18"/>
  </sheets>
  <definedNames/>
  <calcPr/>
</workbook>
</file>

<file path=xl/sharedStrings.xml><?xml version="1.0" encoding="utf-8"?>
<sst xmlns="http://schemas.openxmlformats.org/spreadsheetml/2006/main" count="259" uniqueCount="126">
  <si>
    <t>X</t>
  </si>
  <si>
    <t>Configuration</t>
  </si>
  <si>
    <t>Size compare Rate</t>
  </si>
  <si>
    <t>Default docker</t>
  </si>
  <si>
    <t>Clear docker</t>
  </si>
  <si>
    <t>Rate</t>
  </si>
  <si>
    <t>Nginx -- Default Docker image</t>
  </si>
  <si>
    <t>Nginx -- Clear Docker image</t>
  </si>
  <si>
    <t xml:space="preserve">Transfer rate
[Kbytes/sec] </t>
  </si>
  <si>
    <t>Low is better</t>
  </si>
  <si>
    <t>Clear Docker image/Default docker image * 100%</t>
  </si>
  <si>
    <t xml:space="preserve">Performance compare Rate:         </t>
  </si>
  <si>
    <t>High is better:</t>
  </si>
  <si>
    <t>Low is better:</t>
  </si>
  <si>
    <t>1/(Clear docker image/Default docker image) * 100%</t>
  </si>
  <si>
    <t>Intel Xeon CPU 
E5-2680 
@2.8GHz
40 CPUs
AVX</t>
  </si>
  <si>
    <t>Total (MB)</t>
  </si>
  <si>
    <t>linux-vdso.so.1 (0x00007ffc29e62000)
libdl.so.2 =&gt; /usr/lib64/libdl.so.2 (0x00007fa94b8c8000)
libpthread.so.0 =&gt; /usr/lib64/libpthread.so.0 (0x00007fa94b8a6000)
libcrypt.so.1 =&gt; /usr/lib64/libcrypt.so.1 (0x00007fa94b86c000)
libpcre.so.1 =&gt; /usr/lib64/libpcre.so.1 (0x00007fa94b7f0000)
libssl.so.1.1 =&gt; /usr/lib64/libssl.so.1.1 (0x00007fa94b773000)
libcrypto.so.1.1 =&gt; /usr/lib64/libcrypto.so.1.1 (0x00007fa94b4e0000)
libz.so.1 =&gt; /usr/lib64/libz.so.1 (0x00007fa94b4b6000)
libc.so.6 =&gt; /usr/lib64/libc.so.6 (0x00007fa94b2c9000)
/lib64/ld-linux-x86-64.so.2 =&gt; /usr/lib64/ld-linux-x86-64.so.2 (0x000055584eecc000)</t>
  </si>
  <si>
    <t>Please add "**" for all item, which is low is better</t>
  </si>
  <si>
    <r>
      <t xml:space="preserve">linux-vdso.so.1 (0x00007ffff6531000)
libdl.so.2 =&gt; /usr/lib64/libdl.so.2 (0x00007f6a78ee9000)
libpthread.so.0 =&gt; /usr/lib64/libpthread.so.0 (0x00007f6a78ec7000)
</t>
    </r>
    <r>
      <rPr>
        <rFont val="Arial"/>
        <b/>
        <color rgb="FF00FF00"/>
        <sz val="10.0"/>
      </rPr>
      <t>libcrypt.so.1 =&gt; /usr/lib64/haswell/libcrypt.so.1 (0x00007f6a78e8d000)</t>
    </r>
    <r>
      <rPr>
        <rFont val="Arial"/>
        <color rgb="FF000000"/>
        <sz val="10.0"/>
      </rPr>
      <t xml:space="preserve">
libpcre.so.1 =&gt; /usr/lib64/libpcre.so.1 (0x00007f6a78e10000)
libssl.so.1.1 =&gt; /usr/lib64/libssl.so.1.1 (0x00007f6a78d93000)
libcrypto.so.1.1 =&gt; /usr/lib64/libcrypto.so.1.1 (0x00007f6a78aff000)
</t>
    </r>
    <r>
      <rPr>
        <rFont val="Arial"/>
        <b/>
        <color rgb="FF00FF00"/>
        <sz val="10.0"/>
      </rPr>
      <t>libz.so.1 =&gt; /usr/lib64/haswell/libz.so.1 (0x00007f6a78ad4000)
libc.so.6 =&gt; /usr/lib64/haswell/libc.so.6 (0x00007f6a788e4000)</t>
    </r>
    <r>
      <rPr>
        <rFont val="Arial"/>
        <color rgb="FF000000"/>
        <sz val="10.0"/>
      </rPr>
      <t xml:space="preserve">
/lib64/ld-linux-x86-64.so.2 =&gt; /usr/lib64/ld-linux-x86-64.so.2 (0x00007f6a78ef4000)</t>
    </r>
  </si>
  <si>
    <r>
      <t xml:space="preserve">Intel Core CPU
i7-4790K 
@4.00GHz
4 CPUs
</t>
    </r>
    <r>
      <rPr>
        <rFont val="Arial"/>
        <b/>
        <color rgb="FF00FF00"/>
        <sz val="10.0"/>
      </rPr>
      <t>AVX2</t>
    </r>
  </si>
  <si>
    <t>Base Layer (MB)</t>
  </si>
  <si>
    <t>linux-vdso.so.1 (0x00007ffd593e0000)
libdl.so.2 =&gt; /lib/x86_64-linux-gnu/libdl.so.2 (0x00007f19cad42000)
libpthread.so.0 =&gt; /lib/x86_64-linux-gnu/libpthread.so.0 (0x00007f19cab25000)
libcrypt.so.1 =&gt; /lib/x86_64-linux-gnu/libcrypt.so.1 (0x00007f19ca8ed000)
libpcre.so.3 =&gt; /lib/x86_64-linux-gnu/libpcre.so.3 (0x00007f19ca67a000)
libssl.so.1.1 =&gt; /usr/lib/x86_64-linux-gnu/libssl.so.1.1 (0x00007f19ca40e000)
libcrypto.so.1.1 =&gt; /usr/lib/x86_64-linux-gnu/libcrypto.so.1.1 (0x00007f19c9f7b000)
libz.so.1 =&gt; /lib/x86_64-linux-gnu/libz.so.1 (0x00007f19c9d61000)
libc.so.6 =&gt; /lib/x86_64-linux-gnu/libc.so.6 (0x00007f19c99c2000)
/lib64/ld-linux-x86-64.so.2 (0x00007f19cb2a7000)</t>
  </si>
  <si>
    <t>MicroService layer (MB)</t>
  </si>
  <si>
    <r>
      <t xml:space="preserve">linux-vdso.so.1 (0x00007ffc8215d000)
libdl.so.2 =&gt; /usr/lib64/libdl.so.2 (0x00007fb9a4159000)
libpthread.so.0 =&gt; /usr/lib64/libpthread.so.0 (0x00007fb9a4137000)
</t>
    </r>
    <r>
      <rPr>
        <rFont val="Arial"/>
        <b/>
        <color rgb="FF00FF00"/>
        <sz val="10.0"/>
      </rPr>
      <t>libcrypt.so.1 =&gt; /usr/lib64/haswell/libcrypt.so.1 (0x00007fb9a40fd000)</t>
    </r>
    <r>
      <rPr>
        <rFont val="Arial"/>
        <color rgb="FF000000"/>
        <sz val="10.0"/>
      </rPr>
      <t xml:space="preserve">
libpcre.so.1 =&gt; /usr/lib64/libpcre.so.1 (0x00007fb9a4080000)
libssl.so.1.1 =&gt; /usr/lib64/libssl.so.1.1 (0x00007fb9a4003000)
libcrypto.so.1.1 =&gt; /usr/lib64/libcrypto.so.1.1 (0x00007fb9a3d6f000)
</t>
    </r>
    <r>
      <rPr>
        <rFont val="Arial"/>
        <b/>
        <color rgb="FF00FF00"/>
        <sz val="10.0"/>
      </rPr>
      <t>libz.so.1 =&gt; /usr/lib64/haswell/libz.so.1 (0x00007fb9a3d44000)
libc.so.6 =&gt; /usr/lib64/haswell/libc.so.6 (0x00007fb9a3b54000)</t>
    </r>
    <r>
      <rPr>
        <rFont val="Arial"/>
        <color rgb="FF000000"/>
        <sz val="10.0"/>
      </rPr>
      <t xml:space="preserve">
/lib64/ld-linux-x86-64.so.2 =&gt; /usr/lib64/ld-linux-x86-64.so.2 (0x00007fb9a41a3000)</t>
    </r>
  </si>
  <si>
    <t>Performance</t>
  </si>
  <si>
    <t>AVX512</t>
  </si>
  <si>
    <t>Time taken for tests (s)**</t>
  </si>
  <si>
    <t>Time per request(ms)**</t>
  </si>
  <si>
    <t>Time per request(ms)**
(across all concurrent requests)</t>
  </si>
  <si>
    <t>Requests per second(#/sec)</t>
  </si>
  <si>
    <t>High is better</t>
  </si>
  <si>
    <t>Transfer rate (Kbytes/sec) received</t>
  </si>
  <si>
    <r>
      <rPr>
        <rFont val="Arial"/>
        <b/>
        <sz val="10.0"/>
      </rPr>
      <t>Notes</t>
    </r>
    <r>
      <rPr>
        <rFont val="Arial"/>
        <color rgb="FF000000"/>
        <sz val="10.0"/>
      </rPr>
      <t xml:space="preserve">: benchmark: ab -n 25000 -c 50 URL; default low is better, **low is better
            HW Configuration: Intel Xeon E5-2680@2.8GHz; 40 CPUs; AVX </t>
    </r>
  </si>
  <si>
    <t>Aliyun Server</t>
  </si>
  <si>
    <t>clear docker</t>
  </si>
  <si>
    <t>Rate(%)</t>
  </si>
  <si>
    <t>pybenchmark-2018-2-16</t>
  </si>
  <si>
    <t>Min</t>
  </si>
  <si>
    <t>Avg</t>
  </si>
  <si>
    <t>Local Server</t>
  </si>
  <si>
    <t>Ali cloud</t>
  </si>
  <si>
    <t>Performance (requests per second)</t>
  </si>
  <si>
    <t>PING_INLINE</t>
  </si>
  <si>
    <t>PING_BULK</t>
  </si>
  <si>
    <t>SET</t>
  </si>
  <si>
    <t>GET</t>
  </si>
  <si>
    <t>HSET</t>
  </si>
  <si>
    <t>INCR</t>
  </si>
  <si>
    <t>SPOP</t>
  </si>
  <si>
    <t>LPUSH</t>
  </si>
  <si>
    <t>LRANGE_100 (first 100 elements)</t>
  </si>
  <si>
    <t>RPUSH</t>
  </si>
  <si>
    <t>LRANGE_500 (first 450 elements)</t>
  </si>
  <si>
    <t>LPOP</t>
  </si>
  <si>
    <t>LRANGE_600 (first 600 elements)</t>
  </si>
  <si>
    <t>RPOP</t>
  </si>
  <si>
    <t>SADD</t>
  </si>
  <si>
    <t>LPUSH (needed to benchmark LRANGE)</t>
  </si>
  <si>
    <t>PMEM-redis</t>
  </si>
  <si>
    <t>Clear-redis</t>
  </si>
  <si>
    <t>LRANGE_300 (first 300 elements)</t>
  </si>
  <si>
    <t>MSET (10 keys)</t>
  </si>
  <si>
    <t>Test method:
1.install clear standard redis:
swupd bundle-add redis-native
2.modify cmdline to add memmap=2G!4G and reboot to make pmem work
3.mkfs.ext4 /dev/pmem0
4.Mount as dax:
mkdir /mnt/pmem0
mount -o dax /dev/pmem0 /mnt/pmem0
5.copy pmem-redis to DUT and goto pmem-redis folder and  run pmem-redis:
./redis-server --nvm-maxcapacity 1 --nvm-dir /mnt/pmem0 --nvm-threshold 64
6.run redis-benchmark of redis-native bundle:
redis-benchmark -d 20</t>
  </si>
  <si>
    <t>PMEM</t>
  </si>
  <si>
    <t>Clear</t>
  </si>
  <si>
    <t>Default docker 
(Debian)</t>
  </si>
  <si>
    <t>Base Layer</t>
  </si>
  <si>
    <t>Performae</t>
  </si>
  <si>
    <t>phpbench1.1.5 (higher is better)</t>
  </si>
  <si>
    <r>
      <t xml:space="preserve">Tested on local PC (w/ avx, avx2 supported)
Test method via git clone </t>
    </r>
    <r>
      <rPr>
        <rFont val="Arial"/>
        <color rgb="FF1155CC"/>
        <sz val="10.0"/>
      </rPr>
      <t>https://gitlab.devtools.intel.com/cle-dns/microservice_testmethod.git</t>
    </r>
    <r>
      <rPr>
        <rFont val="Arial"/>
        <color rgb="FF000000"/>
        <sz val="10.0"/>
      </rPr>
      <t>. 
1. download phpbench as phpbench-0.8.1-patched1;
2. launch clearlinux/php via "sudo docker run -it --rm clearlinux/php bash";
2'.launch php via "sudo docker run -it --rm php bash";
3. sudo docker ps
4. sudo docker cp . CONTAINER_ID:/usr/share/
5. In docker container: cd /usr/share/phpbench-0.8.1-patched1
6. In docker container: php phpbench.php
7. Record the score</t>
    </r>
  </si>
  <si>
    <t>Time taken for tests (s)</t>
  </si>
  <si>
    <t>Time per request(ms)</t>
  </si>
  <si>
    <t>Time per request(ms)
(across all concurrent requests)</t>
  </si>
  <si>
    <t>Requests per second(#/sec)**</t>
  </si>
  <si>
    <t>Transfer rate (Kbytes/sec) received**</t>
  </si>
  <si>
    <r>
      <rPr>
        <rFont val="Arial"/>
        <b/>
        <sz val="10.0"/>
      </rPr>
      <t>Notes</t>
    </r>
    <r>
      <rPr>
        <rFont val="Arial"/>
        <color rgb="FF000000"/>
        <sz val="10.0"/>
      </rPr>
      <t>: benchmark: ab -n 25000 -c 50 -k URL; default low is better, **high is better</t>
    </r>
  </si>
  <si>
    <t>benchmark-node-octane</t>
  </si>
  <si>
    <t>latency average (ms)</t>
  </si>
  <si>
    <t>BUFFER_TEST&amp;NORMAL_LOAD&amp;READ_ONLY</t>
  </si>
  <si>
    <t>BUFFER_TEST&amp;HEAVY_CONNECTION&amp;READ_ONLY</t>
  </si>
  <si>
    <t>BUFFER_TEST&amp;HEAVY_CONNECTION&amp;READ_WRITE</t>
  </si>
  <si>
    <t>BUFFER_TEST&amp;SINGLE_THREAD&amp;READ_ONLY</t>
  </si>
  <si>
    <t>BUFFER_TEST&amp;SINGLE_THREAD&amp;READ_WRITE</t>
  </si>
  <si>
    <t>Notes: 1. Debian docker - postgres:latest psql (PostgreSQL) 11.2 (Debian 11.2-1.pgdg90+1); 
                 ClearLinux docker - clearlinux/postgres:latest psql (PostgreSQL) 9.6.12 (with AVX2 enabled already)
            2. aliyun: memory 16G, 8 core CPU setup; NUM_CPU_CORES = 8; SYS_MEMORY = 16384</t>
  </si>
  <si>
    <t>aliyun: memory 16G, 8 core CPU setup
NUM_CPU_CORES = 8
SYS_MEMORY = 16384</t>
  </si>
  <si>
    <t>Debian docker - postgres:latest
psql (PostgreSQL) 11.2 (Debian 11.2-1.pgdg90+1)</t>
  </si>
  <si>
    <t>ClearLinux docker - clearlinux/postgres:latest
root@a5a994441c2a / # psql --version
psql (PostgreSQL) 9.6.12 (with AVX2 enabled already)</t>
  </si>
  <si>
    <t>clearlinux/postgresql vs postgres:11.2
tps(including connections estabilishing)</t>
  </si>
  <si>
    <t>latency average = 0.437 ms
tps = 73296.446451 (including connections establishing)
tps = 73304.199100 (excluding connections establishing)</t>
  </si>
  <si>
    <t>latency average = 0.423 ms
tps = 75688.089522 (including connections establishing)
tps = 75694.475298 (excluding connections establishing)</t>
  </si>
  <si>
    <t>BUFFER_TEST&amp;NORMAL_LOAD&amp;READ_WRITE</t>
  </si>
  <si>
    <t>latency average = 12.856 ms
tps = 2489.080484 (including connections establishing)
tps = 2489.211847 (excluding connections establishing)</t>
  </si>
  <si>
    <t>latency average = 1.651 ms
tps = 77505.578369 (including connections establishing)
tps = 77522.863952 (excluding connections establishing)</t>
  </si>
  <si>
    <t>latency average = 1.539 ms
tps = 83181.975138 (including connections establishing)
tps = 83202.289950 (excluding connections establishing)</t>
  </si>
  <si>
    <t>latency average = 20.966 ms
tps = 6105.227010 (including connections establishing)
tps = 6106.048160 (excluding connections establishing)</t>
  </si>
  <si>
    <t>latency average = 51.434 ms
tps = 2488.610448 (including connections establishing)
tps = 2488.917653 (excluding connections establishing)</t>
  </si>
  <si>
    <t>latency average = 0.090 ms
tps = 11148.541197 (including connections establishing)
tps = 11148.935518 (excluding connections establishing)</t>
  </si>
  <si>
    <t>latency average = 0.093 ms
tps = 10705.941971 (including connections establishing)
tps = 10706.272437 (excluding connections establishing)</t>
  </si>
  <si>
    <t>latency average = 1.332 ms
tps = 750.661528 (including connections establishing)
tps = 750.688101 (excluding connections establishing)</t>
  </si>
  <si>
    <t>latency average = 1.397 ms
tps = 715.692891 (including connections establishing)
tps = 715.715913 (excluding connections establishing)</t>
  </si>
  <si>
    <r>
      <t xml:space="preserve">Above data is collected by running pgbench locally, and the test method could be found at </t>
    </r>
    <r>
      <rPr>
        <rFont val="Arial"/>
        <color rgb="FF1155CC"/>
        <sz val="10.0"/>
      </rPr>
      <t>https://gitlab.devtools.intel.com/cle-dns/microservice_testmethod/tree/master/postgres</t>
    </r>
    <r>
      <rPr>
        <rFont val="Arial"/>
        <color rgb="FF000000"/>
        <sz val="10.0"/>
      </rPr>
      <t xml:space="preserve">. </t>
    </r>
  </si>
  <si>
    <t>Sets - Latency**</t>
  </si>
  <si>
    <t>Sets - KB/sec</t>
  </si>
  <si>
    <t>Gets - Latency**</t>
  </si>
  <si>
    <t>Gets - KB/sec</t>
  </si>
  <si>
    <t>Total - Latency**</t>
  </si>
  <si>
    <t>Total - KB/sec</t>
  </si>
  <si>
    <r>
      <rPr>
        <rFont val="Arial"/>
        <b/>
        <sz val="10.0"/>
      </rPr>
      <t>Notes</t>
    </r>
    <r>
      <rPr>
        <rFont val="Arial"/>
        <color rgb="FF000000"/>
        <sz val="10.0"/>
      </rPr>
      <t>: ** Low is better
Test method:  docker run --network somenetwork --name memcached-server -d clearlinux/memcached
                                  docker run --rm --network somenetwork redislabs/memtier_benchmark ./memtier_benchmark --server=memcached-server -p 11211 -P memcache_text
            Detail: https://github.com/RedisLabs/memtier_benchmark</t>
    </r>
  </si>
  <si>
    <t>Top20 docker image</t>
  </si>
  <si>
    <t>nginx</t>
  </si>
  <si>
    <t>node.js</t>
  </si>
  <si>
    <t>redis</t>
  </si>
  <si>
    <t xml:space="preserve">Key takeaway: </t>
  </si>
  <si>
    <t>postgres</t>
  </si>
  <si>
    <t>3 MicroService have obvious performance gain (&gt;10%)</t>
  </si>
  <si>
    <t>php</t>
  </si>
  <si>
    <t xml:space="preserve">2 MicroService have similar performance level (-10%&lt; ## &lt; 10%)  </t>
  </si>
  <si>
    <t>python</t>
  </si>
  <si>
    <t>1 MicroService(postgres) has abnormal perfromance drop on 1 test item</t>
  </si>
  <si>
    <t>Total docker image</t>
  </si>
  <si>
    <t>4 Micro Service have smaller size compare with default docker image</t>
  </si>
  <si>
    <t>4 Micro Service have bigger size compare with default docker image</t>
  </si>
  <si>
    <t>php/node.js size small on Clear as only basic function provided on Clear</t>
  </si>
  <si>
    <t>mariadb</t>
  </si>
  <si>
    <t>memcached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</si>
</sst>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FFFFFF"/>
      <name val="Arial"/>
    </font>
    <font>
      <b/>
      <sz val="10.0"/>
      <name val="Arial"/>
    </font>
    <font>
      <sz val="10.0"/>
      <name val="Arial"/>
    </font>
    <font/>
    <font>
      <sz val="11.0"/>
      <color rgb="FF000000"/>
      <name val="Calibri"/>
    </font>
    <font>
      <b/>
      <sz val="11.0"/>
      <name val="SimSun"/>
    </font>
    <font>
      <u/>
      <sz val="11.0"/>
      <color rgb="FF0000FF"/>
      <name val="Calibri"/>
    </font>
    <font>
      <u/>
      <sz val="10.0"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0" fillId="0" fontId="2" numFmtId="0" xfId="0" applyFont="1"/>
    <xf borderId="0" fillId="0" fontId="3" numFmtId="0" xfId="0" applyFont="1"/>
    <xf borderId="1" fillId="2" fontId="1" numFmtId="0" xfId="0" applyAlignment="1" applyBorder="1" applyFont="1">
      <alignment horizontal="center" shrinkToFit="0" wrapText="1"/>
    </xf>
    <xf borderId="1" fillId="0" fontId="3" numFmtId="0" xfId="0" applyBorder="1" applyFont="1"/>
    <xf borderId="1" fillId="0" fontId="0" numFmtId="0" xfId="0" applyAlignment="1" applyBorder="1" applyFont="1">
      <alignment horizontal="center"/>
    </xf>
    <xf borderId="2" fillId="3" fontId="2" numFmtId="0" xfId="0" applyBorder="1" applyFill="1" applyFont="1"/>
    <xf borderId="1" fillId="0" fontId="3" numFmtId="0" xfId="0" applyAlignment="1" applyBorder="1" applyFont="1">
      <alignment horizontal="left"/>
    </xf>
    <xf borderId="1" fillId="0" fontId="3" numFmtId="10" xfId="0" applyAlignment="1" applyBorder="1" applyFont="1" applyNumberFormat="1">
      <alignment horizontal="center" shrinkToFit="0" wrapText="1"/>
    </xf>
    <xf borderId="1" fillId="4" fontId="0" numFmtId="0" xfId="0" applyAlignment="1" applyBorder="1" applyFill="1" applyFont="1">
      <alignment horizontal="center"/>
    </xf>
    <xf borderId="0" fillId="0" fontId="3" numFmtId="10" xfId="0" applyFont="1" applyNumberFormat="1"/>
    <xf borderId="1" fillId="0" fontId="3" numFmtId="0" xfId="0" applyAlignment="1" applyBorder="1" applyFont="1">
      <alignment horizontal="center"/>
    </xf>
    <xf borderId="2" fillId="4" fontId="0" numFmtId="0" xfId="0" applyAlignment="1" applyBorder="1" applyFont="1">
      <alignment horizontal="center"/>
    </xf>
    <xf borderId="3" fillId="0" fontId="3" numFmtId="0" xfId="0" applyBorder="1" applyFont="1"/>
    <xf borderId="4" fillId="0" fontId="4" numFmtId="0" xfId="0" applyBorder="1" applyFont="1"/>
    <xf borderId="5" fillId="0" fontId="4" numFmtId="0" xfId="0" applyBorder="1" applyFont="1"/>
    <xf borderId="1" fillId="5" fontId="3" numFmtId="0" xfId="0" applyBorder="1" applyFill="1" applyFont="1"/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3" numFmtId="10" xfId="0" applyAlignment="1" applyFont="1" applyNumberFormat="1">
      <alignment horizontal="center"/>
    </xf>
    <xf borderId="1" fillId="0" fontId="5" numFmtId="0" xfId="0" applyAlignment="1" applyBorder="1" applyFont="1">
      <alignment horizontal="center"/>
    </xf>
    <xf borderId="1" fillId="6" fontId="3" numFmtId="0" xfId="0" applyBorder="1" applyFill="1" applyFont="1"/>
    <xf borderId="0" fillId="0" fontId="3" numFmtId="9" xfId="0" applyFont="1" applyNumberFormat="1"/>
    <xf borderId="1" fillId="7" fontId="2" numFmtId="0" xfId="0" applyBorder="1" applyFill="1" applyFont="1"/>
    <xf borderId="2" fillId="4" fontId="3" numFmtId="0" xfId="0" applyBorder="1" applyFont="1"/>
    <xf borderId="1" fillId="4" fontId="2" numFmtId="0" xfId="0" applyBorder="1" applyFont="1"/>
    <xf borderId="1" fillId="4" fontId="3" numFmtId="0" xfId="0" applyBorder="1" applyFont="1"/>
    <xf borderId="2" fillId="3" fontId="3" numFmtId="10" xfId="0" applyBorder="1" applyFont="1" applyNumberFormat="1"/>
    <xf borderId="3" fillId="4" fontId="2" numFmtId="0" xfId="0" applyBorder="1" applyFont="1"/>
    <xf borderId="1" fillId="7" fontId="3" numFmtId="0" xfId="0" applyBorder="1" applyFont="1"/>
    <xf borderId="1" fillId="8" fontId="3" numFmtId="0" xfId="0" applyBorder="1" applyFill="1" applyFont="1"/>
    <xf borderId="1" fillId="0" fontId="6" numFmtId="0" xfId="0" applyAlignment="1" applyBorder="1" applyFont="1">
      <alignment horizontal="center" shrinkToFit="0" vertical="center" wrapText="1"/>
    </xf>
    <xf borderId="1" fillId="4" fontId="7" numFmtId="0" xfId="0" applyBorder="1" applyFont="1"/>
    <xf borderId="1" fillId="9" fontId="5" numFmtId="10" xfId="0" applyAlignment="1" applyBorder="1" applyFill="1" applyFont="1" applyNumberFormat="1">
      <alignment horizontal="center"/>
    </xf>
    <xf borderId="1" fillId="10" fontId="5" numFmtId="10" xfId="0" applyAlignment="1" applyBorder="1" applyFill="1" applyFont="1" applyNumberFormat="1">
      <alignment horizontal="center"/>
    </xf>
    <xf borderId="1" fillId="9" fontId="5" numFmtId="10" xfId="0" applyAlignment="1" applyBorder="1" applyFont="1" applyNumberFormat="1">
      <alignment horizontal="center"/>
    </xf>
    <xf borderId="0" fillId="0" fontId="8" numFmtId="0" xfId="0" applyFont="1"/>
    <xf borderId="1" fillId="11" fontId="5" numFmtId="10" xfId="0" applyAlignment="1" applyBorder="1" applyFill="1" applyFont="1" applyNumberFormat="1">
      <alignment horizontal="center"/>
    </xf>
    <xf borderId="1" fillId="9" fontId="3" numFmtId="10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8"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Perf-style"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Top20 docker image performance comparison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Perf!$A$1:$A$7</c:f>
            </c:strRef>
          </c:cat>
          <c:val>
            <c:numRef>
              <c:f>Perf!$B$1:$B$7</c:f>
            </c:numRef>
          </c:val>
        </c:ser>
        <c:axId val="1176623619"/>
        <c:axId val="152112267"/>
      </c:barChart>
      <c:catAx>
        <c:axId val="1176623619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152112267"/>
      </c:catAx>
      <c:valAx>
        <c:axId val="1521122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176623619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Top 20 docker image total size comparison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Size!$B$1</c:f>
            </c:strRef>
          </c:tx>
          <c:spPr>
            <a:ln cmpd="sng" w="19050">
              <a:solidFill>
                <a:srgbClr val="4A86E8"/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Size!$A$2:$A$9</c:f>
            </c:strRef>
          </c:cat>
          <c:val>
            <c:numRef>
              <c:f>Size!$B$2:$B$9</c:f>
            </c:numRef>
          </c:val>
          <c:smooth val="1"/>
        </c:ser>
        <c:axId val="1848128595"/>
        <c:axId val="1410465929"/>
      </c:lineChart>
      <c:catAx>
        <c:axId val="1848128595"/>
        <c:scaling>
          <c:orientation val="minMax"/>
        </c:scaling>
        <c:delete val="0"/>
        <c:axPos val="b"/>
        <c:txPr>
          <a:bodyPr rot="-1800000"/>
          <a:lstStyle/>
          <a:p>
            <a:pPr lvl="0">
              <a:defRPr b="0" i="0"/>
            </a:pPr>
          </a:p>
        </c:txPr>
        <c:crossAx val="1410465929"/>
      </c:catAx>
      <c:valAx>
        <c:axId val="1410465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84812859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66675</xdr:colOff>
      <xdr:row>0</xdr:row>
      <xdr:rowOff>85725</xdr:rowOff>
    </xdr:from>
    <xdr:ext cx="6686550" cy="4124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733425</xdr:colOff>
      <xdr:row>6</xdr:row>
      <xdr:rowOff>57150</xdr:rowOff>
    </xdr:from>
    <xdr:ext cx="5657850" cy="1323975"/>
    <xdr:grpSp>
      <xdr:nvGrpSpPr>
        <xdr:cNvPr id="2" name="Shape 2"/>
        <xdr:cNvGrpSpPr/>
      </xdr:nvGrpSpPr>
      <xdr:grpSpPr>
        <a:xfrm>
          <a:off x="2517075" y="3118013"/>
          <a:ext cx="5657850" cy="1323975"/>
          <a:chOff x="2517075" y="3118013"/>
          <a:chExt cx="5657850" cy="1323975"/>
        </a:xfrm>
      </xdr:grpSpPr>
      <xdr:grpSp>
        <xdr:nvGrpSpPr>
          <xdr:cNvPr id="3" name="Shape 3" title="Drawing"/>
          <xdr:cNvGrpSpPr/>
        </xdr:nvGrpSpPr>
        <xdr:grpSpPr>
          <a:xfrm>
            <a:off x="2517075" y="3118013"/>
            <a:ext cx="5657850" cy="1323975"/>
            <a:chOff x="324550" y="245875"/>
            <a:chExt cx="5635200" cy="1308000"/>
          </a:xfrm>
        </xdr:grpSpPr>
        <xdr:sp>
          <xdr:nvSpPr>
            <xdr:cNvPr id="4" name="Shape 4"/>
            <xdr:cNvSpPr/>
          </xdr:nvSpPr>
          <xdr:spPr>
            <a:xfrm>
              <a:off x="324550" y="245875"/>
              <a:ext cx="5635200" cy="1308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 flipH="1" rot="10800000">
              <a:off x="324550" y="1534075"/>
              <a:ext cx="5635200" cy="19800"/>
            </a:xfrm>
            <a:prstGeom prst="straightConnector1">
              <a:avLst/>
            </a:prstGeom>
            <a:noFill/>
            <a:ln cap="flat" cmpd="sng" w="28575">
              <a:solidFill>
                <a:srgbClr val="FF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6" name="Shape 6"/>
            <xdr:cNvSpPr/>
          </xdr:nvSpPr>
          <xdr:spPr>
            <a:xfrm>
              <a:off x="2350500" y="245875"/>
              <a:ext cx="3117600" cy="835800"/>
            </a:xfrm>
            <a:prstGeom prst="wedgeRoundRectCallout">
              <a:avLst>
                <a:gd fmla="val -53847" name="adj1"/>
                <a:gd fmla="val 106497" name="adj2"/>
                <a:gd fmla="val 0" name="adj3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100"/>
                <a:buFont typeface="Calibri"/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Clear Linux docker image/ default docker image</a:t>
              </a:r>
              <a:endParaRPr sz="1100"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100"/>
                <a:buFont typeface="Calibri"/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100% means performance same</a:t>
              </a:r>
              <a:endParaRPr sz="1100"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100"/>
                <a:buFont typeface="Calibri"/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&gt;100% means performance good</a:t>
              </a:r>
              <a:endParaRPr sz="1100"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100"/>
                <a:buFont typeface="Calibri"/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&lt;100% means performance bad </a:t>
              </a:r>
              <a:endParaRPr sz="1100"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38100</xdr:colOff>
      <xdr:row>0</xdr:row>
      <xdr:rowOff>66675</xdr:rowOff>
    </xdr:from>
    <xdr:ext cx="6886575" cy="42291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695325</xdr:colOff>
      <xdr:row>5</xdr:row>
      <xdr:rowOff>0</xdr:rowOff>
    </xdr:from>
    <xdr:ext cx="6038850" cy="1895475"/>
    <xdr:grpSp>
      <xdr:nvGrpSpPr>
        <xdr:cNvPr id="2" name="Shape 2"/>
        <xdr:cNvGrpSpPr/>
      </xdr:nvGrpSpPr>
      <xdr:grpSpPr>
        <a:xfrm>
          <a:off x="2326575" y="2832263"/>
          <a:ext cx="6038850" cy="1895475"/>
          <a:chOff x="2326575" y="2832263"/>
          <a:chExt cx="6038850" cy="1895475"/>
        </a:xfrm>
      </xdr:grpSpPr>
      <xdr:grpSp>
        <xdr:nvGrpSpPr>
          <xdr:cNvPr id="7" name="Shape 7" title="Drawing"/>
          <xdr:cNvGrpSpPr/>
        </xdr:nvGrpSpPr>
        <xdr:grpSpPr>
          <a:xfrm>
            <a:off x="2326575" y="2832263"/>
            <a:ext cx="6038850" cy="1895475"/>
            <a:chOff x="373725" y="300075"/>
            <a:chExt cx="6018900" cy="1873450"/>
          </a:xfrm>
        </xdr:grpSpPr>
        <xdr:sp>
          <xdr:nvSpPr>
            <xdr:cNvPr id="4" name="Shape 4"/>
            <xdr:cNvSpPr/>
          </xdr:nvSpPr>
          <xdr:spPr>
            <a:xfrm>
              <a:off x="373725" y="300075"/>
              <a:ext cx="6018900" cy="18734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8" name="Shape 8"/>
            <xdr:cNvCxnSpPr/>
          </xdr:nvCxnSpPr>
          <xdr:spPr>
            <a:xfrm>
              <a:off x="373725" y="2163625"/>
              <a:ext cx="6018900" cy="9900"/>
            </a:xfrm>
            <a:prstGeom prst="straightConnector1">
              <a:avLst/>
            </a:prstGeom>
            <a:noFill/>
            <a:ln cap="flat" cmpd="sng" w="28575">
              <a:solidFill>
                <a:srgbClr val="FF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9" name="Shape 9"/>
            <xdr:cNvSpPr/>
          </xdr:nvSpPr>
          <xdr:spPr>
            <a:xfrm>
              <a:off x="2502725" y="300075"/>
              <a:ext cx="3019200" cy="825900"/>
            </a:xfrm>
            <a:prstGeom prst="wedgeRoundRectCallout">
              <a:avLst>
                <a:gd fmla="val 15642" name="adj1"/>
                <a:gd fmla="val 173256" name="adj2"/>
                <a:gd fmla="val 0" name="adj3"/>
              </a:avLst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100"/>
                <a:buFont typeface="Calibri"/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Clear Linux docker image/ default docker image</a:t>
              </a:r>
              <a:endParaRPr sz="1100"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100"/>
                <a:buFont typeface="Calibri"/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100% means size same</a:t>
              </a:r>
              <a:endParaRPr sz="1100"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100"/>
                <a:buFont typeface="Calibri"/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&gt;100% means size big</a:t>
              </a:r>
              <a:endParaRPr sz="1100">
                <a:latin typeface="Calibri"/>
                <a:ea typeface="Calibri"/>
                <a:cs typeface="Calibri"/>
                <a:sym typeface="Calibri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100"/>
                <a:buFont typeface="Calibri"/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&lt;100% means size small</a:t>
              </a:r>
              <a:endParaRPr sz="1400"/>
            </a:p>
          </xdr:txBody>
        </xdr:sp>
      </xdr:grpSp>
    </xdr:grpSp>
    <xdr:clientData fLocksWithSheet="0"/>
  </xdr:oneCellAnchor>
</xdr:wsDr>
</file>

<file path=xl/tables/table1.xml><?xml version="1.0" encoding="utf-8"?>
<table xmlns="http://schemas.openxmlformats.org/spreadsheetml/2006/main" headerRowCount="0" ref="B7" displayName="Table_1" id="1">
  <tableColumns count="1">
    <tableColumn name="Column1" id="1"/>
  </tableColumns>
  <tableStyleInfo name="Perf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hub.docker.com/_/nginx" TargetMode="External"/><Relationship Id="rId2" Type="http://schemas.openxmlformats.org/officeDocument/2006/relationships/hyperlink" Target="https://hub.docker.com/_/node" TargetMode="External"/><Relationship Id="rId3" Type="http://schemas.openxmlformats.org/officeDocument/2006/relationships/hyperlink" Target="https://hub.docker.com/_/redis" TargetMode="External"/><Relationship Id="rId4" Type="http://schemas.openxmlformats.org/officeDocument/2006/relationships/hyperlink" Target="https://hub.docker.com/_/postgres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hub.docker.com/_/php" TargetMode="External"/><Relationship Id="rId6" Type="http://schemas.openxmlformats.org/officeDocument/2006/relationships/hyperlink" Target="https://hub.docker.com/_/python" TargetMode="External"/><Relationship Id="rId7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hub.docker.com/_/nginx" TargetMode="External"/><Relationship Id="rId2" Type="http://schemas.openxmlformats.org/officeDocument/2006/relationships/hyperlink" Target="https://hub.docker.com/_/node" TargetMode="External"/><Relationship Id="rId3" Type="http://schemas.openxmlformats.org/officeDocument/2006/relationships/hyperlink" Target="https://hub.docker.com/_/redis" TargetMode="External"/><Relationship Id="rId4" Type="http://schemas.openxmlformats.org/officeDocument/2006/relationships/hyperlink" Target="https://hub.docker.com/_/postgres" TargetMode="External"/><Relationship Id="rId9" Type="http://schemas.openxmlformats.org/officeDocument/2006/relationships/drawing" Target="../drawings/drawing16.xml"/><Relationship Id="rId5" Type="http://schemas.openxmlformats.org/officeDocument/2006/relationships/hyperlink" Target="https://hub.docker.com/_/php" TargetMode="External"/><Relationship Id="rId6" Type="http://schemas.openxmlformats.org/officeDocument/2006/relationships/hyperlink" Target="https://hub.docker.com/_/python" TargetMode="External"/><Relationship Id="rId7" Type="http://schemas.openxmlformats.org/officeDocument/2006/relationships/hyperlink" Target="https://hub.docker.com/_/mariadb" TargetMode="External"/><Relationship Id="rId8" Type="http://schemas.openxmlformats.org/officeDocument/2006/relationships/hyperlink" Target="https://hub.docker.com/_/memcach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48.43"/>
    <col customWidth="1" min="4" max="6" width="14.43"/>
  </cols>
  <sheetData>
    <row r="1" ht="15.75" customHeight="1"/>
    <row r="2" ht="15.75" customHeight="1">
      <c r="B2" s="3" t="s">
        <v>2</v>
      </c>
    </row>
    <row r="3" ht="15.75" customHeight="1">
      <c r="B3" s="3" t="s">
        <v>9</v>
      </c>
      <c r="C3" s="3" t="s">
        <v>10</v>
      </c>
    </row>
    <row r="4" ht="15.75" customHeight="1"/>
    <row r="5" ht="15.75" customHeight="1"/>
    <row r="6" ht="15.75" customHeight="1">
      <c r="B6" s="3" t="s">
        <v>11</v>
      </c>
      <c r="C6" s="3"/>
    </row>
    <row r="7" ht="15.75" customHeight="1">
      <c r="B7" s="4" t="s">
        <v>12</v>
      </c>
      <c r="C7" s="4" t="s">
        <v>10</v>
      </c>
    </row>
    <row r="8" ht="15.75" customHeight="1">
      <c r="B8" s="3" t="s">
        <v>13</v>
      </c>
      <c r="C8" s="8" t="s">
        <v>14</v>
      </c>
    </row>
    <row r="9" ht="15.75" customHeight="1">
      <c r="C9" s="3" t="s">
        <v>18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3" width="14.43"/>
    <col customWidth="1" min="4" max="4" width="14.29"/>
    <col customWidth="1" min="5" max="5" width="14.43"/>
    <col customWidth="1" min="6" max="6" width="17.14"/>
  </cols>
  <sheetData>
    <row r="1" ht="15.75" customHeight="1">
      <c r="A1" s="1" t="s">
        <v>0</v>
      </c>
      <c r="B1" s="1" t="s">
        <v>3</v>
      </c>
      <c r="C1" s="1" t="s">
        <v>4</v>
      </c>
      <c r="D1" s="5" t="s">
        <v>5</v>
      </c>
    </row>
    <row r="2" ht="15.75" customHeight="1">
      <c r="A2" s="7" t="s">
        <v>16</v>
      </c>
      <c r="B2" s="7"/>
      <c r="C2" s="7"/>
      <c r="D2" s="10" t="str">
        <f>C2/B2</f>
        <v>#DIV/0!</v>
      </c>
    </row>
    <row r="3" ht="15.75" customHeight="1">
      <c r="A3" s="7" t="s">
        <v>21</v>
      </c>
      <c r="B3" s="7"/>
      <c r="C3" s="7"/>
      <c r="D3" s="10"/>
    </row>
    <row r="4" ht="15.75" customHeight="1">
      <c r="A4" s="7" t="s">
        <v>23</v>
      </c>
      <c r="B4" s="7"/>
      <c r="C4" s="7"/>
      <c r="D4" s="10" t="str">
        <f>C4/B4</f>
        <v>#DIV/0!</v>
      </c>
    </row>
    <row r="5" ht="15.75" customHeight="1"/>
    <row r="6" ht="15.75" customHeight="1"/>
    <row r="7" ht="15.75" customHeight="1"/>
    <row r="8" ht="15.75" customHeight="1">
      <c r="A8" s="1" t="s">
        <v>25</v>
      </c>
      <c r="B8" s="1"/>
      <c r="C8" s="1"/>
      <c r="D8" s="5" t="s">
        <v>5</v>
      </c>
    </row>
    <row r="9" ht="15.75" customHeight="1">
      <c r="A9" s="11" t="s">
        <v>27</v>
      </c>
      <c r="B9" s="7"/>
      <c r="C9" s="7"/>
      <c r="D9" s="12" t="str">
        <f t="shared" ref="D9:D11" si="1">1/(C9/B9)</f>
        <v>#DIV/0!</v>
      </c>
      <c r="E9" s="4" t="s">
        <v>9</v>
      </c>
    </row>
    <row r="10" ht="15.75" customHeight="1">
      <c r="A10" s="13" t="s">
        <v>28</v>
      </c>
      <c r="B10" s="13"/>
      <c r="C10" s="13"/>
      <c r="D10" s="12" t="str">
        <f t="shared" si="1"/>
        <v>#DIV/0!</v>
      </c>
    </row>
    <row r="11" ht="15.75" customHeight="1">
      <c r="A11" s="13" t="s">
        <v>29</v>
      </c>
      <c r="B11" s="14"/>
      <c r="C11" s="13"/>
      <c r="D11" s="12" t="str">
        <f t="shared" si="1"/>
        <v>#DIV/0!</v>
      </c>
    </row>
    <row r="12" ht="15.75" customHeight="1">
      <c r="A12" s="13" t="s">
        <v>30</v>
      </c>
      <c r="B12" s="13"/>
      <c r="C12" s="13"/>
      <c r="D12" s="12" t="str">
        <f t="shared" ref="D12:D13" si="2">C12/B12</f>
        <v>#DIV/0!</v>
      </c>
      <c r="E12" s="4" t="s">
        <v>31</v>
      </c>
    </row>
    <row r="13" ht="15.75" customHeight="1">
      <c r="A13" s="13" t="s">
        <v>32</v>
      </c>
      <c r="B13" s="14"/>
      <c r="C13" s="13"/>
      <c r="D13" s="12" t="str">
        <f t="shared" si="2"/>
        <v>#DIV/0!</v>
      </c>
    </row>
    <row r="14" ht="15.75" customHeight="1">
      <c r="A14" s="15" t="s">
        <v>33</v>
      </c>
      <c r="B14" s="16"/>
      <c r="C14" s="16"/>
      <c r="D14" s="17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4:D14"/>
  </mergeCells>
  <conditionalFormatting sqref="D2:D4">
    <cfRule type="cellIs" dxfId="0" priority="1" operator="greaterThan">
      <formula>1</formula>
    </cfRule>
  </conditionalFormatting>
  <conditionalFormatting sqref="D8:D17">
    <cfRule type="cellIs" dxfId="1" priority="2" operator="greaterThan">
      <formula>1</formula>
    </cfRule>
  </conditionalFormatting>
  <conditionalFormatting sqref="D2:D4">
    <cfRule type="cellIs" dxfId="1" priority="3" operator="lessThan">
      <formula>1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70.57"/>
    <col customWidth="1" min="3" max="3" width="71.43"/>
    <col customWidth="1" min="4" max="4" width="12.71"/>
    <col customWidth="1" min="5" max="6" width="14.43"/>
  </cols>
  <sheetData>
    <row r="1" ht="15.75" customHeight="1">
      <c r="A1" s="2" t="s">
        <v>1</v>
      </c>
      <c r="B1" s="2" t="s">
        <v>6</v>
      </c>
      <c r="C1" s="2" t="s">
        <v>7</v>
      </c>
      <c r="D1" s="4" t="s">
        <v>8</v>
      </c>
    </row>
    <row r="2" ht="15.75" customHeight="1">
      <c r="A2" s="6" t="s">
        <v>15</v>
      </c>
      <c r="B2" s="9" t="s">
        <v>17</v>
      </c>
      <c r="C2" s="6" t="s">
        <v>19</v>
      </c>
    </row>
    <row r="3" ht="15.75" customHeight="1">
      <c r="A3" s="6" t="s">
        <v>20</v>
      </c>
      <c r="B3" s="6" t="s">
        <v>22</v>
      </c>
      <c r="C3" s="9" t="s">
        <v>24</v>
      </c>
    </row>
    <row r="4" ht="15.75" customHeight="1">
      <c r="A4" s="4" t="s">
        <v>26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3" width="14.43"/>
    <col customWidth="1" min="4" max="4" width="12.57"/>
    <col customWidth="1" min="5" max="6" width="14.43"/>
    <col customWidth="1" min="7" max="7" width="17.14"/>
  </cols>
  <sheetData>
    <row r="1" ht="15.75" customHeight="1">
      <c r="A1" s="1" t="s">
        <v>0</v>
      </c>
      <c r="B1" s="1" t="s">
        <v>3</v>
      </c>
      <c r="C1" s="1" t="s">
        <v>4</v>
      </c>
      <c r="D1" s="5" t="s">
        <v>5</v>
      </c>
    </row>
    <row r="2" ht="15.75" customHeight="1">
      <c r="A2" s="7" t="s">
        <v>16</v>
      </c>
      <c r="B2" s="7">
        <v>132.0</v>
      </c>
      <c r="C2" s="7">
        <v>207.0</v>
      </c>
      <c r="D2" s="10">
        <f t="shared" ref="D2:D3" si="1">C2/B2</f>
        <v>1.568181818</v>
      </c>
    </row>
    <row r="3" ht="15.75" customHeight="1">
      <c r="A3" s="7" t="s">
        <v>23</v>
      </c>
      <c r="B3" s="7">
        <v>76.0</v>
      </c>
      <c r="C3" s="7">
        <v>59.0</v>
      </c>
      <c r="D3" s="10">
        <f t="shared" si="1"/>
        <v>0.7763157895</v>
      </c>
    </row>
    <row r="4" ht="15.75" customHeight="1"/>
    <row r="5" ht="15.75" customHeight="1">
      <c r="H5" s="12"/>
    </row>
    <row r="6" ht="15.75" customHeight="1">
      <c r="H6" s="12"/>
      <c r="I6" s="12"/>
    </row>
    <row r="7" ht="15.75" customHeight="1">
      <c r="A7" s="1" t="s">
        <v>25</v>
      </c>
      <c r="B7" s="1" t="s">
        <v>3</v>
      </c>
      <c r="C7" s="1" t="s">
        <v>4</v>
      </c>
      <c r="D7" s="5" t="s">
        <v>5</v>
      </c>
      <c r="H7" s="12"/>
      <c r="I7" s="12"/>
    </row>
    <row r="8" ht="15.75" customHeight="1">
      <c r="A8" s="11" t="s">
        <v>71</v>
      </c>
      <c r="B8" s="7">
        <v>0.427</v>
      </c>
      <c r="C8" s="7">
        <v>0.392</v>
      </c>
      <c r="D8" s="12">
        <f t="shared" ref="D8:D10" si="2">1/(C8/B8)</f>
        <v>1.089285714</v>
      </c>
      <c r="H8" s="24"/>
      <c r="I8" s="24"/>
    </row>
    <row r="9" ht="15.75" customHeight="1">
      <c r="A9" s="13" t="s">
        <v>72</v>
      </c>
      <c r="B9" s="13">
        <v>0.855</v>
      </c>
      <c r="C9" s="13">
        <v>0.785</v>
      </c>
      <c r="D9" s="12">
        <f t="shared" si="2"/>
        <v>1.089171975</v>
      </c>
      <c r="H9" s="24"/>
      <c r="I9" s="24"/>
    </row>
    <row r="10" ht="15.75" customHeight="1">
      <c r="A10" s="13" t="s">
        <v>73</v>
      </c>
      <c r="B10" s="14">
        <v>0.017</v>
      </c>
      <c r="C10" s="13">
        <v>0.016</v>
      </c>
      <c r="D10" s="12">
        <f t="shared" si="2"/>
        <v>1.0625</v>
      </c>
    </row>
    <row r="11" ht="15.75" customHeight="1">
      <c r="A11" s="13" t="s">
        <v>74</v>
      </c>
      <c r="B11" s="13">
        <v>58510.05</v>
      </c>
      <c r="C11" s="13">
        <v>63725.77</v>
      </c>
      <c r="D11" s="12">
        <f t="shared" ref="D11:D12" si="3">C11/B11</f>
        <v>1.089142293</v>
      </c>
    </row>
    <row r="12" ht="15.75" customHeight="1">
      <c r="A12" s="13" t="s">
        <v>75</v>
      </c>
      <c r="B12" s="14">
        <v>18547.52</v>
      </c>
      <c r="C12" s="13">
        <v>21024.68</v>
      </c>
      <c r="D12" s="12">
        <f t="shared" si="3"/>
        <v>1.133557478</v>
      </c>
    </row>
    <row r="13" ht="15.75" customHeight="1">
      <c r="A13" s="15" t="s">
        <v>76</v>
      </c>
      <c r="B13" s="16"/>
      <c r="C13" s="16"/>
      <c r="D13" s="17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D13"/>
  </mergeCells>
  <conditionalFormatting sqref="D8:D12">
    <cfRule type="cellIs" dxfId="1" priority="1" operator="greaterThan">
      <formula>1</formula>
    </cfRule>
  </conditionalFormatting>
  <conditionalFormatting sqref="D2:D3">
    <cfRule type="cellIs" dxfId="0" priority="2" operator="greaterThan">
      <formula>1</formula>
    </cfRule>
  </conditionalFormatting>
  <conditionalFormatting sqref="D2:D3">
    <cfRule type="cellIs" dxfId="1" priority="3" operator="lessThan">
      <formula>1</formula>
    </cfRule>
  </conditionalFormatting>
  <conditionalFormatting sqref="D2:D10">
    <cfRule type="cellIs" dxfId="0" priority="4" operator="greaterThan">
      <formula>0</formula>
    </cfRule>
  </conditionalFormatting>
  <conditionalFormatting sqref="D2:D3 D8:D12">
    <cfRule type="cellIs" dxfId="2" priority="5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15.75" customHeight="1">
      <c r="A1" s="1" t="s">
        <v>0</v>
      </c>
      <c r="B1" s="1" t="s">
        <v>3</v>
      </c>
      <c r="C1" s="1" t="s">
        <v>4</v>
      </c>
      <c r="D1" s="5" t="s">
        <v>5</v>
      </c>
    </row>
    <row r="2" ht="15.75" customHeight="1">
      <c r="A2" s="7" t="s">
        <v>16</v>
      </c>
      <c r="B2" s="7">
        <v>929.0</v>
      </c>
      <c r="C2" s="7">
        <v>254.0</v>
      </c>
      <c r="D2" s="10">
        <f t="shared" ref="D2:D3" si="1">C2/B2</f>
        <v>0.2734122713</v>
      </c>
    </row>
    <row r="3" ht="15.75" customHeight="1">
      <c r="A3" s="7" t="s">
        <v>23</v>
      </c>
      <c r="B3" s="7">
        <v>924.0</v>
      </c>
      <c r="C3" s="7">
        <v>106.0</v>
      </c>
      <c r="D3" s="10">
        <f t="shared" si="1"/>
        <v>0.1147186147</v>
      </c>
    </row>
    <row r="4" ht="15.75" customHeight="1"/>
    <row r="5" ht="15.75" customHeight="1"/>
    <row r="6" ht="15.75" customHeight="1">
      <c r="A6" s="18" t="s">
        <v>34</v>
      </c>
      <c r="B6" s="18" t="s">
        <v>3</v>
      </c>
      <c r="C6" s="18" t="s">
        <v>35</v>
      </c>
      <c r="D6" s="18" t="s">
        <v>36</v>
      </c>
    </row>
    <row r="7" ht="15.75" customHeight="1">
      <c r="A7" s="6" t="s">
        <v>37</v>
      </c>
      <c r="B7" s="6">
        <v>2058.0</v>
      </c>
      <c r="C7" s="6">
        <v>1473.0</v>
      </c>
      <c r="D7" s="12">
        <f t="shared" ref="D7:D8" si="2">1/(C7/B7)</f>
        <v>1.397148676</v>
      </c>
      <c r="E7" s="4" t="s">
        <v>38</v>
      </c>
    </row>
    <row r="8" ht="15.75" customHeight="1">
      <c r="A8" s="6" t="s">
        <v>37</v>
      </c>
      <c r="B8" s="4">
        <v>2071.0</v>
      </c>
      <c r="C8" s="4">
        <v>1486.0</v>
      </c>
      <c r="D8" s="12">
        <f t="shared" si="2"/>
        <v>1.393674293</v>
      </c>
      <c r="E8" s="4" t="s">
        <v>39</v>
      </c>
    </row>
    <row r="9" ht="15.75" customHeight="1"/>
    <row r="10" ht="15.75" customHeight="1">
      <c r="A10" s="18" t="s">
        <v>40</v>
      </c>
      <c r="B10" s="18" t="s">
        <v>3</v>
      </c>
      <c r="C10" s="18" t="s">
        <v>35</v>
      </c>
      <c r="D10" s="18" t="s">
        <v>36</v>
      </c>
    </row>
    <row r="11" ht="15.75" customHeight="1">
      <c r="A11" s="6" t="s">
        <v>37</v>
      </c>
      <c r="B11" s="6">
        <v>1388.0</v>
      </c>
      <c r="C11" s="6">
        <v>1039.0</v>
      </c>
      <c r="D11" s="12">
        <f t="shared" ref="D11:D12" si="3">1/(C11/B11)</f>
        <v>1.335899904</v>
      </c>
      <c r="E11" s="4" t="s">
        <v>38</v>
      </c>
    </row>
    <row r="12" ht="15.75" customHeight="1">
      <c r="A12" s="6" t="s">
        <v>37</v>
      </c>
      <c r="B12" s="4">
        <v>1397.0</v>
      </c>
      <c r="C12" s="4">
        <v>1051.0</v>
      </c>
      <c r="D12" s="12">
        <f t="shared" si="3"/>
        <v>1.329210276</v>
      </c>
      <c r="E12" s="4" t="s">
        <v>39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7:D8 D11:D12">
    <cfRule type="cellIs" dxfId="1" priority="1" operator="greaterThan">
      <formula>1</formula>
    </cfRule>
  </conditionalFormatting>
  <conditionalFormatting sqref="D2:D3">
    <cfRule type="cellIs" dxfId="0" priority="2" operator="greaterThan">
      <formula>1</formula>
    </cfRule>
  </conditionalFormatting>
  <conditionalFormatting sqref="D2:D3">
    <cfRule type="cellIs" dxfId="1" priority="3" operator="lessThan">
      <formula>1</formula>
    </cfRule>
  </conditionalFormatting>
  <conditionalFormatting sqref="D2:D3">
    <cfRule type="cellIs" dxfId="0" priority="4" operator="greaterThan">
      <formula>0</formula>
    </cfRule>
  </conditionalFormatting>
  <conditionalFormatting sqref="D2:D3">
    <cfRule type="cellIs" dxfId="2" priority="5" operator="lessThan">
      <formula>0</formula>
    </cfRule>
  </conditionalFormatting>
  <conditionalFormatting sqref="D2:D3">
    <cfRule type="cellIs" dxfId="1" priority="6" operator="greaterThan">
      <formula>0</formula>
    </cfRule>
  </conditionalFormatting>
  <conditionalFormatting sqref="D2:D3">
    <cfRule type="cellIs" dxfId="0" priority="7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5" width="14.43"/>
    <col customWidth="1" min="6" max="6" width="31.0"/>
  </cols>
  <sheetData>
    <row r="1" ht="15.75" customHeight="1">
      <c r="A1" s="1" t="s">
        <v>0</v>
      </c>
      <c r="B1" s="1" t="s">
        <v>3</v>
      </c>
      <c r="C1" s="1" t="s">
        <v>4</v>
      </c>
      <c r="D1" s="5" t="s">
        <v>5</v>
      </c>
    </row>
    <row r="2" ht="15.75" customHeight="1">
      <c r="A2" s="7" t="s">
        <v>16</v>
      </c>
      <c r="B2" s="7">
        <v>95.0</v>
      </c>
      <c r="C2" s="7">
        <v>167.0</v>
      </c>
      <c r="D2" s="10">
        <f t="shared" ref="D2:D3" si="1">C2/B2</f>
        <v>1.757894737</v>
      </c>
    </row>
    <row r="3" ht="15.75" customHeight="1">
      <c r="A3" s="7" t="s">
        <v>23</v>
      </c>
      <c r="B3" s="7">
        <v>40.0</v>
      </c>
      <c r="C3" s="7">
        <v>19.0</v>
      </c>
      <c r="D3" s="10">
        <f t="shared" si="1"/>
        <v>0.475</v>
      </c>
    </row>
    <row r="4" ht="15.75" customHeight="1">
      <c r="D4" s="19"/>
    </row>
    <row r="5" ht="15.75" customHeight="1">
      <c r="D5" s="19"/>
    </row>
    <row r="6" ht="15.75" customHeight="1">
      <c r="D6" s="19"/>
      <c r="F6" s="4" t="s">
        <v>41</v>
      </c>
    </row>
    <row r="7" ht="15.75" customHeight="1">
      <c r="A7" s="1" t="s">
        <v>42</v>
      </c>
      <c r="B7" s="1" t="s">
        <v>3</v>
      </c>
      <c r="C7" s="1" t="s">
        <v>4</v>
      </c>
      <c r="D7" s="5" t="s">
        <v>5</v>
      </c>
      <c r="F7" s="1" t="s">
        <v>42</v>
      </c>
      <c r="G7" s="1" t="s">
        <v>3</v>
      </c>
      <c r="H7" s="1" t="s">
        <v>4</v>
      </c>
      <c r="I7" s="1" t="s">
        <v>5</v>
      </c>
    </row>
    <row r="8" ht="15.75" customHeight="1">
      <c r="A8" s="20" t="s">
        <v>43</v>
      </c>
      <c r="B8" s="20">
        <v>138121.55</v>
      </c>
      <c r="C8" s="20">
        <v>131926.12</v>
      </c>
      <c r="D8" s="21">
        <f t="shared" ref="D8:D25" si="2">C8/B8</f>
        <v>0.9551450878</v>
      </c>
      <c r="F8" s="22" t="s">
        <v>44</v>
      </c>
      <c r="G8" s="22">
        <v>72202.16</v>
      </c>
      <c r="H8" s="22">
        <v>71839.09</v>
      </c>
      <c r="I8" s="21">
        <f t="shared" ref="I8:I15" si="3">H8/G8</f>
        <v>0.9949714801</v>
      </c>
    </row>
    <row r="9" ht="15.75" customHeight="1">
      <c r="A9" s="20" t="s">
        <v>44</v>
      </c>
      <c r="B9" s="20">
        <v>137174.22</v>
      </c>
      <c r="C9" s="20">
        <v>131578.95</v>
      </c>
      <c r="D9" s="21">
        <f t="shared" si="2"/>
        <v>0.9592104843</v>
      </c>
      <c r="F9" s="22" t="s">
        <v>45</v>
      </c>
      <c r="G9" s="22">
        <v>73099.41</v>
      </c>
      <c r="H9" s="22">
        <v>72568.94</v>
      </c>
      <c r="I9" s="21">
        <f t="shared" si="3"/>
        <v>0.9927431699</v>
      </c>
    </row>
    <row r="10" ht="15.75" customHeight="1">
      <c r="A10" s="20" t="s">
        <v>45</v>
      </c>
      <c r="B10" s="20">
        <v>137741.05</v>
      </c>
      <c r="C10" s="20">
        <v>131752.31</v>
      </c>
      <c r="D10" s="21">
        <f t="shared" si="2"/>
        <v>0.9565217486</v>
      </c>
      <c r="F10" s="22" t="s">
        <v>46</v>
      </c>
      <c r="G10" s="22">
        <v>72992.7</v>
      </c>
      <c r="H10" s="22">
        <v>72516.32</v>
      </c>
      <c r="I10" s="21">
        <f t="shared" si="3"/>
        <v>0.9934735939</v>
      </c>
    </row>
    <row r="11" ht="15.75" customHeight="1">
      <c r="A11" s="20" t="s">
        <v>46</v>
      </c>
      <c r="B11" s="20">
        <v>137741.05</v>
      </c>
      <c r="C11" s="20">
        <v>133689.83</v>
      </c>
      <c r="D11" s="21">
        <f t="shared" si="2"/>
        <v>0.9705881435</v>
      </c>
      <c r="F11" s="22" t="s">
        <v>47</v>
      </c>
      <c r="G11" s="22">
        <v>73637.7</v>
      </c>
      <c r="H11" s="22">
        <v>73475.39</v>
      </c>
      <c r="I11" s="21">
        <f t="shared" si="3"/>
        <v>0.9977958301</v>
      </c>
    </row>
    <row r="12" ht="15.75" customHeight="1">
      <c r="A12" s="20" t="s">
        <v>48</v>
      </c>
      <c r="B12" s="20">
        <v>136612.02</v>
      </c>
      <c r="C12" s="20">
        <v>133333.33</v>
      </c>
      <c r="D12" s="21">
        <f t="shared" si="2"/>
        <v>0.9759999889</v>
      </c>
      <c r="F12" s="22" t="s">
        <v>49</v>
      </c>
      <c r="G12" s="22">
        <v>72516.32</v>
      </c>
      <c r="H12" s="22">
        <v>72150.07</v>
      </c>
      <c r="I12" s="21">
        <f t="shared" si="3"/>
        <v>0.9949494128</v>
      </c>
    </row>
    <row r="13" ht="15.75" customHeight="1">
      <c r="A13" s="20" t="s">
        <v>50</v>
      </c>
      <c r="B13" s="20">
        <v>136986.3</v>
      </c>
      <c r="C13" s="20">
        <v>133689.83</v>
      </c>
      <c r="D13" s="21">
        <f t="shared" si="2"/>
        <v>0.9759357688</v>
      </c>
      <c r="F13" s="22" t="s">
        <v>51</v>
      </c>
      <c r="G13" s="22">
        <v>47984.64</v>
      </c>
      <c r="H13" s="22">
        <v>48262.55</v>
      </c>
      <c r="I13" s="21">
        <f t="shared" si="3"/>
        <v>1.005791645</v>
      </c>
    </row>
    <row r="14" ht="15.75" customHeight="1">
      <c r="A14" s="20" t="s">
        <v>52</v>
      </c>
      <c r="B14" s="20">
        <v>138121.55</v>
      </c>
      <c r="C14" s="20">
        <v>132978.73</v>
      </c>
      <c r="D14" s="21">
        <f t="shared" si="2"/>
        <v>0.962765984</v>
      </c>
      <c r="F14" s="22" t="s">
        <v>53</v>
      </c>
      <c r="G14" s="22">
        <v>15805.28</v>
      </c>
      <c r="H14" s="22">
        <v>15738.12</v>
      </c>
      <c r="I14" s="21">
        <f t="shared" si="3"/>
        <v>0.9957507871</v>
      </c>
    </row>
    <row r="15" ht="15.75" customHeight="1">
      <c r="A15" s="20" t="s">
        <v>54</v>
      </c>
      <c r="B15" s="20">
        <v>137931.03</v>
      </c>
      <c r="C15" s="20">
        <v>131752.31</v>
      </c>
      <c r="D15" s="21">
        <f t="shared" si="2"/>
        <v>0.9552042785</v>
      </c>
      <c r="F15" s="22" t="s">
        <v>55</v>
      </c>
      <c r="G15" s="22">
        <v>12976.9</v>
      </c>
      <c r="H15" s="22">
        <v>12975.22</v>
      </c>
      <c r="I15" s="21">
        <f t="shared" si="3"/>
        <v>0.9998705392</v>
      </c>
    </row>
    <row r="16" ht="15.75" customHeight="1">
      <c r="A16" s="20" t="s">
        <v>56</v>
      </c>
      <c r="B16" s="20">
        <v>136612.02</v>
      </c>
      <c r="C16" s="20">
        <v>132450.33</v>
      </c>
      <c r="D16" s="21">
        <f t="shared" si="2"/>
        <v>0.9695364288</v>
      </c>
    </row>
    <row r="17" ht="15.75" customHeight="1">
      <c r="A17" s="20" t="s">
        <v>57</v>
      </c>
      <c r="B17" s="20">
        <v>138121.55</v>
      </c>
      <c r="C17" s="20">
        <v>132802.12</v>
      </c>
      <c r="D17" s="21">
        <f t="shared" si="2"/>
        <v>0.9614873276</v>
      </c>
      <c r="H17" s="4"/>
      <c r="I17" s="12"/>
    </row>
    <row r="18" ht="15.75" customHeight="1">
      <c r="A18" s="20" t="s">
        <v>47</v>
      </c>
      <c r="B18" s="20">
        <v>138312.59</v>
      </c>
      <c r="C18" s="20">
        <v>130890.05</v>
      </c>
      <c r="D18" s="21">
        <f t="shared" si="2"/>
        <v>0.9463350372</v>
      </c>
    </row>
    <row r="19" ht="15.75" customHeight="1">
      <c r="A19" s="20" t="s">
        <v>49</v>
      </c>
      <c r="B19" s="20">
        <v>138121.55</v>
      </c>
      <c r="C19" s="20">
        <v>131752.31</v>
      </c>
      <c r="D19" s="21">
        <f t="shared" si="2"/>
        <v>0.9538867034</v>
      </c>
    </row>
    <row r="20" ht="15.75" customHeight="1">
      <c r="A20" s="20" t="s">
        <v>58</v>
      </c>
      <c r="B20" s="20">
        <v>136425.66</v>
      </c>
      <c r="C20" s="20">
        <v>134770.89</v>
      </c>
      <c r="D20" s="21">
        <f t="shared" si="2"/>
        <v>0.987870537</v>
      </c>
    </row>
    <row r="21" ht="15.75" customHeight="1">
      <c r="A21" s="20" t="s">
        <v>51</v>
      </c>
      <c r="B21" s="20">
        <v>75815.01</v>
      </c>
      <c r="C21" s="20">
        <v>78308.54</v>
      </c>
      <c r="D21" s="21">
        <f t="shared" si="2"/>
        <v>1.032889661</v>
      </c>
    </row>
    <row r="22" ht="15.75" customHeight="1">
      <c r="A22" s="20" t="s">
        <v>61</v>
      </c>
      <c r="B22" s="20">
        <v>26954.18</v>
      </c>
      <c r="C22" s="20">
        <v>26997.84</v>
      </c>
      <c r="D22" s="21">
        <f t="shared" si="2"/>
        <v>1.001619786</v>
      </c>
    </row>
    <row r="23" ht="15.75" customHeight="1">
      <c r="A23" s="20" t="s">
        <v>53</v>
      </c>
      <c r="B23" s="20">
        <v>18688.1</v>
      </c>
      <c r="C23" s="20">
        <v>19440.12</v>
      </c>
      <c r="D23" s="21">
        <f t="shared" si="2"/>
        <v>1.040240581</v>
      </c>
    </row>
    <row r="24" ht="15.75" customHeight="1">
      <c r="A24" s="20" t="s">
        <v>55</v>
      </c>
      <c r="B24" s="20">
        <v>15598.19</v>
      </c>
      <c r="C24" s="20">
        <v>15827.79</v>
      </c>
      <c r="D24" s="21">
        <f t="shared" si="2"/>
        <v>1.014719657</v>
      </c>
    </row>
    <row r="25" ht="15.75" customHeight="1">
      <c r="A25" s="20" t="s">
        <v>62</v>
      </c>
      <c r="B25" s="20">
        <v>131406.05</v>
      </c>
      <c r="C25" s="20">
        <v>128040.97</v>
      </c>
      <c r="D25" s="21">
        <f t="shared" si="2"/>
        <v>0.9743917422</v>
      </c>
    </row>
    <row r="26" ht="15.75" customHeight="1">
      <c r="D26" s="19"/>
    </row>
    <row r="27" ht="15.75" customHeight="1">
      <c r="D27" s="19"/>
    </row>
    <row r="28" ht="15.75" customHeight="1">
      <c r="D28" s="19"/>
    </row>
    <row r="29" ht="15.75" customHeight="1">
      <c r="A29" t="str">
        <f>ROW7</f>
        <v/>
      </c>
      <c r="D29" s="19"/>
    </row>
    <row r="30" ht="15.75" customHeight="1">
      <c r="A30" s="1" t="str">
        <f t="shared" ref="A30:D30" si="4">A7</f>
        <v>Performance (requests per second)</v>
      </c>
      <c r="B30" s="1" t="str">
        <f t="shared" si="4"/>
        <v>Default docker</v>
      </c>
      <c r="C30" s="1" t="str">
        <f t="shared" si="4"/>
        <v>Clear docker</v>
      </c>
      <c r="D30" s="5" t="str">
        <f t="shared" si="4"/>
        <v>Rate</v>
      </c>
    </row>
    <row r="31" ht="15.75" customHeight="1">
      <c r="A31" s="20" t="str">
        <f t="shared" ref="A31:C31" si="5">A9</f>
        <v>PING_BULK</v>
      </c>
      <c r="B31" s="20">
        <f t="shared" si="5"/>
        <v>137174.22</v>
      </c>
      <c r="C31" s="20">
        <f t="shared" si="5"/>
        <v>131578.95</v>
      </c>
      <c r="D31" s="21">
        <f t="shared" ref="D31:D38" si="7">C31/B31</f>
        <v>0.9592104843</v>
      </c>
    </row>
    <row r="32" ht="15.75" customHeight="1">
      <c r="A32" s="20" t="str">
        <f t="shared" ref="A32:C32" si="6">A10</f>
        <v>SET</v>
      </c>
      <c r="B32" s="20">
        <f t="shared" si="6"/>
        <v>137741.05</v>
      </c>
      <c r="C32" s="20">
        <f t="shared" si="6"/>
        <v>131752.31</v>
      </c>
      <c r="D32" s="21">
        <f t="shared" si="7"/>
        <v>0.9565217486</v>
      </c>
    </row>
    <row r="33" ht="15.75" customHeight="1">
      <c r="A33" s="20" t="str">
        <f t="shared" ref="A33:C33" si="8">A11</f>
        <v>GET</v>
      </c>
      <c r="B33" s="20">
        <f t="shared" si="8"/>
        <v>137741.05</v>
      </c>
      <c r="C33" s="20">
        <f t="shared" si="8"/>
        <v>133689.83</v>
      </c>
      <c r="D33" s="21">
        <f t="shared" si="7"/>
        <v>0.9705881435</v>
      </c>
    </row>
    <row r="34" ht="15.75" customHeight="1">
      <c r="A34" s="20" t="str">
        <f t="shared" ref="A34:C34" si="9">A18</f>
        <v>HSET</v>
      </c>
      <c r="B34" s="20">
        <f t="shared" si="9"/>
        <v>138312.59</v>
      </c>
      <c r="C34" s="20">
        <f t="shared" si="9"/>
        <v>130890.05</v>
      </c>
      <c r="D34" s="21">
        <f t="shared" si="7"/>
        <v>0.9463350372</v>
      </c>
    </row>
    <row r="35" ht="15.75" customHeight="1">
      <c r="A35" s="20" t="str">
        <f t="shared" ref="A35:C35" si="10">A19</f>
        <v>SPOP</v>
      </c>
      <c r="B35" s="20">
        <f t="shared" si="10"/>
        <v>138121.55</v>
      </c>
      <c r="C35" s="20">
        <f t="shared" si="10"/>
        <v>131752.31</v>
      </c>
      <c r="D35" s="21">
        <f t="shared" si="7"/>
        <v>0.9538867034</v>
      </c>
    </row>
    <row r="36" ht="15.75" customHeight="1">
      <c r="A36" s="20" t="str">
        <f t="shared" ref="A36:C36" si="11">A21</f>
        <v>LRANGE_100 (first 100 elements)</v>
      </c>
      <c r="B36" s="20">
        <f t="shared" si="11"/>
        <v>75815.01</v>
      </c>
      <c r="C36" s="20">
        <f t="shared" si="11"/>
        <v>78308.54</v>
      </c>
      <c r="D36" s="21">
        <f t="shared" si="7"/>
        <v>1.032889661</v>
      </c>
    </row>
    <row r="37" ht="15.75" customHeight="1">
      <c r="A37" s="20" t="str">
        <f t="shared" ref="A37:C37" si="12">A23</f>
        <v>LRANGE_500 (first 450 elements)</v>
      </c>
      <c r="B37" s="20">
        <f t="shared" si="12"/>
        <v>18688.1</v>
      </c>
      <c r="C37" s="20">
        <f t="shared" si="12"/>
        <v>19440.12</v>
      </c>
      <c r="D37" s="21">
        <f t="shared" si="7"/>
        <v>1.040240581</v>
      </c>
    </row>
    <row r="38" ht="15.75" customHeight="1">
      <c r="A38" s="20" t="str">
        <f t="shared" ref="A38:C38" si="13">A24</f>
        <v>LRANGE_600 (first 600 elements)</v>
      </c>
      <c r="B38" s="20">
        <f t="shared" si="13"/>
        <v>15598.19</v>
      </c>
      <c r="C38" s="20">
        <f t="shared" si="13"/>
        <v>15827.79</v>
      </c>
      <c r="D38" s="21">
        <f t="shared" si="7"/>
        <v>1.014719657</v>
      </c>
    </row>
    <row r="39" ht="15.75" customHeight="1">
      <c r="D39" s="19"/>
    </row>
    <row r="40" ht="15.75" customHeight="1">
      <c r="D40" s="19"/>
    </row>
    <row r="41" ht="15.75" customHeight="1">
      <c r="D41" s="19"/>
    </row>
    <row r="42" ht="15.75" customHeight="1">
      <c r="D42" s="19"/>
    </row>
    <row r="43" ht="15.75" customHeight="1">
      <c r="A43" s="1" t="str">
        <f>A30</f>
        <v>Performance (requests per second)</v>
      </c>
      <c r="B43" s="1" t="s">
        <v>64</v>
      </c>
      <c r="C43" s="1" t="s">
        <v>65</v>
      </c>
      <c r="D43" s="5" t="str">
        <f>D7</f>
        <v>Rate</v>
      </c>
    </row>
    <row r="44" ht="15.75" customHeight="1">
      <c r="A44" s="20" t="str">
        <f t="shared" ref="A44:A62" si="14">A8</f>
        <v>PING_INLINE</v>
      </c>
      <c r="B44" s="20">
        <v>107758.62</v>
      </c>
      <c r="C44" s="20">
        <v>106837.61</v>
      </c>
      <c r="D44" s="21">
        <f t="shared" ref="D44:D61" si="15">C44/B44</f>
        <v>0.9914530271</v>
      </c>
    </row>
    <row r="45" ht="15.75" customHeight="1">
      <c r="A45" s="20" t="str">
        <f t="shared" si="14"/>
        <v>PING_BULK</v>
      </c>
      <c r="B45" s="20">
        <v>121654.5</v>
      </c>
      <c r="C45" s="20">
        <v>119189.52</v>
      </c>
      <c r="D45" s="21">
        <f t="shared" si="15"/>
        <v>0.9797378642</v>
      </c>
    </row>
    <row r="46" ht="15.75" customHeight="1">
      <c r="A46" s="20" t="str">
        <f t="shared" si="14"/>
        <v>SET</v>
      </c>
      <c r="B46" s="20">
        <v>138504.16</v>
      </c>
      <c r="C46" s="20">
        <v>147492.62</v>
      </c>
      <c r="D46" s="21">
        <f t="shared" si="15"/>
        <v>1.064896679</v>
      </c>
    </row>
    <row r="47" ht="15.75" customHeight="1">
      <c r="A47" s="20" t="str">
        <f t="shared" si="14"/>
        <v>GET</v>
      </c>
      <c r="B47" s="20">
        <v>107642.62</v>
      </c>
      <c r="C47" s="20">
        <v>112233.45</v>
      </c>
      <c r="D47" s="21">
        <f t="shared" si="15"/>
        <v>1.042648813</v>
      </c>
    </row>
    <row r="48" ht="15.75" customHeight="1">
      <c r="A48" s="20" t="str">
        <f t="shared" si="14"/>
        <v>INCR</v>
      </c>
      <c r="B48" s="20">
        <v>115740.73</v>
      </c>
      <c r="C48" s="20">
        <v>105485.23</v>
      </c>
      <c r="D48" s="21">
        <f t="shared" si="15"/>
        <v>0.9113924718</v>
      </c>
    </row>
    <row r="49" ht="15.75" customHeight="1">
      <c r="A49" s="20" t="str">
        <f t="shared" si="14"/>
        <v>LPUSH</v>
      </c>
      <c r="B49" s="20">
        <v>129701.68</v>
      </c>
      <c r="C49" s="20">
        <v>117508.81</v>
      </c>
      <c r="D49" s="21">
        <f t="shared" si="15"/>
        <v>0.9059929679</v>
      </c>
    </row>
    <row r="50" ht="15.75" customHeight="1">
      <c r="A50" s="20" t="str">
        <f t="shared" si="14"/>
        <v>RPUSH</v>
      </c>
      <c r="B50" s="20">
        <v>158730.16</v>
      </c>
      <c r="C50" s="20">
        <v>124533.01</v>
      </c>
      <c r="D50" s="21">
        <f t="shared" si="15"/>
        <v>0.7845579567</v>
      </c>
    </row>
    <row r="51" ht="15.75" customHeight="1">
      <c r="A51" s="19" t="str">
        <f t="shared" si="14"/>
        <v>LPOP</v>
      </c>
      <c r="B51" s="19">
        <v>153846.16</v>
      </c>
      <c r="C51" s="19">
        <v>118623.96</v>
      </c>
      <c r="D51" s="21">
        <f t="shared" si="15"/>
        <v>0.7710557092</v>
      </c>
    </row>
    <row r="52" ht="15.75" customHeight="1">
      <c r="A52" s="19" t="str">
        <f t="shared" si="14"/>
        <v>RPOP</v>
      </c>
      <c r="B52" s="19">
        <v>129701.68</v>
      </c>
      <c r="C52" s="19">
        <v>130890.05</v>
      </c>
      <c r="D52" s="21">
        <f t="shared" si="15"/>
        <v>1.009162333</v>
      </c>
    </row>
    <row r="53" ht="15.75" customHeight="1">
      <c r="A53" s="19" t="str">
        <f t="shared" si="14"/>
        <v>SADD</v>
      </c>
      <c r="B53" s="19">
        <v>139470.02</v>
      </c>
      <c r="C53" s="19">
        <v>116550.12</v>
      </c>
      <c r="D53" s="21">
        <f t="shared" si="15"/>
        <v>0.8356643241</v>
      </c>
    </row>
    <row r="54" ht="15.75" customHeight="1">
      <c r="A54" s="19" t="str">
        <f t="shared" si="14"/>
        <v>HSET</v>
      </c>
      <c r="B54" s="19">
        <v>139082.06</v>
      </c>
      <c r="C54" s="19">
        <v>152671.77</v>
      </c>
      <c r="D54" s="21">
        <f t="shared" si="15"/>
        <v>1.097710014</v>
      </c>
    </row>
    <row r="55" ht="15.75" customHeight="1">
      <c r="A55" s="19" t="str">
        <f t="shared" si="14"/>
        <v>SPOP</v>
      </c>
      <c r="B55" s="19">
        <v>156006.25</v>
      </c>
      <c r="C55" s="19">
        <v>107758.62</v>
      </c>
      <c r="D55" s="21">
        <f t="shared" si="15"/>
        <v>0.690732711</v>
      </c>
    </row>
    <row r="56" ht="15.75" customHeight="1">
      <c r="A56" t="str">
        <f t="shared" si="14"/>
        <v>LPUSH (needed to benchmark LRANGE)</v>
      </c>
      <c r="B56" s="19">
        <v>133155.8</v>
      </c>
      <c r="C56" s="19">
        <v>107642.62</v>
      </c>
      <c r="D56" s="21">
        <f t="shared" si="15"/>
        <v>0.8083960293</v>
      </c>
    </row>
    <row r="57" ht="15.75" customHeight="1">
      <c r="A57" t="str">
        <f t="shared" si="14"/>
        <v>LRANGE_100 (first 100 elements)</v>
      </c>
      <c r="B57" s="19">
        <v>72780.2</v>
      </c>
      <c r="C57" s="19">
        <v>90090.09</v>
      </c>
      <c r="D57" s="21">
        <f t="shared" si="15"/>
        <v>1.237837901</v>
      </c>
    </row>
    <row r="58" ht="15.75" customHeight="1">
      <c r="A58" t="str">
        <f t="shared" si="14"/>
        <v>LRANGE_300 (first 300 elements)</v>
      </c>
      <c r="B58" s="19">
        <v>32840.72</v>
      </c>
      <c r="C58" s="19">
        <v>31635.56</v>
      </c>
      <c r="D58" s="21">
        <f t="shared" si="15"/>
        <v>0.9633028752</v>
      </c>
    </row>
    <row r="59" ht="15.75" customHeight="1">
      <c r="A59" t="str">
        <f t="shared" si="14"/>
        <v>LRANGE_500 (first 450 elements)</v>
      </c>
      <c r="B59" s="19">
        <v>24113.82</v>
      </c>
      <c r="C59" s="19">
        <v>23803.86</v>
      </c>
      <c r="D59" s="21">
        <f t="shared" si="15"/>
        <v>0.9871459603</v>
      </c>
    </row>
    <row r="60" ht="15.75" customHeight="1">
      <c r="A60" t="str">
        <f t="shared" si="14"/>
        <v>LRANGE_600 (first 600 elements)</v>
      </c>
      <c r="B60" s="19">
        <v>19519.82</v>
      </c>
      <c r="C60" s="19">
        <v>19323.67</v>
      </c>
      <c r="D60" s="21">
        <f t="shared" si="15"/>
        <v>0.9899512393</v>
      </c>
    </row>
    <row r="61" ht="15.75" customHeight="1">
      <c r="A61" t="str">
        <f t="shared" si="14"/>
        <v>MSET (10 keys)</v>
      </c>
      <c r="B61" s="19">
        <v>109649.12</v>
      </c>
      <c r="C61" s="19">
        <v>110132.16</v>
      </c>
      <c r="D61" s="21">
        <f t="shared" si="15"/>
        <v>1.004405325</v>
      </c>
    </row>
    <row r="62" ht="15.75" customHeight="1">
      <c r="A62" t="str">
        <f t="shared" si="14"/>
        <v/>
      </c>
      <c r="D62" s="19"/>
    </row>
    <row r="63" ht="15.75" customHeight="1">
      <c r="D63" s="19"/>
    </row>
    <row r="64" ht="15.75" customHeight="1">
      <c r="D64" s="19"/>
    </row>
    <row r="65" ht="15.75" customHeight="1">
      <c r="D65" s="19"/>
    </row>
    <row r="66" ht="15.75" customHeight="1">
      <c r="D66" s="19"/>
    </row>
    <row r="67" ht="15.75" customHeight="1">
      <c r="D67" s="19"/>
    </row>
    <row r="68" ht="15.75" customHeight="1">
      <c r="D68" s="19"/>
    </row>
    <row r="69" ht="15.75" customHeight="1">
      <c r="D69" s="19"/>
    </row>
    <row r="70" ht="15.75" customHeight="1">
      <c r="D70" s="19"/>
    </row>
    <row r="71" ht="15.75" customHeight="1">
      <c r="D71" s="19"/>
    </row>
    <row r="72" ht="15.75" customHeight="1">
      <c r="D72" s="19"/>
    </row>
    <row r="73" ht="15.75" customHeight="1">
      <c r="D73" s="19"/>
    </row>
    <row r="74" ht="15.75" customHeight="1">
      <c r="D74" s="19"/>
    </row>
    <row r="75" ht="15.75" customHeight="1">
      <c r="D75" s="19"/>
    </row>
    <row r="76" ht="15.75" customHeight="1">
      <c r="D76" s="19"/>
    </row>
    <row r="77" ht="15.75" customHeight="1">
      <c r="D77" s="19"/>
    </row>
    <row r="78" ht="15.75" customHeight="1">
      <c r="D78" s="19"/>
    </row>
    <row r="79" ht="15.75" customHeight="1">
      <c r="D79" s="19"/>
    </row>
    <row r="80" ht="15.75" customHeight="1">
      <c r="D80" s="19"/>
    </row>
    <row r="81" ht="15.75" customHeight="1">
      <c r="D81" s="19"/>
    </row>
    <row r="82" ht="15.75" customHeight="1">
      <c r="D82" s="19"/>
    </row>
    <row r="83" ht="15.75" customHeight="1">
      <c r="D83" s="19"/>
    </row>
    <row r="84" ht="15.75" customHeight="1">
      <c r="D84" s="19"/>
    </row>
    <row r="85" ht="15.75" customHeight="1">
      <c r="D85" s="19"/>
    </row>
    <row r="86" ht="15.75" customHeight="1">
      <c r="D86" s="19"/>
    </row>
    <row r="87" ht="15.75" customHeight="1">
      <c r="D87" s="19"/>
    </row>
    <row r="88" ht="15.75" customHeight="1">
      <c r="D88" s="19"/>
    </row>
    <row r="89" ht="15.75" customHeight="1">
      <c r="D89" s="19"/>
    </row>
    <row r="90" ht="15.75" customHeight="1">
      <c r="D90" s="19"/>
    </row>
    <row r="91" ht="15.75" customHeight="1">
      <c r="D91" s="19"/>
    </row>
    <row r="92" ht="15.75" customHeight="1">
      <c r="D92" s="19"/>
    </row>
    <row r="93" ht="15.75" customHeight="1">
      <c r="D93" s="19"/>
    </row>
    <row r="94" ht="15.75" customHeight="1">
      <c r="D94" s="19"/>
    </row>
    <row r="95" ht="15.75" customHeight="1">
      <c r="D95" s="19"/>
    </row>
    <row r="96" ht="15.75" customHeight="1">
      <c r="D96" s="19"/>
    </row>
    <row r="97" ht="15.75" customHeight="1">
      <c r="D97" s="19"/>
    </row>
    <row r="98" ht="15.75" customHeight="1">
      <c r="D98" s="19"/>
    </row>
    <row r="99" ht="15.75" customHeight="1">
      <c r="D99" s="19"/>
    </row>
    <row r="100" ht="15.75" customHeight="1">
      <c r="D100" s="19"/>
    </row>
    <row r="101" ht="15.75" customHeight="1">
      <c r="D101" s="19"/>
    </row>
    <row r="102" ht="15.75" customHeight="1">
      <c r="D102" s="19"/>
    </row>
    <row r="103" ht="15.75" customHeight="1">
      <c r="D103" s="19"/>
    </row>
    <row r="104" ht="15.75" customHeight="1">
      <c r="D104" s="19"/>
    </row>
    <row r="105" ht="15.75" customHeight="1">
      <c r="D105" s="19"/>
    </row>
    <row r="106" ht="15.75" customHeight="1">
      <c r="D106" s="19"/>
    </row>
    <row r="107" ht="15.75" customHeight="1">
      <c r="D107" s="19"/>
    </row>
    <row r="108" ht="15.75" customHeight="1">
      <c r="D108" s="19"/>
    </row>
    <row r="109" ht="15.75" customHeight="1">
      <c r="D109" s="19"/>
    </row>
    <row r="110" ht="15.75" customHeight="1">
      <c r="D110" s="19"/>
    </row>
    <row r="111" ht="15.75" customHeight="1">
      <c r="D111" s="19"/>
    </row>
    <row r="112" ht="15.75" customHeight="1">
      <c r="D112" s="19"/>
    </row>
    <row r="113" ht="15.75" customHeight="1">
      <c r="D113" s="19"/>
    </row>
    <row r="114" ht="15.75" customHeight="1">
      <c r="D114" s="19"/>
    </row>
    <row r="115" ht="15.75" customHeight="1">
      <c r="D115" s="19"/>
    </row>
    <row r="116" ht="15.75" customHeight="1">
      <c r="D116" s="19"/>
    </row>
    <row r="117" ht="15.75" customHeight="1">
      <c r="D117" s="19"/>
    </row>
    <row r="118" ht="15.75" customHeight="1">
      <c r="D118" s="19"/>
    </row>
    <row r="119" ht="15.75" customHeight="1">
      <c r="D119" s="19"/>
    </row>
    <row r="120" ht="15.75" customHeight="1">
      <c r="D120" s="19"/>
    </row>
    <row r="121" ht="15.75" customHeight="1">
      <c r="D121" s="19"/>
    </row>
    <row r="122" ht="15.75" customHeight="1">
      <c r="D122" s="19"/>
    </row>
    <row r="123" ht="15.75" customHeight="1">
      <c r="D123" s="19"/>
    </row>
    <row r="124" ht="15.75" customHeight="1">
      <c r="D124" s="19"/>
    </row>
    <row r="125" ht="15.75" customHeight="1">
      <c r="D125" s="19"/>
    </row>
    <row r="126" ht="15.75" customHeight="1">
      <c r="D126" s="19"/>
    </row>
    <row r="127" ht="15.75" customHeight="1">
      <c r="D127" s="19"/>
    </row>
    <row r="128" ht="15.75" customHeight="1">
      <c r="D128" s="19"/>
    </row>
    <row r="129" ht="15.75" customHeight="1">
      <c r="D129" s="19"/>
    </row>
    <row r="130" ht="15.75" customHeight="1">
      <c r="D130" s="19"/>
    </row>
    <row r="131" ht="15.75" customHeight="1">
      <c r="D131" s="19"/>
    </row>
    <row r="132" ht="15.75" customHeight="1">
      <c r="D132" s="19"/>
    </row>
    <row r="133" ht="15.75" customHeight="1">
      <c r="D133" s="19"/>
    </row>
    <row r="134" ht="15.75" customHeight="1">
      <c r="D134" s="19"/>
    </row>
    <row r="135" ht="15.75" customHeight="1">
      <c r="D135" s="19"/>
    </row>
    <row r="136" ht="15.75" customHeight="1">
      <c r="D136" s="19"/>
    </row>
    <row r="137" ht="15.75" customHeight="1">
      <c r="D137" s="19"/>
    </row>
    <row r="138" ht="15.75" customHeight="1">
      <c r="D138" s="19"/>
    </row>
    <row r="139" ht="15.75" customHeight="1">
      <c r="D139" s="19"/>
    </row>
    <row r="140" ht="15.75" customHeight="1">
      <c r="D140" s="19"/>
    </row>
    <row r="141" ht="15.75" customHeight="1">
      <c r="D141" s="19"/>
    </row>
    <row r="142" ht="15.75" customHeight="1">
      <c r="D142" s="19"/>
    </row>
    <row r="143" ht="15.75" customHeight="1">
      <c r="D143" s="19"/>
    </row>
    <row r="144" ht="15.75" customHeight="1">
      <c r="D144" s="19"/>
    </row>
    <row r="145" ht="15.75" customHeight="1">
      <c r="D145" s="19"/>
    </row>
    <row r="146" ht="15.75" customHeight="1">
      <c r="D146" s="19"/>
    </row>
    <row r="147" ht="15.75" customHeight="1">
      <c r="D147" s="19"/>
    </row>
    <row r="148" ht="15.75" customHeight="1">
      <c r="D148" s="19"/>
    </row>
    <row r="149" ht="15.75" customHeight="1">
      <c r="D149" s="19"/>
    </row>
    <row r="150" ht="15.75" customHeight="1">
      <c r="D150" s="19"/>
    </row>
    <row r="151" ht="15.75" customHeight="1">
      <c r="D151" s="19"/>
    </row>
    <row r="152" ht="15.75" customHeight="1">
      <c r="D152" s="19"/>
    </row>
    <row r="153" ht="15.75" customHeight="1">
      <c r="D153" s="19"/>
    </row>
    <row r="154" ht="15.75" customHeight="1">
      <c r="D154" s="19"/>
    </row>
    <row r="155" ht="15.75" customHeight="1">
      <c r="D155" s="19"/>
    </row>
    <row r="156" ht="15.75" customHeight="1">
      <c r="D156" s="19"/>
    </row>
    <row r="157" ht="15.75" customHeight="1">
      <c r="D157" s="19"/>
    </row>
    <row r="158" ht="15.75" customHeight="1">
      <c r="D158" s="19"/>
    </row>
    <row r="159" ht="15.75" customHeight="1">
      <c r="D159" s="19"/>
    </row>
    <row r="160" ht="15.75" customHeight="1">
      <c r="D160" s="19"/>
    </row>
    <row r="161" ht="15.75" customHeight="1">
      <c r="D161" s="19"/>
    </row>
    <row r="162" ht="15.75" customHeight="1">
      <c r="D162" s="19"/>
    </row>
    <row r="163" ht="15.75" customHeight="1">
      <c r="D163" s="19"/>
    </row>
    <row r="164" ht="15.75" customHeight="1">
      <c r="D164" s="19"/>
    </row>
    <row r="165" ht="15.75" customHeight="1">
      <c r="D165" s="19"/>
    </row>
    <row r="166" ht="15.75" customHeight="1">
      <c r="D166" s="19"/>
    </row>
    <row r="167" ht="15.75" customHeight="1">
      <c r="D167" s="19"/>
    </row>
    <row r="168" ht="15.75" customHeight="1">
      <c r="D168" s="19"/>
    </row>
    <row r="169" ht="15.75" customHeight="1">
      <c r="D169" s="19"/>
    </row>
    <row r="170" ht="15.75" customHeight="1">
      <c r="D170" s="19"/>
    </row>
    <row r="171" ht="15.75" customHeight="1">
      <c r="D171" s="19"/>
    </row>
    <row r="172" ht="15.75" customHeight="1">
      <c r="D172" s="19"/>
    </row>
    <row r="173" ht="15.75" customHeight="1">
      <c r="D173" s="19"/>
    </row>
    <row r="174" ht="15.75" customHeight="1">
      <c r="D174" s="19"/>
    </row>
    <row r="175" ht="15.75" customHeight="1">
      <c r="D175" s="19"/>
    </row>
    <row r="176" ht="15.75" customHeight="1">
      <c r="D176" s="19"/>
    </row>
    <row r="177" ht="15.75" customHeight="1">
      <c r="D177" s="19"/>
    </row>
    <row r="178" ht="15.75" customHeight="1">
      <c r="D178" s="19"/>
    </row>
    <row r="179" ht="15.75" customHeight="1">
      <c r="D179" s="19"/>
    </row>
    <row r="180" ht="15.75" customHeight="1">
      <c r="D180" s="19"/>
    </row>
    <row r="181" ht="15.75" customHeight="1">
      <c r="D181" s="19"/>
    </row>
    <row r="182" ht="15.75" customHeight="1">
      <c r="D182" s="19"/>
    </row>
    <row r="183" ht="15.75" customHeight="1">
      <c r="D183" s="19"/>
    </row>
    <row r="184" ht="15.75" customHeight="1">
      <c r="D184" s="19"/>
    </row>
    <row r="185" ht="15.75" customHeight="1">
      <c r="D185" s="19"/>
    </row>
    <row r="186" ht="15.75" customHeight="1">
      <c r="D186" s="19"/>
    </row>
    <row r="187" ht="15.75" customHeight="1">
      <c r="D187" s="19"/>
    </row>
    <row r="188" ht="15.75" customHeight="1">
      <c r="D188" s="19"/>
    </row>
    <row r="189" ht="15.75" customHeight="1">
      <c r="D189" s="19"/>
    </row>
    <row r="190" ht="15.75" customHeight="1">
      <c r="D190" s="19"/>
    </row>
    <row r="191" ht="15.75" customHeight="1">
      <c r="D191" s="19"/>
    </row>
    <row r="192" ht="15.75" customHeight="1">
      <c r="D192" s="19"/>
    </row>
    <row r="193" ht="15.75" customHeight="1">
      <c r="D193" s="19"/>
    </row>
    <row r="194" ht="15.75" customHeight="1">
      <c r="D194" s="19"/>
    </row>
    <row r="195" ht="15.75" customHeight="1">
      <c r="D195" s="19"/>
    </row>
    <row r="196" ht="15.75" customHeight="1">
      <c r="D196" s="19"/>
    </row>
    <row r="197" ht="15.75" customHeight="1">
      <c r="D197" s="19"/>
    </row>
    <row r="198" ht="15.75" customHeight="1">
      <c r="D198" s="19"/>
    </row>
    <row r="199" ht="15.75" customHeight="1">
      <c r="D199" s="19"/>
    </row>
    <row r="200" ht="15.75" customHeight="1">
      <c r="D200" s="19"/>
    </row>
    <row r="201" ht="15.75" customHeight="1">
      <c r="D201" s="19"/>
    </row>
    <row r="202" ht="15.75" customHeight="1">
      <c r="D202" s="19"/>
    </row>
    <row r="203" ht="15.75" customHeight="1">
      <c r="D203" s="19"/>
    </row>
    <row r="204" ht="15.75" customHeight="1">
      <c r="D204" s="19"/>
    </row>
    <row r="205" ht="15.75" customHeight="1">
      <c r="D205" s="19"/>
    </row>
    <row r="206" ht="15.75" customHeight="1">
      <c r="D206" s="19"/>
    </row>
    <row r="207" ht="15.75" customHeight="1">
      <c r="D207" s="19"/>
    </row>
    <row r="208" ht="15.75" customHeight="1">
      <c r="D208" s="19"/>
    </row>
    <row r="209" ht="15.75" customHeight="1">
      <c r="D209" s="19"/>
    </row>
    <row r="210" ht="15.75" customHeight="1">
      <c r="D210" s="19"/>
    </row>
    <row r="211" ht="15.75" customHeight="1">
      <c r="D211" s="19"/>
    </row>
    <row r="212" ht="15.75" customHeight="1">
      <c r="D212" s="19"/>
    </row>
    <row r="213" ht="15.75" customHeight="1">
      <c r="D213" s="19"/>
    </row>
    <row r="214" ht="15.75" customHeight="1">
      <c r="D214" s="19"/>
    </row>
    <row r="215" ht="15.75" customHeight="1">
      <c r="D215" s="19"/>
    </row>
    <row r="216" ht="15.75" customHeight="1">
      <c r="D216" s="19"/>
    </row>
    <row r="217" ht="15.75" customHeight="1">
      <c r="D217" s="19"/>
    </row>
    <row r="218" ht="15.75" customHeight="1">
      <c r="D218" s="19"/>
    </row>
    <row r="219" ht="15.75" customHeight="1">
      <c r="D219" s="19"/>
    </row>
    <row r="220" ht="15.75" customHeight="1">
      <c r="D220" s="19"/>
    </row>
    <row r="221" ht="15.75" customHeight="1">
      <c r="D221" s="19"/>
    </row>
    <row r="222" ht="15.75" customHeight="1">
      <c r="D222" s="19"/>
    </row>
    <row r="223" ht="15.75" customHeight="1">
      <c r="D223" s="19"/>
    </row>
    <row r="224" ht="15.75" customHeight="1">
      <c r="D224" s="19"/>
    </row>
    <row r="225" ht="15.75" customHeight="1">
      <c r="D225" s="19"/>
    </row>
    <row r="226" ht="15.75" customHeight="1">
      <c r="D226" s="19"/>
    </row>
    <row r="227" ht="15.75" customHeight="1">
      <c r="D227" s="19"/>
    </row>
    <row r="228" ht="15.75" customHeight="1">
      <c r="D228" s="19"/>
    </row>
    <row r="229" ht="15.75" customHeight="1">
      <c r="D229" s="19"/>
    </row>
    <row r="230" ht="15.75" customHeight="1">
      <c r="D230" s="19"/>
    </row>
    <row r="231" ht="15.75" customHeight="1">
      <c r="D231" s="19"/>
    </row>
    <row r="232" ht="15.75" customHeight="1">
      <c r="D232" s="19"/>
    </row>
    <row r="233" ht="15.75" customHeight="1">
      <c r="D233" s="19"/>
    </row>
    <row r="234" ht="15.75" customHeight="1">
      <c r="D234" s="19"/>
    </row>
    <row r="235" ht="15.75" customHeight="1">
      <c r="D235" s="19"/>
    </row>
    <row r="236" ht="15.75" customHeight="1">
      <c r="D236" s="19"/>
    </row>
    <row r="237" ht="15.75" customHeight="1">
      <c r="D237" s="19"/>
    </row>
    <row r="238" ht="15.75" customHeight="1">
      <c r="D238" s="19"/>
    </row>
    <row r="239" ht="15.75" customHeight="1">
      <c r="D239" s="19"/>
    </row>
    <row r="240" ht="15.75" customHeight="1">
      <c r="D240" s="19"/>
    </row>
    <row r="241" ht="15.75" customHeight="1">
      <c r="D241" s="19"/>
    </row>
    <row r="242" ht="15.75" customHeight="1">
      <c r="D242" s="19"/>
    </row>
    <row r="243" ht="15.75" customHeight="1">
      <c r="D243" s="19"/>
    </row>
    <row r="244" ht="15.75" customHeight="1">
      <c r="D244" s="19"/>
    </row>
    <row r="245" ht="15.75" customHeight="1">
      <c r="D245" s="19"/>
    </row>
    <row r="246" ht="15.75" customHeight="1">
      <c r="D246" s="19"/>
    </row>
    <row r="247" ht="15.75" customHeight="1">
      <c r="D247" s="19"/>
    </row>
    <row r="248" ht="15.75" customHeight="1">
      <c r="D248" s="19"/>
    </row>
    <row r="249" ht="15.75" customHeight="1">
      <c r="D249" s="19"/>
    </row>
    <row r="250" ht="15.75" customHeight="1">
      <c r="D250" s="19"/>
    </row>
    <row r="251" ht="15.75" customHeight="1">
      <c r="D251" s="19"/>
    </row>
    <row r="252" ht="15.75" customHeight="1">
      <c r="D252" s="19"/>
    </row>
    <row r="253" ht="15.75" customHeight="1">
      <c r="D253" s="19"/>
    </row>
    <row r="254" ht="15.75" customHeight="1">
      <c r="D254" s="19"/>
    </row>
    <row r="255" ht="15.75" customHeight="1">
      <c r="D255" s="19"/>
    </row>
    <row r="256" ht="15.75" customHeight="1">
      <c r="D256" s="19"/>
    </row>
    <row r="257" ht="15.75" customHeight="1">
      <c r="D257" s="19"/>
    </row>
    <row r="258" ht="15.75" customHeight="1">
      <c r="D258" s="19"/>
    </row>
    <row r="259" ht="15.75" customHeight="1">
      <c r="D259" s="19"/>
    </row>
    <row r="260" ht="15.75" customHeight="1">
      <c r="D260" s="19"/>
    </row>
    <row r="261" ht="15.75" customHeight="1">
      <c r="D261" s="19"/>
    </row>
    <row r="262" ht="15.75" customHeight="1">
      <c r="D262" s="19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8:D25 I8:I15 D31:D38 D44:D61">
    <cfRule type="cellIs" dxfId="1" priority="1" operator="greaterThan">
      <formula>1</formula>
    </cfRule>
  </conditionalFormatting>
  <conditionalFormatting sqref="D2:D3">
    <cfRule type="cellIs" dxfId="0" priority="2" operator="greaterThan">
      <formula>1</formula>
    </cfRule>
  </conditionalFormatting>
  <conditionalFormatting sqref="D2:D3">
    <cfRule type="cellIs" dxfId="1" priority="3" operator="lessThan">
      <formula>1</formula>
    </cfRule>
  </conditionalFormatting>
  <conditionalFormatting sqref="D2:D3">
    <cfRule type="cellIs" dxfId="1" priority="4" operator="greaterThan">
      <formula>0</formula>
    </cfRule>
  </conditionalFormatting>
  <conditionalFormatting sqref="D2:D3">
    <cfRule type="cellIs" dxfId="0" priority="5" operator="lessThan">
      <formula>0</formula>
    </cfRule>
  </conditionalFormatting>
  <conditionalFormatting sqref="D2:D7 D30 D43">
    <cfRule type="cellIs" dxfId="0" priority="6" operator="greaterThan">
      <formula>0</formula>
    </cfRule>
  </conditionalFormatting>
  <conditionalFormatting sqref="D2:D3">
    <cfRule type="cellIs" dxfId="2" priority="7" operator="lessThan">
      <formula>0</formula>
    </cfRule>
  </conditionalFormatting>
  <conditionalFormatting sqref="D8:D25 I8:I15 D31:D38 D44:D61">
    <cfRule type="cellIs" dxfId="3" priority="8" operator="lessThan">
      <formula>1</formula>
    </cfRule>
  </conditionalFormatting>
  <conditionalFormatting sqref="D8:D25 I8:I15 D31:D38 D44:D61">
    <cfRule type="cellIs" dxfId="4" priority="9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6" width="14.43"/>
  </cols>
  <sheetData>
    <row r="1" ht="15.75" customHeight="1">
      <c r="A1" s="1" t="s">
        <v>42</v>
      </c>
      <c r="B1" s="1" t="s">
        <v>59</v>
      </c>
      <c r="C1" s="1" t="s">
        <v>60</v>
      </c>
      <c r="D1" s="5" t="s">
        <v>5</v>
      </c>
    </row>
    <row r="2" ht="15.75" customHeight="1">
      <c r="A2" s="20" t="s">
        <v>43</v>
      </c>
      <c r="B2" s="20">
        <v>107758.62</v>
      </c>
      <c r="C2" s="20">
        <v>106837.61</v>
      </c>
      <c r="D2" s="21">
        <f t="shared" ref="D2:D19" si="1">C2/B2</f>
        <v>0.9914530271</v>
      </c>
    </row>
    <row r="3" ht="15.75" customHeight="1">
      <c r="A3" s="20" t="s">
        <v>44</v>
      </c>
      <c r="B3" s="20">
        <v>121654.5</v>
      </c>
      <c r="C3" s="20">
        <v>119189.52</v>
      </c>
      <c r="D3" s="21">
        <f t="shared" si="1"/>
        <v>0.9797378642</v>
      </c>
    </row>
    <row r="4" ht="15.75" customHeight="1">
      <c r="A4" s="20" t="s">
        <v>45</v>
      </c>
      <c r="B4" s="20">
        <v>138504.16</v>
      </c>
      <c r="C4" s="20">
        <v>147492.62</v>
      </c>
      <c r="D4" s="21">
        <f t="shared" si="1"/>
        <v>1.064896679</v>
      </c>
    </row>
    <row r="5" ht="15.75" customHeight="1">
      <c r="A5" s="20" t="s">
        <v>46</v>
      </c>
      <c r="B5" s="20">
        <v>107642.62</v>
      </c>
      <c r="C5" s="20">
        <v>112233.45</v>
      </c>
      <c r="D5" s="21">
        <f t="shared" si="1"/>
        <v>1.042648813</v>
      </c>
    </row>
    <row r="6" ht="15.75" customHeight="1">
      <c r="A6" s="20" t="s">
        <v>48</v>
      </c>
      <c r="B6" s="20">
        <v>115740.73</v>
      </c>
      <c r="C6" s="20">
        <v>105485.23</v>
      </c>
      <c r="D6" s="21">
        <f t="shared" si="1"/>
        <v>0.9113924718</v>
      </c>
    </row>
    <row r="7" ht="15.75" customHeight="1">
      <c r="A7" s="20" t="s">
        <v>50</v>
      </c>
      <c r="B7" s="20">
        <v>129701.68</v>
      </c>
      <c r="C7" s="20">
        <v>117508.81</v>
      </c>
      <c r="D7" s="21">
        <f t="shared" si="1"/>
        <v>0.9059929679</v>
      </c>
    </row>
    <row r="8" ht="15.75" customHeight="1">
      <c r="A8" s="20" t="s">
        <v>52</v>
      </c>
      <c r="B8" s="20">
        <v>158730.16</v>
      </c>
      <c r="C8" s="20">
        <v>124533.01</v>
      </c>
      <c r="D8" s="21">
        <f t="shared" si="1"/>
        <v>0.7845579567</v>
      </c>
    </row>
    <row r="9" ht="15.75" customHeight="1">
      <c r="A9" s="19" t="s">
        <v>54</v>
      </c>
      <c r="B9" s="19">
        <v>153846.16</v>
      </c>
      <c r="C9" s="19">
        <v>118623.96</v>
      </c>
      <c r="D9" s="21">
        <f t="shared" si="1"/>
        <v>0.7710557092</v>
      </c>
    </row>
    <row r="10" ht="15.75" customHeight="1">
      <c r="A10" s="19" t="s">
        <v>56</v>
      </c>
      <c r="B10" s="19">
        <v>129701.68</v>
      </c>
      <c r="C10" s="19">
        <v>130890.05</v>
      </c>
      <c r="D10" s="21">
        <f t="shared" si="1"/>
        <v>1.009162333</v>
      </c>
    </row>
    <row r="11" ht="15.75" customHeight="1">
      <c r="A11" s="19" t="s">
        <v>57</v>
      </c>
      <c r="B11" s="19">
        <v>139470.02</v>
      </c>
      <c r="C11" s="19">
        <v>116550.12</v>
      </c>
      <c r="D11" s="21">
        <f t="shared" si="1"/>
        <v>0.8356643241</v>
      </c>
    </row>
    <row r="12" ht="15.75" customHeight="1">
      <c r="A12" s="19" t="s">
        <v>47</v>
      </c>
      <c r="B12" s="19">
        <v>139082.06</v>
      </c>
      <c r="C12" s="19">
        <v>152671.77</v>
      </c>
      <c r="D12" s="21">
        <f t="shared" si="1"/>
        <v>1.097710014</v>
      </c>
    </row>
    <row r="13" ht="15.75" customHeight="1">
      <c r="A13" s="19" t="s">
        <v>49</v>
      </c>
      <c r="B13" s="19">
        <v>156006.25</v>
      </c>
      <c r="C13" s="19">
        <v>107758.62</v>
      </c>
      <c r="D13" s="21">
        <f t="shared" si="1"/>
        <v>0.690732711</v>
      </c>
    </row>
    <row r="14" ht="15.75" customHeight="1">
      <c r="A14" t="s">
        <v>58</v>
      </c>
      <c r="B14" s="19">
        <v>133155.8</v>
      </c>
      <c r="C14" s="19">
        <v>107642.62</v>
      </c>
      <c r="D14" s="21">
        <f t="shared" si="1"/>
        <v>0.8083960293</v>
      </c>
    </row>
    <row r="15" ht="15.75" customHeight="1">
      <c r="A15" t="s">
        <v>51</v>
      </c>
      <c r="B15" s="19">
        <v>72780.2</v>
      </c>
      <c r="C15" s="19">
        <v>90090.09</v>
      </c>
      <c r="D15" s="21">
        <f t="shared" si="1"/>
        <v>1.237837901</v>
      </c>
    </row>
    <row r="16" ht="15.75" customHeight="1">
      <c r="A16" t="s">
        <v>61</v>
      </c>
      <c r="B16" s="19">
        <v>32840.72</v>
      </c>
      <c r="C16" s="19">
        <v>31635.56</v>
      </c>
      <c r="D16" s="21">
        <f t="shared" si="1"/>
        <v>0.9633028752</v>
      </c>
    </row>
    <row r="17" ht="15.75" customHeight="1">
      <c r="A17" t="s">
        <v>53</v>
      </c>
      <c r="B17" s="19">
        <v>24113.82</v>
      </c>
      <c r="C17" s="19">
        <v>23803.86</v>
      </c>
      <c r="D17" s="21">
        <f t="shared" si="1"/>
        <v>0.9871459603</v>
      </c>
    </row>
    <row r="18" ht="15.75" customHeight="1">
      <c r="A18" t="s">
        <v>55</v>
      </c>
      <c r="B18" s="19">
        <v>19519.82</v>
      </c>
      <c r="C18" s="19">
        <v>19323.67</v>
      </c>
      <c r="D18" s="21">
        <f t="shared" si="1"/>
        <v>0.9899512393</v>
      </c>
    </row>
    <row r="19" ht="15.75" customHeight="1">
      <c r="A19" t="s">
        <v>62</v>
      </c>
      <c r="B19" s="19">
        <v>109649.12</v>
      </c>
      <c r="C19" s="19">
        <v>110132.16</v>
      </c>
      <c r="D19" s="21">
        <f t="shared" si="1"/>
        <v>1.004405325</v>
      </c>
    </row>
    <row r="20" ht="15.75" customHeight="1"/>
    <row r="21" ht="15.75" customHeight="1"/>
    <row r="22" ht="15.75" customHeight="1">
      <c r="B22" s="4" t="s">
        <v>63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2:D19">
    <cfRule type="cellIs" dxfId="1" priority="1" operator="greaterThan">
      <formula>1</formula>
    </cfRule>
  </conditionalFormatting>
  <conditionalFormatting sqref="D2:D19">
    <cfRule type="cellIs" dxfId="3" priority="2" operator="lessThan">
      <formula>1</formula>
    </cfRule>
  </conditionalFormatting>
  <conditionalFormatting sqref="D1">
    <cfRule type="cellIs" dxfId="0" priority="3" operator="greaterThan">
      <formula>0</formula>
    </cfRule>
  </conditionalFormatting>
  <conditionalFormatting sqref="D2:D19">
    <cfRule type="cellIs" dxfId="2" priority="4" operator="greaterThan">
      <formula>0</formula>
    </cfRule>
  </conditionalFormatting>
  <conditionalFormatting sqref="D2:D19">
    <cfRule type="cellIs" dxfId="4" priority="5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9.86"/>
    <col customWidth="1" min="5" max="6" width="14.43"/>
  </cols>
  <sheetData>
    <row r="1" ht="15.75" customHeight="1"/>
    <row r="2" ht="15.75" customHeight="1"/>
    <row r="3" ht="15.75" customHeight="1">
      <c r="D3" s="23" t="s">
        <v>0</v>
      </c>
      <c r="E3" s="23" t="s">
        <v>66</v>
      </c>
      <c r="F3" s="23" t="s">
        <v>4</v>
      </c>
      <c r="G3" s="23" t="s">
        <v>5</v>
      </c>
    </row>
    <row r="4" ht="15.75" customHeight="1">
      <c r="D4" s="6" t="s">
        <v>16</v>
      </c>
      <c r="E4" s="6">
        <v>367.0</v>
      </c>
      <c r="F4" s="6">
        <v>319.0</v>
      </c>
      <c r="G4" s="10">
        <f t="shared" ref="G4:G6" si="1">F4/E4</f>
        <v>0.8692098093</v>
      </c>
    </row>
    <row r="5" ht="15.75" customHeight="1">
      <c r="D5" s="6" t="s">
        <v>67</v>
      </c>
      <c r="E5" s="6">
        <v>55.3</v>
      </c>
      <c r="F5" s="6">
        <v>148.0</v>
      </c>
      <c r="G5" s="10">
        <f t="shared" si="1"/>
        <v>2.676311031</v>
      </c>
    </row>
    <row r="6" ht="15.75" customHeight="1">
      <c r="D6" s="6" t="s">
        <v>23</v>
      </c>
      <c r="E6" s="6">
        <f t="shared" ref="E6:F6" si="2">E4-E5</f>
        <v>311.7</v>
      </c>
      <c r="F6" s="6">
        <f t="shared" si="2"/>
        <v>171</v>
      </c>
      <c r="G6" s="10">
        <f t="shared" si="1"/>
        <v>0.5486044273</v>
      </c>
    </row>
    <row r="7" ht="15.75" customHeight="1"/>
    <row r="8" ht="15.75" customHeight="1">
      <c r="D8" s="18" t="s">
        <v>68</v>
      </c>
      <c r="E8" s="18" t="s">
        <v>3</v>
      </c>
      <c r="F8" s="18" t="s">
        <v>4</v>
      </c>
      <c r="G8" s="18" t="s">
        <v>5</v>
      </c>
    </row>
    <row r="9" ht="15.75" customHeight="1">
      <c r="D9" s="6" t="s">
        <v>69</v>
      </c>
      <c r="E9" s="6">
        <v>636739.0</v>
      </c>
      <c r="F9" s="6">
        <v>813655.0</v>
      </c>
      <c r="G9" s="12">
        <f>F9/E9</f>
        <v>1.277846967</v>
      </c>
    </row>
    <row r="10" ht="15.75" customHeight="1"/>
    <row r="11" ht="15.75" customHeight="1">
      <c r="D11" s="4" t="s">
        <v>70</v>
      </c>
    </row>
    <row r="12" ht="15.75" customHeight="1">
      <c r="D12" s="18" t="s">
        <v>34</v>
      </c>
      <c r="E12" s="18" t="s">
        <v>3</v>
      </c>
      <c r="F12" s="18" t="s">
        <v>35</v>
      </c>
      <c r="G12" s="18" t="s">
        <v>36</v>
      </c>
    </row>
    <row r="13" ht="15.75" customHeight="1">
      <c r="D13" s="6" t="s">
        <v>69</v>
      </c>
      <c r="E13" s="6">
        <v>450163.0</v>
      </c>
      <c r="F13" s="6">
        <v>607361.0</v>
      </c>
      <c r="G13" s="12">
        <f>F13/E13</f>
        <v>1.3492024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G9 G13">
    <cfRule type="cellIs" dxfId="1" priority="1" operator="greaterThan">
      <formula>1</formula>
    </cfRule>
  </conditionalFormatting>
  <conditionalFormatting sqref="G4:G6">
    <cfRule type="cellIs" dxfId="0" priority="2" operator="greaterThan">
      <formula>1</formula>
    </cfRule>
  </conditionalFormatting>
  <conditionalFormatting sqref="G4:G6">
    <cfRule type="cellIs" dxfId="1" priority="3" operator="lessThan">
      <formula>1</formula>
    </cfRule>
  </conditionalFormatting>
  <conditionalFormatting sqref="G4:G6">
    <cfRule type="cellIs" dxfId="0" priority="4" operator="greaterThan">
      <formula>0</formula>
    </cfRule>
  </conditionalFormatting>
  <conditionalFormatting sqref="G4:G6">
    <cfRule type="cellIs" dxfId="2" priority="5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5.14"/>
    <col customWidth="1" min="5" max="6" width="14.43"/>
  </cols>
  <sheetData>
    <row r="1" ht="15.75" customHeight="1"/>
    <row r="2" ht="15.75" customHeight="1"/>
    <row r="3" ht="15.75" customHeight="1">
      <c r="D3" s="18" t="s">
        <v>0</v>
      </c>
      <c r="E3" s="18" t="s">
        <v>66</v>
      </c>
      <c r="F3" s="18" t="s">
        <v>4</v>
      </c>
      <c r="G3" s="18" t="s">
        <v>5</v>
      </c>
    </row>
    <row r="4" ht="15.75" customHeight="1">
      <c r="D4" s="6" t="s">
        <v>16</v>
      </c>
      <c r="E4" s="6">
        <v>906.0</v>
      </c>
      <c r="F4" s="6">
        <v>313.0</v>
      </c>
      <c r="G4" s="10">
        <f t="shared" ref="G4:G6" si="1">F4/E4</f>
        <v>0.3454746137</v>
      </c>
    </row>
    <row r="5" ht="15.75" customHeight="1">
      <c r="D5" s="6" t="s">
        <v>67</v>
      </c>
      <c r="E5" s="6">
        <v>101.0</v>
      </c>
      <c r="F5" s="6">
        <v>148.0</v>
      </c>
      <c r="G5" s="10">
        <f t="shared" si="1"/>
        <v>1.465346535</v>
      </c>
    </row>
    <row r="6" ht="15.75" customHeight="1">
      <c r="D6" s="6" t="s">
        <v>23</v>
      </c>
      <c r="E6" s="6">
        <f t="shared" ref="E6:F6" si="2">E4-E5</f>
        <v>805</v>
      </c>
      <c r="F6" s="6">
        <f t="shared" si="2"/>
        <v>165</v>
      </c>
      <c r="G6" s="10">
        <f t="shared" si="1"/>
        <v>0.2049689441</v>
      </c>
    </row>
    <row r="7" ht="15.75" customHeight="1"/>
    <row r="8" ht="15.75" customHeight="1">
      <c r="D8" s="18" t="s">
        <v>34</v>
      </c>
      <c r="E8" s="18" t="s">
        <v>3</v>
      </c>
      <c r="F8" s="18" t="s">
        <v>35</v>
      </c>
      <c r="G8" s="18" t="s">
        <v>36</v>
      </c>
    </row>
    <row r="9" ht="15.75" customHeight="1">
      <c r="D9" s="6" t="s">
        <v>77</v>
      </c>
      <c r="E9" s="6">
        <v>30670.0</v>
      </c>
      <c r="F9" s="6">
        <v>30040.0</v>
      </c>
      <c r="G9" s="10">
        <f>F9/E9</f>
        <v>0.9794587545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G4:G6">
    <cfRule type="cellIs" dxfId="0" priority="1" operator="greaterThan">
      <formula>1</formula>
    </cfRule>
  </conditionalFormatting>
  <conditionalFormatting sqref="G4:G6">
    <cfRule type="cellIs" dxfId="1" priority="2" operator="lessThan">
      <formula>1</formula>
    </cfRule>
  </conditionalFormatting>
  <conditionalFormatting sqref="G9">
    <cfRule type="cellIs" dxfId="3" priority="3" operator="lessThan">
      <formula>1</formula>
    </cfRule>
  </conditionalFormatting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0.0"/>
    <col customWidth="1" min="3" max="3" width="16.0"/>
    <col customWidth="1" min="4" max="4" width="15.57"/>
    <col customWidth="1" min="5" max="5" width="18.71"/>
    <col customWidth="1" min="6" max="6" width="14.43"/>
  </cols>
  <sheetData>
    <row r="1" ht="15.75" customHeight="1">
      <c r="B1" s="25" t="s">
        <v>0</v>
      </c>
      <c r="C1" s="25" t="s">
        <v>66</v>
      </c>
      <c r="D1" s="25" t="s">
        <v>4</v>
      </c>
      <c r="E1" s="23" t="s">
        <v>5</v>
      </c>
    </row>
    <row r="2" ht="15.75" customHeight="1">
      <c r="B2" s="6" t="s">
        <v>16</v>
      </c>
      <c r="C2" s="6">
        <v>312.0</v>
      </c>
      <c r="D2" s="6">
        <v>236.0</v>
      </c>
      <c r="E2" s="10">
        <f t="shared" ref="E2:E4" si="1">D2/C2</f>
        <v>0.7564102564</v>
      </c>
    </row>
    <row r="3" ht="15.75" customHeight="1">
      <c r="B3" s="6" t="s">
        <v>67</v>
      </c>
      <c r="C3" s="6">
        <v>55.3</v>
      </c>
      <c r="D3" s="6">
        <v>148.0</v>
      </c>
      <c r="E3" s="10">
        <f t="shared" si="1"/>
        <v>2.676311031</v>
      </c>
    </row>
    <row r="4" ht="15.75" customHeight="1">
      <c r="B4" s="6" t="s">
        <v>23</v>
      </c>
      <c r="C4" s="6">
        <f t="shared" ref="C4:D4" si="2">C2-C3</f>
        <v>256.7</v>
      </c>
      <c r="D4" s="6">
        <f t="shared" si="2"/>
        <v>88</v>
      </c>
      <c r="E4" s="10">
        <f t="shared" si="1"/>
        <v>0.3428126217</v>
      </c>
    </row>
    <row r="5" ht="15.75" customHeight="1">
      <c r="A5" s="26"/>
      <c r="B5" s="27"/>
      <c r="C5" s="28"/>
      <c r="D5" s="28"/>
      <c r="E5" s="28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ht="15.75" customHeight="1">
      <c r="A6" s="26"/>
      <c r="B6" s="25" t="s">
        <v>78</v>
      </c>
      <c r="C6" s="25" t="s">
        <v>66</v>
      </c>
      <c r="D6" s="25" t="s">
        <v>4</v>
      </c>
      <c r="E6" s="23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ht="15.75" customHeight="1">
      <c r="A7" s="26"/>
      <c r="B7" s="6" t="s">
        <v>79</v>
      </c>
      <c r="C7" s="6">
        <v>0.437</v>
      </c>
      <c r="D7" s="6">
        <v>0.423</v>
      </c>
      <c r="E7" s="29">
        <f t="shared" ref="E7:E11" si="3">1/(D7/C7)</f>
        <v>1.033096927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ht="15.75" customHeight="1">
      <c r="A8" s="26"/>
      <c r="B8" s="6" t="s">
        <v>80</v>
      </c>
      <c r="C8" s="6">
        <v>1.651</v>
      </c>
      <c r="D8" s="6">
        <v>1.539</v>
      </c>
      <c r="E8" s="29">
        <f t="shared" si="3"/>
        <v>1.072774529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ht="15.75" customHeight="1">
      <c r="A9" s="26"/>
      <c r="B9" s="6" t="s">
        <v>81</v>
      </c>
      <c r="C9" s="6">
        <v>20.966</v>
      </c>
      <c r="D9" s="6">
        <v>51.434</v>
      </c>
      <c r="E9" s="29">
        <f t="shared" si="3"/>
        <v>0.4076291947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ht="15.75" customHeight="1">
      <c r="A10" s="26"/>
      <c r="B10" s="6" t="s">
        <v>82</v>
      </c>
      <c r="C10" s="6">
        <v>0.09</v>
      </c>
      <c r="D10" s="6">
        <v>0.093</v>
      </c>
      <c r="E10" s="29">
        <f t="shared" si="3"/>
        <v>0.9677419355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ht="15.75" customHeight="1">
      <c r="A11" s="26"/>
      <c r="B11" s="6" t="s">
        <v>83</v>
      </c>
      <c r="C11" s="6">
        <v>1.332</v>
      </c>
      <c r="D11" s="6">
        <v>1.397</v>
      </c>
      <c r="E11" s="29">
        <f t="shared" si="3"/>
        <v>0.9534717251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ht="15.75" customHeight="1">
      <c r="A12" s="26"/>
      <c r="B12" s="30" t="s">
        <v>84</v>
      </c>
      <c r="C12" s="16"/>
      <c r="D12" s="16"/>
      <c r="E12" s="17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ht="15.75" customHeight="1">
      <c r="A13" s="26"/>
      <c r="B13" s="27"/>
      <c r="C13" s="28"/>
      <c r="D13" s="28"/>
      <c r="E13" s="28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ht="15.75" customHeight="1">
      <c r="A14" s="26"/>
      <c r="B14" s="27"/>
      <c r="C14" s="28"/>
      <c r="D14" s="28"/>
      <c r="E14" s="28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ht="15.75" hidden="1" customHeight="1">
      <c r="B15" s="25" t="s">
        <v>85</v>
      </c>
      <c r="C15" s="31" t="s">
        <v>86</v>
      </c>
      <c r="D15" s="31" t="s">
        <v>87</v>
      </c>
      <c r="E15" s="31" t="s">
        <v>88</v>
      </c>
    </row>
    <row r="16" ht="15.75" hidden="1" customHeight="1">
      <c r="B16" s="6" t="s">
        <v>79</v>
      </c>
      <c r="C16" s="6" t="s">
        <v>89</v>
      </c>
      <c r="D16" s="6" t="s">
        <v>90</v>
      </c>
      <c r="E16" s="6">
        <v>103.2629727</v>
      </c>
    </row>
    <row r="17" ht="15.75" hidden="1" customHeight="1">
      <c r="B17" s="6" t="s">
        <v>91</v>
      </c>
      <c r="C17" s="6"/>
      <c r="D17" s="6" t="s">
        <v>92</v>
      </c>
      <c r="E17" s="6"/>
    </row>
    <row r="18" ht="15.75" hidden="1" customHeight="1">
      <c r="B18" s="6" t="s">
        <v>80</v>
      </c>
      <c r="C18" s="6" t="s">
        <v>93</v>
      </c>
      <c r="D18" s="6" t="s">
        <v>94</v>
      </c>
      <c r="E18" s="6">
        <v>107.3238558</v>
      </c>
    </row>
    <row r="19" ht="15.75" hidden="1" customHeight="1">
      <c r="B19" s="6" t="s">
        <v>81</v>
      </c>
      <c r="C19" s="6" t="s">
        <v>95</v>
      </c>
      <c r="D19" s="6" t="s">
        <v>96</v>
      </c>
      <c r="E19" s="32">
        <v>40.7619642</v>
      </c>
    </row>
    <row r="20" ht="15.75" hidden="1" customHeight="1">
      <c r="B20" s="6" t="s">
        <v>82</v>
      </c>
      <c r="C20" s="6" t="s">
        <v>97</v>
      </c>
      <c r="D20" s="6" t="s">
        <v>98</v>
      </c>
      <c r="E20" s="6">
        <v>96.0299808</v>
      </c>
    </row>
    <row r="21" ht="15.75" hidden="1" customHeight="1">
      <c r="B21" s="6" t="s">
        <v>83</v>
      </c>
      <c r="C21" s="6" t="s">
        <v>99</v>
      </c>
      <c r="D21" s="6" t="s">
        <v>100</v>
      </c>
      <c r="E21" s="6">
        <v>95.34162393</v>
      </c>
    </row>
    <row r="22" ht="15.75" customHeight="1"/>
    <row r="23" ht="15.75" customHeight="1">
      <c r="B23" s="4" t="s">
        <v>101</v>
      </c>
    </row>
    <row r="24" ht="15.75" customHeight="1">
      <c r="E24" s="4">
        <f t="shared" ref="E24:E26" si="4">100-E19</f>
        <v>59.2380358</v>
      </c>
    </row>
    <row r="25" ht="15.75" customHeight="1">
      <c r="E25">
        <f t="shared" si="4"/>
        <v>3.9700192</v>
      </c>
    </row>
    <row r="26" ht="15.75" customHeight="1">
      <c r="E26">
        <f t="shared" si="4"/>
        <v>4.65837607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2:E12"/>
  </mergeCells>
  <conditionalFormatting sqref="E7:E11">
    <cfRule type="cellIs" dxfId="1" priority="1" operator="greaterThan">
      <formula>1</formula>
    </cfRule>
  </conditionalFormatting>
  <conditionalFormatting sqref="E2:E4">
    <cfRule type="cellIs" dxfId="0" priority="2" operator="greaterThan">
      <formula>1</formula>
    </cfRule>
  </conditionalFormatting>
  <conditionalFormatting sqref="E2:E4">
    <cfRule type="cellIs" dxfId="1" priority="3" operator="lessThan">
      <formula>1</formula>
    </cfRule>
  </conditionalFormatting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6" width="14.43"/>
  </cols>
  <sheetData>
    <row r="1" ht="15.75" customHeight="1">
      <c r="A1" s="1" t="s">
        <v>0</v>
      </c>
      <c r="B1" s="1" t="s">
        <v>3</v>
      </c>
      <c r="C1" s="1" t="s">
        <v>4</v>
      </c>
      <c r="D1" s="5" t="s">
        <v>5</v>
      </c>
    </row>
    <row r="2" ht="15.75" customHeight="1">
      <c r="A2" s="7" t="s">
        <v>16</v>
      </c>
      <c r="B2" s="7">
        <v>62.0</v>
      </c>
      <c r="C2" s="7">
        <v>278.0</v>
      </c>
      <c r="D2" s="10">
        <f t="shared" ref="D2:D3" si="1">C2/B2</f>
        <v>4.483870968</v>
      </c>
    </row>
    <row r="3" ht="15.75" customHeight="1">
      <c r="A3" s="7" t="s">
        <v>23</v>
      </c>
      <c r="B3" s="7">
        <v>7.0</v>
      </c>
      <c r="C3" s="7">
        <v>130.0</v>
      </c>
      <c r="D3" s="10">
        <f t="shared" si="1"/>
        <v>18.57142857</v>
      </c>
    </row>
    <row r="4" ht="15.75" customHeight="1"/>
    <row r="5" ht="15.75" customHeight="1"/>
    <row r="6" ht="15.75" customHeight="1"/>
    <row r="7" ht="15.75" customHeight="1">
      <c r="A7" s="1" t="s">
        <v>25</v>
      </c>
      <c r="B7" s="1" t="s">
        <v>3</v>
      </c>
      <c r="C7" s="1" t="s">
        <v>4</v>
      </c>
      <c r="D7" s="5" t="s">
        <v>5</v>
      </c>
    </row>
    <row r="8" ht="15.75" customHeight="1">
      <c r="A8" s="11" t="s">
        <v>102</v>
      </c>
      <c r="B8" s="7">
        <v>0.778</v>
      </c>
      <c r="C8" s="7">
        <v>0.772</v>
      </c>
      <c r="D8" s="29">
        <f>1/(C8/B8)</f>
        <v>1.007772021</v>
      </c>
    </row>
    <row r="9" ht="15.75" customHeight="1">
      <c r="A9" s="11" t="s">
        <v>103</v>
      </c>
      <c r="B9" s="7">
        <v>1601.92</v>
      </c>
      <c r="C9" s="7">
        <v>1605.96</v>
      </c>
      <c r="D9" s="12">
        <f>C9/B9</f>
        <v>1.002521974</v>
      </c>
    </row>
    <row r="10" ht="15.75" customHeight="1">
      <c r="A10" s="13" t="s">
        <v>104</v>
      </c>
      <c r="B10" s="13">
        <v>0.774</v>
      </c>
      <c r="C10" s="13">
        <v>0.769</v>
      </c>
      <c r="D10" s="29">
        <f>1/(C10/B10)</f>
        <v>1.006501951</v>
      </c>
    </row>
    <row r="11" ht="15.75" customHeight="1">
      <c r="A11" s="13" t="s">
        <v>105</v>
      </c>
      <c r="B11" s="19">
        <v>5928.96</v>
      </c>
      <c r="C11" s="13">
        <v>5940.79</v>
      </c>
      <c r="D11" s="12">
        <f>C11/B11</f>
        <v>1.001995291</v>
      </c>
    </row>
    <row r="12" ht="15.75" customHeight="1">
      <c r="A12" s="13" t="s">
        <v>106</v>
      </c>
      <c r="B12" s="19">
        <v>0.774</v>
      </c>
      <c r="C12" s="13">
        <v>0.769</v>
      </c>
      <c r="D12" s="29">
        <f>1/(C12/B12)</f>
        <v>1.006501951</v>
      </c>
    </row>
    <row r="13" ht="15.75" customHeight="1">
      <c r="A13" s="13" t="s">
        <v>107</v>
      </c>
      <c r="B13" s="13">
        <v>7530.88</v>
      </c>
      <c r="C13" s="13">
        <v>7546.76</v>
      </c>
      <c r="D13" s="12">
        <f>C13/B13</f>
        <v>1.002108651</v>
      </c>
    </row>
    <row r="14" ht="15.75" customHeight="1">
      <c r="A14" s="15" t="s">
        <v>108</v>
      </c>
      <c r="B14" s="16"/>
      <c r="C14" s="16"/>
      <c r="D14" s="16"/>
      <c r="E14" s="16"/>
      <c r="F14" s="16"/>
      <c r="G14" s="16"/>
      <c r="H14" s="16"/>
      <c r="I14" s="16"/>
      <c r="J14" s="17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4:J14"/>
  </mergeCells>
  <conditionalFormatting sqref="D8:D13">
    <cfRule type="cellIs" dxfId="1" priority="1" operator="greaterThan">
      <formula>1</formula>
    </cfRule>
  </conditionalFormatting>
  <conditionalFormatting sqref="D2:D3">
    <cfRule type="cellIs" dxfId="0" priority="2" operator="greaterThan">
      <formula>1</formula>
    </cfRule>
  </conditionalFormatting>
  <conditionalFormatting sqref="D2:D3">
    <cfRule type="cellIs" dxfId="1" priority="3" operator="lessThan">
      <formula>1</formula>
    </cfRule>
  </conditionalFormatting>
  <conditionalFormatting sqref="D2:D3">
    <cfRule type="cellIs" dxfId="0" priority="4" operator="greaterThan">
      <formula>0</formula>
    </cfRule>
  </conditionalFormatting>
  <conditionalFormatting sqref="D2:D3">
    <cfRule type="cellIs" dxfId="2" priority="5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6" width="14.43"/>
  </cols>
  <sheetData>
    <row r="1" ht="15.75" customHeight="1">
      <c r="A1" s="1" t="s">
        <v>0</v>
      </c>
      <c r="B1" s="1" t="s">
        <v>3</v>
      </c>
      <c r="C1" s="1" t="s">
        <v>4</v>
      </c>
      <c r="D1" s="5" t="s">
        <v>5</v>
      </c>
    </row>
    <row r="2" ht="15.75" customHeight="1">
      <c r="A2" s="7" t="s">
        <v>16</v>
      </c>
      <c r="B2" s="7">
        <v>381.0</v>
      </c>
      <c r="C2" s="7">
        <v>507.0</v>
      </c>
      <c r="D2" s="10">
        <f t="shared" ref="D2:D3" si="1">C2/B2</f>
        <v>1.330708661</v>
      </c>
    </row>
    <row r="3" ht="15.75" customHeight="1">
      <c r="A3" s="7" t="s">
        <v>23</v>
      </c>
      <c r="B3" s="7">
        <v>279.0</v>
      </c>
      <c r="C3" s="7">
        <v>358.0</v>
      </c>
      <c r="D3" s="10">
        <f t="shared" si="1"/>
        <v>1.283154122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2:D3">
    <cfRule type="cellIs" dxfId="0" priority="1" operator="greaterThan">
      <formula>1</formula>
    </cfRule>
  </conditionalFormatting>
  <conditionalFormatting sqref="D2:D3">
    <cfRule type="cellIs" dxfId="1" priority="2" operator="lessThan">
      <formula>1</formula>
    </cfRule>
  </conditionalFormatting>
  <conditionalFormatting sqref="D2:D3">
    <cfRule type="cellIs" dxfId="1" priority="3" operator="greaterThan">
      <formula>0</formula>
    </cfRule>
  </conditionalFormatting>
  <conditionalFormatting sqref="D2:D3">
    <cfRule type="cellIs" dxfId="0" priority="4" operator="lessThan">
      <formula>0</formula>
    </cfRule>
  </conditionalFormatting>
  <conditionalFormatting sqref="D2:D3">
    <cfRule type="cellIs" dxfId="0" priority="5" operator="greaterThan">
      <formula>0</formula>
    </cfRule>
  </conditionalFormatting>
  <conditionalFormatting sqref="D2:D3">
    <cfRule type="cellIs" dxfId="2" priority="6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0"/>
    <col customWidth="1" min="3" max="6" width="14.43"/>
    <col customWidth="1" min="9" max="9" width="16.29"/>
    <col customWidth="1" min="10" max="10" width="61.57"/>
    <col customWidth="1" min="11" max="11" width="8.86"/>
  </cols>
  <sheetData>
    <row r="1" ht="15.75" customHeight="1">
      <c r="A1" s="33" t="s">
        <v>109</v>
      </c>
      <c r="B1" s="33" t="s">
        <v>25</v>
      </c>
    </row>
    <row r="2" ht="15.75" customHeight="1">
      <c r="A2" s="34" t="s">
        <v>110</v>
      </c>
      <c r="B2" s="35">
        <v>2.5789</v>
      </c>
    </row>
    <row r="3" ht="15.75" customHeight="1">
      <c r="A3" s="34" t="s">
        <v>111</v>
      </c>
      <c r="B3" s="36">
        <v>0.9795</v>
      </c>
    </row>
    <row r="4" ht="15.75" customHeight="1">
      <c r="A4" s="34" t="s">
        <v>112</v>
      </c>
      <c r="B4" s="36">
        <v>0.9927</v>
      </c>
      <c r="J4" s="3" t="s">
        <v>113</v>
      </c>
    </row>
    <row r="5" ht="15.75" customHeight="1">
      <c r="A5" s="34" t="s">
        <v>114</v>
      </c>
      <c r="B5" s="36">
        <v>0.4076</v>
      </c>
      <c r="J5" s="4" t="s">
        <v>115</v>
      </c>
    </row>
    <row r="6" ht="15.75" customHeight="1">
      <c r="A6" s="34" t="s">
        <v>116</v>
      </c>
      <c r="B6" s="35">
        <v>1.3492</v>
      </c>
      <c r="J6" s="4" t="s">
        <v>117</v>
      </c>
    </row>
    <row r="7" ht="15.75" customHeight="1">
      <c r="A7" s="34" t="s">
        <v>118</v>
      </c>
      <c r="B7" s="37">
        <v>1.3937</v>
      </c>
      <c r="J7" s="4" t="s">
        <v>119</v>
      </c>
      <c r="K7" s="38" t="str">
        <f>HYPERLINK("https://docs.google.com/spreadsheets/d/1YyPBDhr2ELP-D7ik92stZdGOa-UT6tGYK9tNOw3Clrc/edit#gid=417485825","test data")</f>
        <v>test data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</hyperlinks>
  <printOptions/>
  <pageMargins bottom="0.75" footer="0.0" header="0.0" left="0.7" right="0.7" top="0.75"/>
  <pageSetup orientation="landscape"/>
  <drawing r:id="rId7"/>
  <tableParts count="1">
    <tablePart r:id="rId9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10" max="10" width="8.0"/>
    <col customWidth="1" min="11" max="11" width="61.71"/>
  </cols>
  <sheetData>
    <row r="1" ht="15.75" customHeight="1">
      <c r="A1" s="33" t="s">
        <v>109</v>
      </c>
      <c r="B1" s="33" t="s">
        <v>120</v>
      </c>
    </row>
    <row r="2" ht="15.75" customHeight="1">
      <c r="A2" s="34" t="s">
        <v>110</v>
      </c>
      <c r="B2" s="39">
        <v>1.7156</v>
      </c>
    </row>
    <row r="3" ht="15.75" customHeight="1">
      <c r="A3" s="34" t="s">
        <v>111</v>
      </c>
      <c r="B3" s="35">
        <v>0.3455</v>
      </c>
      <c r="K3" s="3" t="s">
        <v>113</v>
      </c>
    </row>
    <row r="4" ht="15.75" customHeight="1">
      <c r="A4" s="34" t="s">
        <v>112</v>
      </c>
      <c r="B4" s="39">
        <v>1.7579</v>
      </c>
      <c r="K4" s="4" t="s">
        <v>121</v>
      </c>
    </row>
    <row r="5" ht="15.75" customHeight="1">
      <c r="A5" s="34" t="s">
        <v>114</v>
      </c>
      <c r="B5" s="35">
        <v>0.7564</v>
      </c>
      <c r="K5" s="4" t="s">
        <v>122</v>
      </c>
    </row>
    <row r="6" ht="15.75" customHeight="1">
      <c r="A6" s="34" t="s">
        <v>116</v>
      </c>
      <c r="B6" s="35">
        <v>0.8692</v>
      </c>
      <c r="K6" s="4" t="s">
        <v>123</v>
      </c>
    </row>
    <row r="7" ht="15.75" customHeight="1">
      <c r="A7" s="34" t="s">
        <v>118</v>
      </c>
      <c r="B7" s="40">
        <v>0.2734</v>
      </c>
    </row>
    <row r="8" ht="15.75" customHeight="1">
      <c r="A8" s="34" t="s">
        <v>124</v>
      </c>
      <c r="B8" s="39">
        <v>1.3307</v>
      </c>
    </row>
    <row r="9" ht="15.75" customHeight="1">
      <c r="A9" s="34" t="s">
        <v>125</v>
      </c>
      <c r="B9" s="39">
        <v>4.4839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printOptions/>
  <pageMargins bottom="0.75" footer="0.0" header="0.0" left="0.7" right="0.7" top="0.75"/>
  <pageSetup orientation="landscape"/>
  <drawing r:id="rId9"/>
</worksheet>
</file>