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onas/Desktop/AM/schedule-generator/"/>
    </mc:Choice>
  </mc:AlternateContent>
  <xr:revisionPtr revIDLastSave="0" documentId="13_ncr:20001_{DA8B3889-B159-5448-B4BF-D459640D955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uppspel" sheetId="1" r:id="rId1"/>
    <sheet name="Slutspe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B49" i="1"/>
  <c r="C13" i="1"/>
  <c r="B13" i="1"/>
  <c r="A13" i="2"/>
  <c r="F9" i="2" s="1"/>
  <c r="A9" i="2"/>
  <c r="A17" i="2" s="1"/>
  <c r="F13" i="2" s="1"/>
  <c r="K9" i="2" s="1"/>
  <c r="K13" i="2" s="1"/>
  <c r="A5" i="2"/>
  <c r="C45" i="1"/>
  <c r="B45" i="1"/>
  <c r="C41" i="1"/>
  <c r="B41" i="1"/>
  <c r="C37" i="1"/>
  <c r="B37" i="1"/>
  <c r="O33" i="1"/>
  <c r="N33" i="1"/>
  <c r="K33" i="1"/>
  <c r="J33" i="1"/>
  <c r="G33" i="1"/>
  <c r="F33" i="1"/>
  <c r="C33" i="1"/>
  <c r="B33" i="1"/>
  <c r="O29" i="1"/>
  <c r="N29" i="1"/>
  <c r="K29" i="1"/>
  <c r="J29" i="1"/>
  <c r="G29" i="1"/>
  <c r="F29" i="1"/>
  <c r="C29" i="1"/>
  <c r="B29" i="1"/>
  <c r="O25" i="1"/>
  <c r="N25" i="1"/>
  <c r="K25" i="1"/>
  <c r="J25" i="1"/>
  <c r="G25" i="1"/>
  <c r="F25" i="1"/>
  <c r="C25" i="1"/>
  <c r="B25" i="1"/>
  <c r="O21" i="1"/>
  <c r="N21" i="1"/>
  <c r="K21" i="1"/>
  <c r="J21" i="1"/>
  <c r="G21" i="1"/>
  <c r="F21" i="1"/>
  <c r="C21" i="1"/>
  <c r="B21" i="1"/>
  <c r="O17" i="1"/>
  <c r="N17" i="1"/>
  <c r="K17" i="1"/>
  <c r="J17" i="1"/>
  <c r="G17" i="1"/>
  <c r="F17" i="1"/>
  <c r="C17" i="1"/>
  <c r="B17" i="1"/>
  <c r="O13" i="1"/>
  <c r="N13" i="1"/>
  <c r="K13" i="1"/>
  <c r="J13" i="1"/>
  <c r="G13" i="1"/>
  <c r="F13" i="1"/>
  <c r="E11" i="1"/>
  <c r="C11" i="1"/>
  <c r="A11" i="1"/>
  <c r="A19" i="1" s="1"/>
  <c r="A23" i="1" s="1"/>
  <c r="A27" i="1" s="1"/>
  <c r="A15" i="1" l="1"/>
  <c r="K11" i="1"/>
  <c r="O11" i="1" s="1"/>
  <c r="A31" i="1"/>
  <c r="A35" i="1" s="1"/>
  <c r="A39" i="1" s="1"/>
  <c r="A43" i="1" s="1"/>
  <c r="A47" i="1" s="1"/>
  <c r="I11" i="1" s="1"/>
  <c r="E19" i="1"/>
  <c r="E23" i="1" s="1"/>
  <c r="E27" i="1" s="1"/>
  <c r="E31" i="1" s="1"/>
  <c r="E15" i="1"/>
  <c r="G15" i="1" l="1"/>
  <c r="K15" i="1" s="1"/>
  <c r="O15" i="1" s="1"/>
  <c r="G19" i="1"/>
  <c r="I15" i="1"/>
  <c r="M11" i="1"/>
  <c r="I19" i="1" l="1"/>
  <c r="I23" i="1" s="1"/>
  <c r="M15" i="1"/>
  <c r="M19" i="1" s="1"/>
  <c r="K19" i="1"/>
  <c r="O19" i="1" l="1"/>
  <c r="K23" i="1" s="1"/>
  <c r="M23" i="1"/>
  <c r="I27" i="1"/>
  <c r="O23" i="1" l="1"/>
  <c r="K27" i="1" s="1"/>
  <c r="I31" i="1"/>
  <c r="M31" i="1" s="1"/>
  <c r="M27" i="1"/>
  <c r="O27" i="1" l="1"/>
  <c r="K31" i="1" s="1"/>
  <c r="O31" i="1" l="1"/>
</calcChain>
</file>

<file path=xl/sharedStrings.xml><?xml version="1.0" encoding="utf-8"?>
<sst xmlns="http://schemas.openxmlformats.org/spreadsheetml/2006/main" count="248" uniqueCount="55">
  <si>
    <t>Starttid</t>
  </si>
  <si>
    <t>Grupp 1</t>
  </si>
  <si>
    <t>Poäng</t>
  </si>
  <si>
    <t>Placering</t>
  </si>
  <si>
    <t>Grupp 2</t>
  </si>
  <si>
    <t>Grupp 3</t>
  </si>
  <si>
    <t>Grupp 4</t>
  </si>
  <si>
    <t>Tid emellan</t>
  </si>
  <si>
    <t>Omgång</t>
  </si>
  <si>
    <t>Lag 1</t>
  </si>
  <si>
    <t>Lag 2</t>
  </si>
  <si>
    <t>Resultat</t>
  </si>
  <si>
    <t>Vinnare</t>
  </si>
  <si>
    <t>1:a Grupp 1</t>
  </si>
  <si>
    <t>2:a Grupp 2</t>
  </si>
  <si>
    <t>2:a Grupp 1</t>
  </si>
  <si>
    <t>1:a Grupp 2</t>
  </si>
  <si>
    <t>1:a Grupp 3</t>
  </si>
  <si>
    <t>2:a Grupp 4</t>
  </si>
  <si>
    <t>2:a Grupp 3</t>
  </si>
  <si>
    <t>1:a Grupp 4</t>
  </si>
  <si>
    <t/>
  </si>
  <si>
    <t>F. SEMI1</t>
  </si>
  <si>
    <t>F. SEMI2</t>
  </si>
  <si>
    <t>V. SEMI2</t>
  </si>
  <si>
    <t>V. SEMI1</t>
  </si>
  <si>
    <t>V. KVART1</t>
  </si>
  <si>
    <t>V. KVART3</t>
  </si>
  <si>
    <t>V. KVART2</t>
  </si>
  <si>
    <t>V. KVART4</t>
  </si>
  <si>
    <t>BRONS</t>
  </si>
  <si>
    <t>FINAL</t>
  </si>
  <si>
    <t>SEMI2</t>
  </si>
  <si>
    <t>SEMI1</t>
  </si>
  <si>
    <t>KVART1</t>
  </si>
  <si>
    <t>KVART2</t>
  </si>
  <si>
    <t>KVART3</t>
  </si>
  <si>
    <t>KVART4</t>
  </si>
  <si>
    <t>Plan 1</t>
  </si>
  <si>
    <t>Plan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</si>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</sst>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"/>
    <numFmt numFmtId="165" formatCode="m\-d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3D85C6"/>
        <bgColor rgb="FF3D85C6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0" fontId="1" fillId="2" borderId="2" xfId="0" applyFont="1" applyFill="1" applyBorder="1"/>
    <xf numFmtId="0" fontId="1" fillId="6" borderId="2" xfId="0" applyFont="1" applyFill="1" applyBorder="1"/>
    <xf numFmtId="0" fontId="1" fillId="3" borderId="2" xfId="0" applyFont="1" applyFill="1" applyBorder="1"/>
    <xf numFmtId="0" fontId="1" fillId="7" borderId="2" xfId="0" applyFont="1" applyFill="1" applyBorder="1"/>
    <xf numFmtId="0" fontId="1" fillId="4" borderId="2" xfId="0" applyFont="1" applyFill="1" applyBorder="1"/>
    <xf numFmtId="0" fontId="1" fillId="8" borderId="2" xfId="0" applyFont="1" applyFill="1" applyBorder="1"/>
    <xf numFmtId="0" fontId="1" fillId="5" borderId="2" xfId="0" applyFont="1" applyFill="1" applyBorder="1"/>
    <xf numFmtId="0" fontId="1" fillId="9" borderId="2" xfId="0" applyFont="1" applyFill="1" applyBorder="1"/>
    <xf numFmtId="0" fontId="1" fillId="0" borderId="3" xfId="0" applyFont="1" applyBorder="1"/>
    <xf numFmtId="0" fontId="1" fillId="10" borderId="3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0" xfId="0" applyFont="1" applyFill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165" fontId="1" fillId="8" borderId="2" xfId="0" applyNumberFormat="1" applyFont="1" applyFill="1" applyBorder="1"/>
    <xf numFmtId="0" fontId="1" fillId="9" borderId="2" xfId="0" applyFont="1" applyFill="1" applyBorder="1" applyAlignment="1">
      <alignment horizontal="center"/>
    </xf>
    <xf numFmtId="0" fontId="1" fillId="11" borderId="3" xfId="0" applyFont="1" applyFill="1" applyBorder="1"/>
    <xf numFmtId="165" fontId="1" fillId="9" borderId="2" xfId="0" applyNumberFormat="1" applyFont="1" applyFill="1" applyBorder="1" applyAlignment="1">
      <alignment horizontal="left"/>
    </xf>
    <xf numFmtId="165" fontId="1" fillId="6" borderId="2" xfId="0" applyNumberFormat="1" applyFont="1" applyFill="1" applyBorder="1" applyAlignment="1">
      <alignment horizontal="left"/>
    </xf>
    <xf numFmtId="165" fontId="1" fillId="6" borderId="2" xfId="0" applyNumberFormat="1" applyFont="1" applyFill="1" applyBorder="1"/>
    <xf numFmtId="165" fontId="1" fillId="7" borderId="2" xfId="0" applyNumberFormat="1" applyFont="1" applyFill="1" applyBorder="1"/>
    <xf numFmtId="164" fontId="1" fillId="0" borderId="0" xfId="0" applyNumberFormat="1" applyFont="1" applyAlignment="1">
      <alignment horizontal="right"/>
    </xf>
    <xf numFmtId="0" fontId="1" fillId="12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2" xfId="0" applyFont="1" applyFill="1" applyBorder="1"/>
    <xf numFmtId="165" fontId="1" fillId="13" borderId="2" xfId="0" applyNumberFormat="1" applyFont="1" applyFill="1" applyBorder="1"/>
    <xf numFmtId="0" fontId="2" fillId="13" borderId="3" xfId="0" applyFont="1" applyFill="1" applyBorder="1" applyAlignment="1">
      <alignment horizontal="center"/>
    </xf>
    <xf numFmtId="16" fontId="0" fillId="0" borderId="0" xfId="0" applyNumberForma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88"/>
  <sheetViews>
    <sheetView tabSelected="1" topLeftCell="A27" zoomScale="150" workbookViewId="0">
      <selection activeCell="C49" sqref="C49"/>
    </sheetView>
  </sheetViews>
  <sheetFormatPr baseColWidth="10" defaultColWidth="12.6640625" defaultRowHeight="15.75" customHeight="1" x14ac:dyDescent="0.15"/>
  <sheetData>
    <row r="1" spans="1:26" x14ac:dyDescent="0.2">
      <c r="A1" s="38">
        <v>45588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/>
      <c r="B2" s="39"/>
      <c r="C2" s="39"/>
      <c r="D2" s="17"/>
      <c r="E2" s="2"/>
      <c r="F2" s="39"/>
      <c r="G2" s="39"/>
      <c r="H2" s="17"/>
      <c r="I2" s="2"/>
      <c r="J2" s="39"/>
      <c r="K2" s="39"/>
      <c r="L2" s="17"/>
      <c r="M2" s="2"/>
      <c r="N2" s="39"/>
      <c r="O2" s="39"/>
      <c r="P2" s="39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 t="s">
        <v>0</v>
      </c>
      <c r="B3" s="4" t="s">
        <v>1</v>
      </c>
      <c r="C3" s="4" t="s">
        <v>2</v>
      </c>
      <c r="D3" s="4" t="s">
        <v>3</v>
      </c>
      <c r="E3" s="3"/>
      <c r="F3" s="5" t="s">
        <v>4</v>
      </c>
      <c r="G3" s="5" t="s">
        <v>2</v>
      </c>
      <c r="H3" s="5" t="s">
        <v>3</v>
      </c>
      <c r="I3" s="3"/>
      <c r="J3" s="6" t="s">
        <v>5</v>
      </c>
      <c r="K3" s="6" t="s">
        <v>2</v>
      </c>
      <c r="L3" s="6" t="s">
        <v>3</v>
      </c>
      <c r="M3" s="3"/>
      <c r="N3" s="7" t="s">
        <v>6</v>
      </c>
      <c r="O3" s="7" t="s">
        <v>2</v>
      </c>
      <c r="P3" s="7" t="s">
        <v>3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8">
        <v>0.375</v>
      </c>
      <c r="B4" s="9" t="s">
        <v>9</v>
      </c>
      <c r="C4" s="10"/>
      <c r="D4" s="10" t="s">
        <v>21</v>
      </c>
      <c r="E4" s="3"/>
      <c r="F4" s="11" t="s">
        <v>43</v>
      </c>
      <c r="G4" s="12"/>
      <c r="H4" s="12" t="s">
        <v>21</v>
      </c>
      <c r="I4" s="3"/>
      <c r="J4" s="13" t="s">
        <v>47</v>
      </c>
      <c r="K4" s="14"/>
      <c r="L4" s="14" t="s">
        <v>21</v>
      </c>
      <c r="M4" s="3"/>
      <c r="N4" s="15" t="s">
        <v>51</v>
      </c>
      <c r="O4" s="16"/>
      <c r="P4" s="16" t="s">
        <v>21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3" t="s">
        <v>7</v>
      </c>
      <c r="B5" s="9" t="s">
        <v>10</v>
      </c>
      <c r="C5" s="10"/>
      <c r="D5" s="10" t="s">
        <v>21</v>
      </c>
      <c r="E5" s="3"/>
      <c r="F5" s="11" t="s">
        <v>44</v>
      </c>
      <c r="G5" s="12"/>
      <c r="H5" s="12" t="s">
        <v>21</v>
      </c>
      <c r="I5" s="3"/>
      <c r="J5" s="13" t="s">
        <v>48</v>
      </c>
      <c r="K5" s="14"/>
      <c r="L5" s="14" t="s">
        <v>21</v>
      </c>
      <c r="M5" s="3"/>
      <c r="N5" s="15" t="s">
        <v>52</v>
      </c>
      <c r="O5" s="16"/>
      <c r="P5" s="16" t="s">
        <v>21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8">
        <v>2.0833333333333332E-2</v>
      </c>
      <c r="B6" s="9" t="s">
        <v>40</v>
      </c>
      <c r="C6" s="10"/>
      <c r="D6" s="10" t="s">
        <v>21</v>
      </c>
      <c r="E6" s="3"/>
      <c r="F6" s="11" t="s">
        <v>45</v>
      </c>
      <c r="G6" s="12"/>
      <c r="H6" s="12" t="s">
        <v>21</v>
      </c>
      <c r="I6" s="3"/>
      <c r="J6" s="13" t="s">
        <v>49</v>
      </c>
      <c r="K6" s="14"/>
      <c r="L6" s="14" t="s">
        <v>21</v>
      </c>
      <c r="M6" s="3"/>
      <c r="N6" s="15" t="s">
        <v>53</v>
      </c>
      <c r="O6" s="16"/>
      <c r="P6" s="16" t="s">
        <v>21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3"/>
      <c r="B7" s="9" t="s">
        <v>41</v>
      </c>
      <c r="C7" s="10"/>
      <c r="D7" s="10" t="s">
        <v>21</v>
      </c>
      <c r="E7" s="3"/>
      <c r="F7" s="11" t="s">
        <v>46</v>
      </c>
      <c r="G7" s="12"/>
      <c r="H7" s="12" t="s">
        <v>21</v>
      </c>
      <c r="I7" s="3"/>
      <c r="J7" s="13" t="s">
        <v>50</v>
      </c>
      <c r="K7" s="14"/>
      <c r="L7" s="14" t="s">
        <v>21</v>
      </c>
      <c r="M7" s="3"/>
      <c r="N7" s="15" t="s">
        <v>54</v>
      </c>
      <c r="O7" s="16"/>
      <c r="P7" s="16" t="s">
        <v>21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3"/>
      <c r="B8" s="9" t="s">
        <v>42</v>
      </c>
      <c r="C8" s="10"/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0</v>
      </c>
      <c r="B10" s="17"/>
      <c r="C10" s="17"/>
      <c r="D10" s="2"/>
      <c r="E10" s="1" t="s">
        <v>0</v>
      </c>
      <c r="F10" s="17"/>
      <c r="G10" s="17"/>
      <c r="H10" s="2"/>
      <c r="I10" s="1" t="s">
        <v>0</v>
      </c>
      <c r="J10" s="17"/>
      <c r="K10" s="17"/>
      <c r="L10" s="2"/>
      <c r="M10" s="1" t="s">
        <v>0</v>
      </c>
      <c r="N10" s="17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8">
        <f>A4</f>
        <v>0.375</v>
      </c>
      <c r="B11" s="18" t="s">
        <v>8</v>
      </c>
      <c r="C11" s="19">
        <f>COUNT(A2)</f>
        <v>0</v>
      </c>
      <c r="D11" s="17" t="s">
        <v>38</v>
      </c>
      <c r="E11" s="8">
        <f>A4+A6</f>
        <v>0.39583333333333331</v>
      </c>
      <c r="F11" s="18" t="s">
        <v>8</v>
      </c>
      <c r="G11" s="19">
        <v>4</v>
      </c>
      <c r="H11" s="17" t="s">
        <v>39</v>
      </c>
      <c r="I11" s="8">
        <f>A47+A6</f>
        <v>0.54166666666666663</v>
      </c>
      <c r="J11" s="18" t="s">
        <v>8</v>
      </c>
      <c r="K11" s="19">
        <f>COUNT(A2,C11,G11)</f>
        <v>2</v>
      </c>
      <c r="L11" s="17" t="s">
        <v>39</v>
      </c>
      <c r="M11" s="8">
        <f>I11</f>
        <v>0.54166666666666663</v>
      </c>
      <c r="N11" s="18" t="s">
        <v>8</v>
      </c>
      <c r="O11" s="19">
        <f>COUNT(A2,C11,G11,K11)</f>
        <v>3</v>
      </c>
      <c r="P11" s="17" t="s">
        <v>39</v>
      </c>
      <c r="Q11" s="2"/>
      <c r="R11" s="2"/>
      <c r="S11" s="20"/>
      <c r="T11" s="20"/>
      <c r="U11" s="2"/>
      <c r="V11" s="2"/>
      <c r="W11" s="2"/>
      <c r="X11" s="2"/>
      <c r="Y11" s="2"/>
      <c r="Z11" s="2"/>
    </row>
    <row r="12" spans="1:26" x14ac:dyDescent="0.2">
      <c r="A12" s="3"/>
      <c r="B12" s="4" t="s">
        <v>9</v>
      </c>
      <c r="C12" s="4" t="s">
        <v>10</v>
      </c>
      <c r="D12" s="4" t="s">
        <v>11</v>
      </c>
      <c r="E12" s="3"/>
      <c r="F12" s="5" t="s">
        <v>9</v>
      </c>
      <c r="G12" s="5" t="s">
        <v>10</v>
      </c>
      <c r="H12" s="5" t="s">
        <v>11</v>
      </c>
      <c r="I12" s="3"/>
      <c r="J12" s="6" t="s">
        <v>9</v>
      </c>
      <c r="K12" s="6" t="s">
        <v>10</v>
      </c>
      <c r="L12" s="6" t="s">
        <v>11</v>
      </c>
      <c r="M12" s="3"/>
      <c r="N12" s="7" t="s">
        <v>9</v>
      </c>
      <c r="O12" s="7" t="s">
        <v>10</v>
      </c>
      <c r="P12" s="7" t="s">
        <v>11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3"/>
      <c r="B13" s="21" t="str">
        <f>B4</f>
        <v>Lag 1</v>
      </c>
      <c r="C13" s="21" t="str">
        <f>B5</f>
        <v>Lag 2</v>
      </c>
      <c r="D13" s="10"/>
      <c r="E13" s="3"/>
      <c r="F13" s="22" t="str">
        <f>F4</f>
        <v>Lag 6</v>
      </c>
      <c r="G13" s="22" t="str">
        <f>F5</f>
        <v>Lag 7</v>
      </c>
      <c r="H13" s="12"/>
      <c r="I13" s="3"/>
      <c r="J13" s="23" t="str">
        <f>J4</f>
        <v>Lag 10</v>
      </c>
      <c r="K13" s="23" t="str">
        <f>J5</f>
        <v>Lag 11</v>
      </c>
      <c r="L13" s="24"/>
      <c r="M13" s="3"/>
      <c r="N13" s="25" t="str">
        <f>N4</f>
        <v>Lag 14</v>
      </c>
      <c r="O13" s="25" t="str">
        <f>N5</f>
        <v>Lag 15</v>
      </c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17"/>
      <c r="C14" s="17"/>
      <c r="D14" s="2"/>
      <c r="E14" s="2"/>
      <c r="F14" s="17"/>
      <c r="G14" s="17"/>
      <c r="H14" s="2"/>
      <c r="I14" s="2"/>
      <c r="J14" s="17"/>
      <c r="K14" s="17"/>
      <c r="L14" s="2"/>
      <c r="M14" s="2"/>
      <c r="N14" s="17"/>
      <c r="O14" s="26"/>
      <c r="P14" s="2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8">
        <f>A11</f>
        <v>0.375</v>
      </c>
      <c r="B15" s="18" t="s">
        <v>8</v>
      </c>
      <c r="C15" s="19">
        <v>2</v>
      </c>
      <c r="D15" s="17" t="s">
        <v>39</v>
      </c>
      <c r="E15" s="8">
        <f>A23</f>
        <v>0.41666666666666663</v>
      </c>
      <c r="F15" s="18" t="s">
        <v>8</v>
      </c>
      <c r="G15" s="19">
        <f>COUNT(A2,C11,G11,K11,O11,C15)</f>
        <v>5</v>
      </c>
      <c r="H15" s="17" t="s">
        <v>39</v>
      </c>
      <c r="I15" s="8">
        <f>I11+A6</f>
        <v>0.5625</v>
      </c>
      <c r="J15" s="18" t="s">
        <v>8</v>
      </c>
      <c r="K15" s="19">
        <f>COUNT(A2,C11,G11,K11,O11,C15,G15)</f>
        <v>6</v>
      </c>
      <c r="L15" s="17" t="s">
        <v>39</v>
      </c>
      <c r="M15" s="8">
        <f>I15</f>
        <v>0.5625</v>
      </c>
      <c r="N15" s="18" t="s">
        <v>8</v>
      </c>
      <c r="O15" s="19">
        <f>COUNT(A2,C11,G11,K11,O11,C15,G15,K15)</f>
        <v>7</v>
      </c>
      <c r="P15" s="17" t="s">
        <v>39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3"/>
      <c r="B16" s="4" t="s">
        <v>9</v>
      </c>
      <c r="C16" s="4" t="s">
        <v>10</v>
      </c>
      <c r="D16" s="4" t="s">
        <v>11</v>
      </c>
      <c r="E16" s="3"/>
      <c r="F16" s="5" t="s">
        <v>9</v>
      </c>
      <c r="G16" s="5" t="s">
        <v>10</v>
      </c>
      <c r="H16" s="5" t="s">
        <v>11</v>
      </c>
      <c r="I16" s="3"/>
      <c r="J16" s="6" t="s">
        <v>9</v>
      </c>
      <c r="K16" s="6" t="s">
        <v>10</v>
      </c>
      <c r="L16" s="6" t="s">
        <v>11</v>
      </c>
      <c r="M16" s="3"/>
      <c r="N16" s="7" t="s">
        <v>9</v>
      </c>
      <c r="O16" s="7" t="s">
        <v>10</v>
      </c>
      <c r="P16" s="7" t="s">
        <v>11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3"/>
      <c r="B17" s="21" t="str">
        <f>B6</f>
        <v>Lag 3</v>
      </c>
      <c r="C17" s="21" t="str">
        <f>B7</f>
        <v>Lag 4</v>
      </c>
      <c r="D17" s="10"/>
      <c r="E17" s="3"/>
      <c r="F17" s="22" t="str">
        <f>F6</f>
        <v>Lag 8</v>
      </c>
      <c r="G17" s="22" t="str">
        <f>F7</f>
        <v>Lag 9</v>
      </c>
      <c r="H17" s="12"/>
      <c r="I17" s="3"/>
      <c r="J17" s="23" t="str">
        <f>J6</f>
        <v>Lag 12</v>
      </c>
      <c r="K17" s="23" t="str">
        <f>J7</f>
        <v>Lag 13</v>
      </c>
      <c r="L17" s="14"/>
      <c r="M17" s="3"/>
      <c r="N17" s="25" t="str">
        <f>N6</f>
        <v>Lag 16</v>
      </c>
      <c r="O17" s="25" t="str">
        <f>N7</f>
        <v>Lag 17</v>
      </c>
      <c r="P17" s="27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17"/>
      <c r="C18" s="17"/>
      <c r="D18" s="2"/>
      <c r="E18" s="2"/>
      <c r="F18" s="17"/>
      <c r="G18" s="17"/>
      <c r="H18" s="2"/>
      <c r="I18" s="2"/>
      <c r="J18" s="17"/>
      <c r="K18" s="17"/>
      <c r="L18" s="2"/>
      <c r="M18" s="2"/>
      <c r="N18" s="17"/>
      <c r="O18" s="1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8">
        <f>A11+A6</f>
        <v>0.39583333333333331</v>
      </c>
      <c r="B19" s="18" t="s">
        <v>8</v>
      </c>
      <c r="C19" s="19">
        <v>3</v>
      </c>
      <c r="D19" s="17" t="s">
        <v>38</v>
      </c>
      <c r="E19" s="8">
        <f>A27+A6</f>
        <v>0.45833333333333326</v>
      </c>
      <c r="F19" s="18" t="s">
        <v>8</v>
      </c>
      <c r="G19" s="19">
        <f>COUNT(A2,C11,G11,K11,O11,C15,G15,K15,O15,C19)</f>
        <v>9</v>
      </c>
      <c r="H19" s="17" t="s">
        <v>39</v>
      </c>
      <c r="I19" s="8">
        <f>I15+A6</f>
        <v>0.58333333333333337</v>
      </c>
      <c r="J19" s="18" t="s">
        <v>8</v>
      </c>
      <c r="K19" s="19">
        <f>COUNT(A2,C11,G11,K11,O11,C15,G15,K15,O15,C19,G19)</f>
        <v>10</v>
      </c>
      <c r="L19" s="17" t="s">
        <v>39</v>
      </c>
      <c r="M19" s="8">
        <f>M15+A6</f>
        <v>0.58333333333333337</v>
      </c>
      <c r="N19" s="18" t="s">
        <v>8</v>
      </c>
      <c r="O19" s="19">
        <f>COUNT(A2,C11,G11,K11,O11,C15,G15,K15,O15,C19,G19,K19)</f>
        <v>11</v>
      </c>
      <c r="P19" s="17" t="s">
        <v>39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3"/>
      <c r="B20" s="4" t="s">
        <v>9</v>
      </c>
      <c r="C20" s="4" t="s">
        <v>10</v>
      </c>
      <c r="D20" s="4" t="s">
        <v>11</v>
      </c>
      <c r="E20" s="3"/>
      <c r="F20" s="5" t="s">
        <v>9</v>
      </c>
      <c r="G20" s="5" t="s">
        <v>10</v>
      </c>
      <c r="H20" s="5" t="s">
        <v>11</v>
      </c>
      <c r="I20" s="3"/>
      <c r="J20" s="6" t="s">
        <v>9</v>
      </c>
      <c r="K20" s="6" t="s">
        <v>10</v>
      </c>
      <c r="L20" s="6" t="s">
        <v>11</v>
      </c>
      <c r="M20" s="3"/>
      <c r="N20" s="7" t="s">
        <v>9</v>
      </c>
      <c r="O20" s="7" t="s">
        <v>10</v>
      </c>
      <c r="P20" s="7" t="s">
        <v>11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"/>
      <c r="B21" s="21" t="str">
        <f>B5</f>
        <v>Lag 2</v>
      </c>
      <c r="C21" s="21" t="str">
        <f>B8</f>
        <v>Lag 5</v>
      </c>
      <c r="D21" s="28"/>
      <c r="E21" s="3"/>
      <c r="F21" s="22" t="str">
        <f>F7</f>
        <v>Lag 9</v>
      </c>
      <c r="G21" s="22" t="str">
        <f>F4</f>
        <v>Lag 6</v>
      </c>
      <c r="H21" s="12"/>
      <c r="I21" s="3"/>
      <c r="J21" s="23" t="str">
        <f>J7</f>
        <v>Lag 13</v>
      </c>
      <c r="K21" s="23" t="str">
        <f>J4</f>
        <v>Lag 10</v>
      </c>
      <c r="L21" s="14"/>
      <c r="M21" s="3"/>
      <c r="N21" s="25" t="str">
        <f>N7</f>
        <v>Lag 17</v>
      </c>
      <c r="O21" s="25" t="str">
        <f>N4</f>
        <v>Lag 14</v>
      </c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17"/>
      <c r="C22" s="17"/>
      <c r="D22" s="2"/>
      <c r="E22" s="2"/>
      <c r="F22" s="17"/>
      <c r="G22" s="17"/>
      <c r="H22" s="2"/>
      <c r="I22" s="2"/>
      <c r="J22" s="17"/>
      <c r="K22" s="17"/>
      <c r="L22" s="2"/>
      <c r="M22" s="2"/>
      <c r="N22" s="17"/>
      <c r="O22" s="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8">
        <f>A19+A6</f>
        <v>0.41666666666666663</v>
      </c>
      <c r="B23" s="18" t="s">
        <v>8</v>
      </c>
      <c r="C23" s="19">
        <v>5</v>
      </c>
      <c r="D23" s="17" t="s">
        <v>38</v>
      </c>
      <c r="E23" s="8">
        <f>E19+A6</f>
        <v>0.47916666666666657</v>
      </c>
      <c r="F23" s="18" t="s">
        <v>8</v>
      </c>
      <c r="G23" s="19">
        <v>12</v>
      </c>
      <c r="H23" s="17" t="s">
        <v>39</v>
      </c>
      <c r="I23" s="8">
        <f>I19+A6</f>
        <v>0.60416666666666674</v>
      </c>
      <c r="J23" s="18" t="s">
        <v>8</v>
      </c>
      <c r="K23" s="19">
        <f>COUNT(A2,C11,G11,K11,O11,C15,G15,K15,O15,C19,G19,K19,O19,C23,G23)</f>
        <v>14</v>
      </c>
      <c r="L23" s="17" t="s">
        <v>39</v>
      </c>
      <c r="M23" s="8">
        <f>I23</f>
        <v>0.60416666666666674</v>
      </c>
      <c r="N23" s="18" t="s">
        <v>8</v>
      </c>
      <c r="O23" s="19">
        <f>COUNT(A2,C11,G11,K11,O11,C15,G15,K15,O15,C19,G19,K19,O19,C23,G23,K23)</f>
        <v>15</v>
      </c>
      <c r="P23" s="17" t="s">
        <v>39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3"/>
      <c r="B24" s="4" t="s">
        <v>9</v>
      </c>
      <c r="C24" s="4" t="s">
        <v>10</v>
      </c>
      <c r="D24" s="4" t="s">
        <v>11</v>
      </c>
      <c r="E24" s="3"/>
      <c r="F24" s="5" t="s">
        <v>9</v>
      </c>
      <c r="G24" s="5" t="s">
        <v>10</v>
      </c>
      <c r="H24" s="5" t="s">
        <v>11</v>
      </c>
      <c r="I24" s="3"/>
      <c r="J24" s="6" t="s">
        <v>9</v>
      </c>
      <c r="K24" s="6" t="s">
        <v>10</v>
      </c>
      <c r="L24" s="6" t="s">
        <v>11</v>
      </c>
      <c r="M24" s="3"/>
      <c r="N24" s="7" t="s">
        <v>9</v>
      </c>
      <c r="O24" s="7" t="s">
        <v>10</v>
      </c>
      <c r="P24" s="7" t="s">
        <v>11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3"/>
      <c r="B25" s="21" t="str">
        <f>B4</f>
        <v>Lag 1</v>
      </c>
      <c r="C25" s="21" t="str">
        <f>B7</f>
        <v>Lag 4</v>
      </c>
      <c r="D25" s="10"/>
      <c r="E25" s="3"/>
      <c r="F25" s="22" t="str">
        <f>F5</f>
        <v>Lag 7</v>
      </c>
      <c r="G25" s="22" t="str">
        <f>F6</f>
        <v>Lag 8</v>
      </c>
      <c r="H25" s="12"/>
      <c r="I25" s="3"/>
      <c r="J25" s="23" t="str">
        <f>J5</f>
        <v>Lag 11</v>
      </c>
      <c r="K25" s="23" t="str">
        <f>J6</f>
        <v>Lag 12</v>
      </c>
      <c r="L25" s="24"/>
      <c r="M25" s="3"/>
      <c r="N25" s="25" t="str">
        <f>N5</f>
        <v>Lag 15</v>
      </c>
      <c r="O25" s="25" t="str">
        <f>N6</f>
        <v>Lag 16</v>
      </c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17"/>
      <c r="C26" s="17"/>
      <c r="D26" s="2"/>
      <c r="E26" s="2"/>
      <c r="F26" s="17"/>
      <c r="G26" s="17"/>
      <c r="H26" s="2"/>
      <c r="I26" s="2"/>
      <c r="J26" s="17"/>
      <c r="K26" s="17"/>
      <c r="L26" s="2"/>
      <c r="M26" s="2"/>
      <c r="N26" s="17"/>
      <c r="O26" s="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8">
        <f>A23+A6</f>
        <v>0.43749999999999994</v>
      </c>
      <c r="B27" s="18" t="s">
        <v>8</v>
      </c>
      <c r="C27" s="19">
        <v>7</v>
      </c>
      <c r="D27" s="17" t="s">
        <v>39</v>
      </c>
      <c r="E27" s="8">
        <f>E23+A6</f>
        <v>0.49999999999999989</v>
      </c>
      <c r="F27" s="18" t="s">
        <v>8</v>
      </c>
      <c r="G27" s="19">
        <v>14</v>
      </c>
      <c r="H27" s="17" t="s">
        <v>39</v>
      </c>
      <c r="I27" s="8">
        <f>I23+A6</f>
        <v>0.62500000000000011</v>
      </c>
      <c r="J27" s="18" t="s">
        <v>8</v>
      </c>
      <c r="K27" s="19">
        <f>COUNT(A2,C11,G11,K11,O11,C15,G15,K15,O15,C19,G19,K19,O19,C23,G23,K23,O23,C27,G27)</f>
        <v>18</v>
      </c>
      <c r="L27" s="17" t="s">
        <v>39</v>
      </c>
      <c r="M27" s="8">
        <f>I27</f>
        <v>0.62500000000000011</v>
      </c>
      <c r="N27" s="18" t="s">
        <v>8</v>
      </c>
      <c r="O27" s="19">
        <f>COUNT(A2,C11,G11,K11,O11,C15,G15,K15,O15,C19,G19,K19,O19,C23,G23,K23,O23,C27,G27,K27)</f>
        <v>19</v>
      </c>
      <c r="P27" s="17" t="s">
        <v>39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"/>
      <c r="B28" s="4" t="s">
        <v>9</v>
      </c>
      <c r="C28" s="4" t="s">
        <v>10</v>
      </c>
      <c r="D28" s="4" t="s">
        <v>11</v>
      </c>
      <c r="E28" s="3"/>
      <c r="F28" s="5" t="s">
        <v>9</v>
      </c>
      <c r="G28" s="5" t="s">
        <v>10</v>
      </c>
      <c r="H28" s="5" t="s">
        <v>11</v>
      </c>
      <c r="I28" s="3"/>
      <c r="J28" s="6" t="s">
        <v>9</v>
      </c>
      <c r="K28" s="6" t="s">
        <v>10</v>
      </c>
      <c r="L28" s="6" t="s">
        <v>11</v>
      </c>
      <c r="M28" s="3"/>
      <c r="N28" s="7" t="s">
        <v>9</v>
      </c>
      <c r="O28" s="7" t="s">
        <v>10</v>
      </c>
      <c r="P28" s="7" t="s">
        <v>11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"/>
      <c r="B29" s="21" t="str">
        <f>B4</f>
        <v>Lag 1</v>
      </c>
      <c r="C29" s="21" t="str">
        <f>B8</f>
        <v>Lag 5</v>
      </c>
      <c r="D29" s="10"/>
      <c r="E29" s="3"/>
      <c r="F29" s="22" t="str">
        <f>F7</f>
        <v>Lag 9</v>
      </c>
      <c r="G29" s="22" t="str">
        <f>F5</f>
        <v>Lag 7</v>
      </c>
      <c r="H29" s="12"/>
      <c r="I29" s="3"/>
      <c r="J29" s="23" t="str">
        <f>J4</f>
        <v>Lag 10</v>
      </c>
      <c r="K29" s="23" t="str">
        <f>J6</f>
        <v>Lag 12</v>
      </c>
      <c r="L29" s="14"/>
      <c r="M29" s="3"/>
      <c r="N29" s="25" t="str">
        <f>N4</f>
        <v>Lag 14</v>
      </c>
      <c r="O29" s="25" t="str">
        <f>N6</f>
        <v>Lag 16</v>
      </c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17"/>
      <c r="C30" s="17"/>
      <c r="D30" s="2"/>
      <c r="E30" s="2"/>
      <c r="F30" s="17"/>
      <c r="G30" s="17"/>
      <c r="H30" s="2"/>
      <c r="I30" s="2"/>
      <c r="J30" s="17"/>
      <c r="K30" s="17"/>
      <c r="L30" s="2"/>
      <c r="M30" s="2"/>
      <c r="N30" s="17"/>
      <c r="O30" s="1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8">
        <f>A27</f>
        <v>0.43749999999999994</v>
      </c>
      <c r="B31" s="18" t="s">
        <v>8</v>
      </c>
      <c r="C31" s="19">
        <v>8</v>
      </c>
      <c r="D31" s="17" t="s">
        <v>38</v>
      </c>
      <c r="E31" s="8">
        <f>E27+A6</f>
        <v>0.52083333333333326</v>
      </c>
      <c r="F31" s="18" t="s">
        <v>8</v>
      </c>
      <c r="G31" s="19">
        <v>16</v>
      </c>
      <c r="H31" s="17" t="s">
        <v>39</v>
      </c>
      <c r="I31" s="8">
        <f>I27+A6</f>
        <v>0.64583333333333348</v>
      </c>
      <c r="J31" s="18" t="s">
        <v>8</v>
      </c>
      <c r="K31" s="19">
        <f>COUNT(A2,C11,G11,K11,O11,C15,G15,K15,O15,C19,G19,K19,O19,C23,G23,K23,O23,C27,G27,K27,O27,C31,G31)</f>
        <v>22</v>
      </c>
      <c r="L31" s="17" t="s">
        <v>39</v>
      </c>
      <c r="M31" s="8">
        <f>I31</f>
        <v>0.64583333333333348</v>
      </c>
      <c r="N31" s="18" t="s">
        <v>8</v>
      </c>
      <c r="O31" s="19">
        <f>COUNT(A2,C11,G11,K11,O11,C15,G15,K15,O15,C19,G19,K19,O19,C23,G23,K23,O23,C27,G27,K27,O27,C31,G31,K31)</f>
        <v>23</v>
      </c>
      <c r="P31" s="17" t="s">
        <v>39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"/>
      <c r="B32" s="4" t="s">
        <v>9</v>
      </c>
      <c r="C32" s="4" t="s">
        <v>10</v>
      </c>
      <c r="D32" s="4" t="s">
        <v>11</v>
      </c>
      <c r="E32" s="3"/>
      <c r="F32" s="5" t="s">
        <v>9</v>
      </c>
      <c r="G32" s="5" t="s">
        <v>10</v>
      </c>
      <c r="H32" s="5" t="s">
        <v>11</v>
      </c>
      <c r="I32" s="3"/>
      <c r="J32" s="6" t="s">
        <v>9</v>
      </c>
      <c r="K32" s="6" t="s">
        <v>10</v>
      </c>
      <c r="L32" s="6" t="s">
        <v>11</v>
      </c>
      <c r="M32" s="3"/>
      <c r="N32" s="7" t="s">
        <v>9</v>
      </c>
      <c r="O32" s="7" t="s">
        <v>10</v>
      </c>
      <c r="P32" s="7" t="s">
        <v>11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3"/>
      <c r="B33" s="21" t="str">
        <f>B6</f>
        <v>Lag 3</v>
      </c>
      <c r="C33" s="21" t="str">
        <f>B5</f>
        <v>Lag 2</v>
      </c>
      <c r="D33" s="10"/>
      <c r="E33" s="3"/>
      <c r="F33" s="22" t="str">
        <f>F4</f>
        <v>Lag 6</v>
      </c>
      <c r="G33" s="22" t="str">
        <f>F6</f>
        <v>Lag 8</v>
      </c>
      <c r="H33" s="30"/>
      <c r="I33" s="3"/>
      <c r="J33" s="23" t="str">
        <f>J7</f>
        <v>Lag 13</v>
      </c>
      <c r="K33" s="23" t="str">
        <f>J5</f>
        <v>Lag 11</v>
      </c>
      <c r="L33" s="14"/>
      <c r="M33" s="3"/>
      <c r="N33" s="25" t="str">
        <f>N7</f>
        <v>Lag 17</v>
      </c>
      <c r="O33" s="25" t="str">
        <f>N5</f>
        <v>Lag 15</v>
      </c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17"/>
      <c r="C34" s="1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8">
        <f>A31+A6</f>
        <v>0.45833333333333326</v>
      </c>
      <c r="B35" s="18" t="s">
        <v>8</v>
      </c>
      <c r="C35" s="19">
        <v>9</v>
      </c>
      <c r="D35" s="17" t="s">
        <v>38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3"/>
      <c r="B36" s="4" t="s">
        <v>9</v>
      </c>
      <c r="C36" s="4" t="s">
        <v>10</v>
      </c>
      <c r="D36" s="4" t="s">
        <v>11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3"/>
      <c r="B37" s="21" t="str">
        <f>B8</f>
        <v>Lag 5</v>
      </c>
      <c r="C37" s="21" t="str">
        <f>B7</f>
        <v>Lag 4</v>
      </c>
      <c r="D37" s="1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17"/>
      <c r="C38" s="1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8">
        <f>A35+A6</f>
        <v>0.47916666666666657</v>
      </c>
      <c r="B39" s="18" t="s">
        <v>8</v>
      </c>
      <c r="C39" s="19">
        <v>11</v>
      </c>
      <c r="D39" s="17" t="s">
        <v>39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3"/>
      <c r="B40" s="4" t="s">
        <v>9</v>
      </c>
      <c r="C40" s="4" t="s">
        <v>10</v>
      </c>
      <c r="D40" s="4" t="s">
        <v>11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21" t="str">
        <f>B7</f>
        <v>Lag 4</v>
      </c>
      <c r="C41" s="21" t="str">
        <f>B5</f>
        <v>Lag 2</v>
      </c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17"/>
      <c r="C42" s="1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8">
        <f>A39+A6</f>
        <v>0.49999999999999989</v>
      </c>
      <c r="B43" s="18" t="s">
        <v>8</v>
      </c>
      <c r="C43" s="19">
        <v>13</v>
      </c>
      <c r="D43" s="17" t="s">
        <v>38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4" t="s">
        <v>9</v>
      </c>
      <c r="C44" s="4" t="s">
        <v>10</v>
      </c>
      <c r="D44" s="4" t="s">
        <v>11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21" t="str">
        <f>B4</f>
        <v>Lag 1</v>
      </c>
      <c r="C45" s="21" t="str">
        <f>B6</f>
        <v>Lag 3</v>
      </c>
      <c r="D45" s="2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8">
        <f>A43+A6</f>
        <v>0.52083333333333326</v>
      </c>
      <c r="B47" s="18" t="s">
        <v>8</v>
      </c>
      <c r="C47" s="19">
        <v>15</v>
      </c>
      <c r="D47" s="17" t="s">
        <v>39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4" t="s">
        <v>9</v>
      </c>
      <c r="C48" s="4" t="s">
        <v>10</v>
      </c>
      <c r="D48" s="4" t="s">
        <v>11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21" t="str">
        <f>B8</f>
        <v>Lag 5</v>
      </c>
      <c r="C49" s="21" t="str">
        <f>B6</f>
        <v>Lag 3</v>
      </c>
      <c r="D49" s="1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honeticPr fontId="3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99"/>
  <sheetViews>
    <sheetView topLeftCell="A4" zoomScale="187" workbookViewId="0">
      <selection activeCell="A16" sqref="A16"/>
    </sheetView>
  </sheetViews>
  <sheetFormatPr baseColWidth="10" defaultColWidth="12.6640625" defaultRowHeight="15.75" customHeight="1" x14ac:dyDescent="0.15"/>
  <sheetData>
    <row r="1" spans="1:21" x14ac:dyDescent="0.2">
      <c r="A1" s="2"/>
      <c r="B1" s="31">
        <v>0.64583333333333337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 t="s">
        <v>7</v>
      </c>
      <c r="B3" s="31">
        <v>2.0833333333333332E-2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2"/>
      <c r="B4" s="1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8">
        <f>B1+B3</f>
        <v>0.66666666666666674</v>
      </c>
      <c r="B5" s="19" t="s">
        <v>34</v>
      </c>
      <c r="C5" s="17" t="s">
        <v>38</v>
      </c>
      <c r="D5" s="1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3"/>
      <c r="B6" s="32" t="s">
        <v>9</v>
      </c>
      <c r="C6" s="32" t="s">
        <v>10</v>
      </c>
      <c r="D6" s="33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3"/>
      <c r="B7" s="34" t="s">
        <v>13</v>
      </c>
      <c r="C7" s="34" t="s">
        <v>14</v>
      </c>
      <c r="D7" s="3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2"/>
      <c r="B8" s="17"/>
      <c r="C8" s="2"/>
      <c r="D8" s="2"/>
      <c r="E8" s="2"/>
      <c r="F8" s="2"/>
      <c r="G8" s="17"/>
      <c r="H8" s="2"/>
      <c r="I8" s="2"/>
      <c r="J8" s="2"/>
      <c r="K8" s="2"/>
      <c r="L8" s="17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8">
        <f>B1+B3</f>
        <v>0.66666666666666674</v>
      </c>
      <c r="B9" s="19" t="s">
        <v>35</v>
      </c>
      <c r="C9" s="17" t="s">
        <v>39</v>
      </c>
      <c r="D9" s="17"/>
      <c r="E9" s="2"/>
      <c r="F9" s="8">
        <f>A13+B3</f>
        <v>0.70833333333333348</v>
      </c>
      <c r="G9" s="19" t="s">
        <v>33</v>
      </c>
      <c r="H9" s="17" t="s">
        <v>38</v>
      </c>
      <c r="I9" s="17"/>
      <c r="J9" s="2"/>
      <c r="K9" s="8">
        <f>F13+B3</f>
        <v>0.72916666666666685</v>
      </c>
      <c r="L9" s="19" t="s">
        <v>30</v>
      </c>
      <c r="M9" s="17" t="s">
        <v>38</v>
      </c>
      <c r="N9" s="17"/>
      <c r="O9" s="2"/>
      <c r="P9" s="2"/>
      <c r="Q9" s="2"/>
      <c r="R9" s="2"/>
      <c r="S9" s="2"/>
      <c r="T9" s="2"/>
      <c r="U9" s="2"/>
    </row>
    <row r="10" spans="1:21" x14ac:dyDescent="0.2">
      <c r="A10" s="3"/>
      <c r="B10" s="32" t="s">
        <v>9</v>
      </c>
      <c r="C10" s="32" t="s">
        <v>10</v>
      </c>
      <c r="D10" s="33" t="s">
        <v>12</v>
      </c>
      <c r="E10" s="2"/>
      <c r="F10" s="3"/>
      <c r="G10" s="32" t="s">
        <v>9</v>
      </c>
      <c r="H10" s="32" t="s">
        <v>10</v>
      </c>
      <c r="I10" s="33" t="s">
        <v>12</v>
      </c>
      <c r="J10" s="2"/>
      <c r="K10" s="3"/>
      <c r="L10" s="32" t="s">
        <v>9</v>
      </c>
      <c r="M10" s="32" t="s">
        <v>10</v>
      </c>
      <c r="N10" s="33" t="s">
        <v>12</v>
      </c>
      <c r="O10" s="2"/>
      <c r="P10" s="2"/>
      <c r="Q10" s="2"/>
      <c r="R10" s="2"/>
      <c r="S10" s="2"/>
      <c r="T10" s="2"/>
      <c r="U10" s="2"/>
    </row>
    <row r="11" spans="1:21" x14ac:dyDescent="0.2">
      <c r="A11" s="3"/>
      <c r="B11" s="34" t="s">
        <v>15</v>
      </c>
      <c r="C11" s="34" t="s">
        <v>16</v>
      </c>
      <c r="D11" s="35"/>
      <c r="E11" s="2"/>
      <c r="F11" s="3"/>
      <c r="G11" s="34" t="s">
        <v>26</v>
      </c>
      <c r="H11" s="34" t="s">
        <v>27</v>
      </c>
      <c r="I11" s="35"/>
      <c r="J11" s="2"/>
      <c r="K11" s="3"/>
      <c r="L11" s="34" t="s">
        <v>22</v>
      </c>
      <c r="M11" s="34" t="s">
        <v>23</v>
      </c>
      <c r="N11" s="36"/>
      <c r="O11" s="2"/>
      <c r="P11" s="2"/>
      <c r="Q11" s="2"/>
      <c r="R11" s="2"/>
      <c r="S11" s="2"/>
      <c r="T11" s="2"/>
      <c r="U11" s="2"/>
    </row>
    <row r="12" spans="1:21" x14ac:dyDescent="0.2">
      <c r="A12" s="2"/>
      <c r="B12" s="17"/>
      <c r="C12" s="2"/>
      <c r="D12" s="2"/>
      <c r="E12" s="2"/>
      <c r="F12" s="2"/>
      <c r="G12" s="17"/>
      <c r="H12" s="2"/>
      <c r="I12" s="2"/>
      <c r="J12" s="2"/>
      <c r="K12" s="2"/>
      <c r="L12" s="17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8">
        <f>A5+B3</f>
        <v>0.68750000000000011</v>
      </c>
      <c r="B13" s="19" t="s">
        <v>36</v>
      </c>
      <c r="C13" s="17" t="s">
        <v>38</v>
      </c>
      <c r="D13" s="17"/>
      <c r="E13" s="2"/>
      <c r="F13" s="8">
        <f>A17+B3</f>
        <v>0.70833333333333348</v>
      </c>
      <c r="G13" s="19" t="s">
        <v>32</v>
      </c>
      <c r="H13" s="17" t="s">
        <v>39</v>
      </c>
      <c r="I13" s="17"/>
      <c r="J13" s="2"/>
      <c r="K13" s="8">
        <f>K9+B3</f>
        <v>0.75000000000000022</v>
      </c>
      <c r="L13" s="19" t="s">
        <v>31</v>
      </c>
      <c r="M13" s="17" t="s">
        <v>38</v>
      </c>
      <c r="N13" s="17"/>
      <c r="O13" s="2"/>
      <c r="P13" s="2"/>
      <c r="Q13" s="2"/>
      <c r="R13" s="2"/>
      <c r="S13" s="2"/>
      <c r="T13" s="2"/>
      <c r="U13" s="2"/>
    </row>
    <row r="14" spans="1:21" x14ac:dyDescent="0.2">
      <c r="A14" s="3"/>
      <c r="B14" s="32" t="s">
        <v>9</v>
      </c>
      <c r="C14" s="32" t="s">
        <v>10</v>
      </c>
      <c r="D14" s="33" t="s">
        <v>12</v>
      </c>
      <c r="E14" s="2"/>
      <c r="F14" s="3"/>
      <c r="G14" s="32" t="s">
        <v>9</v>
      </c>
      <c r="H14" s="32" t="s">
        <v>10</v>
      </c>
      <c r="I14" s="33" t="s">
        <v>12</v>
      </c>
      <c r="J14" s="2"/>
      <c r="K14" s="3"/>
      <c r="L14" s="32" t="s">
        <v>9</v>
      </c>
      <c r="M14" s="32" t="s">
        <v>10</v>
      </c>
      <c r="N14" s="33" t="s">
        <v>12</v>
      </c>
      <c r="O14" s="2"/>
      <c r="P14" s="2"/>
      <c r="Q14" s="2"/>
      <c r="R14" s="2"/>
      <c r="S14" s="2"/>
      <c r="T14" s="2"/>
      <c r="U14" s="2"/>
    </row>
    <row r="15" spans="1:21" x14ac:dyDescent="0.2">
      <c r="A15" s="3"/>
      <c r="B15" s="34" t="s">
        <v>17</v>
      </c>
      <c r="C15" s="34" t="s">
        <v>18</v>
      </c>
      <c r="D15" s="35"/>
      <c r="E15" s="2"/>
      <c r="F15" s="3"/>
      <c r="G15" s="34" t="s">
        <v>28</v>
      </c>
      <c r="H15" s="37" t="s">
        <v>29</v>
      </c>
      <c r="I15" s="35"/>
      <c r="J15" s="2"/>
      <c r="K15" s="3"/>
      <c r="L15" s="34" t="s">
        <v>25</v>
      </c>
      <c r="M15" s="34" t="s">
        <v>24</v>
      </c>
      <c r="N15" s="35"/>
      <c r="O15" s="2"/>
      <c r="P15" s="2"/>
      <c r="Q15" s="2"/>
      <c r="R15" s="2"/>
      <c r="S15" s="2"/>
      <c r="T15" s="2"/>
      <c r="U15" s="2"/>
    </row>
    <row r="16" spans="1:21" x14ac:dyDescent="0.2">
      <c r="A16" s="2"/>
      <c r="B16" s="1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8">
        <f>A9+B3</f>
        <v>0.68750000000000011</v>
      </c>
      <c r="B17" s="19" t="s">
        <v>37</v>
      </c>
      <c r="C17" s="17" t="s">
        <v>39</v>
      </c>
      <c r="D17" s="1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3"/>
      <c r="B18" s="32" t="s">
        <v>9</v>
      </c>
      <c r="C18" s="32" t="s">
        <v>10</v>
      </c>
      <c r="D18" s="33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3"/>
      <c r="B19" s="34" t="s">
        <v>19</v>
      </c>
      <c r="C19" s="34" t="s">
        <v>20</v>
      </c>
      <c r="D19" s="3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Gruppspel</vt:lpstr>
      <vt:lpstr>Slutspel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Teglund</cp:lastModifiedBy>
  <dcterms:created xsi:type="dcterms:W3CDTF">2024-08-03T08:59:32Z</dcterms:created>
  <dcterms:modified xsi:type="dcterms:W3CDTF">2024-08-03T17:04:29Z</dcterms:modified>
</cp:coreProperties>
</file>