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GitHubMain\Attainment-of-student-learning-outcomes-in-higher-education-\experiments\"/>
    </mc:Choice>
  </mc:AlternateContent>
  <xr:revisionPtr revIDLastSave="0" documentId="13_ncr:1_{A94E1175-6934-40D7-B4C2-8D7B02A99692}" xr6:coauthVersionLast="45" xr6:coauthVersionMax="45" xr10:uidLastSave="{00000000-0000-0000-0000-000000000000}"/>
  <bookViews>
    <workbookView xWindow="-120" yWindow="-120" windowWidth="29040" windowHeight="15840" tabRatio="660" xr2:uid="{00000000-000D-0000-FFFF-FFFF00000000}"/>
  </bookViews>
  <sheets>
    <sheet name="dumpMainDataset V2" sheetId="2" r:id="rId1"/>
    <sheet name="StudyPlan" sheetId="3" r:id="rId2"/>
    <sheet name="RangeOfCourses" sheetId="5" r:id="rId3"/>
    <sheet name="dumpMainDataset" sheetId="1" r:id="rId4"/>
    <sheet name="GPAForTesting" sheetId="4" r:id="rId5"/>
    <sheet name="Weighted Avg" sheetId="7" r:id="rId6"/>
  </sheets>
  <externalReferences>
    <externalReference r:id="rId7"/>
  </externalReferenc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7" l="1"/>
  <c r="D2" i="7"/>
  <c r="E2" i="7"/>
  <c r="D3" i="7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E21" i="7"/>
  <c r="D21" i="7"/>
  <c r="B20" i="7"/>
  <c r="E19" i="7"/>
  <c r="D19" i="7"/>
  <c r="C19" i="7"/>
  <c r="B19" i="7"/>
  <c r="E18" i="7"/>
  <c r="D18" i="7"/>
  <c r="C18" i="7"/>
  <c r="B18" i="7"/>
  <c r="H56" i="4"/>
  <c r="I56" i="4"/>
  <c r="T9" i="4"/>
  <c r="G56" i="4"/>
  <c r="S9" i="4"/>
  <c r="F56" i="4"/>
  <c r="H49" i="4"/>
  <c r="I49" i="4"/>
  <c r="T8" i="4"/>
  <c r="F49" i="4"/>
  <c r="G49" i="4"/>
  <c r="H42" i="4"/>
  <c r="I42" i="4"/>
  <c r="T7" i="4"/>
  <c r="F42" i="4"/>
  <c r="G42" i="4"/>
  <c r="H35" i="4"/>
  <c r="I35" i="4"/>
  <c r="T6" i="4"/>
  <c r="F35" i="4"/>
  <c r="G35" i="4"/>
  <c r="H28" i="4"/>
  <c r="I28" i="4"/>
  <c r="T5" i="4"/>
  <c r="F28" i="4"/>
  <c r="G28" i="4"/>
  <c r="H22" i="4"/>
  <c r="I22" i="4"/>
  <c r="T4" i="4"/>
  <c r="G22" i="4"/>
  <c r="S4" i="4"/>
  <c r="F22" i="4"/>
  <c r="H15" i="4"/>
  <c r="I15" i="4"/>
  <c r="T3" i="4"/>
  <c r="F15" i="4"/>
  <c r="G15" i="4"/>
  <c r="H8" i="4"/>
  <c r="I8" i="4"/>
  <c r="T2" i="4"/>
  <c r="F8" i="4"/>
  <c r="G8" i="4"/>
  <c r="S2" i="4"/>
  <c r="K4" i="4"/>
  <c r="I4" i="4"/>
  <c r="G4" i="4"/>
  <c r="H4" i="4"/>
  <c r="U2" i="4"/>
  <c r="Q2" i="4"/>
  <c r="P2" i="4"/>
  <c r="J42" i="4"/>
  <c r="U7" i="4"/>
  <c r="S7" i="4"/>
  <c r="F4" i="4"/>
  <c r="J15" i="4"/>
  <c r="U3" i="4"/>
  <c r="S3" i="4"/>
  <c r="J49" i="4"/>
  <c r="U8" i="4"/>
  <c r="S8" i="4"/>
  <c r="J28" i="4"/>
  <c r="U5" i="4"/>
  <c r="S5" i="4"/>
  <c r="J35" i="4"/>
  <c r="U6" i="4"/>
  <c r="S6" i="4"/>
  <c r="J4" i="4"/>
  <c r="G1" i="4"/>
  <c r="J22" i="4"/>
  <c r="U4" i="4"/>
  <c r="M1" i="4"/>
  <c r="L4" i="4"/>
  <c r="J56" i="4"/>
  <c r="U9" i="4"/>
</calcChain>
</file>

<file path=xl/sharedStrings.xml><?xml version="1.0" encoding="utf-8"?>
<sst xmlns="http://schemas.openxmlformats.org/spreadsheetml/2006/main" count="255" uniqueCount="153">
  <si>
    <t>X</t>
  </si>
  <si>
    <t>Y</t>
  </si>
  <si>
    <t>S - Factors</t>
  </si>
  <si>
    <t>C - Factors</t>
  </si>
  <si>
    <t>Grade</t>
  </si>
  <si>
    <t>StudentID</t>
  </si>
  <si>
    <t>CourseID</t>
  </si>
  <si>
    <t>CourseTeachingRate</t>
  </si>
  <si>
    <t>S_completedCourses</t>
  </si>
  <si>
    <t>S_levelRatio</t>
  </si>
  <si>
    <t>courseLevelRatio</t>
  </si>
  <si>
    <t>GPA</t>
  </si>
  <si>
    <t>GPAChangeRate</t>
  </si>
  <si>
    <t>TG_L_Last</t>
  </si>
  <si>
    <t>AG_L_Last</t>
  </si>
  <si>
    <t>LG_L_Last</t>
  </si>
  <si>
    <t>TG_L_All</t>
  </si>
  <si>
    <t>AG_L_All</t>
  </si>
  <si>
    <t>LG_L_All</t>
  </si>
  <si>
    <t>TG_Last</t>
  </si>
  <si>
    <t>AG_Last</t>
  </si>
  <si>
    <t>LG_Last</t>
  </si>
  <si>
    <t>TG_All</t>
  </si>
  <si>
    <t>AG_All</t>
  </si>
  <si>
    <t>LG_All</t>
  </si>
  <si>
    <t>AA_L_Last</t>
  </si>
  <si>
    <t>AA_L_All</t>
  </si>
  <si>
    <t>AA_Last</t>
  </si>
  <si>
    <t>AA_All</t>
  </si>
  <si>
    <t>BA_L_Last</t>
  </si>
  <si>
    <t>BA_L_All</t>
  </si>
  <si>
    <t>BA_Last</t>
  </si>
  <si>
    <t>BA_All</t>
  </si>
  <si>
    <t>C_TG</t>
  </si>
  <si>
    <t>C_AG</t>
  </si>
  <si>
    <t>C_LG</t>
  </si>
  <si>
    <t>C_AA</t>
  </si>
  <si>
    <t>C_BA</t>
  </si>
  <si>
    <t>Course Level</t>
  </si>
  <si>
    <t>CourseTG</t>
  </si>
  <si>
    <t>CourseBA</t>
  </si>
  <si>
    <t>CourseLG</t>
  </si>
  <si>
    <t>CourseAA</t>
  </si>
  <si>
    <t>CourseAG</t>
  </si>
  <si>
    <t>Student average mark</t>
  </si>
  <si>
    <t>Student Completed Courses</t>
  </si>
  <si>
    <t>Student Level Ratio</t>
  </si>
  <si>
    <t>Semester</t>
  </si>
  <si>
    <t>Courses</t>
  </si>
  <si>
    <t>Course_Category</t>
  </si>
  <si>
    <t>Current</t>
  </si>
  <si>
    <t>past</t>
  </si>
  <si>
    <t>Next</t>
  </si>
  <si>
    <t>Past GPA</t>
  </si>
  <si>
    <t>Current GPA</t>
  </si>
  <si>
    <t>changes</t>
  </si>
  <si>
    <t>Training Part</t>
  </si>
  <si>
    <t>Prediction Part</t>
  </si>
  <si>
    <t>Study Plan</t>
  </si>
  <si>
    <t>Course Category</t>
  </si>
  <si>
    <t>Course Category Ratio</t>
  </si>
  <si>
    <t>Course Teaching Rate</t>
  </si>
  <si>
    <t>course Level Ratio</t>
  </si>
  <si>
    <t>Student Level</t>
  </si>
  <si>
    <t>Not supported by Fuzzy</t>
  </si>
  <si>
    <t>Entry</t>
  </si>
  <si>
    <t>XXXXXXXXXXXXX</t>
  </si>
  <si>
    <t>Student_ID</t>
  </si>
  <si>
    <t>Paper_ID</t>
  </si>
  <si>
    <t>Level</t>
  </si>
  <si>
    <t>Marks</t>
  </si>
  <si>
    <t>Gap</t>
  </si>
  <si>
    <t>Max</t>
  </si>
  <si>
    <t>Min</t>
  </si>
  <si>
    <t>Current-GPA</t>
  </si>
  <si>
    <t>Changes</t>
  </si>
  <si>
    <t>SID20131143</t>
  </si>
  <si>
    <t>SEMI0012995</t>
  </si>
  <si>
    <t>SEMI0015183</t>
  </si>
  <si>
    <t>AT</t>
  </si>
  <si>
    <t>TG</t>
  </si>
  <si>
    <t>AA</t>
  </si>
  <si>
    <t>AG</t>
  </si>
  <si>
    <t>BA</t>
  </si>
  <si>
    <t>LG</t>
  </si>
  <si>
    <t>BL</t>
  </si>
  <si>
    <t>SEMI0018371</t>
  </si>
  <si>
    <t>SEMI0015910</t>
  </si>
  <si>
    <t>SEMI0016208</t>
  </si>
  <si>
    <t>SEMI0017431</t>
  </si>
  <si>
    <t>Avg</t>
  </si>
  <si>
    <t>All-Avg</t>
  </si>
  <si>
    <t>SEMI0014130</t>
  </si>
  <si>
    <t>SEMI0024747</t>
  </si>
  <si>
    <t>SEMI0025909</t>
  </si>
  <si>
    <t>SEMI0022443</t>
  </si>
  <si>
    <t>SEMI0025077</t>
  </si>
  <si>
    <t>SEMI0029604</t>
  </si>
  <si>
    <t>SEMI0029061</t>
  </si>
  <si>
    <t>SEMI0022256</t>
  </si>
  <si>
    <t>SEMI0037924</t>
  </si>
  <si>
    <t>SEMI0034580</t>
  </si>
  <si>
    <t>SEMI0033576</t>
  </si>
  <si>
    <t>SEMI0031818</t>
  </si>
  <si>
    <t>SEMI0039951</t>
  </si>
  <si>
    <t>SEMI0039037</t>
  </si>
  <si>
    <t>SEMI0035955</t>
  </si>
  <si>
    <t>SEMI0044637</t>
  </si>
  <si>
    <t>SEMI0048491</t>
  </si>
  <si>
    <t>SEMI0049197</t>
  </si>
  <si>
    <t>SEMI0044506</t>
  </si>
  <si>
    <t>SEMI0044518</t>
  </si>
  <si>
    <t>SEMI0044275</t>
  </si>
  <si>
    <t>SEMI0058624</t>
  </si>
  <si>
    <t>SEMI0058693</t>
  </si>
  <si>
    <t>SEMI0056942</t>
  </si>
  <si>
    <t>SEMI0055343</t>
  </si>
  <si>
    <t>SEMI0052593</t>
  </si>
  <si>
    <t>SEMI0055015</t>
  </si>
  <si>
    <t>SEMI0052434</t>
  </si>
  <si>
    <t>SEMI0068923</t>
  </si>
  <si>
    <t>SEMI0067259</t>
  </si>
  <si>
    <t>SEMI0065623</t>
  </si>
  <si>
    <t>SEMI0064181</t>
  </si>
  <si>
    <t>SEMI0064427</t>
  </si>
  <si>
    <t>SEMI0069632</t>
  </si>
  <si>
    <t>SEMI0069737</t>
  </si>
  <si>
    <t>SEMI0076821</t>
  </si>
  <si>
    <t>SEMI0071868</t>
  </si>
  <si>
    <t>SEMI0077220</t>
  </si>
  <si>
    <t>SEMI0078668</t>
  </si>
  <si>
    <t>SEMI0073367</t>
  </si>
  <si>
    <t>SEMI0079276</t>
  </si>
  <si>
    <t>SEMI0078510</t>
  </si>
  <si>
    <t>SEMI0089747</t>
  </si>
  <si>
    <t>SEMI0081989</t>
  </si>
  <si>
    <t>SEMI0082598</t>
  </si>
  <si>
    <t>SEMI0088030</t>
  </si>
  <si>
    <t>SEMI0081794</t>
  </si>
  <si>
    <t>SEMI0086600</t>
  </si>
  <si>
    <t>SEMI0083259</t>
  </si>
  <si>
    <t>C-ALL  if GPA &gt;4</t>
  </si>
  <si>
    <t>Last</t>
  </si>
  <si>
    <t>All if GPA &lt;3</t>
  </si>
  <si>
    <t>NeuronID</t>
  </si>
  <si>
    <t>DistanceRate</t>
  </si>
  <si>
    <t>Factor (1-5)</t>
  </si>
  <si>
    <t xml:space="preserve">DistanceRate-Normalisation </t>
  </si>
  <si>
    <t>W_Factor</t>
  </si>
  <si>
    <t>Average</t>
  </si>
  <si>
    <t>Median</t>
  </si>
  <si>
    <t>Mode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</si>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</sst>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4">
    <xf numFmtId="0" fontId="0" fillId="0" borderId="0" xfId="0"/>
    <xf numFmtId="0" fontId="0" fillId="0" borderId="0" xfId="0" applyBorder="1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38" borderId="16" xfId="0" applyFill="1" applyBorder="1"/>
    <xf numFmtId="0" fontId="0" fillId="38" borderId="0" xfId="0" applyFill="1" applyBorder="1"/>
    <xf numFmtId="0" fontId="0" fillId="38" borderId="17" xfId="0" applyFill="1" applyBorder="1"/>
    <xf numFmtId="0" fontId="0" fillId="38" borderId="18" xfId="0" applyFill="1" applyBorder="1"/>
    <xf numFmtId="0" fontId="0" fillId="38" borderId="24" xfId="0" applyFill="1" applyBorder="1"/>
    <xf numFmtId="0" fontId="0" fillId="38" borderId="19" xfId="0" applyFill="1" applyBorder="1"/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Fill="1" applyBorder="1"/>
    <xf numFmtId="0" fontId="0" fillId="0" borderId="19" xfId="0" applyFill="1" applyBorder="1"/>
    <xf numFmtId="0" fontId="0" fillId="34" borderId="14" xfId="0" applyFill="1" applyBorder="1"/>
    <xf numFmtId="0" fontId="0" fillId="34" borderId="16" xfId="0" applyFill="1" applyBorder="1"/>
    <xf numFmtId="0" fontId="0" fillId="34" borderId="18" xfId="0" applyFill="1" applyBorder="1"/>
    <xf numFmtId="0" fontId="16" fillId="0" borderId="10" xfId="0" applyFont="1" applyBorder="1" applyAlignment="1">
      <alignment horizontal="center"/>
    </xf>
    <xf numFmtId="0" fontId="0" fillId="0" borderId="13" xfId="0" applyFill="1" applyBorder="1"/>
    <xf numFmtId="0" fontId="0" fillId="0" borderId="13" xfId="0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9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8" xfId="0" applyBorder="1"/>
    <xf numFmtId="0" fontId="0" fillId="0" borderId="21" xfId="0" applyBorder="1" applyAlignment="1">
      <alignment horizontal="center"/>
    </xf>
    <xf numFmtId="0" fontId="0" fillId="34" borderId="0" xfId="0" applyFill="1" applyBorder="1"/>
    <xf numFmtId="0" fontId="0" fillId="34" borderId="17" xfId="0" applyFill="1" applyBorder="1"/>
    <xf numFmtId="0" fontId="0" fillId="34" borderId="24" xfId="0" applyFill="1" applyBorder="1"/>
    <xf numFmtId="0" fontId="0" fillId="34" borderId="19" xfId="0" applyFill="1" applyBorder="1"/>
    <xf numFmtId="0" fontId="0" fillId="42" borderId="22" xfId="0" applyFill="1" applyBorder="1" applyAlignment="1">
      <alignment horizontal="center"/>
    </xf>
    <xf numFmtId="0" fontId="0" fillId="42" borderId="2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4" xfId="0" applyBorder="1"/>
    <xf numFmtId="0" fontId="0" fillId="0" borderId="32" xfId="0" applyBorder="1" applyAlignment="1">
      <alignment horizontal="center"/>
    </xf>
    <xf numFmtId="0" fontId="0" fillId="0" borderId="31" xfId="0" applyBorder="1"/>
    <xf numFmtId="0" fontId="0" fillId="0" borderId="37" xfId="0" applyBorder="1"/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23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45" borderId="23" xfId="0" applyFill="1" applyBorder="1"/>
    <xf numFmtId="0" fontId="0" fillId="45" borderId="0" xfId="0" applyFill="1" applyBorder="1"/>
    <xf numFmtId="0" fontId="0" fillId="45" borderId="24" xfId="0" applyFill="1" applyBorder="1"/>
    <xf numFmtId="0" fontId="16" fillId="33" borderId="42" xfId="0" applyFont="1" applyFill="1" applyBorder="1"/>
    <xf numFmtId="0" fontId="16" fillId="33" borderId="40" xfId="0" applyFont="1" applyFill="1" applyBorder="1"/>
    <xf numFmtId="0" fontId="16" fillId="33" borderId="43" xfId="0" applyFont="1" applyFill="1" applyBorder="1"/>
    <xf numFmtId="0" fontId="16" fillId="33" borderId="44" xfId="0" applyFont="1" applyFill="1" applyBorder="1"/>
    <xf numFmtId="0" fontId="16" fillId="33" borderId="0" xfId="0" applyFont="1" applyFill="1"/>
    <xf numFmtId="0" fontId="13" fillId="7" borderId="7" xfId="13"/>
    <xf numFmtId="0" fontId="0" fillId="33" borderId="13" xfId="0" applyFill="1" applyBorder="1"/>
    <xf numFmtId="0" fontId="0" fillId="0" borderId="45" xfId="0" applyBorder="1"/>
    <xf numFmtId="0" fontId="0" fillId="0" borderId="46" xfId="0" applyBorder="1"/>
    <xf numFmtId="0" fontId="16" fillId="0" borderId="24" xfId="0" applyFont="1" applyBorder="1"/>
    <xf numFmtId="0" fontId="0" fillId="37" borderId="0" xfId="0" applyFill="1"/>
    <xf numFmtId="0" fontId="0" fillId="0" borderId="0" xfId="0" applyAlignment="1">
      <alignment horizontal="center"/>
    </xf>
    <xf numFmtId="0" fontId="26" fillId="6" borderId="47" xfId="11" applyFont="1" applyBorder="1" applyAlignment="1">
      <alignment horizontal="center"/>
    </xf>
    <xf numFmtId="0" fontId="26" fillId="6" borderId="48" xfId="1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28" xfId="0" applyBorder="1" applyAlignment="1">
      <alignment horizontal="center"/>
    </xf>
    <xf numFmtId="0" fontId="0" fillId="0" borderId="28" xfId="0" applyBorder="1" applyAlignment="1">
      <alignment horizontal="right"/>
    </xf>
    <xf numFmtId="0" fontId="4" fillId="0" borderId="2" xfId="3" applyFill="1"/>
    <xf numFmtId="0" fontId="4" fillId="0" borderId="0" xfId="3" applyFill="1" applyBorder="1"/>
    <xf numFmtId="0" fontId="4" fillId="33" borderId="0" xfId="3" applyFill="1" applyBorder="1"/>
    <xf numFmtId="0" fontId="4" fillId="42" borderId="49" xfId="3" applyFill="1" applyBorder="1"/>
    <xf numFmtId="0" fontId="8" fillId="4" borderId="13" xfId="8" applyBorder="1" applyAlignment="1">
      <alignment horizontal="center" vertical="center"/>
    </xf>
    <xf numFmtId="0" fontId="27" fillId="42" borderId="13" xfId="0" applyFont="1" applyFill="1" applyBorder="1" applyAlignment="1">
      <alignment horizontal="center" vertical="center"/>
    </xf>
    <xf numFmtId="0" fontId="6" fillId="2" borderId="13" xfId="6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0" fontId="19" fillId="0" borderId="2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6" fillId="40" borderId="35" xfId="0" applyFont="1" applyFill="1" applyBorder="1" applyAlignment="1">
      <alignment horizontal="center" vertical="center"/>
    </xf>
    <xf numFmtId="0" fontId="16" fillId="40" borderId="30" xfId="0" applyFont="1" applyFill="1" applyBorder="1" applyAlignment="1">
      <alignment horizontal="center" vertical="center"/>
    </xf>
    <xf numFmtId="0" fontId="16" fillId="40" borderId="32" xfId="0" applyFont="1" applyFill="1" applyBorder="1" applyAlignment="1">
      <alignment horizontal="center" vertical="center"/>
    </xf>
    <xf numFmtId="0" fontId="16" fillId="41" borderId="29" xfId="0" applyFont="1" applyFill="1" applyBorder="1" applyAlignment="1">
      <alignment horizontal="center" vertical="center"/>
    </xf>
    <xf numFmtId="0" fontId="16" fillId="41" borderId="30" xfId="0" applyFont="1" applyFill="1" applyBorder="1" applyAlignment="1">
      <alignment horizontal="center" vertical="center"/>
    </xf>
    <xf numFmtId="0" fontId="16" fillId="41" borderId="32" xfId="0" applyFont="1" applyFill="1" applyBorder="1" applyAlignment="1">
      <alignment horizontal="center" vertical="center"/>
    </xf>
    <xf numFmtId="0" fontId="16" fillId="39" borderId="30" xfId="0" applyFont="1" applyFill="1" applyBorder="1" applyAlignment="1">
      <alignment horizontal="center" vertical="center"/>
    </xf>
    <xf numFmtId="0" fontId="16" fillId="39" borderId="38" xfId="0" applyFont="1" applyFill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3" fillId="0" borderId="1" xfId="2" applyAlignment="1">
      <alignment horizontal="center"/>
    </xf>
    <xf numFmtId="0" fontId="0" fillId="44" borderId="21" xfId="0" applyFill="1" applyBorder="1" applyAlignment="1">
      <alignment horizontal="center" vertical="center"/>
    </xf>
    <xf numFmtId="0" fontId="0" fillId="44" borderId="41" xfId="0" applyFill="1" applyBorder="1" applyAlignment="1">
      <alignment horizontal="center" vertical="center"/>
    </xf>
    <xf numFmtId="0" fontId="13" fillId="43" borderId="0" xfId="0" applyFont="1" applyFill="1" applyBorder="1" applyAlignment="1">
      <alignment horizontal="center" vertical="center" wrapText="1"/>
    </xf>
    <xf numFmtId="0" fontId="13" fillId="43" borderId="34" xfId="0" applyFont="1" applyFill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/>
    </xf>
    <xf numFmtId="0" fontId="24" fillId="46" borderId="0" xfId="0" applyFont="1" applyFill="1" applyBorder="1" applyAlignment="1">
      <alignment horizontal="center" vertical="center"/>
    </xf>
    <xf numFmtId="0" fontId="24" fillId="46" borderId="2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5" fillId="38" borderId="23" xfId="0" applyFont="1" applyFill="1" applyBorder="1" applyAlignment="1">
      <alignment horizontal="center" vertical="center"/>
    </xf>
    <xf numFmtId="0" fontId="0" fillId="37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[1]Sheet1!$S$1</c:f>
              <c:strCache>
                <c:ptCount val="1"/>
                <c:pt idx="0">
                  <c:v>Current-GPA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[1]Sheet1!$R$2:$R$9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[1]Sheet1!$S$2:$S$9</c:f>
              <c:numCache>
                <c:formatCode>General</c:formatCode>
                <c:ptCount val="8"/>
                <c:pt idx="0">
                  <c:v>3.6428571428571432</c:v>
                </c:pt>
                <c:pt idx="1">
                  <c:v>3.6214285714285714</c:v>
                </c:pt>
                <c:pt idx="2">
                  <c:v>3.4428571428571431</c:v>
                </c:pt>
                <c:pt idx="3">
                  <c:v>3.6583333333333332</c:v>
                </c:pt>
                <c:pt idx="4">
                  <c:v>3.5857142857142854</c:v>
                </c:pt>
                <c:pt idx="5">
                  <c:v>3.7428571428571433</c:v>
                </c:pt>
                <c:pt idx="6">
                  <c:v>3.4357142857142851</c:v>
                </c:pt>
                <c:pt idx="7">
                  <c:v>3.1357142857142857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B-4BF3-8B0A-993C4862A1A7}"/>
            </c:ext>
          </c:extLst>
        </c:ser>
        <c:ser>
          <c:idx val="1"/>
          <c:order val="1"/>
          <c:tx>
            <c:strRef>
              <c:f>[1]Sheet1!$T$1</c:f>
              <c:strCache>
                <c:ptCount val="1"/>
                <c:pt idx="0">
                  <c:v>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[1]Sheet1!$R$2:$R$9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[1]Sheet1!$T$2:$T$9</c:f>
              <c:numCache>
                <c:formatCode>General</c:formatCode>
                <c:ptCount val="8"/>
                <c:pt idx="0">
                  <c:v>3.6428571428571432</c:v>
                </c:pt>
                <c:pt idx="1">
                  <c:v>3.6428571428571432</c:v>
                </c:pt>
                <c:pt idx="2">
                  <c:v>3.6321428571428571</c:v>
                </c:pt>
                <c:pt idx="3">
                  <c:v>3.5690476190476188</c:v>
                </c:pt>
                <c:pt idx="4">
                  <c:v>3.5888888888888886</c:v>
                </c:pt>
                <c:pt idx="5">
                  <c:v>3.5882352941176472</c:v>
                </c:pt>
                <c:pt idx="6">
                  <c:v>3.614634146341464</c:v>
                </c:pt>
                <c:pt idx="7">
                  <c:v>3.5885416666666665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B-4BF3-8B0A-993C4862A1A7}"/>
            </c:ext>
          </c:extLst>
        </c:ser>
        <c:ser>
          <c:idx val="2"/>
          <c:order val="2"/>
          <c:tx>
            <c:strRef>
              <c:f>[1]Sheet1!$U$1</c:f>
              <c:strCache>
                <c:ptCount val="1"/>
                <c:pt idx="0">
                  <c:v>Changes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[1]Sheet1!$R$2:$R$9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[1]Sheet1!$U$2:$U$9</c:f>
              <c:numCache>
                <c:formatCode>General</c:formatCode>
                <c:ptCount val="8"/>
                <c:pt idx="0">
                  <c:v>0</c:v>
                </c:pt>
                <c:pt idx="1">
                  <c:v>-2.1428571428571797E-2</c:v>
                </c:pt>
                <c:pt idx="2">
                  <c:v>-0.20000000000000018</c:v>
                </c:pt>
                <c:pt idx="3">
                  <c:v>2.6190476190476097E-2</c:v>
                </c:pt>
                <c:pt idx="4">
                  <c:v>1.6666666666666607E-2</c:v>
                </c:pt>
                <c:pt idx="5">
                  <c:v>0.15396825396825475</c:v>
                </c:pt>
                <c:pt idx="6">
                  <c:v>-0.15252100840336213</c:v>
                </c:pt>
                <c:pt idx="7">
                  <c:v>-0.47891986062717828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B-4BF3-8B0A-993C4862A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890432"/>
        <c:axId val="407893712"/>
      </c:lineChart>
      <c:catAx>
        <c:axId val="40789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93712"/>
        <c:crosses val="autoZero"/>
        <c:auto val="1"/>
        <c:lblAlgn val="ctr"/>
        <c:lblOffset val="100"/>
        <c:noMultiLvlLbl val="0"/>
      </c:catAx>
      <c:valAx>
        <c:axId val="4078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9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[1]Sheet1!$S$1</c:f>
              <c:strCache>
                <c:ptCount val="1"/>
                <c:pt idx="0">
                  <c:v>Current-GPA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[1]Sheet1!$R$2:$R$9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[1]Sheet1!$S$2:$S$9</c:f>
              <c:numCache>
                <c:formatCode>General</c:formatCode>
                <c:ptCount val="8"/>
                <c:pt idx="0">
                  <c:v>3.6428571428571432</c:v>
                </c:pt>
                <c:pt idx="1">
                  <c:v>3.6214285714285714</c:v>
                </c:pt>
                <c:pt idx="2">
                  <c:v>3.4428571428571431</c:v>
                </c:pt>
                <c:pt idx="3">
                  <c:v>3.6583333333333332</c:v>
                </c:pt>
                <c:pt idx="4">
                  <c:v>3.5857142857142854</c:v>
                </c:pt>
                <c:pt idx="5">
                  <c:v>3.7428571428571433</c:v>
                </c:pt>
                <c:pt idx="6">
                  <c:v>3.4357142857142851</c:v>
                </c:pt>
                <c:pt idx="7">
                  <c:v>3.1357142857142857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5-4C17-AC33-AF21509BE240}"/>
            </c:ext>
          </c:extLst>
        </c:ser>
        <c:ser>
          <c:idx val="1"/>
          <c:order val="1"/>
          <c:tx>
            <c:strRef>
              <c:f>[1]Sheet1!$T$1</c:f>
              <c:strCache>
                <c:ptCount val="1"/>
                <c:pt idx="0">
                  <c:v>GPA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[1]Sheet1!$R$2:$R$9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[1]Sheet1!$T$2:$T$9</c:f>
              <c:numCache>
                <c:formatCode>General</c:formatCode>
                <c:ptCount val="8"/>
                <c:pt idx="0">
                  <c:v>3.6428571428571432</c:v>
                </c:pt>
                <c:pt idx="1">
                  <c:v>3.6428571428571432</c:v>
                </c:pt>
                <c:pt idx="2">
                  <c:v>3.6321428571428571</c:v>
                </c:pt>
                <c:pt idx="3">
                  <c:v>3.5690476190476188</c:v>
                </c:pt>
                <c:pt idx="4">
                  <c:v>3.5888888888888886</c:v>
                </c:pt>
                <c:pt idx="5">
                  <c:v>3.5882352941176472</c:v>
                </c:pt>
                <c:pt idx="6">
                  <c:v>3.614634146341464</c:v>
                </c:pt>
                <c:pt idx="7">
                  <c:v>3.5885416666666665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5-4C17-AC33-AF21509BE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864520"/>
        <c:axId val="407865504"/>
      </c:lineChart>
      <c:catAx>
        <c:axId val="40786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65504"/>
        <c:crosses val="autoZero"/>
        <c:auto val="1"/>
        <c:lblAlgn val="ctr"/>
        <c:lblOffset val="100"/>
        <c:noMultiLvlLbl val="0"/>
      </c:catAx>
      <c:valAx>
        <c:axId val="4078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86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11</xdr:row>
      <xdr:rowOff>100012</xdr:rowOff>
    </xdr:from>
    <xdr:to>
      <xdr:col>24</xdr:col>
      <xdr:colOff>85725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510723-62CD-42B1-8CAB-C7E82DFDB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47625</xdr:colOff>
      <xdr:row>23</xdr:row>
      <xdr:rowOff>23812</xdr:rowOff>
    </xdr:from>
    <xdr:to>
      <xdr:col>24</xdr:col>
      <xdr:colOff>66675</xdr:colOff>
      <xdr:row>37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37BDFE-8A6B-4890-B557-4B86CFE35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_mahfodh\Desktop\Fuzzy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S1" t="str">
            <v>Current-GPA</v>
          </cell>
          <cell r="T1" t="str">
            <v>GPA</v>
          </cell>
          <cell r="U1" t="str">
            <v>Changes</v>
          </cell>
        </row>
        <row r="2">
          <cell r="R2">
            <v>1</v>
          </cell>
          <cell r="S2">
            <v>3.6428571428571432</v>
          </cell>
          <cell r="T2">
            <v>3.6428571428571432</v>
          </cell>
          <cell r="U2">
            <v>0</v>
          </cell>
        </row>
        <row r="3">
          <cell r="R3">
            <v>2</v>
          </cell>
          <cell r="S3">
            <v>3.6214285714285714</v>
          </cell>
          <cell r="T3">
            <v>3.6428571428571432</v>
          </cell>
          <cell r="U3">
            <v>-2.1428571428571797E-2</v>
          </cell>
        </row>
        <row r="4">
          <cell r="R4">
            <v>3</v>
          </cell>
          <cell r="S4">
            <v>3.4428571428571431</v>
          </cell>
          <cell r="T4">
            <v>3.6321428571428571</v>
          </cell>
          <cell r="U4">
            <v>-0.20000000000000018</v>
          </cell>
        </row>
        <row r="5">
          <cell r="R5">
            <v>4</v>
          </cell>
          <cell r="S5">
            <v>3.6583333333333332</v>
          </cell>
          <cell r="T5">
            <v>3.5690476190476188</v>
          </cell>
          <cell r="U5">
            <v>2.6190476190476097E-2</v>
          </cell>
        </row>
        <row r="6">
          <cell r="R6">
            <v>5</v>
          </cell>
          <cell r="S6">
            <v>3.5857142857142854</v>
          </cell>
          <cell r="T6">
            <v>3.5888888888888886</v>
          </cell>
          <cell r="U6">
            <v>1.6666666666666607E-2</v>
          </cell>
        </row>
        <row r="7">
          <cell r="R7">
            <v>6</v>
          </cell>
          <cell r="S7">
            <v>3.7428571428571433</v>
          </cell>
          <cell r="T7">
            <v>3.5882352941176472</v>
          </cell>
          <cell r="U7">
            <v>0.15396825396825475</v>
          </cell>
        </row>
        <row r="8">
          <cell r="R8">
            <v>7</v>
          </cell>
          <cell r="S8">
            <v>3.4357142857142851</v>
          </cell>
          <cell r="T8">
            <v>3.614634146341464</v>
          </cell>
          <cell r="U8">
            <v>-0.15252100840336213</v>
          </cell>
        </row>
        <row r="9">
          <cell r="R9">
            <v>8</v>
          </cell>
          <cell r="S9">
            <v>3.1357142857142857</v>
          </cell>
          <cell r="T9">
            <v>3.5885416666666665</v>
          </cell>
          <cell r="U9">
            <v>-0.47891986062717828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8A83-1CDA-4CD2-B517-61DD5D9B854F}">
  <dimension ref="A1:Y34"/>
  <sheetViews>
    <sheetView tabSelected="1" zoomScale="115" zoomScaleNormal="115" workbookViewId="0">
      <selection activeCell="L16" sqref="L16"/>
    </sheetView>
  </sheetViews>
  <sheetFormatPr defaultRowHeight="15" x14ac:dyDescent="0.25"/>
  <cols>
    <col min="1" max="1" width="4.85546875" customWidth="1"/>
    <col min="2" max="2" width="9.85546875" bestFit="1" customWidth="1"/>
    <col min="3" max="3" width="9" bestFit="1" customWidth="1"/>
    <col min="4" max="4" width="9" customWidth="1"/>
    <col min="5" max="5" width="7.7109375" customWidth="1"/>
    <col min="6" max="6" width="10.85546875" customWidth="1"/>
    <col min="7" max="14" width="10.7109375" customWidth="1"/>
    <col min="15" max="15" width="13" customWidth="1"/>
    <col min="16" max="17" width="10.7109375" customWidth="1"/>
  </cols>
  <sheetData>
    <row r="1" spans="2:25" ht="45" x14ac:dyDescent="0.25">
      <c r="B1" s="9" t="s">
        <v>5</v>
      </c>
      <c r="C1" s="40" t="s">
        <v>6</v>
      </c>
      <c r="D1" s="40" t="s">
        <v>63</v>
      </c>
      <c r="E1" s="40" t="s">
        <v>38</v>
      </c>
      <c r="F1" s="40" t="s">
        <v>59</v>
      </c>
      <c r="G1" s="40" t="s">
        <v>60</v>
      </c>
      <c r="H1" s="40" t="s">
        <v>61</v>
      </c>
      <c r="I1" s="40" t="s">
        <v>62</v>
      </c>
      <c r="J1" s="41" t="s">
        <v>39</v>
      </c>
      <c r="K1" s="41" t="s">
        <v>42</v>
      </c>
      <c r="L1" s="41" t="s">
        <v>43</v>
      </c>
      <c r="M1" s="41" t="s">
        <v>40</v>
      </c>
      <c r="N1" s="41" t="s">
        <v>41</v>
      </c>
      <c r="O1" s="41" t="s">
        <v>45</v>
      </c>
      <c r="P1" s="41" t="s">
        <v>46</v>
      </c>
      <c r="Q1" s="41" t="s">
        <v>44</v>
      </c>
      <c r="R1" s="42" t="s">
        <v>4</v>
      </c>
      <c r="S1" s="93" t="s">
        <v>2</v>
      </c>
      <c r="T1" s="93"/>
      <c r="U1" s="93"/>
      <c r="V1" s="93"/>
      <c r="W1" s="93"/>
      <c r="X1" s="93" t="s">
        <v>3</v>
      </c>
      <c r="Y1" s="93"/>
    </row>
    <row r="2" spans="2:25" ht="15.75" thickBot="1" x14ac:dyDescent="0.3">
      <c r="E2" s="39"/>
      <c r="F2" s="39"/>
      <c r="G2" s="94" t="s">
        <v>0</v>
      </c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2:25" ht="15.75" thickBot="1" x14ac:dyDescent="0.3">
      <c r="G3" s="18">
        <v>0</v>
      </c>
      <c r="H3" s="19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43">
        <v>8</v>
      </c>
      <c r="P3" s="43">
        <v>9</v>
      </c>
      <c r="Q3" s="43">
        <v>10</v>
      </c>
      <c r="R3" s="36" t="s">
        <v>1</v>
      </c>
      <c r="S3" s="54">
        <v>1</v>
      </c>
      <c r="T3" s="54">
        <v>2</v>
      </c>
      <c r="U3" s="54">
        <v>3</v>
      </c>
      <c r="V3" s="54">
        <v>4</v>
      </c>
      <c r="W3" s="54">
        <v>5</v>
      </c>
      <c r="X3" s="54">
        <v>6</v>
      </c>
      <c r="Y3" s="54">
        <v>7</v>
      </c>
    </row>
    <row r="4" spans="2:25" ht="15.75" thickBot="1" x14ac:dyDescent="0.3">
      <c r="B4" s="2">
        <v>0</v>
      </c>
      <c r="C4" s="3">
        <v>1</v>
      </c>
      <c r="D4" s="3">
        <v>2</v>
      </c>
      <c r="E4" s="3">
        <v>3</v>
      </c>
      <c r="F4" s="3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4">
        <v>16</v>
      </c>
      <c r="S4" s="5">
        <v>17</v>
      </c>
      <c r="T4" s="6">
        <v>18</v>
      </c>
      <c r="U4" s="5">
        <v>19</v>
      </c>
      <c r="V4" s="6">
        <v>20</v>
      </c>
      <c r="W4" s="5">
        <v>21</v>
      </c>
      <c r="X4" s="7">
        <v>22</v>
      </c>
      <c r="Y4" s="8">
        <v>23</v>
      </c>
    </row>
    <row r="5" spans="2:25" x14ac:dyDescent="0.25">
      <c r="B5" s="10">
        <v>47931</v>
      </c>
      <c r="C5" s="11">
        <v>12995</v>
      </c>
      <c r="D5" s="1">
        <v>8</v>
      </c>
      <c r="E5">
        <v>1</v>
      </c>
      <c r="F5">
        <v>1</v>
      </c>
      <c r="G5" s="10">
        <v>0.33</v>
      </c>
      <c r="H5" s="20">
        <v>0.23</v>
      </c>
      <c r="I5" s="20">
        <v>0.13</v>
      </c>
      <c r="J5" s="20">
        <v>1</v>
      </c>
      <c r="K5" s="20">
        <v>0.92</v>
      </c>
      <c r="L5" s="20">
        <v>0.84</v>
      </c>
      <c r="M5" s="20">
        <v>0.42</v>
      </c>
      <c r="N5" s="20">
        <v>0</v>
      </c>
      <c r="O5" s="20">
        <v>0.01</v>
      </c>
      <c r="P5" s="20">
        <v>0.03</v>
      </c>
      <c r="Q5" s="11">
        <v>0.74</v>
      </c>
      <c r="R5" s="29">
        <v>0.67</v>
      </c>
      <c r="S5" s="10">
        <v>3.35</v>
      </c>
      <c r="T5" s="20">
        <v>4.5999999999999996</v>
      </c>
      <c r="U5" s="20">
        <v>5</v>
      </c>
      <c r="V5" s="20">
        <v>4.5999999999999996</v>
      </c>
      <c r="W5" s="20">
        <v>4.5</v>
      </c>
      <c r="X5" s="20">
        <v>1.1499999999999999</v>
      </c>
      <c r="Y5" s="11">
        <v>0.63</v>
      </c>
    </row>
    <row r="6" spans="2:25" x14ac:dyDescent="0.25">
      <c r="B6" s="12">
        <v>47931</v>
      </c>
      <c r="C6" s="13">
        <v>15183</v>
      </c>
      <c r="D6" s="1">
        <v>8</v>
      </c>
      <c r="E6">
        <v>1</v>
      </c>
      <c r="F6">
        <v>2</v>
      </c>
      <c r="G6" s="12">
        <v>0.67</v>
      </c>
      <c r="H6" s="1">
        <v>0.23</v>
      </c>
      <c r="I6" s="1">
        <v>0.13</v>
      </c>
      <c r="J6" s="1">
        <v>1</v>
      </c>
      <c r="K6" s="1">
        <v>0.9</v>
      </c>
      <c r="L6" s="1">
        <v>0.8</v>
      </c>
      <c r="M6" s="1">
        <v>0.4</v>
      </c>
      <c r="N6" s="1">
        <v>0</v>
      </c>
      <c r="O6" s="1">
        <v>0.02</v>
      </c>
      <c r="P6" s="1">
        <v>0.05</v>
      </c>
      <c r="Q6" s="13">
        <v>0.74</v>
      </c>
      <c r="R6" s="30">
        <v>0.92</v>
      </c>
      <c r="S6" s="12">
        <v>3.35</v>
      </c>
      <c r="T6" s="1">
        <v>4.5999999999999996</v>
      </c>
      <c r="U6" s="1">
        <v>5</v>
      </c>
      <c r="V6" s="1">
        <v>4.5999999999999996</v>
      </c>
      <c r="W6" s="1">
        <v>4.5</v>
      </c>
      <c r="X6" s="1">
        <v>1.1499999999999999</v>
      </c>
      <c r="Y6" s="13">
        <v>0.63</v>
      </c>
    </row>
    <row r="7" spans="2:25" x14ac:dyDescent="0.25">
      <c r="B7" s="12">
        <v>47931</v>
      </c>
      <c r="C7" s="13">
        <v>18371</v>
      </c>
      <c r="D7" s="1">
        <v>8</v>
      </c>
      <c r="E7">
        <v>1</v>
      </c>
      <c r="F7">
        <v>3</v>
      </c>
      <c r="G7" s="12">
        <v>1</v>
      </c>
      <c r="H7" s="1">
        <v>0.23</v>
      </c>
      <c r="I7" s="1">
        <v>0.13</v>
      </c>
      <c r="J7" s="1">
        <v>1</v>
      </c>
      <c r="K7" s="1">
        <v>0.9</v>
      </c>
      <c r="L7" s="1">
        <v>0.8</v>
      </c>
      <c r="M7" s="1">
        <v>0.4</v>
      </c>
      <c r="N7" s="1">
        <v>0</v>
      </c>
      <c r="O7" s="1">
        <v>0.03</v>
      </c>
      <c r="P7" s="1">
        <v>7.0000000000000007E-2</v>
      </c>
      <c r="Q7" s="13">
        <v>0.74</v>
      </c>
      <c r="R7" s="30">
        <v>1</v>
      </c>
      <c r="S7" s="12">
        <v>3.35</v>
      </c>
      <c r="T7" s="1">
        <v>4.5999999999999996</v>
      </c>
      <c r="U7" s="1">
        <v>5</v>
      </c>
      <c r="V7" s="1">
        <v>4.5999999999999996</v>
      </c>
      <c r="W7" s="1">
        <v>4.5</v>
      </c>
      <c r="X7" s="1">
        <v>1.1499999999999999</v>
      </c>
      <c r="Y7" s="13">
        <v>0.63</v>
      </c>
    </row>
    <row r="8" spans="2:25" x14ac:dyDescent="0.25">
      <c r="B8" s="12">
        <v>47931</v>
      </c>
      <c r="C8" s="13">
        <v>15910</v>
      </c>
      <c r="D8" s="1">
        <v>8</v>
      </c>
      <c r="E8">
        <v>1</v>
      </c>
      <c r="F8">
        <v>2</v>
      </c>
      <c r="G8" s="12">
        <v>0.67</v>
      </c>
      <c r="H8" s="1">
        <v>0.23</v>
      </c>
      <c r="I8" s="1">
        <v>0.13</v>
      </c>
      <c r="J8" s="1">
        <v>1</v>
      </c>
      <c r="K8" s="1">
        <v>0.89</v>
      </c>
      <c r="L8" s="1">
        <v>0.77</v>
      </c>
      <c r="M8" s="1">
        <v>0.39</v>
      </c>
      <c r="N8" s="1">
        <v>0</v>
      </c>
      <c r="O8" s="1">
        <v>0.04</v>
      </c>
      <c r="P8" s="1">
        <v>0.09</v>
      </c>
      <c r="Q8" s="13">
        <v>0.74</v>
      </c>
      <c r="R8" s="30">
        <v>0.92</v>
      </c>
      <c r="S8" s="12">
        <v>3.35</v>
      </c>
      <c r="T8" s="1">
        <v>4.5999999999999996</v>
      </c>
      <c r="U8" s="1">
        <v>5</v>
      </c>
      <c r="V8" s="1">
        <v>4.5999999999999996</v>
      </c>
      <c r="W8" s="1">
        <v>4.5</v>
      </c>
      <c r="X8" s="1">
        <v>1.1399999999999999</v>
      </c>
      <c r="Y8" s="13">
        <v>0.63</v>
      </c>
    </row>
    <row r="9" spans="2:25" x14ac:dyDescent="0.25">
      <c r="B9" s="12">
        <v>47931</v>
      </c>
      <c r="C9" s="13">
        <v>16208</v>
      </c>
      <c r="D9" s="1">
        <v>8</v>
      </c>
      <c r="E9">
        <v>1</v>
      </c>
      <c r="F9">
        <v>2</v>
      </c>
      <c r="G9" s="12">
        <v>0.67</v>
      </c>
      <c r="H9" s="1">
        <v>0.23</v>
      </c>
      <c r="I9" s="1">
        <v>0.13</v>
      </c>
      <c r="J9" s="1">
        <v>1</v>
      </c>
      <c r="K9" s="1">
        <v>0.91</v>
      </c>
      <c r="L9" s="1">
        <v>0.82</v>
      </c>
      <c r="M9" s="1">
        <v>0.41</v>
      </c>
      <c r="N9" s="1">
        <v>0</v>
      </c>
      <c r="O9" s="1">
        <v>0.05</v>
      </c>
      <c r="P9" s="1">
        <v>0.11</v>
      </c>
      <c r="Q9" s="13">
        <v>0.74</v>
      </c>
      <c r="R9" s="30">
        <v>0.9</v>
      </c>
      <c r="S9" s="12">
        <v>3.35</v>
      </c>
      <c r="T9" s="1">
        <v>4.5999999999999996</v>
      </c>
      <c r="U9" s="1">
        <v>5</v>
      </c>
      <c r="V9" s="1">
        <v>4.5999999999999996</v>
      </c>
      <c r="W9" s="1">
        <v>4.5</v>
      </c>
      <c r="X9" s="1">
        <v>1.1499999999999999</v>
      </c>
      <c r="Y9" s="13">
        <v>0.63</v>
      </c>
    </row>
    <row r="10" spans="2:25" x14ac:dyDescent="0.25">
      <c r="B10" s="12">
        <v>47931</v>
      </c>
      <c r="C10" s="13">
        <v>17431</v>
      </c>
      <c r="D10" s="1">
        <v>8</v>
      </c>
      <c r="E10">
        <v>1</v>
      </c>
      <c r="F10">
        <v>3</v>
      </c>
      <c r="G10" s="12">
        <v>1</v>
      </c>
      <c r="H10" s="1">
        <v>0.23</v>
      </c>
      <c r="I10" s="1">
        <v>0.13</v>
      </c>
      <c r="J10" s="1">
        <v>1</v>
      </c>
      <c r="K10" s="1">
        <v>0.94</v>
      </c>
      <c r="L10" s="1">
        <v>0.87</v>
      </c>
      <c r="M10" s="1">
        <v>0.44</v>
      </c>
      <c r="N10" s="1">
        <v>0</v>
      </c>
      <c r="O10" s="1">
        <v>0.06</v>
      </c>
      <c r="P10" s="1">
        <v>0.13</v>
      </c>
      <c r="Q10" s="13">
        <v>0.74</v>
      </c>
      <c r="R10" s="30">
        <v>0.75</v>
      </c>
      <c r="S10" s="12">
        <v>3.35</v>
      </c>
      <c r="T10" s="1">
        <v>4.5999999999999996</v>
      </c>
      <c r="U10" s="1">
        <v>5</v>
      </c>
      <c r="V10" s="1">
        <v>4.5999999999999996</v>
      </c>
      <c r="W10" s="1">
        <v>4.5</v>
      </c>
      <c r="X10" s="1">
        <v>1.1499999999999999</v>
      </c>
      <c r="Y10" s="13">
        <v>0.63</v>
      </c>
    </row>
    <row r="11" spans="2:25" x14ac:dyDescent="0.25">
      <c r="B11" s="12">
        <v>47931</v>
      </c>
      <c r="C11" s="13">
        <v>14130</v>
      </c>
      <c r="D11" s="1">
        <v>8</v>
      </c>
      <c r="E11">
        <v>1</v>
      </c>
      <c r="F11">
        <v>2</v>
      </c>
      <c r="G11" s="12">
        <v>0.67</v>
      </c>
      <c r="H11" s="1">
        <v>0.23</v>
      </c>
      <c r="I11" s="1">
        <v>0.13</v>
      </c>
      <c r="J11" s="1">
        <v>1</v>
      </c>
      <c r="K11" s="1">
        <v>0.89</v>
      </c>
      <c r="L11" s="1">
        <v>0.77</v>
      </c>
      <c r="M11" s="1">
        <v>0.39</v>
      </c>
      <c r="N11" s="1">
        <v>0</v>
      </c>
      <c r="O11" s="1">
        <v>7.0000000000000007E-2</v>
      </c>
      <c r="P11" s="1">
        <v>0.15</v>
      </c>
      <c r="Q11" s="13">
        <v>0.74</v>
      </c>
      <c r="R11" s="30">
        <v>0.73</v>
      </c>
      <c r="S11" s="12">
        <v>3.35</v>
      </c>
      <c r="T11" s="1">
        <v>4.5999999999999996</v>
      </c>
      <c r="U11" s="1">
        <v>5</v>
      </c>
      <c r="V11" s="1">
        <v>4.5999999999999996</v>
      </c>
      <c r="W11" s="1">
        <v>4.5</v>
      </c>
      <c r="X11" s="1">
        <v>1.1499999999999999</v>
      </c>
      <c r="Y11" s="13">
        <v>0.63</v>
      </c>
    </row>
    <row r="12" spans="2:25" x14ac:dyDescent="0.25">
      <c r="B12" s="12">
        <v>47931</v>
      </c>
      <c r="C12" s="13">
        <v>24747</v>
      </c>
      <c r="D12" s="1">
        <v>8</v>
      </c>
      <c r="E12">
        <v>2</v>
      </c>
      <c r="F12">
        <v>2</v>
      </c>
      <c r="G12" s="12">
        <v>0.67</v>
      </c>
      <c r="H12" s="1">
        <v>0.21</v>
      </c>
      <c r="I12" s="1">
        <v>0.25</v>
      </c>
      <c r="J12" s="1">
        <v>1</v>
      </c>
      <c r="K12" s="1">
        <v>0.91</v>
      </c>
      <c r="L12" s="1">
        <v>0.83</v>
      </c>
      <c r="M12" s="1">
        <v>0.41</v>
      </c>
      <c r="N12" s="1">
        <v>0</v>
      </c>
      <c r="O12" s="1">
        <v>0.08</v>
      </c>
      <c r="P12" s="1">
        <v>0.17</v>
      </c>
      <c r="Q12" s="13">
        <v>0.74</v>
      </c>
      <c r="R12" s="30">
        <v>0.71</v>
      </c>
      <c r="S12" s="12">
        <v>3.35</v>
      </c>
      <c r="T12" s="1">
        <v>4.5999999999999996</v>
      </c>
      <c r="U12" s="1">
        <v>5</v>
      </c>
      <c r="V12" s="1">
        <v>4.5999999999999996</v>
      </c>
      <c r="W12" s="1">
        <v>4.5</v>
      </c>
      <c r="X12" s="1">
        <v>1.07</v>
      </c>
      <c r="Y12" s="13">
        <v>1.25</v>
      </c>
    </row>
    <row r="13" spans="2:25" x14ac:dyDescent="0.25">
      <c r="B13" s="12">
        <v>47931</v>
      </c>
      <c r="C13" s="13">
        <v>25909</v>
      </c>
      <c r="D13" s="1">
        <v>8</v>
      </c>
      <c r="E13">
        <v>2</v>
      </c>
      <c r="F13">
        <v>2</v>
      </c>
      <c r="G13" s="12">
        <v>0.67</v>
      </c>
      <c r="H13" s="1">
        <v>0.21</v>
      </c>
      <c r="I13" s="1">
        <v>0.25</v>
      </c>
      <c r="J13" s="1">
        <v>1</v>
      </c>
      <c r="K13" s="1">
        <v>0.89</v>
      </c>
      <c r="L13" s="1">
        <v>0.77</v>
      </c>
      <c r="M13" s="1">
        <v>0.39</v>
      </c>
      <c r="N13" s="1">
        <v>0</v>
      </c>
      <c r="O13" s="1">
        <v>0.09</v>
      </c>
      <c r="P13" s="1">
        <v>0.19</v>
      </c>
      <c r="Q13" s="13">
        <v>0.74</v>
      </c>
      <c r="R13" s="30">
        <v>0.69</v>
      </c>
      <c r="S13" s="12">
        <v>3.35</v>
      </c>
      <c r="T13" s="1">
        <v>4.5999999999999996</v>
      </c>
      <c r="U13" s="1">
        <v>5</v>
      </c>
      <c r="V13" s="1">
        <v>4.5999999999999996</v>
      </c>
      <c r="W13" s="1">
        <v>4.5</v>
      </c>
      <c r="X13" s="1">
        <v>1.07</v>
      </c>
      <c r="Y13" s="13">
        <v>1.25</v>
      </c>
    </row>
    <row r="14" spans="2:25" x14ac:dyDescent="0.25">
      <c r="B14" s="12">
        <v>47931</v>
      </c>
      <c r="C14" s="13">
        <v>22443</v>
      </c>
      <c r="D14" s="1">
        <v>8</v>
      </c>
      <c r="E14">
        <v>2</v>
      </c>
      <c r="F14">
        <v>1</v>
      </c>
      <c r="G14" s="12">
        <v>0.33</v>
      </c>
      <c r="H14" s="1">
        <v>0.21</v>
      </c>
      <c r="I14" s="1">
        <v>0.25</v>
      </c>
      <c r="J14" s="1">
        <v>1</v>
      </c>
      <c r="K14" s="1">
        <v>0.9</v>
      </c>
      <c r="L14" s="1">
        <v>0.79</v>
      </c>
      <c r="M14" s="1">
        <v>0.4</v>
      </c>
      <c r="N14" s="1">
        <v>0</v>
      </c>
      <c r="O14" s="1">
        <v>0.1</v>
      </c>
      <c r="P14" s="1">
        <v>0.21</v>
      </c>
      <c r="Q14" s="13">
        <v>0.74</v>
      </c>
      <c r="R14" s="30">
        <v>0.9</v>
      </c>
      <c r="S14" s="12">
        <v>3.35</v>
      </c>
      <c r="T14" s="1">
        <v>4.5999999999999996</v>
      </c>
      <c r="U14" s="1">
        <v>5</v>
      </c>
      <c r="V14" s="1">
        <v>4.5999999999999996</v>
      </c>
      <c r="W14" s="1">
        <v>4.5</v>
      </c>
      <c r="X14" s="1">
        <v>1.07</v>
      </c>
      <c r="Y14" s="13">
        <v>1.25</v>
      </c>
    </row>
    <row r="15" spans="2:25" x14ac:dyDescent="0.25">
      <c r="B15" s="12">
        <v>47931</v>
      </c>
      <c r="C15" s="13">
        <v>25077</v>
      </c>
      <c r="D15" s="1">
        <v>8</v>
      </c>
      <c r="E15">
        <v>2</v>
      </c>
      <c r="F15">
        <v>2</v>
      </c>
      <c r="G15" s="12">
        <v>0.67</v>
      </c>
      <c r="H15" s="1">
        <v>0.21</v>
      </c>
      <c r="I15" s="1">
        <v>0.25</v>
      </c>
      <c r="J15" s="1">
        <v>1</v>
      </c>
      <c r="K15" s="1">
        <v>0.85</v>
      </c>
      <c r="L15" s="1">
        <v>0.69</v>
      </c>
      <c r="M15" s="1">
        <v>0.35</v>
      </c>
      <c r="N15" s="1">
        <v>0</v>
      </c>
      <c r="O15" s="1">
        <v>0.11</v>
      </c>
      <c r="P15" s="1">
        <v>0.23</v>
      </c>
      <c r="Q15" s="13">
        <v>0.74</v>
      </c>
      <c r="R15" s="30">
        <v>0.67</v>
      </c>
      <c r="S15" s="12">
        <v>3.35</v>
      </c>
      <c r="T15" s="1">
        <v>4.5999999999999996</v>
      </c>
      <c r="U15" s="1">
        <v>5</v>
      </c>
      <c r="V15" s="1">
        <v>4.5999999999999996</v>
      </c>
      <c r="W15" s="1">
        <v>4.5</v>
      </c>
      <c r="X15" s="1">
        <v>1.07</v>
      </c>
      <c r="Y15" s="13">
        <v>1.25</v>
      </c>
    </row>
    <row r="16" spans="2:25" x14ac:dyDescent="0.25">
      <c r="B16" s="12">
        <v>47931</v>
      </c>
      <c r="C16" s="13">
        <v>29604</v>
      </c>
      <c r="D16" s="1">
        <v>8</v>
      </c>
      <c r="E16">
        <v>2</v>
      </c>
      <c r="F16">
        <v>3</v>
      </c>
      <c r="G16" s="12">
        <v>1</v>
      </c>
      <c r="H16" s="1">
        <v>0.22</v>
      </c>
      <c r="I16" s="1">
        <v>0.25</v>
      </c>
      <c r="J16" s="1">
        <v>1</v>
      </c>
      <c r="K16" s="1">
        <v>0.92</v>
      </c>
      <c r="L16" s="1">
        <v>0.85</v>
      </c>
      <c r="M16" s="1">
        <v>0.42</v>
      </c>
      <c r="N16" s="1">
        <v>0</v>
      </c>
      <c r="O16" s="1">
        <v>0.12</v>
      </c>
      <c r="P16" s="1">
        <v>0.25</v>
      </c>
      <c r="Q16" s="13">
        <v>0.74</v>
      </c>
      <c r="R16" s="30">
        <v>0.77</v>
      </c>
      <c r="S16" s="12">
        <v>3.35</v>
      </c>
      <c r="T16" s="1">
        <v>4.5999999999999996</v>
      </c>
      <c r="U16" s="1">
        <v>5</v>
      </c>
      <c r="V16" s="1">
        <v>4.5999999999999996</v>
      </c>
      <c r="W16" s="1">
        <v>4.5</v>
      </c>
      <c r="X16" s="1">
        <v>1.08</v>
      </c>
      <c r="Y16" s="13">
        <v>1.25</v>
      </c>
    </row>
    <row r="17" spans="1:25" x14ac:dyDescent="0.25">
      <c r="B17" s="12">
        <v>47931</v>
      </c>
      <c r="C17" s="13">
        <v>29061</v>
      </c>
      <c r="D17" s="1">
        <v>8</v>
      </c>
      <c r="E17">
        <v>2</v>
      </c>
      <c r="F17">
        <v>3</v>
      </c>
      <c r="G17" s="12">
        <v>1</v>
      </c>
      <c r="H17" s="1">
        <v>0.22</v>
      </c>
      <c r="I17" s="1">
        <v>0.25</v>
      </c>
      <c r="J17" s="1">
        <v>1</v>
      </c>
      <c r="K17" s="1">
        <v>0.91</v>
      </c>
      <c r="L17" s="1">
        <v>0.82</v>
      </c>
      <c r="M17" s="1">
        <v>0.41</v>
      </c>
      <c r="N17" s="1">
        <v>0</v>
      </c>
      <c r="O17" s="1">
        <v>0.13</v>
      </c>
      <c r="P17" s="1">
        <v>0.27</v>
      </c>
      <c r="Q17" s="13">
        <v>0.74</v>
      </c>
      <c r="R17" s="30">
        <v>0.49</v>
      </c>
      <c r="S17" s="12">
        <v>3.35</v>
      </c>
      <c r="T17" s="1">
        <v>4.5999999999999996</v>
      </c>
      <c r="U17" s="1">
        <v>5</v>
      </c>
      <c r="V17" s="1">
        <v>4.5999999999999996</v>
      </c>
      <c r="W17" s="1">
        <v>4.5</v>
      </c>
      <c r="X17" s="1">
        <v>1.08</v>
      </c>
      <c r="Y17" s="13">
        <v>1.25</v>
      </c>
    </row>
    <row r="18" spans="1:25" x14ac:dyDescent="0.25">
      <c r="B18" s="12">
        <v>47931</v>
      </c>
      <c r="C18" s="13">
        <v>22256</v>
      </c>
      <c r="D18" s="1">
        <v>8</v>
      </c>
      <c r="E18">
        <v>2</v>
      </c>
      <c r="F18">
        <v>1</v>
      </c>
      <c r="G18" s="12">
        <v>0.33</v>
      </c>
      <c r="H18" s="1">
        <v>0.21</v>
      </c>
      <c r="I18" s="1">
        <v>0.25</v>
      </c>
      <c r="J18" s="1">
        <v>1</v>
      </c>
      <c r="K18" s="1">
        <v>0.87</v>
      </c>
      <c r="L18" s="1">
        <v>0.73</v>
      </c>
      <c r="M18" s="1">
        <v>0.37</v>
      </c>
      <c r="N18" s="1">
        <v>0</v>
      </c>
      <c r="O18" s="1">
        <v>0.14000000000000001</v>
      </c>
      <c r="P18" s="1">
        <v>0.28999999999999998</v>
      </c>
      <c r="Q18" s="13">
        <v>0.74</v>
      </c>
      <c r="R18" s="30">
        <v>0.92</v>
      </c>
      <c r="S18" s="12">
        <v>3.35</v>
      </c>
      <c r="T18" s="1">
        <v>4.5999999999999996</v>
      </c>
      <c r="U18" s="1">
        <v>5</v>
      </c>
      <c r="V18" s="1">
        <v>4.5999999999999996</v>
      </c>
      <c r="W18" s="1">
        <v>4.5</v>
      </c>
      <c r="X18" s="1">
        <v>1.07</v>
      </c>
      <c r="Y18" s="13">
        <v>1.25</v>
      </c>
    </row>
    <row r="19" spans="1:25" x14ac:dyDescent="0.25">
      <c r="B19" s="12">
        <v>47931</v>
      </c>
      <c r="C19" s="13">
        <v>37924</v>
      </c>
      <c r="D19" s="1">
        <v>8</v>
      </c>
      <c r="E19">
        <v>3</v>
      </c>
      <c r="F19">
        <v>3</v>
      </c>
      <c r="G19" s="12">
        <v>1</v>
      </c>
      <c r="H19" s="1">
        <v>0.2</v>
      </c>
      <c r="I19" s="1">
        <v>0.38</v>
      </c>
      <c r="J19" s="1">
        <v>1</v>
      </c>
      <c r="K19" s="1">
        <v>0.95</v>
      </c>
      <c r="L19" s="1">
        <v>0.9</v>
      </c>
      <c r="M19" s="1">
        <v>0.45</v>
      </c>
      <c r="N19" s="1">
        <v>0</v>
      </c>
      <c r="O19" s="1">
        <v>0.15</v>
      </c>
      <c r="P19" s="1">
        <v>0.31</v>
      </c>
      <c r="Q19" s="13">
        <v>0.74</v>
      </c>
      <c r="R19" s="30">
        <v>0.94</v>
      </c>
      <c r="S19" s="12">
        <v>3.35</v>
      </c>
      <c r="T19" s="1">
        <v>4.5999999999999996</v>
      </c>
      <c r="U19" s="1">
        <v>5</v>
      </c>
      <c r="V19" s="1">
        <v>4.5999999999999996</v>
      </c>
      <c r="W19" s="1">
        <v>4.5</v>
      </c>
      <c r="X19" s="1">
        <v>1</v>
      </c>
      <c r="Y19" s="13">
        <v>1.88</v>
      </c>
    </row>
    <row r="20" spans="1:25" x14ac:dyDescent="0.25">
      <c r="B20" s="12">
        <v>47931</v>
      </c>
      <c r="C20" s="13">
        <v>34580</v>
      </c>
      <c r="D20" s="1">
        <v>8</v>
      </c>
      <c r="E20">
        <v>3</v>
      </c>
      <c r="F20">
        <v>2</v>
      </c>
      <c r="G20" s="12">
        <v>0.67</v>
      </c>
      <c r="H20" s="1">
        <v>0.2</v>
      </c>
      <c r="I20" s="1">
        <v>0.38</v>
      </c>
      <c r="J20" s="1">
        <v>1</v>
      </c>
      <c r="K20" s="1">
        <v>0.92</v>
      </c>
      <c r="L20" s="1">
        <v>0.84</v>
      </c>
      <c r="M20" s="1">
        <v>0.42</v>
      </c>
      <c r="N20" s="1">
        <v>0</v>
      </c>
      <c r="O20" s="1">
        <v>0.16</v>
      </c>
      <c r="P20" s="1">
        <v>0.33</v>
      </c>
      <c r="Q20" s="13">
        <v>0.74</v>
      </c>
      <c r="R20" s="30">
        <v>0.73</v>
      </c>
      <c r="S20" s="12">
        <v>3.35</v>
      </c>
      <c r="T20" s="1">
        <v>4.5999999999999996</v>
      </c>
      <c r="U20" s="1">
        <v>5</v>
      </c>
      <c r="V20" s="1">
        <v>4.5999999999999996</v>
      </c>
      <c r="W20" s="1">
        <v>4.5</v>
      </c>
      <c r="X20" s="1">
        <v>1</v>
      </c>
      <c r="Y20" s="13">
        <v>1.88</v>
      </c>
    </row>
    <row r="21" spans="1:25" x14ac:dyDescent="0.25">
      <c r="B21" s="12">
        <v>47931</v>
      </c>
      <c r="C21" s="13">
        <v>33576</v>
      </c>
      <c r="D21" s="1">
        <v>8</v>
      </c>
      <c r="E21">
        <v>3</v>
      </c>
      <c r="F21">
        <v>1</v>
      </c>
      <c r="G21" s="12">
        <v>0.33</v>
      </c>
      <c r="H21" s="1">
        <v>0.2</v>
      </c>
      <c r="I21" s="1">
        <v>0.38</v>
      </c>
      <c r="J21" s="1">
        <v>1</v>
      </c>
      <c r="K21" s="1">
        <v>0.79</v>
      </c>
      <c r="L21" s="1">
        <v>0.57999999999999996</v>
      </c>
      <c r="M21" s="1">
        <v>0.28999999999999998</v>
      </c>
      <c r="N21" s="1">
        <v>0</v>
      </c>
      <c r="O21" s="1">
        <v>0.17</v>
      </c>
      <c r="P21" s="1">
        <v>0.35</v>
      </c>
      <c r="Q21" s="13">
        <v>0.74</v>
      </c>
      <c r="R21" s="30">
        <v>0.77</v>
      </c>
      <c r="S21" s="12">
        <v>3.35</v>
      </c>
      <c r="T21" s="1">
        <v>4.5999999999999996</v>
      </c>
      <c r="U21" s="1">
        <v>5</v>
      </c>
      <c r="V21" s="1">
        <v>4.5999999999999996</v>
      </c>
      <c r="W21" s="1">
        <v>4.5</v>
      </c>
      <c r="X21" s="1">
        <v>1</v>
      </c>
      <c r="Y21" s="13">
        <v>1.88</v>
      </c>
    </row>
    <row r="22" spans="1:25" x14ac:dyDescent="0.25">
      <c r="B22" s="12">
        <v>47931</v>
      </c>
      <c r="C22" s="13">
        <v>31818</v>
      </c>
      <c r="D22" s="1">
        <v>8</v>
      </c>
      <c r="E22" s="1">
        <v>3</v>
      </c>
      <c r="F22" s="1">
        <v>1</v>
      </c>
      <c r="G22" s="12">
        <v>0.33</v>
      </c>
      <c r="H22" s="1">
        <v>0.2</v>
      </c>
      <c r="I22" s="1">
        <v>0.38</v>
      </c>
      <c r="J22" s="1">
        <v>1</v>
      </c>
      <c r="K22" s="1">
        <v>0.96</v>
      </c>
      <c r="L22" s="1">
        <v>0.92</v>
      </c>
      <c r="M22" s="1">
        <v>0.46</v>
      </c>
      <c r="N22" s="1">
        <v>0</v>
      </c>
      <c r="O22" s="1">
        <v>0.18</v>
      </c>
      <c r="P22" s="1">
        <v>0.37</v>
      </c>
      <c r="Q22" s="13">
        <v>0.74</v>
      </c>
      <c r="R22" s="30">
        <v>0.77</v>
      </c>
      <c r="S22" s="12">
        <v>3.35</v>
      </c>
      <c r="T22" s="1">
        <v>4.5999999999999996</v>
      </c>
      <c r="U22" s="1">
        <v>5</v>
      </c>
      <c r="V22" s="1">
        <v>4.5999999999999996</v>
      </c>
      <c r="W22" s="1">
        <v>4.5</v>
      </c>
      <c r="X22" s="1">
        <v>1</v>
      </c>
      <c r="Y22" s="13">
        <v>1.88</v>
      </c>
    </row>
    <row r="23" spans="1:25" x14ac:dyDescent="0.25">
      <c r="B23" s="12">
        <v>47931</v>
      </c>
      <c r="C23" s="13">
        <v>39951</v>
      </c>
      <c r="D23" s="1">
        <v>8</v>
      </c>
      <c r="E23" s="1">
        <v>3</v>
      </c>
      <c r="F23" s="1">
        <v>3</v>
      </c>
      <c r="G23" s="12">
        <v>1</v>
      </c>
      <c r="H23" s="1">
        <v>0.2</v>
      </c>
      <c r="I23" s="1">
        <v>0.38</v>
      </c>
      <c r="J23" s="1">
        <v>1</v>
      </c>
      <c r="K23" s="1">
        <v>0.81</v>
      </c>
      <c r="L23" s="1">
        <v>0.62</v>
      </c>
      <c r="M23" s="1">
        <v>0.31</v>
      </c>
      <c r="N23" s="1">
        <v>0</v>
      </c>
      <c r="O23" s="1">
        <v>0.19</v>
      </c>
      <c r="P23" s="1">
        <v>0.39</v>
      </c>
      <c r="Q23" s="13">
        <v>0.74</v>
      </c>
      <c r="R23" s="28">
        <v>0.79</v>
      </c>
      <c r="S23" s="1">
        <v>3.35</v>
      </c>
      <c r="T23" s="1">
        <v>4.5999999999999996</v>
      </c>
      <c r="U23" s="1">
        <v>5</v>
      </c>
      <c r="V23" s="1">
        <v>4.5999999999999996</v>
      </c>
      <c r="W23" s="1">
        <v>4.5</v>
      </c>
      <c r="X23" s="1">
        <v>1</v>
      </c>
      <c r="Y23" s="13">
        <v>1.88</v>
      </c>
    </row>
    <row r="24" spans="1:25" ht="15.75" thickBot="1" x14ac:dyDescent="0.3">
      <c r="B24" s="12">
        <v>47931</v>
      </c>
      <c r="C24" s="13">
        <v>39037</v>
      </c>
      <c r="D24" s="1">
        <v>8</v>
      </c>
      <c r="E24" s="1">
        <v>3</v>
      </c>
      <c r="F24" s="1">
        <v>3</v>
      </c>
      <c r="G24" s="12">
        <v>1</v>
      </c>
      <c r="H24" s="1">
        <v>0.2</v>
      </c>
      <c r="I24" s="1">
        <v>0.38</v>
      </c>
      <c r="J24" s="1">
        <v>1</v>
      </c>
      <c r="K24" s="1">
        <v>0.83</v>
      </c>
      <c r="L24" s="1">
        <v>0.67</v>
      </c>
      <c r="M24" s="1">
        <v>0.33</v>
      </c>
      <c r="N24" s="1">
        <v>0</v>
      </c>
      <c r="O24" s="1">
        <v>0.2</v>
      </c>
      <c r="P24" s="1">
        <v>0.41</v>
      </c>
      <c r="Q24" s="13">
        <v>0.74</v>
      </c>
      <c r="R24" s="16">
        <v>0.63</v>
      </c>
      <c r="S24" s="31">
        <v>3.35</v>
      </c>
      <c r="T24" s="31">
        <v>4.5999999999999996</v>
      </c>
      <c r="U24" s="31">
        <v>5</v>
      </c>
      <c r="V24" s="31">
        <v>4.5999999999999996</v>
      </c>
      <c r="W24" s="31">
        <v>4.5</v>
      </c>
      <c r="X24" s="31">
        <v>1</v>
      </c>
      <c r="Y24" s="32">
        <v>1.88</v>
      </c>
    </row>
    <row r="25" spans="1:25" x14ac:dyDescent="0.25">
      <c r="A25" s="33"/>
      <c r="B25" s="10">
        <v>47931</v>
      </c>
      <c r="C25" s="11">
        <v>35955</v>
      </c>
      <c r="D25" s="66">
        <v>8</v>
      </c>
      <c r="E25" s="20">
        <v>3</v>
      </c>
      <c r="F25" s="20">
        <v>2</v>
      </c>
      <c r="G25" s="10">
        <v>0.67</v>
      </c>
      <c r="H25" s="20">
        <v>0.2</v>
      </c>
      <c r="I25" s="20">
        <v>0.38</v>
      </c>
      <c r="J25" s="20">
        <v>1</v>
      </c>
      <c r="K25" s="20">
        <v>0.83</v>
      </c>
      <c r="L25" s="20">
        <v>0.66</v>
      </c>
      <c r="M25" s="20">
        <v>0.33</v>
      </c>
      <c r="N25" s="20">
        <v>0</v>
      </c>
      <c r="O25" s="20">
        <v>0.21</v>
      </c>
      <c r="P25" s="66">
        <v>0.43</v>
      </c>
      <c r="Q25" s="11">
        <v>0.74</v>
      </c>
      <c r="R25" s="52">
        <v>0.57999999999999996</v>
      </c>
      <c r="S25" s="22">
        <v>3.35</v>
      </c>
      <c r="T25" s="23">
        <v>4.5999999999999996</v>
      </c>
      <c r="U25" s="23">
        <v>5</v>
      </c>
      <c r="V25" s="23">
        <v>4.5999999999999996</v>
      </c>
      <c r="W25" s="23">
        <v>4.5</v>
      </c>
      <c r="X25" s="48">
        <v>1</v>
      </c>
      <c r="Y25" s="49">
        <v>1.88</v>
      </c>
    </row>
    <row r="26" spans="1:25" x14ac:dyDescent="0.25">
      <c r="A26" s="34"/>
      <c r="B26" s="12">
        <v>47931</v>
      </c>
      <c r="C26" s="13">
        <v>44637</v>
      </c>
      <c r="D26" s="67">
        <v>8</v>
      </c>
      <c r="E26" s="1">
        <v>4</v>
      </c>
      <c r="F26" s="1">
        <v>2</v>
      </c>
      <c r="G26" s="12">
        <v>0.67</v>
      </c>
      <c r="H26" s="1">
        <v>0.18</v>
      </c>
      <c r="I26" s="1">
        <v>0.5</v>
      </c>
      <c r="J26" s="1">
        <v>1</v>
      </c>
      <c r="K26" s="1">
        <v>0.87</v>
      </c>
      <c r="L26" s="1">
        <v>0.73</v>
      </c>
      <c r="M26" s="1">
        <v>0.37</v>
      </c>
      <c r="N26" s="1">
        <v>0</v>
      </c>
      <c r="O26" s="1">
        <v>0.22</v>
      </c>
      <c r="P26" s="67">
        <v>0.45</v>
      </c>
      <c r="Q26" s="13">
        <v>0.74</v>
      </c>
      <c r="R26" s="52">
        <v>0.72</v>
      </c>
      <c r="S26" s="22">
        <v>3.35</v>
      </c>
      <c r="T26" s="23">
        <v>4.5999999999999996</v>
      </c>
      <c r="U26" s="23">
        <v>5</v>
      </c>
      <c r="V26" s="23">
        <v>4.5999999999999996</v>
      </c>
      <c r="W26" s="23">
        <v>4.5</v>
      </c>
      <c r="X26" s="48">
        <v>0.92</v>
      </c>
      <c r="Y26" s="49">
        <v>2.5</v>
      </c>
    </row>
    <row r="27" spans="1:25" x14ac:dyDescent="0.25">
      <c r="A27" s="34"/>
      <c r="B27" s="12">
        <v>47931</v>
      </c>
      <c r="C27" s="13">
        <v>48491</v>
      </c>
      <c r="D27" s="67">
        <v>8</v>
      </c>
      <c r="E27" s="1">
        <v>4</v>
      </c>
      <c r="F27" s="1">
        <v>3</v>
      </c>
      <c r="G27" s="12">
        <v>1</v>
      </c>
      <c r="H27" s="1">
        <v>0.19</v>
      </c>
      <c r="I27" s="1">
        <v>0.5</v>
      </c>
      <c r="J27" s="1">
        <v>1</v>
      </c>
      <c r="K27" s="1">
        <v>0.81</v>
      </c>
      <c r="L27" s="1">
        <v>0.61</v>
      </c>
      <c r="M27" s="1">
        <v>0.31</v>
      </c>
      <c r="N27" s="1">
        <v>0</v>
      </c>
      <c r="O27" s="1">
        <v>0.23</v>
      </c>
      <c r="P27" s="67">
        <v>0.47</v>
      </c>
      <c r="Q27" s="13">
        <v>0.74</v>
      </c>
      <c r="R27" s="52">
        <v>0.85</v>
      </c>
      <c r="S27" s="22">
        <v>3.35</v>
      </c>
      <c r="T27" s="23">
        <v>4.5999999999999996</v>
      </c>
      <c r="U27" s="23">
        <v>5</v>
      </c>
      <c r="V27" s="23">
        <v>4.5999999999999996</v>
      </c>
      <c r="W27" s="23">
        <v>4.5</v>
      </c>
      <c r="X27" s="48">
        <v>0.93</v>
      </c>
      <c r="Y27" s="49">
        <v>2.5</v>
      </c>
    </row>
    <row r="28" spans="1:25" x14ac:dyDescent="0.25">
      <c r="A28" s="34"/>
      <c r="B28" s="12">
        <v>47931</v>
      </c>
      <c r="C28" s="13">
        <v>49197</v>
      </c>
      <c r="D28" s="67">
        <v>8</v>
      </c>
      <c r="E28" s="1">
        <v>4</v>
      </c>
      <c r="F28" s="1">
        <v>3</v>
      </c>
      <c r="G28" s="12">
        <v>1</v>
      </c>
      <c r="H28" s="1">
        <v>0.19</v>
      </c>
      <c r="I28" s="1">
        <v>0.5</v>
      </c>
      <c r="J28" s="1">
        <v>1</v>
      </c>
      <c r="K28" s="1">
        <v>0.85</v>
      </c>
      <c r="L28" s="1">
        <v>0.69</v>
      </c>
      <c r="M28" s="1">
        <v>0.35</v>
      </c>
      <c r="N28" s="1">
        <v>0</v>
      </c>
      <c r="O28" s="1">
        <v>0.24</v>
      </c>
      <c r="P28" s="67">
        <v>0.49</v>
      </c>
      <c r="Q28" s="13">
        <v>0.74</v>
      </c>
      <c r="R28" s="52">
        <v>0.73</v>
      </c>
      <c r="S28" s="22">
        <v>3.35</v>
      </c>
      <c r="T28" s="23">
        <v>4.5999999999999996</v>
      </c>
      <c r="U28" s="23">
        <v>5</v>
      </c>
      <c r="V28" s="23">
        <v>4.5999999999999996</v>
      </c>
      <c r="W28" s="23">
        <v>4.5</v>
      </c>
      <c r="X28" s="48">
        <v>0.93</v>
      </c>
      <c r="Y28" s="49">
        <v>2.5</v>
      </c>
    </row>
    <row r="29" spans="1:25" x14ac:dyDescent="0.25">
      <c r="A29" s="34"/>
      <c r="B29" s="12">
        <v>47931</v>
      </c>
      <c r="C29" s="13">
        <v>47507</v>
      </c>
      <c r="D29" s="67">
        <v>8</v>
      </c>
      <c r="E29" s="1">
        <v>4</v>
      </c>
      <c r="F29" s="1">
        <v>3</v>
      </c>
      <c r="G29" s="12">
        <v>1</v>
      </c>
      <c r="H29" s="1">
        <v>0.19</v>
      </c>
      <c r="I29" s="1">
        <v>0.5</v>
      </c>
      <c r="J29" s="1">
        <v>1</v>
      </c>
      <c r="K29" s="1">
        <v>0.95</v>
      </c>
      <c r="L29" s="1">
        <v>0.91</v>
      </c>
      <c r="M29" s="1">
        <v>0.45</v>
      </c>
      <c r="N29" s="1">
        <v>0</v>
      </c>
      <c r="O29" s="1">
        <v>0.25</v>
      </c>
      <c r="P29" s="67">
        <v>0.51</v>
      </c>
      <c r="Q29" s="13">
        <v>0.74</v>
      </c>
      <c r="R29" s="52">
        <v>0.96</v>
      </c>
      <c r="S29" s="22">
        <v>3.35</v>
      </c>
      <c r="T29" s="23">
        <v>4.5999999999999996</v>
      </c>
      <c r="U29" s="23">
        <v>5</v>
      </c>
      <c r="V29" s="23">
        <v>4.5999999999999996</v>
      </c>
      <c r="W29" s="23">
        <v>4.5</v>
      </c>
      <c r="X29" s="48">
        <v>0.93</v>
      </c>
      <c r="Y29" s="49">
        <v>2.5</v>
      </c>
    </row>
    <row r="30" spans="1:25" x14ac:dyDescent="0.25">
      <c r="A30" s="34"/>
      <c r="B30" s="12">
        <v>47931</v>
      </c>
      <c r="C30" s="13">
        <v>44506</v>
      </c>
      <c r="D30" s="67">
        <v>8</v>
      </c>
      <c r="E30" s="1">
        <v>4</v>
      </c>
      <c r="F30" s="1">
        <v>2</v>
      </c>
      <c r="G30" s="12">
        <v>0.67</v>
      </c>
      <c r="H30" s="1">
        <v>0.19</v>
      </c>
      <c r="I30" s="1">
        <v>0.5</v>
      </c>
      <c r="J30" s="1">
        <v>1</v>
      </c>
      <c r="K30" s="1">
        <v>0.89</v>
      </c>
      <c r="L30" s="1">
        <v>0.78</v>
      </c>
      <c r="M30" s="1">
        <v>0.39</v>
      </c>
      <c r="N30" s="1">
        <v>0</v>
      </c>
      <c r="O30" s="1">
        <v>0.26</v>
      </c>
      <c r="P30" s="67">
        <v>0.53</v>
      </c>
      <c r="Q30" s="13">
        <v>0.74</v>
      </c>
      <c r="R30" s="52">
        <v>0.78</v>
      </c>
      <c r="S30" s="22">
        <v>3.35</v>
      </c>
      <c r="T30" s="23">
        <v>4.5999999999999996</v>
      </c>
      <c r="U30" s="23">
        <v>5</v>
      </c>
      <c r="V30" s="23">
        <v>4.5999999999999996</v>
      </c>
      <c r="W30" s="23">
        <v>4.5</v>
      </c>
      <c r="X30" s="48">
        <v>0.93</v>
      </c>
      <c r="Y30" s="49">
        <v>2.5</v>
      </c>
    </row>
    <row r="31" spans="1:25" x14ac:dyDescent="0.25">
      <c r="A31" s="34"/>
      <c r="B31" s="12">
        <v>47931</v>
      </c>
      <c r="C31" s="13">
        <v>44518</v>
      </c>
      <c r="D31" s="67">
        <v>8</v>
      </c>
      <c r="E31" s="1">
        <v>4</v>
      </c>
      <c r="F31" s="1">
        <v>2</v>
      </c>
      <c r="G31" s="12">
        <v>0.67</v>
      </c>
      <c r="H31" s="1">
        <v>0.19</v>
      </c>
      <c r="I31" s="1">
        <v>0.5</v>
      </c>
      <c r="J31" s="1">
        <v>1</v>
      </c>
      <c r="K31" s="1">
        <v>0.94</v>
      </c>
      <c r="L31" s="1">
        <v>0.88</v>
      </c>
      <c r="M31" s="1">
        <v>0.44</v>
      </c>
      <c r="N31" s="1">
        <v>0</v>
      </c>
      <c r="O31" s="1">
        <v>0.27</v>
      </c>
      <c r="P31" s="67">
        <v>0.55000000000000004</v>
      </c>
      <c r="Q31" s="13">
        <v>0.74</v>
      </c>
      <c r="R31" s="52">
        <v>0.88</v>
      </c>
      <c r="S31" s="22">
        <v>3.35</v>
      </c>
      <c r="T31" s="23">
        <v>4.5999999999999996</v>
      </c>
      <c r="U31" s="23">
        <v>5</v>
      </c>
      <c r="V31" s="23">
        <v>4.5999999999999996</v>
      </c>
      <c r="W31" s="23">
        <v>4.5</v>
      </c>
      <c r="X31" s="48">
        <v>0.93</v>
      </c>
      <c r="Y31" s="49">
        <v>2.5</v>
      </c>
    </row>
    <row r="32" spans="1:25" x14ac:dyDescent="0.25">
      <c r="A32" s="34"/>
      <c r="B32" s="12">
        <v>47931</v>
      </c>
      <c r="C32" s="13">
        <v>44275</v>
      </c>
      <c r="D32" s="67">
        <v>8</v>
      </c>
      <c r="E32" s="1">
        <v>4</v>
      </c>
      <c r="F32" s="1">
        <v>2</v>
      </c>
      <c r="G32" s="12">
        <v>0.67</v>
      </c>
      <c r="H32" s="1">
        <v>0.19</v>
      </c>
      <c r="I32" s="1">
        <v>0.5</v>
      </c>
      <c r="J32" s="1">
        <v>1</v>
      </c>
      <c r="K32" s="1">
        <v>0.87</v>
      </c>
      <c r="L32" s="1">
        <v>0.74</v>
      </c>
      <c r="M32" s="1">
        <v>0.37</v>
      </c>
      <c r="N32" s="1">
        <v>0</v>
      </c>
      <c r="O32" s="1">
        <v>0.28000000000000003</v>
      </c>
      <c r="P32" s="67">
        <v>0.56999999999999995</v>
      </c>
      <c r="Q32" s="13">
        <v>0.74</v>
      </c>
      <c r="R32" s="52">
        <v>0.81</v>
      </c>
      <c r="S32" s="22">
        <v>3.35</v>
      </c>
      <c r="T32" s="23">
        <v>4.5999999999999996</v>
      </c>
      <c r="U32" s="23">
        <v>5</v>
      </c>
      <c r="V32" s="23">
        <v>4.5999999999999996</v>
      </c>
      <c r="W32" s="23">
        <v>4.5</v>
      </c>
      <c r="X32" s="48">
        <v>0.93</v>
      </c>
      <c r="Y32" s="49">
        <v>2.5</v>
      </c>
    </row>
    <row r="33" spans="1:25" x14ac:dyDescent="0.25">
      <c r="A33" s="34"/>
      <c r="B33" s="12">
        <v>47931</v>
      </c>
      <c r="C33" s="13">
        <v>58624</v>
      </c>
      <c r="D33" s="67">
        <v>8</v>
      </c>
      <c r="E33" s="1">
        <v>5</v>
      </c>
      <c r="F33" s="1">
        <v>3</v>
      </c>
      <c r="G33" s="12">
        <v>1</v>
      </c>
      <c r="H33" s="1">
        <v>0.17</v>
      </c>
      <c r="I33" s="1">
        <v>0.63</v>
      </c>
      <c r="J33" s="1">
        <v>1</v>
      </c>
      <c r="K33" s="1">
        <v>0.92</v>
      </c>
      <c r="L33" s="1">
        <v>0.84</v>
      </c>
      <c r="M33" s="1">
        <v>0.42</v>
      </c>
      <c r="N33" s="1">
        <v>0</v>
      </c>
      <c r="O33" s="1">
        <v>0.28999999999999998</v>
      </c>
      <c r="P33" s="67">
        <v>0.59</v>
      </c>
      <c r="Q33" s="13">
        <v>0.74</v>
      </c>
      <c r="R33" s="52">
        <v>0.81</v>
      </c>
      <c r="S33" s="22">
        <v>3.35</v>
      </c>
      <c r="T33" s="23">
        <v>4.5999999999999996</v>
      </c>
      <c r="U33" s="23">
        <v>5</v>
      </c>
      <c r="V33" s="23">
        <v>4.5999999999999996</v>
      </c>
      <c r="W33" s="23">
        <v>4.5</v>
      </c>
      <c r="X33" s="48">
        <v>0.85</v>
      </c>
      <c r="Y33" s="49">
        <v>3.13</v>
      </c>
    </row>
    <row r="34" spans="1:25" ht="15.75" thickBot="1" x14ac:dyDescent="0.3">
      <c r="A34" s="35"/>
      <c r="B34" s="14">
        <v>47931</v>
      </c>
      <c r="C34" s="15">
        <v>58693</v>
      </c>
      <c r="D34" s="68">
        <v>8</v>
      </c>
      <c r="E34" s="21">
        <v>5</v>
      </c>
      <c r="F34" s="21">
        <v>3</v>
      </c>
      <c r="G34" s="14">
        <v>1</v>
      </c>
      <c r="H34" s="21">
        <v>0.17</v>
      </c>
      <c r="I34" s="21">
        <v>0.63</v>
      </c>
      <c r="J34" s="21">
        <v>1</v>
      </c>
      <c r="K34" s="21">
        <v>0.92</v>
      </c>
      <c r="L34" s="21">
        <v>0.84</v>
      </c>
      <c r="M34" s="21">
        <v>0.42</v>
      </c>
      <c r="N34" s="21">
        <v>0</v>
      </c>
      <c r="O34" s="21">
        <v>0.3</v>
      </c>
      <c r="P34" s="68">
        <v>0.61</v>
      </c>
      <c r="Q34" s="15">
        <v>0.74</v>
      </c>
      <c r="R34" s="53">
        <v>0.85</v>
      </c>
      <c r="S34" s="25">
        <v>3.35</v>
      </c>
      <c r="T34" s="26">
        <v>4.5999999999999996</v>
      </c>
      <c r="U34" s="26">
        <v>5</v>
      </c>
      <c r="V34" s="26">
        <v>4.5999999999999996</v>
      </c>
      <c r="W34" s="26">
        <v>4.5</v>
      </c>
      <c r="X34" s="50">
        <v>0.85</v>
      </c>
      <c r="Y34" s="51">
        <v>3.13</v>
      </c>
    </row>
  </sheetData>
  <mergeCells count="3">
    <mergeCell ref="S1:W1"/>
    <mergeCell ref="X1:Y1"/>
    <mergeCell ref="G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36DF-A6A2-4E0E-A0E4-2854A3F5A8F2}">
  <dimension ref="A1:G29"/>
  <sheetViews>
    <sheetView workbookViewId="0">
      <selection activeCell="L6" sqref="L6"/>
    </sheetView>
  </sheetViews>
  <sheetFormatPr defaultRowHeight="15" x14ac:dyDescent="0.25"/>
  <cols>
    <col min="1" max="1" width="14.28515625" bestFit="1" customWidth="1"/>
    <col min="3" max="3" width="12.7109375" customWidth="1"/>
    <col min="4" max="4" width="16.28515625" customWidth="1"/>
    <col min="5" max="5" width="16.140625" bestFit="1" customWidth="1"/>
    <col min="6" max="6" width="11.85546875" bestFit="1" customWidth="1"/>
    <col min="7" max="7" width="16.5703125" customWidth="1"/>
  </cols>
  <sheetData>
    <row r="1" spans="1:7" ht="20.25" thickBot="1" x14ac:dyDescent="0.35">
      <c r="C1" s="112" t="s">
        <v>58</v>
      </c>
      <c r="D1" s="112"/>
      <c r="E1" s="112"/>
    </row>
    <row r="2" spans="1:7" ht="15.75" thickTop="1" x14ac:dyDescent="0.25"/>
    <row r="4" spans="1:7" x14ac:dyDescent="0.25">
      <c r="C4" s="38" t="s">
        <v>47</v>
      </c>
      <c r="D4" s="47" t="s">
        <v>48</v>
      </c>
      <c r="E4" s="38" t="s">
        <v>49</v>
      </c>
    </row>
    <row r="5" spans="1:7" ht="39" customHeight="1" x14ac:dyDescent="0.25">
      <c r="B5" s="65" t="s">
        <v>65</v>
      </c>
      <c r="C5" s="64">
        <v>0</v>
      </c>
      <c r="D5" s="113" t="s">
        <v>66</v>
      </c>
      <c r="E5" s="114"/>
      <c r="G5" s="115" t="s">
        <v>64</v>
      </c>
    </row>
    <row r="6" spans="1:7" ht="15" customHeight="1" x14ac:dyDescent="0.25">
      <c r="A6" s="110" t="s">
        <v>56</v>
      </c>
      <c r="B6" s="100" t="s">
        <v>51</v>
      </c>
      <c r="C6" s="105">
        <v>1</v>
      </c>
      <c r="D6" s="45"/>
      <c r="E6" s="55">
        <v>1</v>
      </c>
      <c r="F6" s="1"/>
      <c r="G6" s="115"/>
    </row>
    <row r="7" spans="1:7" x14ac:dyDescent="0.25">
      <c r="A7" s="110"/>
      <c r="B7" s="101"/>
      <c r="C7" s="105"/>
      <c r="D7" s="1"/>
      <c r="E7" s="56">
        <v>2</v>
      </c>
      <c r="F7" s="1"/>
      <c r="G7" s="115"/>
    </row>
    <row r="8" spans="1:7" ht="15.75" thickBot="1" x14ac:dyDescent="0.3">
      <c r="A8" s="110"/>
      <c r="B8" s="101"/>
      <c r="C8" s="106"/>
      <c r="D8" s="58"/>
      <c r="E8" s="59">
        <v>3</v>
      </c>
      <c r="F8" s="58"/>
      <c r="G8" s="116"/>
    </row>
    <row r="9" spans="1:7" ht="15.75" thickTop="1" x14ac:dyDescent="0.25">
      <c r="A9" s="110"/>
      <c r="B9" s="101"/>
      <c r="C9" s="107">
        <v>2</v>
      </c>
      <c r="D9" s="1"/>
      <c r="E9" s="56">
        <v>1</v>
      </c>
      <c r="F9" s="1"/>
    </row>
    <row r="10" spans="1:7" x14ac:dyDescent="0.25">
      <c r="A10" s="110"/>
      <c r="B10" s="101"/>
      <c r="C10" s="105"/>
      <c r="D10" s="1"/>
      <c r="E10" s="56">
        <v>2</v>
      </c>
      <c r="F10" s="1"/>
    </row>
    <row r="11" spans="1:7" x14ac:dyDescent="0.25">
      <c r="A11" s="110"/>
      <c r="B11" s="101"/>
      <c r="C11" s="105"/>
      <c r="D11" s="46"/>
      <c r="E11" s="57">
        <v>3</v>
      </c>
      <c r="F11" s="1"/>
    </row>
    <row r="12" spans="1:7" x14ac:dyDescent="0.25">
      <c r="A12" s="110"/>
      <c r="B12" s="101"/>
      <c r="C12" s="105">
        <v>3</v>
      </c>
      <c r="D12" s="45"/>
      <c r="E12" s="55">
        <v>1</v>
      </c>
      <c r="F12" s="1"/>
    </row>
    <row r="13" spans="1:7" x14ac:dyDescent="0.25">
      <c r="A13" s="110"/>
      <c r="B13" s="101"/>
      <c r="C13" s="105"/>
      <c r="D13" s="1"/>
      <c r="E13" s="56">
        <v>2</v>
      </c>
      <c r="F13" s="1"/>
    </row>
    <row r="14" spans="1:7" ht="15.75" thickBot="1" x14ac:dyDescent="0.3">
      <c r="A14" s="110"/>
      <c r="B14" s="102"/>
      <c r="C14" s="106"/>
      <c r="D14" s="58"/>
      <c r="E14" s="59">
        <v>3</v>
      </c>
      <c r="F14" s="60" t="s">
        <v>53</v>
      </c>
      <c r="G14" s="1"/>
    </row>
    <row r="15" spans="1:7" ht="15.75" thickTop="1" x14ac:dyDescent="0.25">
      <c r="A15" s="110"/>
      <c r="B15" s="97" t="s">
        <v>50</v>
      </c>
      <c r="C15" s="108">
        <v>4</v>
      </c>
      <c r="D15" s="61"/>
      <c r="E15" s="62">
        <v>1</v>
      </c>
      <c r="F15" s="61"/>
      <c r="G15" s="109" t="s">
        <v>55</v>
      </c>
    </row>
    <row r="16" spans="1:7" x14ac:dyDescent="0.25">
      <c r="A16" s="110"/>
      <c r="B16" s="98"/>
      <c r="C16" s="105"/>
      <c r="D16" s="1"/>
      <c r="E16" s="56">
        <v>2</v>
      </c>
      <c r="F16" s="1"/>
      <c r="G16" s="109"/>
    </row>
    <row r="17" spans="1:7" ht="15.75" thickBot="1" x14ac:dyDescent="0.3">
      <c r="A17" s="110"/>
      <c r="B17" s="99"/>
      <c r="C17" s="106"/>
      <c r="D17" s="58"/>
      <c r="E17" s="59">
        <v>3</v>
      </c>
      <c r="F17" s="60" t="s">
        <v>54</v>
      </c>
      <c r="G17" s="109"/>
    </row>
    <row r="18" spans="1:7" ht="15.75" thickTop="1" x14ac:dyDescent="0.25">
      <c r="A18" s="111" t="s">
        <v>57</v>
      </c>
      <c r="B18" s="103" t="s">
        <v>52</v>
      </c>
      <c r="C18" s="107">
        <v>5</v>
      </c>
      <c r="D18" s="1"/>
      <c r="E18" s="56">
        <v>1</v>
      </c>
      <c r="F18" s="1"/>
    </row>
    <row r="19" spans="1:7" x14ac:dyDescent="0.25">
      <c r="A19" s="111"/>
      <c r="B19" s="103"/>
      <c r="C19" s="105"/>
      <c r="D19" s="1"/>
      <c r="E19" s="56">
        <v>2</v>
      </c>
      <c r="F19" s="1"/>
    </row>
    <row r="20" spans="1:7" ht="15.75" thickBot="1" x14ac:dyDescent="0.3">
      <c r="A20" s="111"/>
      <c r="B20" s="104"/>
      <c r="C20" s="117"/>
      <c r="D20" s="21"/>
      <c r="E20" s="63">
        <v>3</v>
      </c>
      <c r="F20" s="21"/>
    </row>
    <row r="21" spans="1:7" x14ac:dyDescent="0.25">
      <c r="C21" s="95">
        <v>6</v>
      </c>
      <c r="D21" s="1"/>
      <c r="E21" s="56">
        <v>1</v>
      </c>
    </row>
    <row r="22" spans="1:7" x14ac:dyDescent="0.25">
      <c r="C22" s="96"/>
      <c r="D22" s="1"/>
      <c r="E22" s="56">
        <v>2</v>
      </c>
    </row>
    <row r="23" spans="1:7" x14ac:dyDescent="0.25">
      <c r="C23" s="96"/>
      <c r="D23" s="46"/>
      <c r="E23" s="57">
        <v>3</v>
      </c>
    </row>
    <row r="24" spans="1:7" x14ac:dyDescent="0.25">
      <c r="C24" s="96">
        <v>7</v>
      </c>
      <c r="D24" s="45"/>
      <c r="E24" s="55">
        <v>1</v>
      </c>
    </row>
    <row r="25" spans="1:7" x14ac:dyDescent="0.25">
      <c r="C25" s="96"/>
      <c r="D25" s="1"/>
      <c r="E25" s="56">
        <v>2</v>
      </c>
    </row>
    <row r="26" spans="1:7" x14ac:dyDescent="0.25">
      <c r="C26" s="96"/>
      <c r="D26" s="46"/>
      <c r="E26" s="57">
        <v>3</v>
      </c>
    </row>
    <row r="27" spans="1:7" x14ac:dyDescent="0.25">
      <c r="C27" s="96">
        <v>8</v>
      </c>
      <c r="D27" s="45"/>
      <c r="E27" s="55">
        <v>1</v>
      </c>
    </row>
    <row r="28" spans="1:7" x14ac:dyDescent="0.25">
      <c r="C28" s="96"/>
      <c r="D28" s="1"/>
      <c r="E28" s="56">
        <v>2</v>
      </c>
    </row>
    <row r="29" spans="1:7" x14ac:dyDescent="0.25">
      <c r="C29" s="96"/>
      <c r="D29" s="46"/>
      <c r="E29" s="57">
        <v>3</v>
      </c>
    </row>
  </sheetData>
  <mergeCells count="17">
    <mergeCell ref="G15:G17"/>
    <mergeCell ref="A6:A17"/>
    <mergeCell ref="A18:A20"/>
    <mergeCell ref="C1:E1"/>
    <mergeCell ref="D5:E5"/>
    <mergeCell ref="G5:G8"/>
    <mergeCell ref="C18:C20"/>
    <mergeCell ref="C21:C23"/>
    <mergeCell ref="C24:C26"/>
    <mergeCell ref="C27:C29"/>
    <mergeCell ref="B15:B17"/>
    <mergeCell ref="B6:B14"/>
    <mergeCell ref="B18:B20"/>
    <mergeCell ref="C6:C8"/>
    <mergeCell ref="C9:C11"/>
    <mergeCell ref="C12:C14"/>
    <mergeCell ref="C15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C6C5-DADC-433F-ADD7-D047CE361B24}">
  <dimension ref="C3:J6"/>
  <sheetViews>
    <sheetView workbookViewId="0">
      <selection activeCell="P11" sqref="P11"/>
    </sheetView>
  </sheetViews>
  <sheetFormatPr defaultRowHeight="15" x14ac:dyDescent="0.25"/>
  <cols>
    <col min="2" max="2" width="13.28515625" bestFit="1" customWidth="1"/>
  </cols>
  <sheetData>
    <row r="3" spans="3:10" x14ac:dyDescent="0.25">
      <c r="C3" s="120" t="s">
        <v>63</v>
      </c>
      <c r="D3" s="120"/>
      <c r="E3" s="120"/>
      <c r="F3" s="120"/>
      <c r="G3" s="120"/>
      <c r="H3" s="120"/>
      <c r="I3" s="120"/>
      <c r="J3" s="120"/>
    </row>
    <row r="4" spans="3:10" ht="15.75" thickBot="1" x14ac:dyDescent="0.3">
      <c r="C4" s="78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  <c r="J4" s="78">
        <v>8</v>
      </c>
    </row>
    <row r="5" spans="3:10" ht="30.75" customHeight="1" x14ac:dyDescent="0.25">
      <c r="C5" s="122" t="s">
        <v>143</v>
      </c>
      <c r="D5" s="122"/>
      <c r="E5" s="122"/>
      <c r="F5" s="122"/>
      <c r="G5" s="121" t="s">
        <v>141</v>
      </c>
      <c r="H5" s="121"/>
      <c r="I5" s="121"/>
      <c r="J5" s="121"/>
    </row>
    <row r="6" spans="3:10" ht="32.25" customHeight="1" x14ac:dyDescent="0.25">
      <c r="C6" s="79"/>
      <c r="D6" s="79"/>
      <c r="E6" s="118" t="s">
        <v>142</v>
      </c>
      <c r="F6" s="118"/>
      <c r="G6" s="118"/>
      <c r="H6" s="118"/>
      <c r="I6" s="118"/>
      <c r="J6" s="119"/>
    </row>
  </sheetData>
  <mergeCells count="4">
    <mergeCell ref="E6:J6"/>
    <mergeCell ref="C3:J3"/>
    <mergeCell ref="G5:J5"/>
    <mergeCell ref="C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zoomScale="85" zoomScaleNormal="85" workbookViewId="0">
      <selection activeCell="T41" sqref="T41"/>
    </sheetView>
  </sheetViews>
  <sheetFormatPr defaultRowHeight="15" x14ac:dyDescent="0.25"/>
  <cols>
    <col min="1" max="1" width="4.85546875" customWidth="1"/>
    <col min="2" max="2" width="9.85546875" bestFit="1" customWidth="1"/>
    <col min="3" max="3" width="9" bestFit="1" customWidth="1"/>
    <col min="4" max="4" width="19.28515625" bestFit="1" customWidth="1"/>
    <col min="5" max="5" width="19.85546875" bestFit="1" customWidth="1"/>
    <col min="6" max="6" width="12" bestFit="1" customWidth="1"/>
    <col min="7" max="7" width="16.28515625" bestFit="1" customWidth="1"/>
    <col min="8" max="8" width="5" bestFit="1" customWidth="1"/>
    <col min="9" max="9" width="15.42578125" bestFit="1" customWidth="1"/>
    <col min="10" max="10" width="9.5703125" bestFit="1" customWidth="1"/>
    <col min="11" max="11" width="9.85546875" bestFit="1" customWidth="1"/>
    <col min="12" max="12" width="9.42578125" bestFit="1" customWidth="1"/>
    <col min="13" max="13" width="8.5703125" bestFit="1" customWidth="1"/>
    <col min="14" max="14" width="8.85546875" bestFit="1" customWidth="1"/>
    <col min="15" max="15" width="8.42578125" bestFit="1" customWidth="1"/>
    <col min="16" max="16" width="7.7109375" bestFit="1" customWidth="1"/>
    <col min="17" max="17" width="8" bestFit="1" customWidth="1"/>
    <col min="18" max="18" width="7.5703125" bestFit="1" customWidth="1"/>
    <col min="19" max="19" width="6.7109375" bestFit="1" customWidth="1"/>
    <col min="20" max="20" width="7" bestFit="1" customWidth="1"/>
    <col min="21" max="21" width="6.5703125" bestFit="1" customWidth="1"/>
    <col min="22" max="22" width="9.85546875" bestFit="1" customWidth="1"/>
    <col min="23" max="23" width="8.85546875" bestFit="1" customWidth="1"/>
    <col min="24" max="24" width="8" bestFit="1" customWidth="1"/>
    <col min="25" max="25" width="7" bestFit="1" customWidth="1"/>
    <col min="26" max="26" width="9.7109375" bestFit="1" customWidth="1"/>
    <col min="27" max="27" width="8.7109375" bestFit="1" customWidth="1"/>
    <col min="28" max="28" width="7.85546875" bestFit="1" customWidth="1"/>
    <col min="29" max="29" width="6.85546875" bestFit="1" customWidth="1"/>
    <col min="30" max="34" width="6.85546875" customWidth="1"/>
  </cols>
  <sheetData>
    <row r="1" spans="1:42" x14ac:dyDescent="0.25"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22</v>
      </c>
      <c r="T1" s="9" t="s">
        <v>23</v>
      </c>
      <c r="U1" s="9" t="s">
        <v>24</v>
      </c>
      <c r="V1" s="9" t="s">
        <v>25</v>
      </c>
      <c r="W1" s="9" t="s">
        <v>26</v>
      </c>
      <c r="X1" s="9" t="s">
        <v>27</v>
      </c>
      <c r="Y1" s="9" t="s">
        <v>28</v>
      </c>
      <c r="Z1" s="9" t="s">
        <v>29</v>
      </c>
      <c r="AA1" s="9" t="s">
        <v>30</v>
      </c>
      <c r="AB1" s="9" t="s">
        <v>31</v>
      </c>
      <c r="AC1" s="9" t="s">
        <v>32</v>
      </c>
      <c r="AD1" s="37" t="s">
        <v>33</v>
      </c>
      <c r="AE1" s="37" t="s">
        <v>34</v>
      </c>
      <c r="AF1" s="37" t="s">
        <v>35</v>
      </c>
      <c r="AG1" s="37" t="s">
        <v>36</v>
      </c>
      <c r="AH1" s="37" t="s">
        <v>37</v>
      </c>
      <c r="AI1" t="s">
        <v>4</v>
      </c>
      <c r="AJ1" s="123" t="s">
        <v>2</v>
      </c>
      <c r="AK1" s="123"/>
      <c r="AL1" s="123"/>
      <c r="AM1" s="123"/>
      <c r="AN1" s="123"/>
      <c r="AO1" s="123" t="s">
        <v>3</v>
      </c>
      <c r="AP1" s="123"/>
    </row>
    <row r="2" spans="1:42" ht="15.75" thickBot="1" x14ac:dyDescent="0.3"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</row>
    <row r="3" spans="1:42" ht="15.75" thickBot="1" x14ac:dyDescent="0.3">
      <c r="D3" s="18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36" t="s">
        <v>1</v>
      </c>
    </row>
    <row r="4" spans="1:42" ht="15.75" thickBot="1" x14ac:dyDescent="0.3">
      <c r="B4" s="2">
        <v>0</v>
      </c>
      <c r="C4" s="3">
        <v>1</v>
      </c>
      <c r="D4" s="16">
        <v>2</v>
      </c>
      <c r="E4" s="17">
        <v>3</v>
      </c>
      <c r="F4" s="16">
        <v>4</v>
      </c>
      <c r="G4" s="17">
        <v>5</v>
      </c>
      <c r="H4" s="16">
        <v>6</v>
      </c>
      <c r="I4" s="17">
        <v>7</v>
      </c>
      <c r="J4" s="16">
        <v>8</v>
      </c>
      <c r="K4" s="17">
        <v>9</v>
      </c>
      <c r="L4" s="16">
        <v>10</v>
      </c>
      <c r="M4" s="17">
        <v>11</v>
      </c>
      <c r="N4" s="16">
        <v>12</v>
      </c>
      <c r="O4" s="17">
        <v>13</v>
      </c>
      <c r="P4" s="16">
        <v>14</v>
      </c>
      <c r="Q4" s="17">
        <v>15</v>
      </c>
      <c r="R4" s="16">
        <v>16</v>
      </c>
      <c r="S4" s="17">
        <v>17</v>
      </c>
      <c r="T4" s="16">
        <v>18</v>
      </c>
      <c r="U4" s="17">
        <v>19</v>
      </c>
      <c r="V4" s="16">
        <v>20</v>
      </c>
      <c r="W4" s="17">
        <v>21</v>
      </c>
      <c r="X4" s="16">
        <v>22</v>
      </c>
      <c r="Y4" s="17">
        <v>23</v>
      </c>
      <c r="Z4" s="16">
        <v>24</v>
      </c>
      <c r="AA4" s="17">
        <v>25</v>
      </c>
      <c r="AB4" s="16">
        <v>26</v>
      </c>
      <c r="AC4" s="17">
        <v>27</v>
      </c>
      <c r="AD4" s="16">
        <v>28</v>
      </c>
      <c r="AE4" s="17">
        <v>29</v>
      </c>
      <c r="AF4" s="16">
        <v>30</v>
      </c>
      <c r="AG4" s="17">
        <v>31</v>
      </c>
      <c r="AH4" s="16">
        <v>32</v>
      </c>
      <c r="AI4" s="4">
        <v>33</v>
      </c>
      <c r="AJ4" s="5">
        <v>34</v>
      </c>
      <c r="AK4" s="6">
        <v>35</v>
      </c>
      <c r="AL4" s="5">
        <v>36</v>
      </c>
      <c r="AM4" s="6">
        <v>37</v>
      </c>
      <c r="AN4" s="5">
        <v>38</v>
      </c>
      <c r="AO4" s="7">
        <v>39</v>
      </c>
      <c r="AP4" s="8">
        <v>40</v>
      </c>
    </row>
    <row r="5" spans="1:42" x14ac:dyDescent="0.25">
      <c r="A5">
        <v>0</v>
      </c>
      <c r="B5" s="10">
        <v>47931</v>
      </c>
      <c r="C5" s="11">
        <v>12995</v>
      </c>
      <c r="D5">
        <v>0.23</v>
      </c>
      <c r="E5">
        <v>1</v>
      </c>
      <c r="F5">
        <v>1</v>
      </c>
      <c r="G5">
        <v>0.13</v>
      </c>
      <c r="H5">
        <v>3.35</v>
      </c>
      <c r="I5">
        <v>0.01</v>
      </c>
      <c r="J5">
        <v>0.97</v>
      </c>
      <c r="K5">
        <v>0.69</v>
      </c>
      <c r="L5">
        <v>0.45</v>
      </c>
      <c r="M5">
        <v>1</v>
      </c>
      <c r="N5">
        <v>0.67</v>
      </c>
      <c r="O5">
        <v>0.4</v>
      </c>
      <c r="P5">
        <v>0.97</v>
      </c>
      <c r="Q5">
        <v>0.69</v>
      </c>
      <c r="R5">
        <v>0.45</v>
      </c>
      <c r="S5">
        <v>1</v>
      </c>
      <c r="T5">
        <v>0.67</v>
      </c>
      <c r="U5">
        <v>0.4</v>
      </c>
      <c r="V5">
        <v>0.83</v>
      </c>
      <c r="W5">
        <v>0.83</v>
      </c>
      <c r="X5">
        <v>0.83</v>
      </c>
      <c r="Y5">
        <v>0.83</v>
      </c>
      <c r="Z5">
        <v>0.56999999999999995</v>
      </c>
      <c r="AA5">
        <v>0.53</v>
      </c>
      <c r="AB5">
        <v>0.56999999999999995</v>
      </c>
      <c r="AC5">
        <v>0.53</v>
      </c>
      <c r="AI5" s="29">
        <v>0.56999999999999995</v>
      </c>
      <c r="AJ5" s="10">
        <v>2.85</v>
      </c>
      <c r="AK5" s="20">
        <v>2.2999999999999998</v>
      </c>
      <c r="AL5" s="20">
        <v>4.1500000000000004</v>
      </c>
      <c r="AM5" s="20">
        <v>4.8499999999999996</v>
      </c>
      <c r="AN5" s="20">
        <v>3.3</v>
      </c>
      <c r="AO5" s="20">
        <v>1.1299999999999999</v>
      </c>
      <c r="AP5" s="11">
        <v>0.63</v>
      </c>
    </row>
    <row r="6" spans="1:42" x14ac:dyDescent="0.25">
      <c r="A6">
        <v>1</v>
      </c>
      <c r="B6" s="12">
        <v>47931</v>
      </c>
      <c r="C6" s="13">
        <v>15183</v>
      </c>
      <c r="D6">
        <v>0.23</v>
      </c>
      <c r="E6">
        <v>1</v>
      </c>
      <c r="F6">
        <v>1</v>
      </c>
      <c r="G6">
        <v>0.13</v>
      </c>
      <c r="H6">
        <v>3.35</v>
      </c>
      <c r="I6">
        <v>0.01</v>
      </c>
      <c r="J6">
        <v>0.97</v>
      </c>
      <c r="K6">
        <v>0.69</v>
      </c>
      <c r="L6">
        <v>0.45</v>
      </c>
      <c r="M6">
        <v>1</v>
      </c>
      <c r="N6">
        <v>0.67</v>
      </c>
      <c r="O6">
        <v>0.4</v>
      </c>
      <c r="P6">
        <v>0.97</v>
      </c>
      <c r="Q6">
        <v>0.69</v>
      </c>
      <c r="R6">
        <v>0.45</v>
      </c>
      <c r="S6">
        <v>1</v>
      </c>
      <c r="T6">
        <v>0.67</v>
      </c>
      <c r="U6">
        <v>0.4</v>
      </c>
      <c r="V6">
        <v>0.83</v>
      </c>
      <c r="W6">
        <v>0.83</v>
      </c>
      <c r="X6">
        <v>0.83</v>
      </c>
      <c r="Y6">
        <v>0.83</v>
      </c>
      <c r="Z6">
        <v>0.56999999999999995</v>
      </c>
      <c r="AA6">
        <v>0.53</v>
      </c>
      <c r="AB6">
        <v>0.56999999999999995</v>
      </c>
      <c r="AC6">
        <v>0.53</v>
      </c>
      <c r="AI6" s="30">
        <v>0.46</v>
      </c>
      <c r="AJ6" s="12">
        <v>2.85</v>
      </c>
      <c r="AK6" s="1">
        <v>2.2999999999999998</v>
      </c>
      <c r="AL6" s="1">
        <v>4.1500000000000004</v>
      </c>
      <c r="AM6" s="1">
        <v>4.8499999999999996</v>
      </c>
      <c r="AN6" s="1">
        <v>3.3</v>
      </c>
      <c r="AO6" s="1">
        <v>1.1299999999999999</v>
      </c>
      <c r="AP6" s="13">
        <v>0.63</v>
      </c>
    </row>
    <row r="7" spans="1:42" x14ac:dyDescent="0.25">
      <c r="A7">
        <v>2</v>
      </c>
      <c r="B7" s="12">
        <v>47931</v>
      </c>
      <c r="C7" s="13">
        <v>18371</v>
      </c>
      <c r="D7">
        <v>0.23</v>
      </c>
      <c r="E7">
        <v>1</v>
      </c>
      <c r="F7">
        <v>1</v>
      </c>
      <c r="G7">
        <v>0.13</v>
      </c>
      <c r="H7">
        <v>3.35</v>
      </c>
      <c r="I7">
        <v>0.01</v>
      </c>
      <c r="J7">
        <v>0.97</v>
      </c>
      <c r="K7">
        <v>0.69</v>
      </c>
      <c r="L7">
        <v>0.45</v>
      </c>
      <c r="M7">
        <v>1</v>
      </c>
      <c r="N7">
        <v>0.67</v>
      </c>
      <c r="O7">
        <v>0.4</v>
      </c>
      <c r="P7">
        <v>0.97</v>
      </c>
      <c r="Q7">
        <v>0.69</v>
      </c>
      <c r="R7">
        <v>0.45</v>
      </c>
      <c r="S7">
        <v>1</v>
      </c>
      <c r="T7">
        <v>0.67</v>
      </c>
      <c r="U7">
        <v>0.4</v>
      </c>
      <c r="V7">
        <v>0.83</v>
      </c>
      <c r="W7">
        <v>0.83</v>
      </c>
      <c r="X7">
        <v>0.83</v>
      </c>
      <c r="Y7">
        <v>0.83</v>
      </c>
      <c r="Z7">
        <v>0.56999999999999995</v>
      </c>
      <c r="AA7">
        <v>0.53</v>
      </c>
      <c r="AB7">
        <v>0.56999999999999995</v>
      </c>
      <c r="AC7">
        <v>0.53</v>
      </c>
      <c r="AI7" s="30">
        <v>0.83</v>
      </c>
      <c r="AJ7" s="12">
        <v>2.85</v>
      </c>
      <c r="AK7" s="1">
        <v>2.2999999999999998</v>
      </c>
      <c r="AL7" s="1">
        <v>4.1500000000000004</v>
      </c>
      <c r="AM7" s="1">
        <v>4.8499999999999996</v>
      </c>
      <c r="AN7" s="1">
        <v>3.3</v>
      </c>
      <c r="AO7" s="1">
        <v>1.1299999999999999</v>
      </c>
      <c r="AP7" s="13">
        <v>0.63</v>
      </c>
    </row>
    <row r="8" spans="1:42" x14ac:dyDescent="0.25">
      <c r="A8">
        <v>3</v>
      </c>
      <c r="B8" s="12">
        <v>47931</v>
      </c>
      <c r="C8" s="13">
        <v>15910</v>
      </c>
      <c r="D8">
        <v>0.22</v>
      </c>
      <c r="E8">
        <v>1</v>
      </c>
      <c r="F8">
        <v>1</v>
      </c>
      <c r="G8">
        <v>0.13</v>
      </c>
      <c r="H8">
        <v>3.35</v>
      </c>
      <c r="I8">
        <v>0.01</v>
      </c>
      <c r="J8">
        <v>0.97</v>
      </c>
      <c r="K8">
        <v>0.69</v>
      </c>
      <c r="L8">
        <v>0.45</v>
      </c>
      <c r="M8">
        <v>1</v>
      </c>
      <c r="N8">
        <v>0.67</v>
      </c>
      <c r="O8">
        <v>0.4</v>
      </c>
      <c r="P8">
        <v>0.97</v>
      </c>
      <c r="Q8">
        <v>0.69</v>
      </c>
      <c r="R8">
        <v>0.45</v>
      </c>
      <c r="S8">
        <v>1</v>
      </c>
      <c r="T8">
        <v>0.67</v>
      </c>
      <c r="U8">
        <v>0.4</v>
      </c>
      <c r="V8">
        <v>0.83</v>
      </c>
      <c r="W8">
        <v>0.83</v>
      </c>
      <c r="X8">
        <v>0.83</v>
      </c>
      <c r="Y8">
        <v>0.83</v>
      </c>
      <c r="Z8">
        <v>0.56999999999999995</v>
      </c>
      <c r="AA8">
        <v>0.53</v>
      </c>
      <c r="AB8">
        <v>0.56999999999999995</v>
      </c>
      <c r="AC8">
        <v>0.53</v>
      </c>
      <c r="AI8" s="30">
        <v>0.97</v>
      </c>
      <c r="AJ8" s="12">
        <v>2.85</v>
      </c>
      <c r="AK8" s="1">
        <v>2.2999999999999998</v>
      </c>
      <c r="AL8" s="1">
        <v>4.1500000000000004</v>
      </c>
      <c r="AM8" s="1">
        <v>4.8499999999999996</v>
      </c>
      <c r="AN8" s="1">
        <v>3.3</v>
      </c>
      <c r="AO8" s="1">
        <v>1.1200000000000001</v>
      </c>
      <c r="AP8" s="13">
        <v>0.63</v>
      </c>
    </row>
    <row r="9" spans="1:42" x14ac:dyDescent="0.25">
      <c r="A9">
        <v>4</v>
      </c>
      <c r="B9" s="12">
        <v>47931</v>
      </c>
      <c r="C9" s="13">
        <v>16208</v>
      </c>
      <c r="D9">
        <v>0.23</v>
      </c>
      <c r="E9">
        <v>1</v>
      </c>
      <c r="F9">
        <v>1</v>
      </c>
      <c r="G9">
        <v>0.13</v>
      </c>
      <c r="H9">
        <v>3.35</v>
      </c>
      <c r="I9">
        <v>0.01</v>
      </c>
      <c r="J9">
        <v>0.97</v>
      </c>
      <c r="K9">
        <v>0.69</v>
      </c>
      <c r="L9">
        <v>0.45</v>
      </c>
      <c r="M9">
        <v>1</v>
      </c>
      <c r="N9">
        <v>0.67</v>
      </c>
      <c r="O9">
        <v>0.4</v>
      </c>
      <c r="P9">
        <v>0.97</v>
      </c>
      <c r="Q9">
        <v>0.69</v>
      </c>
      <c r="R9">
        <v>0.45</v>
      </c>
      <c r="S9">
        <v>1</v>
      </c>
      <c r="T9">
        <v>0.67</v>
      </c>
      <c r="U9">
        <v>0.4</v>
      </c>
      <c r="V9">
        <v>0.83</v>
      </c>
      <c r="W9">
        <v>0.83</v>
      </c>
      <c r="X9">
        <v>0.83</v>
      </c>
      <c r="Y9">
        <v>0.83</v>
      </c>
      <c r="Z9">
        <v>0.56999999999999995</v>
      </c>
      <c r="AA9">
        <v>0.53</v>
      </c>
      <c r="AB9">
        <v>0.56999999999999995</v>
      </c>
      <c r="AC9">
        <v>0.53</v>
      </c>
      <c r="AI9" s="30">
        <v>0.66</v>
      </c>
      <c r="AJ9" s="12">
        <v>2.85</v>
      </c>
      <c r="AK9" s="1">
        <v>2.2999999999999998</v>
      </c>
      <c r="AL9" s="1">
        <v>4.1500000000000004</v>
      </c>
      <c r="AM9" s="1">
        <v>4.8499999999999996</v>
      </c>
      <c r="AN9" s="1">
        <v>3.3</v>
      </c>
      <c r="AO9" s="1">
        <v>1.1299999999999999</v>
      </c>
      <c r="AP9" s="13">
        <v>0.63</v>
      </c>
    </row>
    <row r="10" spans="1:42" x14ac:dyDescent="0.25">
      <c r="A10">
        <v>5</v>
      </c>
      <c r="B10" s="12">
        <v>47931</v>
      </c>
      <c r="C10" s="13">
        <v>17431</v>
      </c>
      <c r="D10">
        <v>0.23</v>
      </c>
      <c r="E10">
        <v>1</v>
      </c>
      <c r="F10">
        <v>1</v>
      </c>
      <c r="G10">
        <v>0.13</v>
      </c>
      <c r="H10">
        <v>3.35</v>
      </c>
      <c r="I10">
        <v>0.01</v>
      </c>
      <c r="J10">
        <v>0.97</v>
      </c>
      <c r="K10">
        <v>0.69</v>
      </c>
      <c r="L10">
        <v>0.45</v>
      </c>
      <c r="M10">
        <v>1</v>
      </c>
      <c r="N10">
        <v>0.67</v>
      </c>
      <c r="O10">
        <v>0.4</v>
      </c>
      <c r="P10">
        <v>0.97</v>
      </c>
      <c r="Q10">
        <v>0.69</v>
      </c>
      <c r="R10">
        <v>0.45</v>
      </c>
      <c r="S10">
        <v>1</v>
      </c>
      <c r="T10">
        <v>0.67</v>
      </c>
      <c r="U10">
        <v>0.4</v>
      </c>
      <c r="V10">
        <v>0.83</v>
      </c>
      <c r="W10">
        <v>0.83</v>
      </c>
      <c r="X10">
        <v>0.83</v>
      </c>
      <c r="Y10">
        <v>0.83</v>
      </c>
      <c r="Z10">
        <v>0.56999999999999995</v>
      </c>
      <c r="AA10">
        <v>0.53</v>
      </c>
      <c r="AB10">
        <v>0.56999999999999995</v>
      </c>
      <c r="AC10">
        <v>0.53</v>
      </c>
      <c r="AI10" s="30">
        <v>0.63</v>
      </c>
      <c r="AJ10" s="12">
        <v>2.85</v>
      </c>
      <c r="AK10" s="1">
        <v>2.2999999999999998</v>
      </c>
      <c r="AL10" s="1">
        <v>4.1500000000000004</v>
      </c>
      <c r="AM10" s="1">
        <v>4.8499999999999996</v>
      </c>
      <c r="AN10" s="1">
        <v>3.3</v>
      </c>
      <c r="AO10" s="1">
        <v>1.1299999999999999</v>
      </c>
      <c r="AP10" s="13">
        <v>0.63</v>
      </c>
    </row>
    <row r="11" spans="1:42" x14ac:dyDescent="0.25">
      <c r="A11">
        <v>6</v>
      </c>
      <c r="B11" s="12">
        <v>47931</v>
      </c>
      <c r="C11" s="13">
        <v>14130</v>
      </c>
      <c r="D11">
        <v>0.23</v>
      </c>
      <c r="E11">
        <v>1</v>
      </c>
      <c r="F11">
        <v>1</v>
      </c>
      <c r="G11">
        <v>0.13</v>
      </c>
      <c r="H11">
        <v>3.35</v>
      </c>
      <c r="I11">
        <v>0.01</v>
      </c>
      <c r="J11">
        <v>0.97</v>
      </c>
      <c r="K11">
        <v>0.69</v>
      </c>
      <c r="L11">
        <v>0.45</v>
      </c>
      <c r="M11">
        <v>1</v>
      </c>
      <c r="N11">
        <v>0.67</v>
      </c>
      <c r="O11">
        <v>0.4</v>
      </c>
      <c r="P11">
        <v>0.97</v>
      </c>
      <c r="Q11">
        <v>0.69</v>
      </c>
      <c r="R11">
        <v>0.45</v>
      </c>
      <c r="S11">
        <v>1</v>
      </c>
      <c r="T11">
        <v>0.67</v>
      </c>
      <c r="U11">
        <v>0.4</v>
      </c>
      <c r="V11">
        <v>0.83</v>
      </c>
      <c r="W11">
        <v>0.83</v>
      </c>
      <c r="X11">
        <v>0.83</v>
      </c>
      <c r="Y11">
        <v>0.83</v>
      </c>
      <c r="Z11">
        <v>0.56999999999999995</v>
      </c>
      <c r="AA11">
        <v>0.53</v>
      </c>
      <c r="AB11">
        <v>0.56999999999999995</v>
      </c>
      <c r="AC11">
        <v>0.53</v>
      </c>
      <c r="AI11" s="30">
        <v>0.89</v>
      </c>
      <c r="AJ11" s="12">
        <v>2.85</v>
      </c>
      <c r="AK11" s="1">
        <v>2.2999999999999998</v>
      </c>
      <c r="AL11" s="1">
        <v>4.1500000000000004</v>
      </c>
      <c r="AM11" s="1">
        <v>4.8499999999999996</v>
      </c>
      <c r="AN11" s="1">
        <v>3.3</v>
      </c>
      <c r="AO11" s="1">
        <v>1.1299999999999999</v>
      </c>
      <c r="AP11" s="13">
        <v>0.63</v>
      </c>
    </row>
    <row r="12" spans="1:42" x14ac:dyDescent="0.25">
      <c r="A12">
        <v>7</v>
      </c>
      <c r="B12" s="12">
        <v>47931</v>
      </c>
      <c r="C12" s="13">
        <v>24747</v>
      </c>
      <c r="D12">
        <v>0.21</v>
      </c>
      <c r="E12">
        <v>1</v>
      </c>
      <c r="F12">
        <v>1</v>
      </c>
      <c r="G12">
        <v>0.25</v>
      </c>
      <c r="H12">
        <v>3.35</v>
      </c>
      <c r="I12">
        <v>0.01</v>
      </c>
      <c r="J12">
        <v>0.97</v>
      </c>
      <c r="K12">
        <v>0.69</v>
      </c>
      <c r="L12">
        <v>0.45</v>
      </c>
      <c r="M12">
        <v>1</v>
      </c>
      <c r="N12">
        <v>0.67</v>
      </c>
      <c r="O12">
        <v>0.4</v>
      </c>
      <c r="P12">
        <v>0.97</v>
      </c>
      <c r="Q12">
        <v>0.69</v>
      </c>
      <c r="R12">
        <v>0.45</v>
      </c>
      <c r="S12">
        <v>1</v>
      </c>
      <c r="T12">
        <v>0.67</v>
      </c>
      <c r="U12">
        <v>0.4</v>
      </c>
      <c r="V12">
        <v>0.83</v>
      </c>
      <c r="W12">
        <v>0.83</v>
      </c>
      <c r="X12">
        <v>0.83</v>
      </c>
      <c r="Y12">
        <v>0.83</v>
      </c>
      <c r="Z12">
        <v>0.56999999999999995</v>
      </c>
      <c r="AA12">
        <v>0.53</v>
      </c>
      <c r="AB12">
        <v>0.56999999999999995</v>
      </c>
      <c r="AC12">
        <v>0.53</v>
      </c>
      <c r="AI12" s="30">
        <v>0.88</v>
      </c>
      <c r="AJ12" s="12">
        <v>2.85</v>
      </c>
      <c r="AK12" s="1">
        <v>2.2999999999999998</v>
      </c>
      <c r="AL12" s="1">
        <v>4.1500000000000004</v>
      </c>
      <c r="AM12" s="1">
        <v>4.8499999999999996</v>
      </c>
      <c r="AN12" s="1">
        <v>3.3</v>
      </c>
      <c r="AO12" s="1">
        <v>1.06</v>
      </c>
      <c r="AP12" s="13">
        <v>1.25</v>
      </c>
    </row>
    <row r="13" spans="1:42" x14ac:dyDescent="0.25">
      <c r="A13">
        <v>8</v>
      </c>
      <c r="B13" s="12">
        <v>47931</v>
      </c>
      <c r="C13" s="13">
        <v>25909</v>
      </c>
      <c r="D13">
        <v>0.21</v>
      </c>
      <c r="E13">
        <v>1</v>
      </c>
      <c r="F13">
        <v>1</v>
      </c>
      <c r="G13">
        <v>0.25</v>
      </c>
      <c r="H13">
        <v>3.35</v>
      </c>
      <c r="I13">
        <v>0.01</v>
      </c>
      <c r="J13">
        <v>0.97</v>
      </c>
      <c r="K13">
        <v>0.69</v>
      </c>
      <c r="L13">
        <v>0.45</v>
      </c>
      <c r="M13">
        <v>1</v>
      </c>
      <c r="N13">
        <v>0.67</v>
      </c>
      <c r="O13">
        <v>0.4</v>
      </c>
      <c r="P13">
        <v>0.97</v>
      </c>
      <c r="Q13">
        <v>0.69</v>
      </c>
      <c r="R13">
        <v>0.45</v>
      </c>
      <c r="S13">
        <v>1</v>
      </c>
      <c r="T13">
        <v>0.67</v>
      </c>
      <c r="U13">
        <v>0.4</v>
      </c>
      <c r="V13">
        <v>0.83</v>
      </c>
      <c r="W13">
        <v>0.83</v>
      </c>
      <c r="X13">
        <v>0.83</v>
      </c>
      <c r="Y13">
        <v>0.83</v>
      </c>
      <c r="Z13">
        <v>0.56999999999999995</v>
      </c>
      <c r="AA13">
        <v>0.53</v>
      </c>
      <c r="AB13">
        <v>0.56999999999999995</v>
      </c>
      <c r="AC13">
        <v>0.53</v>
      </c>
      <c r="AI13" s="30">
        <v>0.93</v>
      </c>
      <c r="AJ13" s="12">
        <v>2.85</v>
      </c>
      <c r="AK13" s="1">
        <v>2.2999999999999998</v>
      </c>
      <c r="AL13" s="1">
        <v>4.1500000000000004</v>
      </c>
      <c r="AM13" s="1">
        <v>4.8499999999999996</v>
      </c>
      <c r="AN13" s="1">
        <v>3.3</v>
      </c>
      <c r="AO13" s="1">
        <v>1.06</v>
      </c>
      <c r="AP13" s="13">
        <v>1.25</v>
      </c>
    </row>
    <row r="14" spans="1:42" x14ac:dyDescent="0.25">
      <c r="A14">
        <v>9</v>
      </c>
      <c r="B14" s="12">
        <v>47931</v>
      </c>
      <c r="C14" s="13">
        <v>22443</v>
      </c>
      <c r="D14">
        <v>0.21</v>
      </c>
      <c r="E14">
        <v>1</v>
      </c>
      <c r="F14">
        <v>1</v>
      </c>
      <c r="G14">
        <v>0.25</v>
      </c>
      <c r="H14">
        <v>3.35</v>
      </c>
      <c r="I14">
        <v>0.01</v>
      </c>
      <c r="J14">
        <v>0.97</v>
      </c>
      <c r="K14">
        <v>0.69</v>
      </c>
      <c r="L14">
        <v>0.45</v>
      </c>
      <c r="M14">
        <v>1</v>
      </c>
      <c r="N14">
        <v>0.67</v>
      </c>
      <c r="O14">
        <v>0.4</v>
      </c>
      <c r="P14">
        <v>0.97</v>
      </c>
      <c r="Q14">
        <v>0.69</v>
      </c>
      <c r="R14">
        <v>0.45</v>
      </c>
      <c r="S14">
        <v>1</v>
      </c>
      <c r="T14">
        <v>0.67</v>
      </c>
      <c r="U14">
        <v>0.4</v>
      </c>
      <c r="V14">
        <v>0.83</v>
      </c>
      <c r="W14">
        <v>0.83</v>
      </c>
      <c r="X14">
        <v>0.83</v>
      </c>
      <c r="Y14">
        <v>0.83</v>
      </c>
      <c r="Z14">
        <v>0.56999999999999995</v>
      </c>
      <c r="AA14">
        <v>0.53</v>
      </c>
      <c r="AB14">
        <v>0.56999999999999995</v>
      </c>
      <c r="AC14">
        <v>0.53</v>
      </c>
      <c r="AI14" s="30">
        <v>0.52</v>
      </c>
      <c r="AJ14" s="12">
        <v>2.85</v>
      </c>
      <c r="AK14" s="1">
        <v>2.2999999999999998</v>
      </c>
      <c r="AL14" s="1">
        <v>4.1500000000000004</v>
      </c>
      <c r="AM14" s="1">
        <v>4.8499999999999996</v>
      </c>
      <c r="AN14" s="1">
        <v>3.3</v>
      </c>
      <c r="AO14" s="1">
        <v>1.06</v>
      </c>
      <c r="AP14" s="13">
        <v>1.25</v>
      </c>
    </row>
    <row r="15" spans="1:42" x14ac:dyDescent="0.25">
      <c r="A15">
        <v>10</v>
      </c>
      <c r="B15" s="12">
        <v>47931</v>
      </c>
      <c r="C15" s="13">
        <v>25077</v>
      </c>
      <c r="D15">
        <v>0.21</v>
      </c>
      <c r="E15">
        <v>1</v>
      </c>
      <c r="F15">
        <v>1</v>
      </c>
      <c r="G15">
        <v>0.25</v>
      </c>
      <c r="H15">
        <v>3.35</v>
      </c>
      <c r="I15">
        <v>0.01</v>
      </c>
      <c r="J15">
        <v>0.97</v>
      </c>
      <c r="K15">
        <v>0.69</v>
      </c>
      <c r="L15">
        <v>0.45</v>
      </c>
      <c r="M15">
        <v>1</v>
      </c>
      <c r="N15">
        <v>0.67</v>
      </c>
      <c r="O15">
        <v>0.4</v>
      </c>
      <c r="P15">
        <v>0.97</v>
      </c>
      <c r="Q15">
        <v>0.69</v>
      </c>
      <c r="R15">
        <v>0.45</v>
      </c>
      <c r="S15">
        <v>1</v>
      </c>
      <c r="T15">
        <v>0.67</v>
      </c>
      <c r="U15">
        <v>0.4</v>
      </c>
      <c r="V15">
        <v>0.83</v>
      </c>
      <c r="W15">
        <v>0.83</v>
      </c>
      <c r="X15">
        <v>0.83</v>
      </c>
      <c r="Y15">
        <v>0.83</v>
      </c>
      <c r="Z15">
        <v>0.56999999999999995</v>
      </c>
      <c r="AA15">
        <v>0.53</v>
      </c>
      <c r="AB15">
        <v>0.56999999999999995</v>
      </c>
      <c r="AC15">
        <v>0.53</v>
      </c>
      <c r="AI15" s="30">
        <v>0.69</v>
      </c>
      <c r="AJ15" s="12">
        <v>2.85</v>
      </c>
      <c r="AK15" s="1">
        <v>2.2999999999999998</v>
      </c>
      <c r="AL15" s="1">
        <v>4.1500000000000004</v>
      </c>
      <c r="AM15" s="1">
        <v>4.8499999999999996</v>
      </c>
      <c r="AN15" s="1">
        <v>3.3</v>
      </c>
      <c r="AO15" s="1">
        <v>1.06</v>
      </c>
      <c r="AP15" s="13">
        <v>1.25</v>
      </c>
    </row>
    <row r="16" spans="1:42" x14ac:dyDescent="0.25">
      <c r="A16">
        <v>11</v>
      </c>
      <c r="B16" s="12">
        <v>47931</v>
      </c>
      <c r="C16" s="13">
        <v>29604</v>
      </c>
      <c r="D16">
        <v>0.21</v>
      </c>
      <c r="E16">
        <v>1</v>
      </c>
      <c r="F16">
        <v>1</v>
      </c>
      <c r="G16">
        <v>0.25</v>
      </c>
      <c r="H16">
        <v>3.35</v>
      </c>
      <c r="I16">
        <v>0.01</v>
      </c>
      <c r="J16">
        <v>0.97</v>
      </c>
      <c r="K16">
        <v>0.69</v>
      </c>
      <c r="L16">
        <v>0.45</v>
      </c>
      <c r="M16">
        <v>1</v>
      </c>
      <c r="N16">
        <v>0.67</v>
      </c>
      <c r="O16">
        <v>0.4</v>
      </c>
      <c r="P16">
        <v>0.97</v>
      </c>
      <c r="Q16">
        <v>0.69</v>
      </c>
      <c r="R16">
        <v>0.45</v>
      </c>
      <c r="S16">
        <v>1</v>
      </c>
      <c r="T16">
        <v>0.67</v>
      </c>
      <c r="U16">
        <v>0.4</v>
      </c>
      <c r="V16">
        <v>0.83</v>
      </c>
      <c r="W16">
        <v>0.83</v>
      </c>
      <c r="X16">
        <v>0.83</v>
      </c>
      <c r="Y16">
        <v>0.83</v>
      </c>
      <c r="Z16">
        <v>0.56999999999999995</v>
      </c>
      <c r="AA16">
        <v>0.53</v>
      </c>
      <c r="AB16">
        <v>0.56999999999999995</v>
      </c>
      <c r="AC16">
        <v>0.53</v>
      </c>
      <c r="AI16" s="30">
        <v>0.41</v>
      </c>
      <c r="AJ16" s="12">
        <v>2.85</v>
      </c>
      <c r="AK16" s="1">
        <v>2.2999999999999998</v>
      </c>
      <c r="AL16" s="1">
        <v>4.1500000000000004</v>
      </c>
      <c r="AM16" s="1">
        <v>4.8499999999999996</v>
      </c>
      <c r="AN16" s="1">
        <v>3.3</v>
      </c>
      <c r="AO16" s="1">
        <v>1.06</v>
      </c>
      <c r="AP16" s="13">
        <v>1.25</v>
      </c>
    </row>
    <row r="17" spans="1:42" x14ac:dyDescent="0.25">
      <c r="A17">
        <v>12</v>
      </c>
      <c r="B17" s="12">
        <v>47931</v>
      </c>
      <c r="C17" s="13">
        <v>29061</v>
      </c>
      <c r="D17">
        <v>0.21</v>
      </c>
      <c r="E17">
        <v>1</v>
      </c>
      <c r="F17">
        <v>1</v>
      </c>
      <c r="G17">
        <v>0.25</v>
      </c>
      <c r="H17">
        <v>3.35</v>
      </c>
      <c r="I17">
        <v>0.01</v>
      </c>
      <c r="J17">
        <v>0.97</v>
      </c>
      <c r="K17">
        <v>0.69</v>
      </c>
      <c r="L17">
        <v>0.45</v>
      </c>
      <c r="M17">
        <v>1</v>
      </c>
      <c r="N17">
        <v>0.67</v>
      </c>
      <c r="O17">
        <v>0.4</v>
      </c>
      <c r="P17">
        <v>0.97</v>
      </c>
      <c r="Q17">
        <v>0.69</v>
      </c>
      <c r="R17">
        <v>0.45</v>
      </c>
      <c r="S17">
        <v>1</v>
      </c>
      <c r="T17">
        <v>0.67</v>
      </c>
      <c r="U17">
        <v>0.4</v>
      </c>
      <c r="V17">
        <v>0.83</v>
      </c>
      <c r="W17">
        <v>0.83</v>
      </c>
      <c r="X17">
        <v>0.83</v>
      </c>
      <c r="Y17">
        <v>0.83</v>
      </c>
      <c r="Z17">
        <v>0.56999999999999995</v>
      </c>
      <c r="AA17">
        <v>0.53</v>
      </c>
      <c r="AB17">
        <v>0.56999999999999995</v>
      </c>
      <c r="AC17">
        <v>0.53</v>
      </c>
      <c r="AI17" s="30">
        <v>0.91</v>
      </c>
      <c r="AJ17" s="12">
        <v>2.85</v>
      </c>
      <c r="AK17" s="1">
        <v>2.2999999999999998</v>
      </c>
      <c r="AL17" s="1">
        <v>4.1500000000000004</v>
      </c>
      <c r="AM17" s="1">
        <v>4.8499999999999996</v>
      </c>
      <c r="AN17" s="1">
        <v>3.3</v>
      </c>
      <c r="AO17" s="1">
        <v>1.06</v>
      </c>
      <c r="AP17" s="13">
        <v>1.25</v>
      </c>
    </row>
    <row r="18" spans="1:42" x14ac:dyDescent="0.25">
      <c r="A18">
        <v>13</v>
      </c>
      <c r="B18" s="12">
        <v>47931</v>
      </c>
      <c r="C18" s="13">
        <v>22256</v>
      </c>
      <c r="D18">
        <v>0.21</v>
      </c>
      <c r="E18">
        <v>1</v>
      </c>
      <c r="F18">
        <v>1</v>
      </c>
      <c r="G18">
        <v>0.25</v>
      </c>
      <c r="H18">
        <v>3.35</v>
      </c>
      <c r="I18">
        <v>0.01</v>
      </c>
      <c r="J18">
        <v>0.97</v>
      </c>
      <c r="K18">
        <v>0.69</v>
      </c>
      <c r="L18">
        <v>0.45</v>
      </c>
      <c r="M18">
        <v>1</v>
      </c>
      <c r="N18">
        <v>0.67</v>
      </c>
      <c r="O18">
        <v>0.4</v>
      </c>
      <c r="P18">
        <v>0.97</v>
      </c>
      <c r="Q18">
        <v>0.69</v>
      </c>
      <c r="R18">
        <v>0.45</v>
      </c>
      <c r="S18">
        <v>1</v>
      </c>
      <c r="T18">
        <v>0.67</v>
      </c>
      <c r="U18">
        <v>0.4</v>
      </c>
      <c r="V18">
        <v>0.83</v>
      </c>
      <c r="W18">
        <v>0.83</v>
      </c>
      <c r="X18">
        <v>0.83</v>
      </c>
      <c r="Y18">
        <v>0.83</v>
      </c>
      <c r="Z18">
        <v>0.56999999999999995</v>
      </c>
      <c r="AA18">
        <v>0.53</v>
      </c>
      <c r="AB18">
        <v>0.56999999999999995</v>
      </c>
      <c r="AC18">
        <v>0.53</v>
      </c>
      <c r="AI18" s="30">
        <v>0.82</v>
      </c>
      <c r="AJ18" s="12">
        <v>2.85</v>
      </c>
      <c r="AK18" s="1">
        <v>2.2999999999999998</v>
      </c>
      <c r="AL18" s="1">
        <v>4.1500000000000004</v>
      </c>
      <c r="AM18" s="1">
        <v>4.8499999999999996</v>
      </c>
      <c r="AN18" s="1">
        <v>3.3</v>
      </c>
      <c r="AO18" s="1">
        <v>1.06</v>
      </c>
      <c r="AP18" s="13">
        <v>1.25</v>
      </c>
    </row>
    <row r="19" spans="1:42" x14ac:dyDescent="0.25">
      <c r="A19">
        <v>14</v>
      </c>
      <c r="B19" s="12">
        <v>47931</v>
      </c>
      <c r="C19" s="13">
        <v>37924</v>
      </c>
      <c r="D19">
        <v>0.2</v>
      </c>
      <c r="E19">
        <v>1</v>
      </c>
      <c r="F19">
        <v>1</v>
      </c>
      <c r="G19">
        <v>0.38</v>
      </c>
      <c r="H19">
        <v>3.35</v>
      </c>
      <c r="I19">
        <v>0.01</v>
      </c>
      <c r="J19">
        <v>0.97</v>
      </c>
      <c r="K19">
        <v>0.69</v>
      </c>
      <c r="L19">
        <v>0.45</v>
      </c>
      <c r="M19">
        <v>1</v>
      </c>
      <c r="N19">
        <v>0.67</v>
      </c>
      <c r="O19">
        <v>0.4</v>
      </c>
      <c r="P19">
        <v>0.97</v>
      </c>
      <c r="Q19">
        <v>0.69</v>
      </c>
      <c r="R19">
        <v>0.45</v>
      </c>
      <c r="S19">
        <v>1</v>
      </c>
      <c r="T19">
        <v>0.67</v>
      </c>
      <c r="U19">
        <v>0.4</v>
      </c>
      <c r="V19">
        <v>0.83</v>
      </c>
      <c r="W19">
        <v>0.83</v>
      </c>
      <c r="X19">
        <v>0.83</v>
      </c>
      <c r="Y19">
        <v>0.83</v>
      </c>
      <c r="Z19">
        <v>0.56999999999999995</v>
      </c>
      <c r="AA19">
        <v>0.53</v>
      </c>
      <c r="AB19">
        <v>0.56999999999999995</v>
      </c>
      <c r="AC19">
        <v>0.53</v>
      </c>
      <c r="AI19" s="30">
        <v>0.56999999999999995</v>
      </c>
      <c r="AJ19" s="12">
        <v>2.85</v>
      </c>
      <c r="AK19" s="1">
        <v>2.2999999999999998</v>
      </c>
      <c r="AL19" s="1">
        <v>4.1500000000000004</v>
      </c>
      <c r="AM19" s="1">
        <v>4.8499999999999996</v>
      </c>
      <c r="AN19" s="1">
        <v>3.3</v>
      </c>
      <c r="AO19" s="1">
        <v>0.99</v>
      </c>
      <c r="AP19" s="13">
        <v>1.88</v>
      </c>
    </row>
    <row r="20" spans="1:42" x14ac:dyDescent="0.25">
      <c r="A20">
        <v>15</v>
      </c>
      <c r="B20" s="12">
        <v>47931</v>
      </c>
      <c r="C20" s="13">
        <v>34580</v>
      </c>
      <c r="D20">
        <v>0.2</v>
      </c>
      <c r="E20">
        <v>1</v>
      </c>
      <c r="F20">
        <v>1</v>
      </c>
      <c r="G20">
        <v>0.38</v>
      </c>
      <c r="H20">
        <v>3.35</v>
      </c>
      <c r="I20">
        <v>0.01</v>
      </c>
      <c r="J20">
        <v>0.97</v>
      </c>
      <c r="K20">
        <v>0.69</v>
      </c>
      <c r="L20">
        <v>0.45</v>
      </c>
      <c r="M20">
        <v>1</v>
      </c>
      <c r="N20">
        <v>0.67</v>
      </c>
      <c r="O20">
        <v>0.4</v>
      </c>
      <c r="P20">
        <v>0.97</v>
      </c>
      <c r="Q20">
        <v>0.69</v>
      </c>
      <c r="R20">
        <v>0.45</v>
      </c>
      <c r="S20">
        <v>1</v>
      </c>
      <c r="T20">
        <v>0.67</v>
      </c>
      <c r="U20">
        <v>0.4</v>
      </c>
      <c r="V20">
        <v>0.83</v>
      </c>
      <c r="W20">
        <v>0.83</v>
      </c>
      <c r="X20">
        <v>0.83</v>
      </c>
      <c r="Y20">
        <v>0.83</v>
      </c>
      <c r="Z20">
        <v>0.56999999999999995</v>
      </c>
      <c r="AA20">
        <v>0.53</v>
      </c>
      <c r="AB20">
        <v>0.56999999999999995</v>
      </c>
      <c r="AC20">
        <v>0.53</v>
      </c>
      <c r="AI20" s="30">
        <v>0.84</v>
      </c>
      <c r="AJ20" s="12">
        <v>2.85</v>
      </c>
      <c r="AK20" s="1">
        <v>2.2999999999999998</v>
      </c>
      <c r="AL20" s="1">
        <v>4.1500000000000004</v>
      </c>
      <c r="AM20" s="1">
        <v>4.8499999999999996</v>
      </c>
      <c r="AN20" s="1">
        <v>3.3</v>
      </c>
      <c r="AO20" s="1">
        <v>0.99</v>
      </c>
      <c r="AP20" s="13">
        <v>1.88</v>
      </c>
    </row>
    <row r="21" spans="1:42" x14ac:dyDescent="0.25">
      <c r="A21">
        <v>16</v>
      </c>
      <c r="B21" s="12">
        <v>47931</v>
      </c>
      <c r="C21" s="13">
        <v>33576</v>
      </c>
      <c r="D21">
        <v>0.2</v>
      </c>
      <c r="E21">
        <v>1</v>
      </c>
      <c r="F21">
        <v>1</v>
      </c>
      <c r="G21">
        <v>0.38</v>
      </c>
      <c r="H21">
        <v>3.35</v>
      </c>
      <c r="I21">
        <v>0.01</v>
      </c>
      <c r="J21">
        <v>0.97</v>
      </c>
      <c r="K21">
        <v>0.69</v>
      </c>
      <c r="L21">
        <v>0.45</v>
      </c>
      <c r="M21">
        <v>1</v>
      </c>
      <c r="N21">
        <v>0.67</v>
      </c>
      <c r="O21">
        <v>0.4</v>
      </c>
      <c r="P21">
        <v>0.97</v>
      </c>
      <c r="Q21">
        <v>0.69</v>
      </c>
      <c r="R21">
        <v>0.45</v>
      </c>
      <c r="S21">
        <v>1</v>
      </c>
      <c r="T21">
        <v>0.67</v>
      </c>
      <c r="U21">
        <v>0.4</v>
      </c>
      <c r="V21">
        <v>0.83</v>
      </c>
      <c r="W21">
        <v>0.83</v>
      </c>
      <c r="X21">
        <v>0.83</v>
      </c>
      <c r="Y21">
        <v>0.83</v>
      </c>
      <c r="Z21">
        <v>0.56999999999999995</v>
      </c>
      <c r="AA21">
        <v>0.53</v>
      </c>
      <c r="AB21">
        <v>0.56999999999999995</v>
      </c>
      <c r="AC21">
        <v>0.53</v>
      </c>
      <c r="AI21" s="30">
        <v>0.79</v>
      </c>
      <c r="AJ21" s="12">
        <v>2.85</v>
      </c>
      <c r="AK21" s="1">
        <v>2.2999999999999998</v>
      </c>
      <c r="AL21" s="1">
        <v>4.1500000000000004</v>
      </c>
      <c r="AM21" s="1">
        <v>4.8499999999999996</v>
      </c>
      <c r="AN21" s="1">
        <v>3.3</v>
      </c>
      <c r="AO21" s="1">
        <v>0.99</v>
      </c>
      <c r="AP21" s="13">
        <v>1.88</v>
      </c>
    </row>
    <row r="22" spans="1:42" x14ac:dyDescent="0.25">
      <c r="A22">
        <v>17</v>
      </c>
      <c r="B22" s="12">
        <v>47931</v>
      </c>
      <c r="C22" s="13">
        <v>31818</v>
      </c>
      <c r="D22" s="1">
        <v>0.2</v>
      </c>
      <c r="E22" s="1">
        <v>1</v>
      </c>
      <c r="F22" s="1">
        <v>1</v>
      </c>
      <c r="G22" s="1">
        <v>0.38</v>
      </c>
      <c r="H22" s="1">
        <v>3.35</v>
      </c>
      <c r="I22" s="1">
        <v>0.01</v>
      </c>
      <c r="J22" s="1">
        <v>0.97</v>
      </c>
      <c r="K22" s="1">
        <v>0.69</v>
      </c>
      <c r="L22" s="1">
        <v>0.45</v>
      </c>
      <c r="M22" s="1">
        <v>1</v>
      </c>
      <c r="N22" s="1">
        <v>0.67</v>
      </c>
      <c r="O22" s="1">
        <v>0.4</v>
      </c>
      <c r="P22" s="1">
        <v>0.97</v>
      </c>
      <c r="Q22" s="1">
        <v>0.69</v>
      </c>
      <c r="R22" s="1">
        <v>0.45</v>
      </c>
      <c r="S22" s="1">
        <v>1</v>
      </c>
      <c r="T22" s="1">
        <v>0.67</v>
      </c>
      <c r="U22" s="1">
        <v>0.4</v>
      </c>
      <c r="V22" s="1">
        <v>0.83</v>
      </c>
      <c r="W22" s="1">
        <v>0.83</v>
      </c>
      <c r="X22" s="1">
        <v>0.83</v>
      </c>
      <c r="Y22" s="1">
        <v>0.83</v>
      </c>
      <c r="Z22" s="1">
        <v>0.56999999999999995</v>
      </c>
      <c r="AA22" s="1">
        <v>0.53</v>
      </c>
      <c r="AB22" s="1">
        <v>0.56999999999999995</v>
      </c>
      <c r="AC22" s="1">
        <v>0.53</v>
      </c>
      <c r="AD22" s="1"/>
      <c r="AE22" s="1"/>
      <c r="AF22" s="1"/>
      <c r="AG22" s="1"/>
      <c r="AH22" s="1"/>
      <c r="AI22" s="30">
        <v>0.41</v>
      </c>
      <c r="AJ22" s="12">
        <v>2.85</v>
      </c>
      <c r="AK22" s="1">
        <v>2.2999999999999998</v>
      </c>
      <c r="AL22" s="1">
        <v>4.1500000000000004</v>
      </c>
      <c r="AM22" s="1">
        <v>4.8499999999999996</v>
      </c>
      <c r="AN22" s="1">
        <v>3.3</v>
      </c>
      <c r="AO22" s="1">
        <v>0.99</v>
      </c>
      <c r="AP22" s="13">
        <v>1.88</v>
      </c>
    </row>
    <row r="23" spans="1:42" x14ac:dyDescent="0.25">
      <c r="A23">
        <v>18</v>
      </c>
      <c r="B23" s="12">
        <v>47931</v>
      </c>
      <c r="C23" s="13">
        <v>39951</v>
      </c>
      <c r="D23" s="1">
        <v>0.2</v>
      </c>
      <c r="E23" s="1">
        <v>1</v>
      </c>
      <c r="F23" s="1">
        <v>1</v>
      </c>
      <c r="G23" s="1">
        <v>0.38</v>
      </c>
      <c r="H23" s="1">
        <v>3.35</v>
      </c>
      <c r="I23" s="1">
        <v>0.01</v>
      </c>
      <c r="J23" s="1">
        <v>0.97</v>
      </c>
      <c r="K23" s="1">
        <v>0.69</v>
      </c>
      <c r="L23" s="1">
        <v>0.45</v>
      </c>
      <c r="M23" s="1">
        <v>1</v>
      </c>
      <c r="N23" s="1">
        <v>0.67</v>
      </c>
      <c r="O23" s="1">
        <v>0.4</v>
      </c>
      <c r="P23" s="1">
        <v>0.97</v>
      </c>
      <c r="Q23" s="1">
        <v>0.69</v>
      </c>
      <c r="R23" s="1">
        <v>0.45</v>
      </c>
      <c r="S23" s="1">
        <v>1</v>
      </c>
      <c r="T23" s="1">
        <v>0.67</v>
      </c>
      <c r="U23" s="1">
        <v>0.4</v>
      </c>
      <c r="V23" s="1">
        <v>0.83</v>
      </c>
      <c r="W23" s="1">
        <v>0.83</v>
      </c>
      <c r="X23" s="1">
        <v>0.83</v>
      </c>
      <c r="Y23" s="1">
        <v>0.83</v>
      </c>
      <c r="Z23" s="1">
        <v>0.56999999999999995</v>
      </c>
      <c r="AA23" s="1">
        <v>0.53</v>
      </c>
      <c r="AB23" s="1">
        <v>0.56999999999999995</v>
      </c>
      <c r="AC23" s="1">
        <v>0.53</v>
      </c>
      <c r="AD23" s="1"/>
      <c r="AE23" s="1"/>
      <c r="AF23" s="1"/>
      <c r="AG23" s="1"/>
      <c r="AH23" s="1"/>
      <c r="AI23" s="28">
        <v>0.61</v>
      </c>
      <c r="AJ23" s="1">
        <v>2.85</v>
      </c>
      <c r="AK23" s="1">
        <v>2.2999999999999998</v>
      </c>
      <c r="AL23" s="1">
        <v>4.1500000000000004</v>
      </c>
      <c r="AM23" s="1">
        <v>4.8499999999999996</v>
      </c>
      <c r="AN23" s="1">
        <v>3.3</v>
      </c>
      <c r="AO23" s="1">
        <v>0.99</v>
      </c>
      <c r="AP23" s="13">
        <v>1.88</v>
      </c>
    </row>
    <row r="24" spans="1:42" ht="15.75" thickBot="1" x14ac:dyDescent="0.3">
      <c r="A24">
        <v>19</v>
      </c>
      <c r="B24" s="12">
        <v>47931</v>
      </c>
      <c r="C24" s="13">
        <v>39037</v>
      </c>
      <c r="D24" s="12">
        <v>0.2</v>
      </c>
      <c r="E24" s="1">
        <v>1</v>
      </c>
      <c r="F24" s="1">
        <v>1</v>
      </c>
      <c r="G24" s="1">
        <v>0.38</v>
      </c>
      <c r="H24" s="1">
        <v>3.35</v>
      </c>
      <c r="I24" s="1">
        <v>0.01</v>
      </c>
      <c r="J24" s="1">
        <v>0.97</v>
      </c>
      <c r="K24" s="1">
        <v>0.69</v>
      </c>
      <c r="L24" s="1">
        <v>0.45</v>
      </c>
      <c r="M24" s="1">
        <v>1</v>
      </c>
      <c r="N24" s="1">
        <v>0.67</v>
      </c>
      <c r="O24" s="1">
        <v>0.4</v>
      </c>
      <c r="P24" s="1">
        <v>0.97</v>
      </c>
      <c r="Q24" s="1">
        <v>0.69</v>
      </c>
      <c r="R24" s="1">
        <v>0.45</v>
      </c>
      <c r="S24" s="1">
        <v>1</v>
      </c>
      <c r="T24" s="1">
        <v>0.67</v>
      </c>
      <c r="U24" s="1">
        <v>0.4</v>
      </c>
      <c r="V24" s="1">
        <v>0.83</v>
      </c>
      <c r="W24" s="1">
        <v>0.83</v>
      </c>
      <c r="X24" s="1">
        <v>0.83</v>
      </c>
      <c r="Y24" s="1">
        <v>0.83</v>
      </c>
      <c r="Z24" s="1">
        <v>0.56999999999999995</v>
      </c>
      <c r="AA24" s="1">
        <v>0.53</v>
      </c>
      <c r="AB24" s="1">
        <v>0.56999999999999995</v>
      </c>
      <c r="AC24" s="1">
        <v>0.53</v>
      </c>
      <c r="AD24" s="21"/>
      <c r="AE24" s="21"/>
      <c r="AF24" s="21"/>
      <c r="AG24" s="21"/>
      <c r="AH24" s="15"/>
      <c r="AI24" s="16">
        <v>0.54</v>
      </c>
      <c r="AJ24" s="31">
        <v>2.85</v>
      </c>
      <c r="AK24" s="31">
        <v>2.2999999999999998</v>
      </c>
      <c r="AL24" s="31">
        <v>4.1500000000000004</v>
      </c>
      <c r="AM24" s="31">
        <v>4.8499999999999996</v>
      </c>
      <c r="AN24" s="31">
        <v>3.3</v>
      </c>
      <c r="AO24" s="31">
        <v>0.99</v>
      </c>
      <c r="AP24" s="32">
        <v>1.88</v>
      </c>
    </row>
    <row r="25" spans="1:42" x14ac:dyDescent="0.25">
      <c r="A25" s="33">
        <v>20</v>
      </c>
      <c r="B25" s="10">
        <v>47931</v>
      </c>
      <c r="C25" s="11">
        <v>35955</v>
      </c>
      <c r="D25" s="10">
        <v>0.2</v>
      </c>
      <c r="E25" s="20">
        <v>1</v>
      </c>
      <c r="F25" s="20">
        <v>1</v>
      </c>
      <c r="G25" s="20">
        <v>0.38</v>
      </c>
      <c r="H25" s="20">
        <v>3.35</v>
      </c>
      <c r="I25" s="20">
        <v>0.01</v>
      </c>
      <c r="J25" s="20">
        <v>0.97</v>
      </c>
      <c r="K25" s="20">
        <v>0.69</v>
      </c>
      <c r="L25" s="20">
        <v>0.45</v>
      </c>
      <c r="M25" s="20">
        <v>1</v>
      </c>
      <c r="N25" s="20">
        <v>0.67</v>
      </c>
      <c r="O25" s="20">
        <v>0.4</v>
      </c>
      <c r="P25" s="20">
        <v>0.97</v>
      </c>
      <c r="Q25" s="20">
        <v>0.69</v>
      </c>
      <c r="R25" s="20">
        <v>0.45</v>
      </c>
      <c r="S25" s="20">
        <v>1</v>
      </c>
      <c r="T25" s="20">
        <v>0.67</v>
      </c>
      <c r="U25" s="20">
        <v>0.4</v>
      </c>
      <c r="V25" s="20">
        <v>0.83</v>
      </c>
      <c r="W25" s="20">
        <v>0.83</v>
      </c>
      <c r="X25" s="20">
        <v>0.83</v>
      </c>
      <c r="Y25" s="20">
        <v>0.83</v>
      </c>
      <c r="Z25" s="20">
        <v>0.56999999999999995</v>
      </c>
      <c r="AA25" s="20">
        <v>0.53</v>
      </c>
      <c r="AB25" s="20">
        <v>0.56999999999999995</v>
      </c>
      <c r="AC25" s="20">
        <v>0.53</v>
      </c>
      <c r="AD25" s="1"/>
      <c r="AE25" s="1"/>
      <c r="AF25" s="1"/>
      <c r="AG25" s="1"/>
      <c r="AH25" s="1"/>
      <c r="AI25" s="28">
        <v>0.52</v>
      </c>
      <c r="AJ25" s="22">
        <v>2.75</v>
      </c>
      <c r="AK25" s="23">
        <v>2.2999999999999998</v>
      </c>
      <c r="AL25" s="23">
        <v>4.1500000000000004</v>
      </c>
      <c r="AM25" s="23">
        <v>4.8499999999999996</v>
      </c>
      <c r="AN25" s="23">
        <v>3.3</v>
      </c>
      <c r="AO25" s="23">
        <v>0.99</v>
      </c>
      <c r="AP25" s="24">
        <v>1.88</v>
      </c>
    </row>
    <row r="26" spans="1:42" x14ac:dyDescent="0.25">
      <c r="A26" s="34">
        <v>21</v>
      </c>
      <c r="B26" s="12">
        <v>47931</v>
      </c>
      <c r="C26" s="13">
        <v>44637</v>
      </c>
      <c r="D26" s="12">
        <v>0.18</v>
      </c>
      <c r="E26" s="1">
        <v>1</v>
      </c>
      <c r="F26" s="1">
        <v>1</v>
      </c>
      <c r="G26" s="1">
        <v>0.5</v>
      </c>
      <c r="H26" s="1">
        <v>3.35</v>
      </c>
      <c r="I26" s="1">
        <v>0.01</v>
      </c>
      <c r="J26" s="1">
        <v>0.97</v>
      </c>
      <c r="K26" s="1">
        <v>0.69</v>
      </c>
      <c r="L26" s="1">
        <v>0.45</v>
      </c>
      <c r="M26" s="1">
        <v>1</v>
      </c>
      <c r="N26" s="1">
        <v>0.67</v>
      </c>
      <c r="O26" s="1">
        <v>0.4</v>
      </c>
      <c r="P26" s="1">
        <v>0.97</v>
      </c>
      <c r="Q26" s="1">
        <v>0.69</v>
      </c>
      <c r="R26" s="1">
        <v>0.45</v>
      </c>
      <c r="S26" s="1">
        <v>1</v>
      </c>
      <c r="T26" s="1">
        <v>0.67</v>
      </c>
      <c r="U26" s="1">
        <v>0.4</v>
      </c>
      <c r="V26" s="1">
        <v>0.83</v>
      </c>
      <c r="W26" s="1">
        <v>0.83</v>
      </c>
      <c r="X26" s="1">
        <v>0.83</v>
      </c>
      <c r="Y26" s="1">
        <v>0.83</v>
      </c>
      <c r="Z26" s="1">
        <v>0.56999999999999995</v>
      </c>
      <c r="AA26" s="1">
        <v>0.53</v>
      </c>
      <c r="AB26" s="1">
        <v>0.56999999999999995</v>
      </c>
      <c r="AC26" s="1">
        <v>0.53</v>
      </c>
      <c r="AD26" s="1"/>
      <c r="AE26" s="1"/>
      <c r="AF26" s="1"/>
      <c r="AG26" s="1"/>
      <c r="AH26" s="1"/>
      <c r="AI26" s="28">
        <v>0.56999999999999995</v>
      </c>
      <c r="AJ26" s="22">
        <v>2.85</v>
      </c>
      <c r="AK26" s="23">
        <v>2.2999999999999998</v>
      </c>
      <c r="AL26" s="23">
        <v>4.1500000000000004</v>
      </c>
      <c r="AM26" s="23">
        <v>4.8499999999999996</v>
      </c>
      <c r="AN26" s="23">
        <v>3.3</v>
      </c>
      <c r="AO26" s="23">
        <v>0.92</v>
      </c>
      <c r="AP26" s="24">
        <v>2.5</v>
      </c>
    </row>
    <row r="27" spans="1:42" x14ac:dyDescent="0.25">
      <c r="A27" s="34">
        <v>22</v>
      </c>
      <c r="B27" s="12">
        <v>47931</v>
      </c>
      <c r="C27" s="13">
        <v>48491</v>
      </c>
      <c r="D27" s="12">
        <v>0.18</v>
      </c>
      <c r="E27" s="1">
        <v>1</v>
      </c>
      <c r="F27" s="1">
        <v>1</v>
      </c>
      <c r="G27" s="1">
        <v>0.5</v>
      </c>
      <c r="H27" s="1">
        <v>3.35</v>
      </c>
      <c r="I27" s="1">
        <v>0.01</v>
      </c>
      <c r="J27" s="1">
        <v>0.97</v>
      </c>
      <c r="K27" s="1">
        <v>0.69</v>
      </c>
      <c r="L27" s="1">
        <v>0.45</v>
      </c>
      <c r="M27" s="1">
        <v>1</v>
      </c>
      <c r="N27" s="1">
        <v>0.67</v>
      </c>
      <c r="O27" s="1">
        <v>0.4</v>
      </c>
      <c r="P27" s="1">
        <v>0.97</v>
      </c>
      <c r="Q27" s="1">
        <v>0.69</v>
      </c>
      <c r="R27" s="1">
        <v>0.45</v>
      </c>
      <c r="S27" s="1">
        <v>1</v>
      </c>
      <c r="T27" s="1">
        <v>0.67</v>
      </c>
      <c r="U27" s="1">
        <v>0.4</v>
      </c>
      <c r="V27" s="1">
        <v>0.83</v>
      </c>
      <c r="W27" s="1">
        <v>0.83</v>
      </c>
      <c r="X27" s="1">
        <v>0.83</v>
      </c>
      <c r="Y27" s="1">
        <v>0.83</v>
      </c>
      <c r="Z27" s="1">
        <v>0.56999999999999995</v>
      </c>
      <c r="AA27" s="1">
        <v>0.53</v>
      </c>
      <c r="AB27" s="1">
        <v>0.56999999999999995</v>
      </c>
      <c r="AC27" s="1">
        <v>0.53</v>
      </c>
      <c r="AD27" s="1"/>
      <c r="AE27" s="1"/>
      <c r="AF27" s="1"/>
      <c r="AG27" s="1"/>
      <c r="AH27" s="1"/>
      <c r="AI27" s="28">
        <v>0.51</v>
      </c>
      <c r="AJ27" s="22">
        <v>2.85</v>
      </c>
      <c r="AK27" s="23">
        <v>2.2999999999999998</v>
      </c>
      <c r="AL27" s="23">
        <v>4.1500000000000004</v>
      </c>
      <c r="AM27" s="23">
        <v>4.8499999999999996</v>
      </c>
      <c r="AN27" s="23">
        <v>3.3</v>
      </c>
      <c r="AO27" s="23">
        <v>0.92</v>
      </c>
      <c r="AP27" s="24">
        <v>2.5</v>
      </c>
    </row>
    <row r="28" spans="1:42" x14ac:dyDescent="0.25">
      <c r="A28" s="34">
        <v>23</v>
      </c>
      <c r="B28" s="12">
        <v>47931</v>
      </c>
      <c r="C28" s="13">
        <v>49197</v>
      </c>
      <c r="D28" s="12">
        <v>0.19</v>
      </c>
      <c r="E28" s="1">
        <v>1</v>
      </c>
      <c r="F28" s="1">
        <v>1</v>
      </c>
      <c r="G28" s="1">
        <v>0.5</v>
      </c>
      <c r="H28" s="1">
        <v>3.35</v>
      </c>
      <c r="I28" s="1">
        <v>0.01</v>
      </c>
      <c r="J28" s="1">
        <v>0.97</v>
      </c>
      <c r="K28" s="1">
        <v>0.69</v>
      </c>
      <c r="L28" s="1">
        <v>0.45</v>
      </c>
      <c r="M28" s="1">
        <v>1</v>
      </c>
      <c r="N28" s="1">
        <v>0.67</v>
      </c>
      <c r="O28" s="1">
        <v>0.4</v>
      </c>
      <c r="P28" s="1">
        <v>0.97</v>
      </c>
      <c r="Q28" s="1">
        <v>0.69</v>
      </c>
      <c r="R28" s="1">
        <v>0.45</v>
      </c>
      <c r="S28" s="1">
        <v>1</v>
      </c>
      <c r="T28" s="1">
        <v>0.67</v>
      </c>
      <c r="U28" s="1">
        <v>0.4</v>
      </c>
      <c r="V28" s="1">
        <v>0.83</v>
      </c>
      <c r="W28" s="1">
        <v>0.83</v>
      </c>
      <c r="X28" s="1">
        <v>0.83</v>
      </c>
      <c r="Y28" s="1">
        <v>0.83</v>
      </c>
      <c r="Z28" s="1">
        <v>0.56999999999999995</v>
      </c>
      <c r="AA28" s="1">
        <v>0.53</v>
      </c>
      <c r="AB28" s="1">
        <v>0.56999999999999995</v>
      </c>
      <c r="AC28" s="1">
        <v>0.53</v>
      </c>
      <c r="AD28" s="1"/>
      <c r="AE28" s="1"/>
      <c r="AF28" s="1"/>
      <c r="AG28" s="1"/>
      <c r="AH28" s="1"/>
      <c r="AI28" s="28">
        <v>0.81</v>
      </c>
      <c r="AJ28" s="22">
        <v>2.85</v>
      </c>
      <c r="AK28" s="23">
        <v>2.2999999999999998</v>
      </c>
      <c r="AL28" s="23">
        <v>4.1500000000000004</v>
      </c>
      <c r="AM28" s="23">
        <v>4.8499999999999996</v>
      </c>
      <c r="AN28" s="23">
        <v>3.3</v>
      </c>
      <c r="AO28" s="23">
        <v>0.93</v>
      </c>
      <c r="AP28" s="24">
        <v>2.5</v>
      </c>
    </row>
    <row r="29" spans="1:42" x14ac:dyDescent="0.25">
      <c r="A29" s="34">
        <v>24</v>
      </c>
      <c r="B29" s="12">
        <v>47931</v>
      </c>
      <c r="C29" s="13">
        <v>47507</v>
      </c>
      <c r="D29" s="12">
        <v>0.19</v>
      </c>
      <c r="E29" s="1">
        <v>1</v>
      </c>
      <c r="F29" s="1">
        <v>1</v>
      </c>
      <c r="G29" s="1">
        <v>0.5</v>
      </c>
      <c r="H29" s="1">
        <v>3.35</v>
      </c>
      <c r="I29" s="1">
        <v>0.01</v>
      </c>
      <c r="J29" s="1">
        <v>0.97</v>
      </c>
      <c r="K29" s="1">
        <v>0.69</v>
      </c>
      <c r="L29" s="1">
        <v>0.45</v>
      </c>
      <c r="M29" s="1">
        <v>1</v>
      </c>
      <c r="N29" s="1">
        <v>0.67</v>
      </c>
      <c r="O29" s="1">
        <v>0.4</v>
      </c>
      <c r="P29" s="1">
        <v>0.97</v>
      </c>
      <c r="Q29" s="1">
        <v>0.69</v>
      </c>
      <c r="R29" s="1">
        <v>0.45</v>
      </c>
      <c r="S29" s="1">
        <v>1</v>
      </c>
      <c r="T29" s="1">
        <v>0.67</v>
      </c>
      <c r="U29" s="1">
        <v>0.4</v>
      </c>
      <c r="V29" s="1">
        <v>0.83</v>
      </c>
      <c r="W29" s="1">
        <v>0.83</v>
      </c>
      <c r="X29" s="1">
        <v>0.83</v>
      </c>
      <c r="Y29" s="1">
        <v>0.83</v>
      </c>
      <c r="Z29" s="1">
        <v>0.56999999999999995</v>
      </c>
      <c r="AA29" s="1">
        <v>0.53</v>
      </c>
      <c r="AB29" s="1">
        <v>0.56999999999999995</v>
      </c>
      <c r="AC29" s="1">
        <v>0.53</v>
      </c>
      <c r="AD29" s="1"/>
      <c r="AE29" s="1"/>
      <c r="AF29" s="1"/>
      <c r="AG29" s="1"/>
      <c r="AH29" s="1"/>
      <c r="AI29" s="28">
        <v>0.48</v>
      </c>
      <c r="AJ29" s="22">
        <v>2.85</v>
      </c>
      <c r="AK29" s="23">
        <v>2.2999999999999998</v>
      </c>
      <c r="AL29" s="23">
        <v>4.1500000000000004</v>
      </c>
      <c r="AM29" s="23">
        <v>4.8499999999999996</v>
      </c>
      <c r="AN29" s="23">
        <v>3.3</v>
      </c>
      <c r="AO29" s="23">
        <v>0.93</v>
      </c>
      <c r="AP29" s="24">
        <v>2.5</v>
      </c>
    </row>
    <row r="30" spans="1:42" x14ac:dyDescent="0.25">
      <c r="A30" s="34">
        <v>25</v>
      </c>
      <c r="B30" s="12">
        <v>47931</v>
      </c>
      <c r="C30" s="13">
        <v>44506</v>
      </c>
      <c r="D30" s="12">
        <v>0.19</v>
      </c>
      <c r="E30" s="1">
        <v>1</v>
      </c>
      <c r="F30" s="1">
        <v>1</v>
      </c>
      <c r="G30" s="1">
        <v>0.5</v>
      </c>
      <c r="H30" s="1">
        <v>3.35</v>
      </c>
      <c r="I30" s="1">
        <v>0.01</v>
      </c>
      <c r="J30" s="1">
        <v>0.97</v>
      </c>
      <c r="K30" s="1">
        <v>0.69</v>
      </c>
      <c r="L30" s="1">
        <v>0.45</v>
      </c>
      <c r="M30" s="1">
        <v>1</v>
      </c>
      <c r="N30" s="1">
        <v>0.67</v>
      </c>
      <c r="O30" s="1">
        <v>0.4</v>
      </c>
      <c r="P30" s="1">
        <v>0.97</v>
      </c>
      <c r="Q30" s="1">
        <v>0.69</v>
      </c>
      <c r="R30" s="1">
        <v>0.45</v>
      </c>
      <c r="S30" s="1">
        <v>1</v>
      </c>
      <c r="T30" s="1">
        <v>0.67</v>
      </c>
      <c r="U30" s="1">
        <v>0.4</v>
      </c>
      <c r="V30" s="1">
        <v>0.83</v>
      </c>
      <c r="W30" s="1">
        <v>0.83</v>
      </c>
      <c r="X30" s="1">
        <v>0.83</v>
      </c>
      <c r="Y30" s="1">
        <v>0.83</v>
      </c>
      <c r="Z30" s="1">
        <v>0.56999999999999995</v>
      </c>
      <c r="AA30" s="1">
        <v>0.53</v>
      </c>
      <c r="AB30" s="1">
        <v>0.56999999999999995</v>
      </c>
      <c r="AC30" s="1">
        <v>0.53</v>
      </c>
      <c r="AD30" s="1"/>
      <c r="AE30" s="1"/>
      <c r="AF30" s="1"/>
      <c r="AG30" s="1"/>
      <c r="AH30" s="1"/>
      <c r="AI30" s="28">
        <v>0.45</v>
      </c>
      <c r="AJ30" s="22">
        <v>2.85</v>
      </c>
      <c r="AK30" s="23">
        <v>2.2999999999999998</v>
      </c>
      <c r="AL30" s="23">
        <v>4.1500000000000004</v>
      </c>
      <c r="AM30" s="23">
        <v>4.8499999999999996</v>
      </c>
      <c r="AN30" s="23">
        <v>3.3</v>
      </c>
      <c r="AO30" s="23">
        <v>0.93</v>
      </c>
      <c r="AP30" s="24">
        <v>2.5</v>
      </c>
    </row>
    <row r="31" spans="1:42" x14ac:dyDescent="0.25">
      <c r="A31" s="34">
        <v>26</v>
      </c>
      <c r="B31" s="12">
        <v>47931</v>
      </c>
      <c r="C31" s="13">
        <v>44518</v>
      </c>
      <c r="D31" s="12">
        <v>0.19</v>
      </c>
      <c r="E31" s="1">
        <v>1</v>
      </c>
      <c r="F31" s="1">
        <v>1</v>
      </c>
      <c r="G31" s="1">
        <v>0.5</v>
      </c>
      <c r="H31" s="1">
        <v>3.35</v>
      </c>
      <c r="I31" s="1">
        <v>0.01</v>
      </c>
      <c r="J31" s="1">
        <v>0.97</v>
      </c>
      <c r="K31" s="1">
        <v>0.69</v>
      </c>
      <c r="L31" s="1">
        <v>0.45</v>
      </c>
      <c r="M31" s="1">
        <v>1</v>
      </c>
      <c r="N31" s="1">
        <v>0.67</v>
      </c>
      <c r="O31" s="1">
        <v>0.4</v>
      </c>
      <c r="P31" s="1">
        <v>0.97</v>
      </c>
      <c r="Q31" s="1">
        <v>0.69</v>
      </c>
      <c r="R31" s="1">
        <v>0.45</v>
      </c>
      <c r="S31" s="1">
        <v>1</v>
      </c>
      <c r="T31" s="1">
        <v>0.67</v>
      </c>
      <c r="U31" s="1">
        <v>0.4</v>
      </c>
      <c r="V31" s="1">
        <v>0.83</v>
      </c>
      <c r="W31" s="1">
        <v>0.83</v>
      </c>
      <c r="X31" s="1">
        <v>0.83</v>
      </c>
      <c r="Y31" s="1">
        <v>0.83</v>
      </c>
      <c r="Z31" s="1">
        <v>0.56999999999999995</v>
      </c>
      <c r="AA31" s="1">
        <v>0.53</v>
      </c>
      <c r="AB31" s="1">
        <v>0.56999999999999995</v>
      </c>
      <c r="AC31" s="1">
        <v>0.53</v>
      </c>
      <c r="AD31" s="1"/>
      <c r="AE31" s="1"/>
      <c r="AF31" s="1"/>
      <c r="AG31" s="1"/>
      <c r="AH31" s="1"/>
      <c r="AI31" s="28">
        <v>0.4</v>
      </c>
      <c r="AJ31" s="22">
        <v>2.85</v>
      </c>
      <c r="AK31" s="23">
        <v>2.2999999999999998</v>
      </c>
      <c r="AL31" s="23">
        <v>4.1500000000000004</v>
      </c>
      <c r="AM31" s="23">
        <v>4.8499999999999996</v>
      </c>
      <c r="AN31" s="23">
        <v>3.3</v>
      </c>
      <c r="AO31" s="23">
        <v>0.93</v>
      </c>
      <c r="AP31" s="24">
        <v>2.5</v>
      </c>
    </row>
    <row r="32" spans="1:42" x14ac:dyDescent="0.25">
      <c r="A32" s="34">
        <v>27</v>
      </c>
      <c r="B32" s="12">
        <v>47931</v>
      </c>
      <c r="C32" s="13">
        <v>44275</v>
      </c>
      <c r="D32" s="12">
        <v>0.19</v>
      </c>
      <c r="E32" s="1">
        <v>1</v>
      </c>
      <c r="F32" s="1">
        <v>1</v>
      </c>
      <c r="G32" s="1">
        <v>0.5</v>
      </c>
      <c r="H32" s="1">
        <v>3.35</v>
      </c>
      <c r="I32" s="1">
        <v>0.01</v>
      </c>
      <c r="J32" s="1">
        <v>0.97</v>
      </c>
      <c r="K32" s="1">
        <v>0.69</v>
      </c>
      <c r="L32" s="1">
        <v>0.45</v>
      </c>
      <c r="M32" s="1">
        <v>1</v>
      </c>
      <c r="N32" s="1">
        <v>0.67</v>
      </c>
      <c r="O32" s="1">
        <v>0.4</v>
      </c>
      <c r="P32" s="1">
        <v>0.97</v>
      </c>
      <c r="Q32" s="1">
        <v>0.69</v>
      </c>
      <c r="R32" s="1">
        <v>0.45</v>
      </c>
      <c r="S32" s="1">
        <v>1</v>
      </c>
      <c r="T32" s="1">
        <v>0.67</v>
      </c>
      <c r="U32" s="1">
        <v>0.4</v>
      </c>
      <c r="V32" s="1">
        <v>0.83</v>
      </c>
      <c r="W32" s="1">
        <v>0.83</v>
      </c>
      <c r="X32" s="1">
        <v>0.83</v>
      </c>
      <c r="Y32" s="1">
        <v>0.83</v>
      </c>
      <c r="Z32" s="1">
        <v>0.56999999999999995</v>
      </c>
      <c r="AA32" s="1">
        <v>0.53</v>
      </c>
      <c r="AB32" s="1">
        <v>0.56999999999999995</v>
      </c>
      <c r="AC32" s="1">
        <v>0.53</v>
      </c>
      <c r="AD32" s="1"/>
      <c r="AE32" s="1"/>
      <c r="AF32" s="1"/>
      <c r="AG32" s="1"/>
      <c r="AH32" s="1"/>
      <c r="AI32" s="28">
        <v>0.48</v>
      </c>
      <c r="AJ32" s="22">
        <v>2.85</v>
      </c>
      <c r="AK32" s="23">
        <v>2.2999999999999998</v>
      </c>
      <c r="AL32" s="23">
        <v>4.1500000000000004</v>
      </c>
      <c r="AM32" s="23">
        <v>4.8499999999999996</v>
      </c>
      <c r="AN32" s="23">
        <v>3.3</v>
      </c>
      <c r="AO32" s="23">
        <v>0.93</v>
      </c>
      <c r="AP32" s="24">
        <v>2.5</v>
      </c>
    </row>
    <row r="33" spans="1:42" x14ac:dyDescent="0.25">
      <c r="A33" s="34">
        <v>28</v>
      </c>
      <c r="B33" s="12">
        <v>47931</v>
      </c>
      <c r="C33" s="13">
        <v>58624</v>
      </c>
      <c r="D33" s="12">
        <v>0.17</v>
      </c>
      <c r="E33" s="1">
        <v>1</v>
      </c>
      <c r="F33" s="1">
        <v>1</v>
      </c>
      <c r="G33" s="1">
        <v>0.63</v>
      </c>
      <c r="H33" s="1">
        <v>3.35</v>
      </c>
      <c r="I33" s="1">
        <v>0.01</v>
      </c>
      <c r="J33" s="1">
        <v>0.97</v>
      </c>
      <c r="K33" s="1">
        <v>0.69</v>
      </c>
      <c r="L33" s="1">
        <v>0.45</v>
      </c>
      <c r="M33" s="1">
        <v>1</v>
      </c>
      <c r="N33" s="1">
        <v>0.67</v>
      </c>
      <c r="O33" s="1">
        <v>0.4</v>
      </c>
      <c r="P33" s="1">
        <v>0.97</v>
      </c>
      <c r="Q33" s="1">
        <v>0.69</v>
      </c>
      <c r="R33" s="1">
        <v>0.45</v>
      </c>
      <c r="S33" s="1">
        <v>1</v>
      </c>
      <c r="T33" s="1">
        <v>0.67</v>
      </c>
      <c r="U33" s="1">
        <v>0.4</v>
      </c>
      <c r="V33" s="1">
        <v>0.83</v>
      </c>
      <c r="W33" s="1">
        <v>0.83</v>
      </c>
      <c r="X33" s="1">
        <v>0.83</v>
      </c>
      <c r="Y33" s="1">
        <v>0.83</v>
      </c>
      <c r="Z33" s="1">
        <v>0.56999999999999995</v>
      </c>
      <c r="AA33" s="1">
        <v>0.53</v>
      </c>
      <c r="AB33" s="1">
        <v>0.56999999999999995</v>
      </c>
      <c r="AC33" s="1">
        <v>0.53</v>
      </c>
      <c r="AD33" s="1"/>
      <c r="AE33" s="1"/>
      <c r="AF33" s="1"/>
      <c r="AG33" s="1"/>
      <c r="AH33" s="1"/>
      <c r="AI33" s="28">
        <v>0.52</v>
      </c>
      <c r="AJ33" s="22">
        <v>2.85</v>
      </c>
      <c r="AK33" s="23">
        <v>2.2999999999999998</v>
      </c>
      <c r="AL33" s="23">
        <v>4.1500000000000004</v>
      </c>
      <c r="AM33" s="23">
        <v>4.8499999999999996</v>
      </c>
      <c r="AN33" s="23">
        <v>3.3</v>
      </c>
      <c r="AO33" s="23">
        <v>0.86</v>
      </c>
      <c r="AP33" s="24">
        <v>3.13</v>
      </c>
    </row>
    <row r="34" spans="1:42" ht="15.75" thickBot="1" x14ac:dyDescent="0.3">
      <c r="A34" s="35">
        <v>29</v>
      </c>
      <c r="B34" s="14">
        <v>47931</v>
      </c>
      <c r="C34" s="15">
        <v>58693</v>
      </c>
      <c r="D34" s="14">
        <v>0.17</v>
      </c>
      <c r="E34" s="21">
        <v>1</v>
      </c>
      <c r="F34" s="21">
        <v>1</v>
      </c>
      <c r="G34" s="21">
        <v>0.63</v>
      </c>
      <c r="H34" s="21">
        <v>3.35</v>
      </c>
      <c r="I34" s="21">
        <v>0.01</v>
      </c>
      <c r="J34" s="21">
        <v>0.97</v>
      </c>
      <c r="K34" s="21">
        <v>0.69</v>
      </c>
      <c r="L34" s="21">
        <v>0.45</v>
      </c>
      <c r="M34" s="21">
        <v>1</v>
      </c>
      <c r="N34" s="21">
        <v>0.67</v>
      </c>
      <c r="O34" s="21">
        <v>0.4</v>
      </c>
      <c r="P34" s="21">
        <v>0.97</v>
      </c>
      <c r="Q34" s="21">
        <v>0.69</v>
      </c>
      <c r="R34" s="21">
        <v>0.45</v>
      </c>
      <c r="S34" s="21">
        <v>1</v>
      </c>
      <c r="T34" s="21">
        <v>0.67</v>
      </c>
      <c r="U34" s="21">
        <v>0.4</v>
      </c>
      <c r="V34" s="21">
        <v>0.83</v>
      </c>
      <c r="W34" s="21">
        <v>0.83</v>
      </c>
      <c r="X34" s="21">
        <v>0.83</v>
      </c>
      <c r="Y34" s="21">
        <v>0.83</v>
      </c>
      <c r="Z34" s="21">
        <v>0.56999999999999995</v>
      </c>
      <c r="AA34" s="21">
        <v>0.53</v>
      </c>
      <c r="AB34" s="21">
        <v>0.56999999999999995</v>
      </c>
      <c r="AC34" s="21">
        <v>0.53</v>
      </c>
      <c r="AD34" s="21"/>
      <c r="AE34" s="21"/>
      <c r="AF34" s="21"/>
      <c r="AG34" s="21"/>
      <c r="AH34" s="21"/>
      <c r="AI34" s="16">
        <v>0.54</v>
      </c>
      <c r="AJ34" s="25">
        <v>2.85</v>
      </c>
      <c r="AK34" s="26">
        <v>2.2999999999999998</v>
      </c>
      <c r="AL34" s="26">
        <v>4.1500000000000004</v>
      </c>
      <c r="AM34" s="26">
        <v>4.8499999999999996</v>
      </c>
      <c r="AN34" s="26">
        <v>3.3</v>
      </c>
      <c r="AO34" s="26">
        <v>0.86</v>
      </c>
      <c r="AP34" s="27">
        <v>4.13</v>
      </c>
    </row>
  </sheetData>
  <mergeCells count="3">
    <mergeCell ref="AJ1:AN1"/>
    <mergeCell ref="AO1:AP1"/>
    <mergeCell ref="D2:A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237-9928-480D-9475-5EF11BE871F7}">
  <dimension ref="A1:U56"/>
  <sheetViews>
    <sheetView workbookViewId="0">
      <selection activeCell="L26" sqref="L26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2.28515625" customWidth="1"/>
    <col min="4" max="4" width="6.28515625" bestFit="1" customWidth="1"/>
    <col min="7" max="7" width="12" bestFit="1" customWidth="1"/>
    <col min="8" max="9" width="12" customWidth="1"/>
    <col min="16" max="16" width="12.140625" bestFit="1" customWidth="1"/>
    <col min="19" max="19" width="13.85546875" customWidth="1"/>
    <col min="20" max="20" width="10.28515625" customWidth="1"/>
  </cols>
  <sheetData>
    <row r="1" spans="1:21" ht="16.5" thickTop="1" thickBot="1" x14ac:dyDescent="0.3">
      <c r="A1" s="69" t="s">
        <v>67</v>
      </c>
      <c r="B1" s="70" t="s">
        <v>68</v>
      </c>
      <c r="C1" s="71" t="s">
        <v>69</v>
      </c>
      <c r="D1" s="72" t="s">
        <v>70</v>
      </c>
      <c r="F1" s="73" t="s">
        <v>71</v>
      </c>
      <c r="G1">
        <f>G4-I4</f>
        <v>6.1428571428571388</v>
      </c>
      <c r="L1" t="s">
        <v>71</v>
      </c>
      <c r="M1">
        <f>I4-K4</f>
        <v>3.8571428571428612</v>
      </c>
      <c r="P1" s="74" t="s">
        <v>72</v>
      </c>
      <c r="Q1" s="74" t="s">
        <v>73</v>
      </c>
      <c r="R1" s="9"/>
      <c r="S1" s="75" t="s">
        <v>74</v>
      </c>
      <c r="T1" s="75" t="s">
        <v>11</v>
      </c>
      <c r="U1" s="75" t="s">
        <v>75</v>
      </c>
    </row>
    <row r="2" spans="1:21" ht="15.75" thickTop="1" x14ac:dyDescent="0.25">
      <c r="A2" s="12" t="s">
        <v>76</v>
      </c>
      <c r="B2" t="s">
        <v>77</v>
      </c>
      <c r="C2">
        <v>1</v>
      </c>
      <c r="D2" s="13">
        <v>78</v>
      </c>
      <c r="P2">
        <f>MAX(D2:D56)</f>
        <v>87</v>
      </c>
      <c r="Q2">
        <f>MIN(D2:D56)</f>
        <v>45</v>
      </c>
      <c r="R2" s="9">
        <v>1</v>
      </c>
      <c r="S2" s="9">
        <f>$G$8</f>
        <v>3.6428571428571432</v>
      </c>
      <c r="T2" s="9">
        <f>$I$8</f>
        <v>3.6428571428571432</v>
      </c>
      <c r="U2" s="9">
        <f>$J$8</f>
        <v>0</v>
      </c>
    </row>
    <row r="3" spans="1:21" ht="15.75" thickBot="1" x14ac:dyDescent="0.3">
      <c r="A3" s="12" t="s">
        <v>76</v>
      </c>
      <c r="B3" t="s">
        <v>78</v>
      </c>
      <c r="C3">
        <v>1</v>
      </c>
      <c r="D3" s="13">
        <v>70</v>
      </c>
      <c r="F3" s="58" t="s">
        <v>79</v>
      </c>
      <c r="G3" s="58" t="s">
        <v>80</v>
      </c>
      <c r="H3" s="58" t="s">
        <v>81</v>
      </c>
      <c r="I3" s="58" t="s">
        <v>82</v>
      </c>
      <c r="J3" s="58" t="s">
        <v>83</v>
      </c>
      <c r="K3" s="58" t="s">
        <v>84</v>
      </c>
      <c r="L3" s="58" t="s">
        <v>85</v>
      </c>
      <c r="R3" s="9">
        <v>2</v>
      </c>
      <c r="S3" s="9">
        <f>$G$15</f>
        <v>3.6214285714285714</v>
      </c>
      <c r="T3" s="9">
        <f>$I$15</f>
        <v>3.6428571428571432</v>
      </c>
      <c r="U3" s="9">
        <f>$J$15</f>
        <v>-2.1428571428571797E-2</v>
      </c>
    </row>
    <row r="4" spans="1:21" ht="15.75" thickTop="1" x14ac:dyDescent="0.25">
      <c r="A4" s="12" t="s">
        <v>76</v>
      </c>
      <c r="B4" t="s">
        <v>86</v>
      </c>
      <c r="C4">
        <v>1</v>
      </c>
      <c r="D4" s="13">
        <v>72</v>
      </c>
      <c r="F4" s="44">
        <f>I4+(G1*1.5)</f>
        <v>82.071428571428569</v>
      </c>
      <c r="G4" s="44">
        <f>MAX(D2:D8)</f>
        <v>79</v>
      </c>
      <c r="H4" s="44">
        <f>(G4+I4)/2</f>
        <v>75.928571428571431</v>
      </c>
      <c r="I4" s="44">
        <f>AVERAGE(D2:D8)</f>
        <v>72.857142857142861</v>
      </c>
      <c r="J4" s="44">
        <f>(I4+K4)/2</f>
        <v>70.928571428571431</v>
      </c>
      <c r="K4" s="44">
        <f>MIN(D2:D8)</f>
        <v>69</v>
      </c>
      <c r="L4" s="44">
        <f>I4-(M1*1.5)</f>
        <v>67.071428571428569</v>
      </c>
      <c r="R4" s="9">
        <v>3</v>
      </c>
      <c r="S4" s="9">
        <f>$G$22</f>
        <v>3.4428571428571431</v>
      </c>
      <c r="T4" s="9">
        <f>$I$22</f>
        <v>3.6321428571428571</v>
      </c>
      <c r="U4" s="9">
        <f>$J$22</f>
        <v>-0.20000000000000018</v>
      </c>
    </row>
    <row r="5" spans="1:21" x14ac:dyDescent="0.25">
      <c r="A5" s="12" t="s">
        <v>76</v>
      </c>
      <c r="B5" t="s">
        <v>87</v>
      </c>
      <c r="C5">
        <v>1</v>
      </c>
      <c r="D5" s="13">
        <v>69</v>
      </c>
      <c r="R5" s="9">
        <v>4</v>
      </c>
      <c r="S5" s="9">
        <f>$G$28</f>
        <v>3.6583333333333332</v>
      </c>
      <c r="T5" s="9">
        <f>$I$28</f>
        <v>3.5690476190476188</v>
      </c>
      <c r="U5" s="9">
        <f>$J$28</f>
        <v>2.6190476190476097E-2</v>
      </c>
    </row>
    <row r="6" spans="1:21" x14ac:dyDescent="0.25">
      <c r="A6" s="12" t="s">
        <v>76</v>
      </c>
      <c r="B6" t="s">
        <v>88</v>
      </c>
      <c r="C6">
        <v>1</v>
      </c>
      <c r="D6" s="13">
        <v>79</v>
      </c>
      <c r="R6" s="9">
        <v>5</v>
      </c>
      <c r="S6" s="9">
        <f>$G$35</f>
        <v>3.5857142857142854</v>
      </c>
      <c r="T6" s="9">
        <f>$I$35</f>
        <v>3.5888888888888886</v>
      </c>
      <c r="U6" s="9">
        <f>$J$35</f>
        <v>1.6666666666666607E-2</v>
      </c>
    </row>
    <row r="7" spans="1:21" x14ac:dyDescent="0.25">
      <c r="A7" s="12" t="s">
        <v>76</v>
      </c>
      <c r="B7" t="s">
        <v>89</v>
      </c>
      <c r="C7">
        <v>1</v>
      </c>
      <c r="D7" s="13">
        <v>70</v>
      </c>
      <c r="F7" t="s">
        <v>90</v>
      </c>
      <c r="G7" t="s">
        <v>74</v>
      </c>
      <c r="H7" t="s">
        <v>91</v>
      </c>
      <c r="I7" t="s">
        <v>11</v>
      </c>
      <c r="J7" t="s">
        <v>75</v>
      </c>
      <c r="R7" s="9">
        <v>6</v>
      </c>
      <c r="S7" s="9">
        <f>$G$42</f>
        <v>3.7428571428571433</v>
      </c>
      <c r="T7" s="9">
        <f>$I$42</f>
        <v>3.5882352941176472</v>
      </c>
      <c r="U7" s="9">
        <f>$J$42</f>
        <v>0.15396825396825475</v>
      </c>
    </row>
    <row r="8" spans="1:21" x14ac:dyDescent="0.25">
      <c r="A8" s="76" t="s">
        <v>76</v>
      </c>
      <c r="B8" s="46" t="s">
        <v>92</v>
      </c>
      <c r="C8" s="46">
        <v>1</v>
      </c>
      <c r="D8" s="77">
        <v>72</v>
      </c>
      <c r="E8" s="46"/>
      <c r="F8" s="46">
        <f>AVERAGE(D2:D8)/100</f>
        <v>0.72857142857142865</v>
      </c>
      <c r="G8" s="46">
        <f>F8*5</f>
        <v>3.6428571428571432</v>
      </c>
      <c r="H8" s="46">
        <f>AVERAGE(D2:D8)/100</f>
        <v>0.72857142857142865</v>
      </c>
      <c r="I8" s="46">
        <f>H8*5</f>
        <v>3.6428571428571432</v>
      </c>
      <c r="J8" s="46">
        <v>0</v>
      </c>
      <c r="R8" s="9">
        <v>7</v>
      </c>
      <c r="S8" s="9">
        <f>$G$49</f>
        <v>3.4357142857142851</v>
      </c>
      <c r="T8" s="9">
        <f>$I$49</f>
        <v>3.614634146341464</v>
      </c>
      <c r="U8" s="9">
        <f>$J$49</f>
        <v>-0.15252100840336213</v>
      </c>
    </row>
    <row r="9" spans="1:21" x14ac:dyDescent="0.25">
      <c r="A9" s="12" t="s">
        <v>76</v>
      </c>
      <c r="B9" t="s">
        <v>93</v>
      </c>
      <c r="C9">
        <v>2</v>
      </c>
      <c r="D9" s="13">
        <v>72</v>
      </c>
      <c r="R9" s="9">
        <v>8</v>
      </c>
      <c r="S9" s="9">
        <f>$G$56</f>
        <v>3.1357142857142857</v>
      </c>
      <c r="T9" s="9">
        <f>$I$56</f>
        <v>3.5885416666666665</v>
      </c>
      <c r="U9" s="9">
        <f>$J$56</f>
        <v>-0.47891986062717828</v>
      </c>
    </row>
    <row r="10" spans="1:21" x14ac:dyDescent="0.25">
      <c r="A10" s="12" t="s">
        <v>76</v>
      </c>
      <c r="B10" t="s">
        <v>94</v>
      </c>
      <c r="C10">
        <v>2</v>
      </c>
      <c r="D10" s="13">
        <v>71</v>
      </c>
    </row>
    <row r="11" spans="1:21" x14ac:dyDescent="0.25">
      <c r="A11" s="12" t="s">
        <v>76</v>
      </c>
      <c r="B11" t="s">
        <v>95</v>
      </c>
      <c r="C11">
        <v>2</v>
      </c>
      <c r="D11" s="13">
        <v>68</v>
      </c>
    </row>
    <row r="12" spans="1:21" x14ac:dyDescent="0.25">
      <c r="A12" s="12" t="s">
        <v>76</v>
      </c>
      <c r="B12" t="s">
        <v>96</v>
      </c>
      <c r="C12">
        <v>2</v>
      </c>
      <c r="D12" s="13">
        <v>73</v>
      </c>
    </row>
    <row r="13" spans="1:21" x14ac:dyDescent="0.25">
      <c r="A13" s="12" t="s">
        <v>76</v>
      </c>
      <c r="B13" t="s">
        <v>97</v>
      </c>
      <c r="C13">
        <v>2</v>
      </c>
      <c r="D13" s="13">
        <v>67</v>
      </c>
    </row>
    <row r="14" spans="1:21" x14ac:dyDescent="0.25">
      <c r="A14" s="12" t="s">
        <v>76</v>
      </c>
      <c r="B14" t="s">
        <v>98</v>
      </c>
      <c r="C14">
        <v>2</v>
      </c>
      <c r="D14" s="13">
        <v>73</v>
      </c>
      <c r="F14" t="s">
        <v>90</v>
      </c>
      <c r="G14" t="s">
        <v>74</v>
      </c>
      <c r="H14" t="s">
        <v>91</v>
      </c>
      <c r="I14" t="s">
        <v>11</v>
      </c>
      <c r="J14" t="s">
        <v>75</v>
      </c>
    </row>
    <row r="15" spans="1:21" x14ac:dyDescent="0.25">
      <c r="A15" s="76" t="s">
        <v>76</v>
      </c>
      <c r="B15" s="46" t="s">
        <v>99</v>
      </c>
      <c r="C15" s="46">
        <v>2</v>
      </c>
      <c r="D15" s="77">
        <v>83</v>
      </c>
      <c r="E15" s="46"/>
      <c r="F15" s="46">
        <f>AVERAGE(D9:D15)/100</f>
        <v>0.72428571428571431</v>
      </c>
      <c r="G15" s="46">
        <f>F15*5</f>
        <v>3.6214285714285714</v>
      </c>
      <c r="H15" s="46">
        <f>AVERAGE(D2:D8)/100</f>
        <v>0.72857142857142865</v>
      </c>
      <c r="I15" s="46">
        <f>H15*5</f>
        <v>3.6428571428571432</v>
      </c>
      <c r="J15" s="46">
        <f>G15-I8</f>
        <v>-2.1428571428571797E-2</v>
      </c>
    </row>
    <row r="16" spans="1:21" x14ac:dyDescent="0.25">
      <c r="A16" s="12" t="s">
        <v>76</v>
      </c>
      <c r="B16" t="s">
        <v>100</v>
      </c>
      <c r="C16">
        <v>3</v>
      </c>
      <c r="D16" s="13">
        <v>66</v>
      </c>
    </row>
    <row r="17" spans="1:10" x14ac:dyDescent="0.25">
      <c r="A17" s="12" t="s">
        <v>76</v>
      </c>
      <c r="B17" t="s">
        <v>101</v>
      </c>
      <c r="C17">
        <v>3</v>
      </c>
      <c r="D17" s="13">
        <v>59</v>
      </c>
    </row>
    <row r="18" spans="1:10" x14ac:dyDescent="0.25">
      <c r="A18" s="12" t="s">
        <v>76</v>
      </c>
      <c r="B18" t="s">
        <v>102</v>
      </c>
      <c r="C18">
        <v>3</v>
      </c>
      <c r="D18" s="13">
        <v>82</v>
      </c>
    </row>
    <row r="19" spans="1:10" x14ac:dyDescent="0.25">
      <c r="A19" s="12" t="s">
        <v>76</v>
      </c>
      <c r="B19" t="s">
        <v>103</v>
      </c>
      <c r="C19">
        <v>3</v>
      </c>
      <c r="D19" s="13">
        <v>60</v>
      </c>
    </row>
    <row r="20" spans="1:10" x14ac:dyDescent="0.25">
      <c r="A20" s="12" t="s">
        <v>76</v>
      </c>
      <c r="B20" t="s">
        <v>104</v>
      </c>
      <c r="C20">
        <v>3</v>
      </c>
      <c r="D20" s="13">
        <v>67</v>
      </c>
    </row>
    <row r="21" spans="1:10" x14ac:dyDescent="0.25">
      <c r="A21" s="12" t="s">
        <v>76</v>
      </c>
      <c r="B21" t="s">
        <v>105</v>
      </c>
      <c r="C21">
        <v>3</v>
      </c>
      <c r="D21" s="13">
        <v>73</v>
      </c>
      <c r="F21" t="s">
        <v>90</v>
      </c>
      <c r="G21" t="s">
        <v>74</v>
      </c>
      <c r="H21" t="s">
        <v>91</v>
      </c>
      <c r="I21" t="s">
        <v>11</v>
      </c>
      <c r="J21" t="s">
        <v>75</v>
      </c>
    </row>
    <row r="22" spans="1:10" x14ac:dyDescent="0.25">
      <c r="A22" s="76" t="s">
        <v>76</v>
      </c>
      <c r="B22" s="46" t="s">
        <v>106</v>
      </c>
      <c r="C22" s="46">
        <v>3</v>
      </c>
      <c r="D22" s="77">
        <v>75</v>
      </c>
      <c r="E22" s="46"/>
      <c r="F22" s="46">
        <f>AVERAGE(D16:D22)/100</f>
        <v>0.68857142857142861</v>
      </c>
      <c r="G22" s="46">
        <f>F22*5</f>
        <v>3.4428571428571431</v>
      </c>
      <c r="H22" s="46">
        <f>AVERAGE(D2:D15)/100</f>
        <v>0.72642857142857142</v>
      </c>
      <c r="I22" s="46">
        <f>H22*5</f>
        <v>3.6321428571428571</v>
      </c>
      <c r="J22" s="46">
        <f>G22-I15</f>
        <v>-0.20000000000000018</v>
      </c>
    </row>
    <row r="23" spans="1:10" x14ac:dyDescent="0.25">
      <c r="A23" s="12" t="s">
        <v>76</v>
      </c>
      <c r="B23" t="s">
        <v>107</v>
      </c>
      <c r="C23">
        <v>4</v>
      </c>
      <c r="D23" s="13">
        <v>74</v>
      </c>
    </row>
    <row r="24" spans="1:10" x14ac:dyDescent="0.25">
      <c r="A24" s="12" t="s">
        <v>76</v>
      </c>
      <c r="B24" t="s">
        <v>108</v>
      </c>
      <c r="C24">
        <v>4</v>
      </c>
      <c r="D24" s="13">
        <v>62</v>
      </c>
    </row>
    <row r="25" spans="1:10" x14ac:dyDescent="0.25">
      <c r="A25" s="12" t="s">
        <v>76</v>
      </c>
      <c r="B25" t="s">
        <v>109</v>
      </c>
      <c r="C25">
        <v>4</v>
      </c>
      <c r="D25" s="13">
        <v>63</v>
      </c>
    </row>
    <row r="26" spans="1:10" x14ac:dyDescent="0.25">
      <c r="A26" s="12" t="s">
        <v>76</v>
      </c>
      <c r="B26" t="s">
        <v>110</v>
      </c>
      <c r="C26">
        <v>4</v>
      </c>
      <c r="D26" s="13">
        <v>84</v>
      </c>
    </row>
    <row r="27" spans="1:10" x14ac:dyDescent="0.25">
      <c r="A27" s="12" t="s">
        <v>76</v>
      </c>
      <c r="B27" t="s">
        <v>111</v>
      </c>
      <c r="C27">
        <v>4</v>
      </c>
      <c r="D27" s="13">
        <v>80</v>
      </c>
      <c r="F27" t="s">
        <v>90</v>
      </c>
      <c r="G27" t="s">
        <v>74</v>
      </c>
      <c r="H27" t="s">
        <v>91</v>
      </c>
      <c r="I27" t="s">
        <v>11</v>
      </c>
      <c r="J27" t="s">
        <v>75</v>
      </c>
    </row>
    <row r="28" spans="1:10" x14ac:dyDescent="0.25">
      <c r="A28" s="76" t="s">
        <v>76</v>
      </c>
      <c r="B28" s="46" t="s">
        <v>112</v>
      </c>
      <c r="C28" s="46">
        <v>4</v>
      </c>
      <c r="D28" s="77">
        <v>76</v>
      </c>
      <c r="E28" s="46"/>
      <c r="F28" s="46">
        <f>AVERAGE(D23:D28)/100</f>
        <v>0.73166666666666669</v>
      </c>
      <c r="G28" s="46">
        <f>F28*5</f>
        <v>3.6583333333333332</v>
      </c>
      <c r="H28" s="46">
        <f>AVERAGE(D2:D22)/100</f>
        <v>0.71380952380952378</v>
      </c>
      <c r="I28" s="46">
        <f>H28*5</f>
        <v>3.5690476190476188</v>
      </c>
      <c r="J28" s="46">
        <f>G28-I22</f>
        <v>2.6190476190476097E-2</v>
      </c>
    </row>
    <row r="29" spans="1:10" x14ac:dyDescent="0.25">
      <c r="A29" s="12" t="s">
        <v>76</v>
      </c>
      <c r="B29" t="s">
        <v>113</v>
      </c>
      <c r="C29">
        <v>5</v>
      </c>
      <c r="D29" s="13">
        <v>85</v>
      </c>
    </row>
    <row r="30" spans="1:10" x14ac:dyDescent="0.25">
      <c r="A30" s="12" t="s">
        <v>76</v>
      </c>
      <c r="B30" t="s">
        <v>114</v>
      </c>
      <c r="C30">
        <v>5</v>
      </c>
      <c r="D30" s="13">
        <v>67</v>
      </c>
    </row>
    <row r="31" spans="1:10" x14ac:dyDescent="0.25">
      <c r="A31" s="12" t="s">
        <v>76</v>
      </c>
      <c r="B31" t="s">
        <v>115</v>
      </c>
      <c r="C31">
        <v>5</v>
      </c>
      <c r="D31" s="13">
        <v>57</v>
      </c>
    </row>
    <row r="32" spans="1:10" x14ac:dyDescent="0.25">
      <c r="A32" s="12" t="s">
        <v>76</v>
      </c>
      <c r="B32" t="s">
        <v>116</v>
      </c>
      <c r="C32">
        <v>5</v>
      </c>
      <c r="D32" s="13">
        <v>66</v>
      </c>
    </row>
    <row r="33" spans="1:10" x14ac:dyDescent="0.25">
      <c r="A33" s="12" t="s">
        <v>76</v>
      </c>
      <c r="B33" t="s">
        <v>117</v>
      </c>
      <c r="C33">
        <v>5</v>
      </c>
      <c r="D33" s="13">
        <v>80</v>
      </c>
    </row>
    <row r="34" spans="1:10" x14ac:dyDescent="0.25">
      <c r="A34" s="12" t="s">
        <v>76</v>
      </c>
      <c r="B34" t="s">
        <v>118</v>
      </c>
      <c r="C34">
        <v>5</v>
      </c>
      <c r="D34" s="13">
        <v>81</v>
      </c>
      <c r="F34" t="s">
        <v>90</v>
      </c>
      <c r="G34" t="s">
        <v>74</v>
      </c>
      <c r="H34" t="s">
        <v>91</v>
      </c>
      <c r="I34" t="s">
        <v>11</v>
      </c>
      <c r="J34" t="s">
        <v>75</v>
      </c>
    </row>
    <row r="35" spans="1:10" x14ac:dyDescent="0.25">
      <c r="A35" s="76" t="s">
        <v>76</v>
      </c>
      <c r="B35" s="46" t="s">
        <v>119</v>
      </c>
      <c r="C35" s="46">
        <v>5</v>
      </c>
      <c r="D35" s="77">
        <v>66</v>
      </c>
      <c r="E35" s="46"/>
      <c r="F35" s="46">
        <f>AVERAGE(D29:D35)/100</f>
        <v>0.71714285714285708</v>
      </c>
      <c r="G35" s="46">
        <f>F35*5</f>
        <v>3.5857142857142854</v>
      </c>
      <c r="H35" s="46">
        <f>AVERAGE(D2:D28)/100</f>
        <v>0.71777777777777774</v>
      </c>
      <c r="I35" s="46">
        <f>H35*5</f>
        <v>3.5888888888888886</v>
      </c>
      <c r="J35" s="46">
        <f>G35-I28</f>
        <v>1.6666666666666607E-2</v>
      </c>
    </row>
    <row r="36" spans="1:10" x14ac:dyDescent="0.25">
      <c r="A36" s="12" t="s">
        <v>76</v>
      </c>
      <c r="B36" t="s">
        <v>120</v>
      </c>
      <c r="C36">
        <v>6</v>
      </c>
      <c r="D36" s="13">
        <v>74</v>
      </c>
    </row>
    <row r="37" spans="1:10" x14ac:dyDescent="0.25">
      <c r="A37" s="12" t="s">
        <v>76</v>
      </c>
      <c r="B37" t="s">
        <v>121</v>
      </c>
      <c r="C37">
        <v>6</v>
      </c>
      <c r="D37" s="13">
        <v>76</v>
      </c>
    </row>
    <row r="38" spans="1:10" x14ac:dyDescent="0.25">
      <c r="A38" s="12" t="s">
        <v>76</v>
      </c>
      <c r="B38" t="s">
        <v>122</v>
      </c>
      <c r="C38">
        <v>6</v>
      </c>
      <c r="D38" s="13">
        <v>72</v>
      </c>
    </row>
    <row r="39" spans="1:10" x14ac:dyDescent="0.25">
      <c r="A39" s="12" t="s">
        <v>76</v>
      </c>
      <c r="B39" t="s">
        <v>123</v>
      </c>
      <c r="C39">
        <v>6</v>
      </c>
      <c r="D39" s="13">
        <v>73</v>
      </c>
    </row>
    <row r="40" spans="1:10" x14ac:dyDescent="0.25">
      <c r="A40" s="12" t="s">
        <v>76</v>
      </c>
      <c r="B40" t="s">
        <v>124</v>
      </c>
      <c r="C40">
        <v>6</v>
      </c>
      <c r="D40" s="13">
        <v>75</v>
      </c>
    </row>
    <row r="41" spans="1:10" x14ac:dyDescent="0.25">
      <c r="A41" s="12" t="s">
        <v>76</v>
      </c>
      <c r="B41" t="s">
        <v>125</v>
      </c>
      <c r="C41">
        <v>6</v>
      </c>
      <c r="D41" s="13">
        <v>69</v>
      </c>
      <c r="F41" t="s">
        <v>90</v>
      </c>
      <c r="G41" t="s">
        <v>74</v>
      </c>
      <c r="H41" t="s">
        <v>91</v>
      </c>
      <c r="I41" t="s">
        <v>11</v>
      </c>
      <c r="J41" t="s">
        <v>75</v>
      </c>
    </row>
    <row r="42" spans="1:10" x14ac:dyDescent="0.25">
      <c r="A42" s="76" t="s">
        <v>76</v>
      </c>
      <c r="B42" s="46" t="s">
        <v>126</v>
      </c>
      <c r="C42" s="46">
        <v>6</v>
      </c>
      <c r="D42" s="77">
        <v>85</v>
      </c>
      <c r="E42" s="46"/>
      <c r="F42" s="46">
        <f>AVERAGE(D36:D42)/100</f>
        <v>0.74857142857142867</v>
      </c>
      <c r="G42" s="46">
        <f>F42*5</f>
        <v>3.7428571428571433</v>
      </c>
      <c r="H42" s="46">
        <f>AVERAGE(D2:D35)/100</f>
        <v>0.71764705882352942</v>
      </c>
      <c r="I42" s="46">
        <f>H42*5</f>
        <v>3.5882352941176472</v>
      </c>
      <c r="J42" s="46">
        <f>G42-I35</f>
        <v>0.15396825396825475</v>
      </c>
    </row>
    <row r="43" spans="1:10" x14ac:dyDescent="0.25">
      <c r="A43" s="12" t="s">
        <v>76</v>
      </c>
      <c r="B43" t="s">
        <v>127</v>
      </c>
      <c r="C43">
        <v>7</v>
      </c>
      <c r="D43" s="13">
        <v>63</v>
      </c>
    </row>
    <row r="44" spans="1:10" x14ac:dyDescent="0.25">
      <c r="A44" s="12" t="s">
        <v>76</v>
      </c>
      <c r="B44" t="s">
        <v>128</v>
      </c>
      <c r="C44">
        <v>7</v>
      </c>
      <c r="D44" s="13">
        <v>87</v>
      </c>
    </row>
    <row r="45" spans="1:10" x14ac:dyDescent="0.25">
      <c r="A45" s="12" t="s">
        <v>76</v>
      </c>
      <c r="B45" t="s">
        <v>129</v>
      </c>
      <c r="C45">
        <v>7</v>
      </c>
      <c r="D45" s="13">
        <v>72</v>
      </c>
    </row>
    <row r="46" spans="1:10" x14ac:dyDescent="0.25">
      <c r="A46" s="12" t="s">
        <v>76</v>
      </c>
      <c r="B46" t="s">
        <v>130</v>
      </c>
      <c r="C46">
        <v>7</v>
      </c>
      <c r="D46" s="13">
        <v>72</v>
      </c>
    </row>
    <row r="47" spans="1:10" x14ac:dyDescent="0.25">
      <c r="A47" s="12" t="s">
        <v>76</v>
      </c>
      <c r="B47" t="s">
        <v>131</v>
      </c>
      <c r="C47">
        <v>7</v>
      </c>
      <c r="D47" s="13">
        <v>77</v>
      </c>
    </row>
    <row r="48" spans="1:10" x14ac:dyDescent="0.25">
      <c r="A48" s="12" t="s">
        <v>76</v>
      </c>
      <c r="B48" t="s">
        <v>132</v>
      </c>
      <c r="C48">
        <v>7</v>
      </c>
      <c r="D48" s="13">
        <v>45</v>
      </c>
      <c r="F48" t="s">
        <v>90</v>
      </c>
      <c r="G48" t="s">
        <v>74</v>
      </c>
      <c r="H48" t="s">
        <v>91</v>
      </c>
      <c r="I48" t="s">
        <v>11</v>
      </c>
      <c r="J48" t="s">
        <v>75</v>
      </c>
    </row>
    <row r="49" spans="1:10" x14ac:dyDescent="0.25">
      <c r="A49" s="76" t="s">
        <v>76</v>
      </c>
      <c r="B49" s="46" t="s">
        <v>133</v>
      </c>
      <c r="C49" s="46">
        <v>7</v>
      </c>
      <c r="D49" s="77">
        <v>65</v>
      </c>
      <c r="E49" s="46"/>
      <c r="F49" s="46">
        <f>AVERAGE(D43:D49)/100</f>
        <v>0.68714285714285706</v>
      </c>
      <c r="G49" s="46">
        <f>F49*5</f>
        <v>3.4357142857142851</v>
      </c>
      <c r="H49" s="46">
        <f>AVERAGE(D2:D42)/100</f>
        <v>0.72292682926829277</v>
      </c>
      <c r="I49" s="46">
        <f>H49*5</f>
        <v>3.614634146341464</v>
      </c>
      <c r="J49" s="46">
        <f>G49-I42</f>
        <v>-0.15252100840336213</v>
      </c>
    </row>
    <row r="50" spans="1:10" x14ac:dyDescent="0.25">
      <c r="A50" s="12" t="s">
        <v>76</v>
      </c>
      <c r="B50" t="s">
        <v>134</v>
      </c>
      <c r="C50">
        <v>8</v>
      </c>
      <c r="D50" s="13">
        <v>61</v>
      </c>
    </row>
    <row r="51" spans="1:10" x14ac:dyDescent="0.25">
      <c r="A51" s="12" t="s">
        <v>76</v>
      </c>
      <c r="B51" t="s">
        <v>135</v>
      </c>
      <c r="C51">
        <v>8</v>
      </c>
      <c r="D51" s="13">
        <v>75</v>
      </c>
    </row>
    <row r="52" spans="1:10" x14ac:dyDescent="0.25">
      <c r="A52" s="12" t="s">
        <v>76</v>
      </c>
      <c r="B52" t="s">
        <v>136</v>
      </c>
      <c r="C52">
        <v>8</v>
      </c>
      <c r="D52" s="13">
        <v>52</v>
      </c>
    </row>
    <row r="53" spans="1:10" x14ac:dyDescent="0.25">
      <c r="A53" s="12" t="s">
        <v>76</v>
      </c>
      <c r="B53" t="s">
        <v>137</v>
      </c>
      <c r="C53">
        <v>8</v>
      </c>
      <c r="D53" s="13">
        <v>77</v>
      </c>
    </row>
    <row r="54" spans="1:10" x14ac:dyDescent="0.25">
      <c r="A54" s="12" t="s">
        <v>76</v>
      </c>
      <c r="B54" t="s">
        <v>138</v>
      </c>
      <c r="C54">
        <v>8</v>
      </c>
      <c r="D54" s="13">
        <v>52</v>
      </c>
    </row>
    <row r="55" spans="1:10" x14ac:dyDescent="0.25">
      <c r="A55" s="12" t="s">
        <v>76</v>
      </c>
      <c r="B55" t="s">
        <v>139</v>
      </c>
      <c r="C55">
        <v>8</v>
      </c>
      <c r="D55" s="13">
        <v>68</v>
      </c>
      <c r="F55" t="s">
        <v>90</v>
      </c>
      <c r="G55" t="s">
        <v>74</v>
      </c>
      <c r="H55" t="s">
        <v>91</v>
      </c>
      <c r="I55" t="s">
        <v>11</v>
      </c>
      <c r="J55" t="s">
        <v>75</v>
      </c>
    </row>
    <row r="56" spans="1:10" ht="15.75" thickBot="1" x14ac:dyDescent="0.3">
      <c r="A56" s="14" t="s">
        <v>76</v>
      </c>
      <c r="B56" s="21" t="s">
        <v>140</v>
      </c>
      <c r="C56" s="21">
        <v>8</v>
      </c>
      <c r="D56" s="15">
        <v>54</v>
      </c>
      <c r="E56" s="46"/>
      <c r="F56" s="46">
        <f>AVERAGE(D50:D56)/100</f>
        <v>0.62714285714285711</v>
      </c>
      <c r="G56" s="46">
        <f>F56*5</f>
        <v>3.1357142857142857</v>
      </c>
      <c r="H56" s="46">
        <f>AVERAGE(D2:D49)/100</f>
        <v>0.71770833333333328</v>
      </c>
      <c r="I56" s="46">
        <f>H56*5</f>
        <v>3.5885416666666665</v>
      </c>
      <c r="J56" s="46">
        <f>G56-I49</f>
        <v>-0.47891986062717828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72C1-53F8-4033-A525-6BF8EEC0AAB7}">
  <dimension ref="A1:E21"/>
  <sheetViews>
    <sheetView workbookViewId="0">
      <selection activeCell="E33" sqref="E33"/>
    </sheetView>
  </sheetViews>
  <sheetFormatPr defaultRowHeight="15" x14ac:dyDescent="0.25"/>
  <cols>
    <col min="1" max="1" width="14.42578125" customWidth="1"/>
    <col min="2" max="2" width="17.5703125" customWidth="1"/>
    <col min="3" max="3" width="16.28515625" customWidth="1"/>
    <col min="4" max="4" width="29.42578125" customWidth="1"/>
    <col min="5" max="5" width="20.140625" customWidth="1"/>
  </cols>
  <sheetData>
    <row r="1" spans="1:5" x14ac:dyDescent="0.25">
      <c r="A1" s="81" t="s">
        <v>144</v>
      </c>
      <c r="B1" s="81" t="s">
        <v>145</v>
      </c>
      <c r="C1" s="81" t="s">
        <v>146</v>
      </c>
      <c r="D1" s="82" t="s">
        <v>147</v>
      </c>
      <c r="E1" s="82" t="s">
        <v>148</v>
      </c>
    </row>
    <row r="2" spans="1:5" x14ac:dyDescent="0.25">
      <c r="A2" s="80">
        <v>1</v>
      </c>
      <c r="B2">
        <v>0.1</v>
      </c>
      <c r="C2" s="83">
        <v>1</v>
      </c>
      <c r="D2">
        <f t="shared" ref="D2:D16" si="0">B2/$B$21</f>
        <v>1.0526315789473684E-2</v>
      </c>
      <c r="E2">
        <f t="shared" ref="E2:E16" si="1">C2*D2</f>
        <v>1.0526315789473684E-2</v>
      </c>
    </row>
    <row r="3" spans="1:5" x14ac:dyDescent="0.25">
      <c r="A3" s="80">
        <v>2</v>
      </c>
      <c r="B3">
        <v>0.2</v>
      </c>
      <c r="C3" s="83">
        <v>2</v>
      </c>
      <c r="D3">
        <f t="shared" si="0"/>
        <v>2.1052631578947368E-2</v>
      </c>
      <c r="E3">
        <f t="shared" si="1"/>
        <v>4.2105263157894736E-2</v>
      </c>
    </row>
    <row r="4" spans="1:5" x14ac:dyDescent="0.25">
      <c r="A4" s="80">
        <v>3</v>
      </c>
      <c r="B4">
        <v>0.3</v>
      </c>
      <c r="C4" s="83">
        <v>3</v>
      </c>
      <c r="D4">
        <f t="shared" si="0"/>
        <v>3.1578947368421054E-2</v>
      </c>
      <c r="E4">
        <f t="shared" si="1"/>
        <v>9.4736842105263161E-2</v>
      </c>
    </row>
    <row r="5" spans="1:5" x14ac:dyDescent="0.25">
      <c r="A5" s="80">
        <v>4</v>
      </c>
      <c r="B5">
        <v>0.4</v>
      </c>
      <c r="C5" s="83">
        <v>4</v>
      </c>
      <c r="D5">
        <f t="shared" si="0"/>
        <v>4.2105263157894736E-2</v>
      </c>
      <c r="E5">
        <f t="shared" si="1"/>
        <v>0.16842105263157894</v>
      </c>
    </row>
    <row r="6" spans="1:5" x14ac:dyDescent="0.25">
      <c r="A6" s="80">
        <v>5</v>
      </c>
      <c r="B6">
        <v>0.5</v>
      </c>
      <c r="C6" s="83">
        <v>5</v>
      </c>
      <c r="D6">
        <f t="shared" si="0"/>
        <v>5.2631578947368418E-2</v>
      </c>
      <c r="E6">
        <f t="shared" si="1"/>
        <v>0.26315789473684209</v>
      </c>
    </row>
    <row r="7" spans="1:5" x14ac:dyDescent="0.25">
      <c r="A7" s="80">
        <v>6</v>
      </c>
      <c r="B7">
        <v>0.6</v>
      </c>
      <c r="C7" s="83">
        <v>1</v>
      </c>
      <c r="D7">
        <f t="shared" si="0"/>
        <v>6.3157894736842107E-2</v>
      </c>
      <c r="E7">
        <f t="shared" si="1"/>
        <v>6.3157894736842107E-2</v>
      </c>
    </row>
    <row r="8" spans="1:5" x14ac:dyDescent="0.25">
      <c r="A8" s="80">
        <v>7</v>
      </c>
      <c r="B8">
        <v>0.7</v>
      </c>
      <c r="C8" s="83">
        <v>2</v>
      </c>
      <c r="D8">
        <f t="shared" si="0"/>
        <v>7.3684210526315783E-2</v>
      </c>
      <c r="E8">
        <f t="shared" si="1"/>
        <v>0.14736842105263157</v>
      </c>
    </row>
    <row r="9" spans="1:5" x14ac:dyDescent="0.25">
      <c r="A9" s="80">
        <v>8</v>
      </c>
      <c r="B9">
        <v>0.8</v>
      </c>
      <c r="C9" s="83">
        <v>3</v>
      </c>
      <c r="D9">
        <f t="shared" si="0"/>
        <v>8.4210526315789472E-2</v>
      </c>
      <c r="E9">
        <f t="shared" si="1"/>
        <v>0.25263157894736843</v>
      </c>
    </row>
    <row r="10" spans="1:5" x14ac:dyDescent="0.25">
      <c r="A10" s="80">
        <v>9</v>
      </c>
      <c r="B10">
        <v>0.9</v>
      </c>
      <c r="C10" s="83">
        <v>4</v>
      </c>
      <c r="D10">
        <f t="shared" si="0"/>
        <v>9.4736842105263161E-2</v>
      </c>
      <c r="E10">
        <f t="shared" si="1"/>
        <v>0.37894736842105264</v>
      </c>
    </row>
    <row r="11" spans="1:5" x14ac:dyDescent="0.25">
      <c r="A11" s="80">
        <v>10</v>
      </c>
      <c r="B11">
        <v>1</v>
      </c>
      <c r="C11" s="83">
        <v>5</v>
      </c>
      <c r="D11">
        <f t="shared" si="0"/>
        <v>0.10526315789473684</v>
      </c>
      <c r="E11">
        <f t="shared" si="1"/>
        <v>0.52631578947368418</v>
      </c>
    </row>
    <row r="12" spans="1:5" x14ac:dyDescent="0.25">
      <c r="A12" s="80">
        <v>11</v>
      </c>
      <c r="B12">
        <v>0.6</v>
      </c>
      <c r="C12" s="83">
        <v>1</v>
      </c>
      <c r="D12">
        <f t="shared" si="0"/>
        <v>6.3157894736842107E-2</v>
      </c>
      <c r="E12">
        <f t="shared" si="1"/>
        <v>6.3157894736842107E-2</v>
      </c>
    </row>
    <row r="13" spans="1:5" x14ac:dyDescent="0.25">
      <c r="A13" s="80">
        <v>12</v>
      </c>
      <c r="B13">
        <v>0.7</v>
      </c>
      <c r="C13" s="83">
        <v>2</v>
      </c>
      <c r="D13">
        <f t="shared" si="0"/>
        <v>7.3684210526315783E-2</v>
      </c>
      <c r="E13">
        <f t="shared" si="1"/>
        <v>0.14736842105263157</v>
      </c>
    </row>
    <row r="14" spans="1:5" x14ac:dyDescent="0.25">
      <c r="A14" s="80">
        <v>13</v>
      </c>
      <c r="B14">
        <v>0.8</v>
      </c>
      <c r="C14" s="83">
        <v>3</v>
      </c>
      <c r="D14">
        <f t="shared" si="0"/>
        <v>8.4210526315789472E-2</v>
      </c>
      <c r="E14">
        <f t="shared" si="1"/>
        <v>0.25263157894736843</v>
      </c>
    </row>
    <row r="15" spans="1:5" x14ac:dyDescent="0.25">
      <c r="A15" s="80">
        <v>14</v>
      </c>
      <c r="B15">
        <v>0.9</v>
      </c>
      <c r="C15" s="83">
        <v>4</v>
      </c>
      <c r="D15">
        <f t="shared" si="0"/>
        <v>9.4736842105263161E-2</v>
      </c>
      <c r="E15">
        <f t="shared" si="1"/>
        <v>0.37894736842105264</v>
      </c>
    </row>
    <row r="16" spans="1:5" x14ac:dyDescent="0.25">
      <c r="A16" s="84">
        <v>15</v>
      </c>
      <c r="B16">
        <v>1</v>
      </c>
      <c r="C16" s="85">
        <v>5</v>
      </c>
      <c r="D16" s="46">
        <f t="shared" si="0"/>
        <v>0.10526315789473684</v>
      </c>
      <c r="E16" s="46">
        <f t="shared" si="1"/>
        <v>0.52631578947368418</v>
      </c>
    </row>
    <row r="18" spans="1:5" ht="18" thickBot="1" x14ac:dyDescent="0.35">
      <c r="A18" s="86" t="s">
        <v>149</v>
      </c>
      <c r="B18" s="86">
        <f>AVERAGE(B2:B16)</f>
        <v>0.6333333333333333</v>
      </c>
      <c r="C18" s="86">
        <f>AVERAGE(C2:C16)</f>
        <v>3</v>
      </c>
      <c r="D18" s="86">
        <f t="shared" ref="D18:E18" si="2">AVERAGE(D2:D16)</f>
        <v>6.6666666666666666E-2</v>
      </c>
      <c r="E18" s="86">
        <f t="shared" si="2"/>
        <v>0.22105263157894736</v>
      </c>
    </row>
    <row r="19" spans="1:5" ht="18.75" thickTop="1" thickBot="1" x14ac:dyDescent="0.35">
      <c r="A19" s="86" t="s">
        <v>150</v>
      </c>
      <c r="B19" s="86">
        <f>MEDIAN(B2:B16)</f>
        <v>0.7</v>
      </c>
      <c r="C19" s="86">
        <f>MEDIAN(C2:C16)</f>
        <v>3</v>
      </c>
      <c r="D19" s="86">
        <f t="shared" ref="D19:E19" si="3">MEDIAN(D2:D16)</f>
        <v>7.3684210526315783E-2</v>
      </c>
      <c r="E19" s="86">
        <f t="shared" si="3"/>
        <v>0.16842105263157894</v>
      </c>
    </row>
    <row r="20" spans="1:5" ht="18.75" thickTop="1" thickBot="1" x14ac:dyDescent="0.35">
      <c r="A20" s="86" t="s">
        <v>151</v>
      </c>
      <c r="B20" s="87">
        <f t="shared" ref="B20" si="4">MODE(B2:B16)</f>
        <v>0.6</v>
      </c>
      <c r="C20" s="88"/>
      <c r="D20" s="88"/>
      <c r="E20" s="88"/>
    </row>
    <row r="21" spans="1:5" ht="19.5" thickTop="1" x14ac:dyDescent="0.3">
      <c r="A21" s="89" t="s">
        <v>152</v>
      </c>
      <c r="B21" s="90">
        <f>SUM(B2:B16)</f>
        <v>9.5</v>
      </c>
      <c r="C21" s="91"/>
      <c r="D21" s="91">
        <f>SUM(D2:D16)</f>
        <v>1</v>
      </c>
      <c r="E21" s="92">
        <f t="shared" ref="E21" si="5">SUM(E2:E16)</f>
        <v>3.3157894736842106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dumpMainDataset V2</vt:lpstr>
      <vt:lpstr>StudyPlan</vt:lpstr>
      <vt:lpstr>RangeOfCourses</vt:lpstr>
      <vt:lpstr>dumpMainDataset</vt:lpstr>
      <vt:lpstr>GPAForTesting</vt:lpstr>
      <vt:lpstr>Weighted 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a_mahfodh</cp:lastModifiedBy>
  <dcterms:created xsi:type="dcterms:W3CDTF">2020-06-07T11:06:48Z</dcterms:created>
  <dcterms:modified xsi:type="dcterms:W3CDTF">2020-07-02T07:58:06Z</dcterms:modified>
</cp:coreProperties>
</file>