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2" sheetId="1" r:id="rId4"/>
    <sheet state="visible" name="Table 3" sheetId="2" r:id="rId5"/>
    <sheet state="visible" name="Table 1" sheetId="3" r:id="rId6"/>
    <sheet state="visible" name="Info" sheetId="4" r:id="rId7"/>
    <sheet state="visible" name="Side Effects on Dec 4, 2021" sheetId="5" r:id="rId8"/>
  </sheets>
  <definedNames>
    <definedName hidden="1" localSheetId="4" name="Z_2E89039A_A174_4599_B0AA_B42234E95935_.wvu.FilterData">'Side Effects on Dec 4, 2021'!$A$2:$M$51</definedName>
    <definedName hidden="1" localSheetId="4" name="Z_F53B8F3C_C845_493C_98A4_5CC4511C9EE7_.wvu.FilterData">'Side Effects on Dec 4, 2021'!$A$2:$M$51</definedName>
  </definedNames>
  <calcPr/>
  <customWorkbookViews>
    <customWorkbookView activeSheetId="0" maximized="1" windowHeight="0" windowWidth="0" guid="{2E89039A-A174-4599-B0AA-B42234E95935}" name="Filter 2"/>
    <customWorkbookView activeSheetId="0" maximized="1" windowHeight="0" windowWidth="0" guid="{F53B8F3C-C845-493C-98A4-5CC4511C9EE7}" name="Filter 1"/>
  </customWorkbookViews>
</workbook>
</file>

<file path=xl/sharedStrings.xml><?xml version="1.0" encoding="utf-8"?>
<sst xmlns="http://schemas.openxmlformats.org/spreadsheetml/2006/main" count="287" uniqueCount="84">
  <si>
    <r>
      <rPr>
        <rFont val="Inconsolata, monospace, arial, sans, sans-serif"/>
        <b/>
        <color rgb="FF000000"/>
        <sz val="11.0"/>
      </rPr>
      <t xml:space="preserve">Source: </t>
    </r>
    <r>
      <rPr>
        <rFont val="Inconsolata, monospace, arial, sans, sans-serif"/>
        <b/>
        <color rgb="FF1155CC"/>
        <sz val="11.0"/>
        <u/>
      </rPr>
      <t>https://health-infobase.canada.ca/covid-19/epidemiological-summary-covid-19-cases.html#9</t>
    </r>
    <r>
      <rPr>
        <rFont val="Inconsolata, monospace, arial, sans, sans-serif"/>
        <b/>
        <color rgb="FF000000"/>
        <sz val="11.0"/>
      </rPr>
      <t xml:space="preserve"> (Table 2)</t>
    </r>
  </si>
  <si>
    <r>
      <rPr>
        <rFont val="Arial"/>
        <b/>
      </rPr>
      <t xml:space="preserve">Archives: </t>
    </r>
    <r>
      <rPr>
        <rFont val="Arial"/>
        <b/>
        <color rgb="FF1155CC"/>
        <u/>
      </rPr>
      <t>web.archive.org</t>
    </r>
  </si>
  <si>
    <t>As Reported</t>
  </si>
  <si>
    <t>From 2020/12/14</t>
  </si>
  <si>
    <t>From 2020/12/15</t>
  </si>
  <si>
    <t>From 2020/12/16</t>
  </si>
  <si>
    <t>From 2020/12/17</t>
  </si>
  <si>
    <t>From 2020/12/18</t>
  </si>
  <si>
    <t>From 2020/12/19</t>
  </si>
  <si>
    <t>From 2020/12/20</t>
  </si>
  <si>
    <t>From 2020/12/21</t>
  </si>
  <si>
    <t>From 2020/12/22</t>
  </si>
  <si>
    <t>From 2020/12/23</t>
  </si>
  <si>
    <t>From 2020/12/24</t>
  </si>
  <si>
    <t>From 2020/12/25</t>
  </si>
  <si>
    <t>From 2020/12/26</t>
  </si>
  <si>
    <t>From 2020/12/27</t>
  </si>
  <si>
    <t>From 2020/12/28</t>
  </si>
  <si>
    <t>From 2020/12/29</t>
  </si>
  <si>
    <t>From 2020/12/30</t>
  </si>
  <si>
    <t>From 2020/12/31</t>
  </si>
  <si>
    <t>From 2020/12/32</t>
  </si>
  <si>
    <t>From 2020/12/33</t>
  </si>
  <si>
    <t>From 2020/12/34</t>
  </si>
  <si>
    <t>Between reports</t>
  </si>
  <si>
    <t>Weekly averages</t>
  </si>
  <si>
    <t>Cases</t>
  </si>
  <si>
    <t>Hospitalizations</t>
  </si>
  <si>
    <t>Deaths</t>
  </si>
  <si>
    <t>Date</t>
  </si>
  <si>
    <t>Fully vaccinated rate at this date</t>
  </si>
  <si>
    <t>Totals C-19 vaccine Severe adverse events</t>
  </si>
  <si>
    <t>Total COVID-19 deaths since December 14, 2020</t>
  </si>
  <si>
    <t>Percentage of Covid cases resulting in deaths (%)</t>
  </si>
  <si>
    <t>Reported by PHAC (with bias): Totals from 2020/12/14</t>
  </si>
  <si>
    <t>Unvaccinated</t>
  </si>
  <si>
    <t>Cases not yet protected</t>
  </si>
  <si>
    <t>Partially vaccinated</t>
  </si>
  <si>
    <t>Fully vaccinated</t>
  </si>
  <si>
    <t>Fully vaccinated with an additional dose</t>
  </si>
  <si>
    <t>Total Cases</t>
  </si>
  <si>
    <t>Fully vaccinated TO TOTAL (%)</t>
  </si>
  <si>
    <t>weeks between reports</t>
  </si>
  <si>
    <t>Cases resulting in deaths</t>
  </si>
  <si>
    <t>Severe events per COVID-19 deaths ratio</t>
  </si>
  <si>
    <t>Recalculated without bias: Totals from 2021/07/10</t>
  </si>
  <si>
    <t>Table 3. Risk of severe outcomes among fully vaccinated cases and cases fully vaccinated with an additional dose compared to unvaccinated cases as of January 2 to January 30, 2022</t>
  </si>
  <si>
    <t>Severe Outcome</t>
  </si>
  <si>
    <t>4-week age standardized* rate ratio, unvaccinated compared to fully vaccinated</t>
  </si>
  <si>
    <t>4-week age standardized* rate ratio, unvaccinated compared to fully vaccinated with an additional dose</t>
  </si>
  <si>
    <t xml:space="preserve">Individuals fully vaccinated and fully vaccinated with an additional dose who were diagnosed with COVID-19 were significantly protected from severe outcomes. </t>
  </si>
  <si>
    <t xml:space="preserve">From December 26, 2021 to January 22, 2022, compared to fully vaccinated cases, unvaccinated cases were 4 times more likely to be hospitalized and 6 times more likely to die as a result of their illness. </t>
  </si>
  <si>
    <t>Compared to cases fully vaccinated with an additional dose, unvaccinated cases were 13 times more likely to be hospitalized and 16 times more likely to die as a result of their illness, during this same 4-week period (Table 3).</t>
  </si>
  <si>
    <t>Table 1. Daily* change in the number of cases, deaths and tests performed, by province or territory, as of February 15, 2022 (</t>
  </si>
  <si>
    <t>Location</t>
  </si>
  <si>
    <t>New cases</t>
  </si>
  <si>
    <t>New deaths</t>
  </si>
  <si>
    <t>Tests performed</t>
  </si>
  <si>
    <t>British Columbia</t>
  </si>
  <si>
    <t>Alberta</t>
  </si>
  <si>
    <t>Saskatchewan</t>
  </si>
  <si>
    <t>N/A</t>
  </si>
  <si>
    <t>Manitoba</t>
  </si>
  <si>
    <t>Ontario</t>
  </si>
  <si>
    <t>Quebec</t>
  </si>
  <si>
    <t>Newfoundland and Labrador</t>
  </si>
  <si>
    <t>New Brunswick</t>
  </si>
  <si>
    <t>Nova Scotia</t>
  </si>
  <si>
    <t>Prince Edward Island</t>
  </si>
  <si>
    <t>Yukon</t>
  </si>
  <si>
    <t>Northwest Territories</t>
  </si>
  <si>
    <t>Nunavut</t>
  </si>
  <si>
    <t>Canada</t>
  </si>
  <si>
    <r>
      <rPr/>
      <t xml:space="preserve">source: </t>
    </r>
    <r>
      <rPr>
        <color rgb="FF1155CC"/>
        <u/>
      </rPr>
      <t>https://health-infobase.canada.ca/covid-19/epidemiological-summary-covid-19-cases.html</t>
    </r>
  </si>
  <si>
    <r>
      <rPr/>
      <t xml:space="preserve">[gc1] Cases following vaccination, COVID-19 Daily Epidemiology Update, Public Health Agency of Canada, </t>
    </r>
    <r>
      <rPr>
        <color rgb="FF000000"/>
      </rPr>
      <t>https://health-infobase.canada.ca/covid-19/epidemiological-summary-covid-19-cases.html#a9</t>
    </r>
    <r>
      <rPr/>
      <t xml:space="preserve"> (</t>
    </r>
    <r>
      <rPr>
        <color rgb="FF000000"/>
      </rPr>
      <t>archived reports</t>
    </r>
    <r>
      <rPr/>
      <t>)</t>
    </r>
  </si>
  <si>
    <t>[ gc2 ] Reported side effects following COVID-19 vaccination in Canada, Canadian COVID-19 vaccination safety report, Public Health Agency of Canada, https://health-infobase.canada.ca/covid-19/vaccine-safety (Figure 1, Table 1)</t>
  </si>
  <si>
    <t>[ gc3 ] Statistics Canada, Canadian Vital Statistics - Death database. Provisional weekly death counts, by selected grouped causes of death, https://www150.statcan.gc.ca/t1/tbl1/en/tv.action?pid=1310081001 (App Calculator , Last record: November 6, 2021):</t>
  </si>
  <si>
    <t>Reported on:</t>
  </si>
  <si>
    <t>febr 11, 2022</t>
  </si>
  <si>
    <t>Week report received</t>
  </si>
  <si>
    <t>Cumulative non-serious  reports</t>
  </si>
  <si>
    <t>Cumulative serious  reports</t>
  </si>
  <si>
    <t>Cumulative non-serious reports-all</t>
  </si>
  <si>
    <t>Cumulative serious reports-all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</si>
</sst>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#,##0.0"/>
    <numFmt numFmtId="166" formatCode="mmmm d, yyyy"/>
    <numFmt numFmtId="167" formatCode="mmm. d,yyyy"/>
    <numFmt numFmtId="168" formatCode="mmm. d, yy"/>
    <numFmt numFmtId="169" formatCode="M/d/yyyy"/>
  </numFmts>
  <fonts count="43">
    <font>
      <sz val="10.0"/>
      <color rgb="FF000000"/>
      <name val="Arial"/>
    </font>
    <font>
      <b/>
      <sz val="10.0"/>
      <color rgb="FF333333"/>
      <name val="&quot;Noto Sans&quot;"/>
    </font>
    <font>
      <b/>
      <color rgb="FF0535D2"/>
      <name val="Arial"/>
    </font>
    <font>
      <b/>
      <color theme="1"/>
      <name val="Arial"/>
    </font>
    <font>
      <b/>
      <u/>
      <sz val="11.0"/>
      <color rgb="FF000000"/>
      <name val="Inconsolata"/>
    </font>
    <font>
      <b/>
      <color rgb="FFFF0000"/>
      <name val="Arial"/>
    </font>
    <font>
      <b/>
      <sz val="10.0"/>
      <color theme="1"/>
      <name val="Arial"/>
    </font>
    <font>
      <b/>
      <u/>
      <color rgb="FF0000FF"/>
      <name val="Arial"/>
    </font>
    <font>
      <b/>
      <sz val="11.0"/>
      <color theme="1"/>
      <name val="Arial"/>
    </font>
    <font>
      <b/>
      <sz val="11.0"/>
      <color rgb="FF0535D2"/>
      <name val="Arial"/>
    </font>
    <font>
      <b/>
      <color rgb="FF0535D2"/>
      <name val="Roboto"/>
    </font>
    <font>
      <b/>
      <sz val="11.0"/>
      <color rgb="FF0535D2"/>
      <name val="Roboto"/>
    </font>
    <font>
      <b/>
      <color rgb="FF0535D2"/>
    </font>
    <font>
      <b/>
      <sz val="11.0"/>
      <color rgb="FF000000"/>
      <name val="Inconsolata"/>
    </font>
    <font>
      <b/>
      <u/>
      <color rgb="FFFF0000"/>
      <name val="Arial"/>
    </font>
    <font>
      <b/>
      <u/>
      <color rgb="FF1155CC"/>
      <name val="Arial"/>
    </font>
    <font>
      <b/>
      <color theme="5"/>
      <name val="Arial"/>
    </font>
    <font>
      <b/>
      <sz val="11.0"/>
      <name val="Arial"/>
    </font>
    <font>
      <b/>
      <sz val="11.0"/>
      <color rgb="FFFF0000"/>
      <name val="Arial"/>
    </font>
    <font>
      <color theme="1"/>
      <name val="Arial"/>
    </font>
    <font>
      <color rgb="FFFF0000"/>
      <name val="Arial"/>
    </font>
    <font>
      <color theme="5"/>
      <name val="Arial"/>
    </font>
    <font>
      <sz val="11.0"/>
      <color rgb="FFFF0000"/>
      <name val="Arial"/>
    </font>
    <font>
      <sz val="11.0"/>
      <name val="Arial"/>
    </font>
    <font/>
    <font>
      <color rgb="FF980000"/>
      <name val="Arial"/>
    </font>
    <font>
      <sz val="11.0"/>
    </font>
    <font>
      <name val="Arial"/>
    </font>
    <font>
      <b/>
      <name val="Arial"/>
    </font>
    <font>
      <b/>
      <sz val="12.0"/>
      <color rgb="FF000000"/>
      <name val="Inconsolata"/>
    </font>
    <font>
      <b/>
      <sz val="12.0"/>
    </font>
    <font>
      <b/>
      <sz val="11.0"/>
    </font>
    <font>
      <color rgb="FFCC0000"/>
      <name val="Arial"/>
    </font>
    <font>
      <b/>
      <sz val="8.0"/>
      <color rgb="FFFFFFFF"/>
      <name val="&quot;Noto Sans&quot;"/>
    </font>
    <font>
      <sz val="8.0"/>
      <color rgb="FF333333"/>
      <name val="&quot;Noto Sans&quot;"/>
    </font>
    <font>
      <sz val="9.0"/>
      <color rgb="FF333333"/>
      <name val="&quot;Noto Sans&quot;"/>
    </font>
    <font>
      <sz val="9.0"/>
      <color theme="1"/>
      <name val="Arial"/>
    </font>
    <font>
      <sz val="9.0"/>
      <color rgb="FF000000"/>
      <name val="Roboto"/>
    </font>
    <font>
      <sz val="9.0"/>
      <color rgb="FF000000"/>
      <name val="Docs-Roboto"/>
    </font>
    <font>
      <sz val="14.0"/>
      <color rgb="FF6F6F6F"/>
      <name val="&quot;Noto Sans&quot;"/>
    </font>
    <font>
      <b/>
      <sz val="10.0"/>
      <color rgb="FFFFFFFF"/>
      <name val="&quot;Noto Sans&quot;"/>
    </font>
    <font>
      <sz val="10.0"/>
      <color rgb="FF333333"/>
      <name val="&quot;Noto Sans&quot;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0F0F0"/>
        <bgColor rgb="FFF0F0F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2572B4"/>
        <bgColor rgb="FF2572B4"/>
      </patternFill>
    </fill>
    <fill>
      <patternFill patternType="solid">
        <fgColor rgb="FFF5F5F5"/>
        <bgColor rgb="FFF5F5F5"/>
      </patternFill>
    </fill>
    <fill>
      <patternFill patternType="solid">
        <fgColor rgb="FFBFBFBF"/>
        <bgColor rgb="FFBFBFB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4285F4"/>
      </left>
      <top style="thick">
        <color rgb="FF4285F4"/>
      </top>
    </border>
    <border>
      <right style="thick">
        <color rgb="FF4285F4"/>
      </right>
      <top style="thick">
        <color rgb="FF4285F4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4285F4"/>
      </left>
    </border>
    <border>
      <right style="thick">
        <color rgb="FF4285F4"/>
      </right>
    </border>
    <border>
      <top style="thick">
        <color rgb="FF4285F4"/>
      </top>
    </border>
    <border>
      <left style="thick">
        <color rgb="FF4285F4"/>
      </left>
      <bottom style="thick">
        <color rgb="FF4285F4"/>
      </bottom>
    </border>
    <border>
      <bottom style="thick">
        <color rgb="FF4285F4"/>
      </bottom>
    </border>
    <border>
      <right style="thick">
        <color rgb="FF4285F4"/>
      </right>
      <bottom style="thick">
        <color rgb="FF4285F4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4" xfId="0" applyAlignment="1" applyFont="1" applyNumberFormat="1">
      <alignment readingOrder="0"/>
    </xf>
    <xf borderId="0" fillId="0" fontId="3" numFmtId="0" xfId="0" applyFont="1"/>
    <xf borderId="1" fillId="0" fontId="3" numFmtId="0" xfId="0" applyAlignment="1" applyBorder="1" applyFont="1">
      <alignment vertical="bottom"/>
    </xf>
    <xf borderId="0" fillId="0" fontId="3" numFmtId="9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6" numFmtId="0" xfId="0" applyFont="1"/>
    <xf borderId="0" fillId="0" fontId="2" numFmtId="0" xfId="0" applyAlignment="1" applyFont="1">
      <alignment readingOrder="0"/>
    </xf>
    <xf borderId="0" fillId="0" fontId="7" numFmtId="3" xfId="0" applyAlignment="1" applyFont="1" applyNumberFormat="1">
      <alignment readingOrder="0" vertical="bottom"/>
    </xf>
    <xf borderId="0" fillId="0" fontId="3" numFmtId="4" xfId="0" applyAlignment="1" applyFont="1" applyNumberFormat="1">
      <alignment vertical="bottom"/>
    </xf>
    <xf borderId="0" fillId="0" fontId="8" numFmtId="4" xfId="0" applyAlignment="1" applyFont="1" applyNumberFormat="1">
      <alignment readingOrder="0" vertical="bottom"/>
    </xf>
    <xf borderId="2" fillId="3" fontId="9" numFmtId="0" xfId="0" applyAlignment="1" applyBorder="1" applyFont="1">
      <alignment readingOrder="0" vertical="bottom"/>
    </xf>
    <xf borderId="0" fillId="4" fontId="2" numFmtId="0" xfId="0" applyAlignment="1" applyFont="1">
      <alignment vertical="bottom"/>
    </xf>
    <xf borderId="3" fillId="4" fontId="10" numFmtId="0" xfId="0" applyAlignment="1" applyBorder="1" applyFont="1">
      <alignment shrinkToFit="0" vertical="bottom" wrapText="0"/>
    </xf>
    <xf borderId="2" fillId="2" fontId="11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12" numFmtId="0" xfId="0" applyFont="1"/>
    <xf borderId="0" fillId="5" fontId="2" numFmtId="0" xfId="0" applyAlignment="1" applyFont="1">
      <alignment readingOrder="0"/>
    </xf>
    <xf borderId="0" fillId="5" fontId="3" numFmtId="3" xfId="0" applyAlignment="1" applyFont="1" applyNumberFormat="1">
      <alignment vertical="bottom"/>
    </xf>
    <xf borderId="0" fillId="5" fontId="3" numFmtId="4" xfId="0" applyAlignment="1" applyFont="1" applyNumberFormat="1">
      <alignment vertical="bottom"/>
    </xf>
    <xf borderId="6" fillId="5" fontId="3" numFmtId="0" xfId="0" applyAlignment="1" applyBorder="1" applyFont="1">
      <alignment readingOrder="0" vertical="bottom"/>
    </xf>
    <xf borderId="0" fillId="5" fontId="3" numFmtId="0" xfId="0" applyAlignment="1" applyFont="1">
      <alignment readingOrder="0" vertical="bottom"/>
    </xf>
    <xf borderId="7" fillId="5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5" fontId="13" numFmtId="0" xfId="0" applyAlignment="1" applyFont="1">
      <alignment readingOrder="0"/>
    </xf>
    <xf borderId="0" fillId="5" fontId="2" numFmtId="0" xfId="0" applyFont="1"/>
    <xf borderId="0" fillId="0" fontId="3" numFmtId="0" xfId="0" applyAlignment="1" applyFont="1">
      <alignment readingOrder="0" shrinkToFit="0" wrapText="1"/>
    </xf>
    <xf borderId="2" fillId="0" fontId="14" numFmtId="0" xfId="0" applyAlignment="1" applyBorder="1" applyFont="1">
      <alignment shrinkToFit="0" vertical="bottom" wrapText="1"/>
    </xf>
    <xf borderId="8" fillId="0" fontId="15" numFmtId="0" xfId="0" applyAlignment="1" applyBorder="1" applyFont="1">
      <alignment readingOrder="0" shrinkToFit="0" vertical="bottom" wrapText="1"/>
    </xf>
    <xf borderId="3" fillId="0" fontId="16" numFmtId="3" xfId="0" applyAlignment="1" applyBorder="1" applyFont="1" applyNumberFormat="1">
      <alignment readingOrder="0" shrinkToFit="0" vertical="bottom" wrapText="1"/>
    </xf>
    <xf borderId="0" fillId="0" fontId="3" numFmtId="4" xfId="0" applyAlignment="1" applyFont="1" applyNumberFormat="1">
      <alignment shrinkToFit="0" vertical="bottom" wrapText="1"/>
    </xf>
    <xf borderId="0" fillId="6" fontId="17" numFmtId="4" xfId="0" applyAlignment="1" applyFill="1" applyFont="1" applyNumberFormat="1">
      <alignment readingOrder="0" shrinkToFit="0" vertical="bottom" wrapText="1"/>
    </xf>
    <xf borderId="6" fillId="7" fontId="3" numFmtId="0" xfId="0" applyAlignment="1" applyBorder="1" applyFill="1" applyFont="1">
      <alignment readingOrder="0"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vertical="bottom" wrapText="1"/>
    </xf>
    <xf borderId="7" fillId="7" fontId="5" numFmtId="0" xfId="0" applyAlignment="1" applyBorder="1" applyFont="1">
      <alignment readingOrder="0" shrinkToFit="0" vertical="bottom" wrapText="1"/>
    </xf>
    <xf borderId="0" fillId="4" fontId="18" numFmtId="0" xfId="0" applyAlignment="1" applyFont="1">
      <alignment readingOrder="0" shrinkToFit="0" vertical="bottom" wrapText="1"/>
    </xf>
    <xf borderId="7" fillId="4" fontId="8" numFmtId="0" xfId="0" applyAlignment="1" applyBorder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9" numFmtId="164" xfId="0" applyAlignment="1" applyFont="1" applyNumberFormat="1">
      <alignment readingOrder="0"/>
    </xf>
    <xf borderId="6" fillId="0" fontId="20" numFmtId="165" xfId="0" applyAlignment="1" applyBorder="1" applyFont="1" applyNumberFormat="1">
      <alignment horizontal="right" vertical="bottom"/>
    </xf>
    <xf borderId="0" fillId="0" fontId="19" numFmtId="3" xfId="0" applyAlignment="1" applyFont="1" applyNumberFormat="1">
      <alignment horizontal="right" vertical="bottom"/>
    </xf>
    <xf borderId="7" fillId="0" fontId="21" numFmtId="3" xfId="0" applyAlignment="1" applyBorder="1" applyFont="1" applyNumberFormat="1">
      <alignment vertical="bottom"/>
    </xf>
    <xf borderId="0" fillId="0" fontId="19" numFmtId="4" xfId="0" applyAlignment="1" applyFont="1" applyNumberFormat="1">
      <alignment vertical="bottom"/>
    </xf>
    <xf borderId="6" fillId="7" fontId="19" numFmtId="3" xfId="0" applyAlignment="1" applyBorder="1" applyFont="1" applyNumberFormat="1">
      <alignment vertical="bottom"/>
    </xf>
    <xf borderId="0" fillId="7" fontId="19" numFmtId="3" xfId="0" applyAlignment="1" applyFont="1" applyNumberFormat="1">
      <alignment vertical="bottom"/>
    </xf>
    <xf borderId="0" fillId="7" fontId="19" numFmtId="9" xfId="0" applyAlignment="1" applyFont="1" applyNumberFormat="1">
      <alignment vertical="bottom"/>
    </xf>
    <xf borderId="0" fillId="8" fontId="19" numFmtId="3" xfId="0" applyAlignment="1" applyFill="1" applyFont="1" applyNumberFormat="1">
      <alignment vertical="bottom"/>
    </xf>
    <xf borderId="0" fillId="8" fontId="19" numFmtId="9" xfId="0" applyAlignment="1" applyFont="1" applyNumberFormat="1">
      <alignment vertical="bottom"/>
    </xf>
    <xf borderId="0" fillId="9" fontId="19" numFmtId="3" xfId="0" applyAlignment="1" applyFill="1" applyFont="1" applyNumberFormat="1">
      <alignment vertical="bottom"/>
    </xf>
    <xf borderId="7" fillId="9" fontId="19" numFmtId="3" xfId="0" applyAlignment="1" applyBorder="1" applyFont="1" applyNumberFormat="1">
      <alignment vertical="bottom"/>
    </xf>
    <xf borderId="0" fillId="4" fontId="19" numFmtId="3" xfId="0" applyAlignment="1" applyFont="1" applyNumberFormat="1">
      <alignment vertical="bottom"/>
    </xf>
    <xf borderId="7" fillId="4" fontId="19" numFmtId="3" xfId="0" applyAlignment="1" applyBorder="1" applyFont="1" applyNumberFormat="1">
      <alignment vertical="bottom"/>
    </xf>
    <xf borderId="6" fillId="10" fontId="19" numFmtId="3" xfId="0" applyAlignment="1" applyBorder="1" applyFill="1" applyFont="1" applyNumberFormat="1">
      <alignment vertical="bottom"/>
    </xf>
    <xf borderId="0" fillId="10" fontId="19" numFmtId="3" xfId="0" applyAlignment="1" applyFont="1" applyNumberFormat="1">
      <alignment vertical="bottom"/>
    </xf>
    <xf borderId="0" fillId="10" fontId="20" numFmtId="3" xfId="0" applyAlignment="1" applyFont="1" applyNumberFormat="1">
      <alignment vertical="bottom"/>
    </xf>
    <xf borderId="0" fillId="11" fontId="19" numFmtId="3" xfId="0" applyAlignment="1" applyFill="1" applyFont="1" applyNumberFormat="1">
      <alignment vertical="bottom"/>
    </xf>
    <xf borderId="0" fillId="11" fontId="20" numFmtId="3" xfId="0" applyAlignment="1" applyFont="1" applyNumberFormat="1">
      <alignment vertical="bottom"/>
    </xf>
    <xf borderId="0" fillId="5" fontId="19" numFmtId="3" xfId="0" applyAlignment="1" applyFont="1" applyNumberFormat="1">
      <alignment vertical="bottom"/>
    </xf>
    <xf borderId="0" fillId="12" fontId="19" numFmtId="3" xfId="0" applyAlignment="1" applyFill="1" applyFont="1" applyNumberFormat="1">
      <alignment vertical="bottom"/>
    </xf>
    <xf borderId="0" fillId="0" fontId="3" numFmtId="164" xfId="0" applyAlignment="1" applyFont="1" applyNumberFormat="1">
      <alignment readingOrder="0"/>
    </xf>
    <xf borderId="6" fillId="0" fontId="5" numFmtId="165" xfId="0" applyAlignment="1" applyBorder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7" fillId="0" fontId="16" numFmtId="3" xfId="0" applyAlignment="1" applyBorder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17" numFmtId="166" xfId="0" applyAlignment="1" applyFont="1" applyNumberFormat="1">
      <alignment horizontal="right" readingOrder="0" vertical="bottom"/>
    </xf>
    <xf borderId="6" fillId="7" fontId="3" numFmtId="3" xfId="0" applyAlignment="1" applyBorder="1" applyFont="1" applyNumberFormat="1">
      <alignment horizontal="right" vertical="bottom"/>
    </xf>
    <xf borderId="0" fillId="7" fontId="3" numFmtId="3" xfId="0" applyAlignment="1" applyFont="1" applyNumberFormat="1">
      <alignment horizontal="right" vertical="bottom"/>
    </xf>
    <xf borderId="0" fillId="7" fontId="3" numFmtId="3" xfId="0" applyAlignment="1" applyFont="1" applyNumberFormat="1">
      <alignment vertical="bottom"/>
    </xf>
    <xf borderId="0" fillId="7" fontId="5" numFmtId="9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3" xfId="0" applyAlignment="1" applyFont="1" applyNumberFormat="1">
      <alignment vertical="bottom"/>
    </xf>
    <xf borderId="0" fillId="8" fontId="5" numFmtId="9" xfId="0" applyAlignment="1" applyFont="1" applyNumberFormat="1">
      <alignment horizontal="right" vertical="bottom"/>
    </xf>
    <xf borderId="0" fillId="9" fontId="3" numFmtId="3" xfId="0" applyAlignment="1" applyFont="1" applyNumberFormat="1">
      <alignment horizontal="right" vertical="bottom"/>
    </xf>
    <xf borderId="0" fillId="9" fontId="3" numFmtId="3" xfId="0" applyAlignment="1" applyFont="1" applyNumberFormat="1">
      <alignment vertical="bottom"/>
    </xf>
    <xf borderId="7" fillId="9" fontId="5" numFmtId="9" xfId="0" applyAlignment="1" applyBorder="1" applyFont="1" applyNumberFormat="1">
      <alignment horizontal="right" vertical="bottom"/>
    </xf>
    <xf borderId="0" fillId="4" fontId="5" numFmtId="9" xfId="0" applyAlignment="1" applyFont="1" applyNumberFormat="1">
      <alignment horizontal="right" vertical="bottom"/>
    </xf>
    <xf borderId="7" fillId="4" fontId="3" numFmtId="3" xfId="0" applyAlignment="1" applyBorder="1" applyFont="1" applyNumberFormat="1">
      <alignment vertical="bottom"/>
    </xf>
    <xf borderId="6" fillId="10" fontId="3" numFmtId="3" xfId="0" applyAlignment="1" applyBorder="1" applyFont="1" applyNumberFormat="1">
      <alignment vertical="bottom"/>
    </xf>
    <xf borderId="0" fillId="10" fontId="3" numFmtId="3" xfId="0" applyAlignment="1" applyFont="1" applyNumberFormat="1">
      <alignment vertical="bottom"/>
    </xf>
    <xf borderId="0" fillId="10" fontId="5" numFmtId="3" xfId="0" applyAlignment="1" applyFont="1" applyNumberFormat="1">
      <alignment vertical="bottom"/>
    </xf>
    <xf borderId="0" fillId="11" fontId="3" numFmtId="3" xfId="0" applyAlignment="1" applyFont="1" applyNumberFormat="1">
      <alignment vertical="bottom"/>
    </xf>
    <xf borderId="0" fillId="11" fontId="5" numFmtId="3" xfId="0" applyAlignment="1" applyFont="1" applyNumberFormat="1">
      <alignment vertical="bottom"/>
    </xf>
    <xf borderId="0" fillId="12" fontId="3" numFmtId="3" xfId="0" applyAlignment="1" applyFont="1" applyNumberFormat="1">
      <alignment vertical="bottom"/>
    </xf>
    <xf borderId="6" fillId="0" fontId="22" numFmtId="165" xfId="0" applyAlignment="1" applyBorder="1" applyFont="1" applyNumberFormat="1">
      <alignment horizontal="right" readingOrder="0" vertical="bottom"/>
    </xf>
    <xf borderId="0" fillId="0" fontId="23" numFmtId="3" xfId="0" applyAlignment="1" applyFont="1" applyNumberFormat="1">
      <alignment horizontal="right" readingOrder="0" vertical="bottom"/>
    </xf>
    <xf borderId="7" fillId="0" fontId="21" numFmtId="3" xfId="0" applyAlignment="1" applyBorder="1" applyFont="1" applyNumberFormat="1">
      <alignment horizontal="right" vertical="bottom"/>
    </xf>
    <xf borderId="0" fillId="0" fontId="19" numFmtId="10" xfId="0" applyAlignment="1" applyFont="1" applyNumberFormat="1">
      <alignment horizontal="right" vertical="bottom"/>
    </xf>
    <xf borderId="0" fillId="0" fontId="23" numFmtId="167" xfId="0" applyAlignment="1" applyFont="1" applyNumberFormat="1">
      <alignment horizontal="right" readingOrder="0" vertical="bottom"/>
    </xf>
    <xf borderId="6" fillId="7" fontId="19" numFmtId="3" xfId="0" applyAlignment="1" applyBorder="1" applyFont="1" applyNumberFormat="1">
      <alignment horizontal="right" readingOrder="0" vertical="bottom"/>
    </xf>
    <xf borderId="0" fillId="7" fontId="19" numFmtId="3" xfId="0" applyAlignment="1" applyFont="1" applyNumberFormat="1">
      <alignment horizontal="right" readingOrder="0" vertical="bottom"/>
    </xf>
    <xf borderId="0" fillId="7" fontId="19" numFmtId="3" xfId="0" applyAlignment="1" applyFont="1" applyNumberFormat="1">
      <alignment horizontal="right" vertical="bottom"/>
    </xf>
    <xf borderId="0" fillId="8" fontId="19" numFmtId="3" xfId="0" applyAlignment="1" applyFont="1" applyNumberFormat="1">
      <alignment horizontal="right" readingOrder="0" vertical="bottom"/>
    </xf>
    <xf borderId="0" fillId="8" fontId="19" numFmtId="3" xfId="0" applyAlignment="1" applyFont="1" applyNumberFormat="1">
      <alignment horizontal="right" vertical="bottom"/>
    </xf>
    <xf borderId="0" fillId="9" fontId="19" numFmtId="3" xfId="0" applyAlignment="1" applyFont="1" applyNumberFormat="1">
      <alignment horizontal="right" readingOrder="0" vertical="bottom"/>
    </xf>
    <xf borderId="0" fillId="9" fontId="19" numFmtId="3" xfId="0" applyAlignment="1" applyFont="1" applyNumberFormat="1">
      <alignment horizontal="right" vertical="bottom"/>
    </xf>
    <xf borderId="0" fillId="4" fontId="20" numFmtId="9" xfId="0" applyAlignment="1" applyFont="1" applyNumberFormat="1">
      <alignment horizontal="right" vertical="bottom"/>
    </xf>
    <xf borderId="7" fillId="4" fontId="3" numFmtId="165" xfId="0" applyAlignment="1" applyBorder="1" applyFont="1" applyNumberFormat="1">
      <alignment horizontal="right" vertical="bottom"/>
    </xf>
    <xf borderId="9" fillId="10" fontId="19" numFmtId="3" xfId="0" applyAlignment="1" applyBorder="1" applyFont="1" applyNumberFormat="1">
      <alignment horizontal="right" vertical="bottom"/>
    </xf>
    <xf borderId="10" fillId="10" fontId="19" numFmtId="3" xfId="0" applyAlignment="1" applyBorder="1" applyFont="1" applyNumberFormat="1">
      <alignment horizontal="right" vertical="bottom"/>
    </xf>
    <xf borderId="0" fillId="10" fontId="20" numFmtId="9" xfId="0" applyAlignment="1" applyFont="1" applyNumberFormat="1">
      <alignment horizontal="right" vertical="bottom"/>
    </xf>
    <xf borderId="10" fillId="8" fontId="19" numFmtId="3" xfId="0" applyAlignment="1" applyBorder="1" applyFont="1" applyNumberFormat="1">
      <alignment vertical="bottom"/>
    </xf>
    <xf borderId="0" fillId="8" fontId="20" numFmtId="9" xfId="0" applyAlignment="1" applyFont="1" applyNumberFormat="1">
      <alignment horizontal="right" vertical="bottom"/>
    </xf>
    <xf borderId="10" fillId="11" fontId="19" numFmtId="3" xfId="0" applyAlignment="1" applyBorder="1" applyFont="1" applyNumberFormat="1">
      <alignment horizontal="right" vertical="bottom"/>
    </xf>
    <xf borderId="0" fillId="11" fontId="20" numFmtId="9" xfId="0" applyAlignment="1" applyFont="1" applyNumberFormat="1">
      <alignment vertical="bottom"/>
    </xf>
    <xf borderId="0" fillId="5" fontId="19" numFmtId="3" xfId="0" applyAlignment="1" applyFont="1" applyNumberFormat="1">
      <alignment horizontal="right" vertical="bottom"/>
    </xf>
    <xf borderId="0" fillId="7" fontId="16" numFmtId="9" xfId="0" applyAlignment="1" applyFont="1" applyNumberFormat="1">
      <alignment vertical="bottom"/>
    </xf>
    <xf borderId="0" fillId="12" fontId="19" numFmtId="3" xfId="0" applyAlignment="1" applyFont="1" applyNumberFormat="1">
      <alignment horizontal="right" vertical="bottom"/>
    </xf>
    <xf borderId="0" fillId="0" fontId="24" numFmtId="3" xfId="0" applyAlignment="1" applyFont="1" applyNumberFormat="1">
      <alignment readingOrder="0"/>
    </xf>
    <xf borderId="6" fillId="7" fontId="19" numFmtId="3" xfId="0" applyAlignment="1" applyBorder="1" applyFont="1" applyNumberFormat="1">
      <alignment horizontal="right" vertical="bottom"/>
    </xf>
    <xf borderId="0" fillId="7" fontId="20" numFmtId="9" xfId="0" applyAlignment="1" applyFont="1" applyNumberFormat="1">
      <alignment horizontal="right" vertical="bottom"/>
    </xf>
    <xf borderId="7" fillId="9" fontId="20" numFmtId="9" xfId="0" applyAlignment="1" applyBorder="1" applyFont="1" applyNumberFormat="1">
      <alignment horizontal="right" vertical="bottom"/>
    </xf>
    <xf borderId="6" fillId="0" fontId="20" numFmtId="0" xfId="0" applyAlignment="1" applyBorder="1" applyFont="1">
      <alignment horizontal="right" vertical="bottom"/>
    </xf>
    <xf borderId="9" fillId="7" fontId="19" numFmtId="3" xfId="0" applyAlignment="1" applyBorder="1" applyFont="1" applyNumberFormat="1">
      <alignment horizontal="right" vertical="bottom"/>
    </xf>
    <xf borderId="10" fillId="7" fontId="19" numFmtId="3" xfId="0" applyAlignment="1" applyBorder="1" applyFont="1" applyNumberFormat="1">
      <alignment horizontal="right" vertical="bottom"/>
    </xf>
    <xf borderId="10" fillId="7" fontId="25" numFmtId="3" xfId="0" applyAlignment="1" applyBorder="1" applyFont="1" applyNumberFormat="1">
      <alignment horizontal="right" vertical="bottom"/>
    </xf>
    <xf borderId="10" fillId="7" fontId="19" numFmtId="3" xfId="0" applyAlignment="1" applyBorder="1" applyFont="1" applyNumberFormat="1">
      <alignment vertical="bottom"/>
    </xf>
    <xf borderId="10" fillId="7" fontId="20" numFmtId="9" xfId="0" applyAlignment="1" applyBorder="1" applyFont="1" applyNumberFormat="1">
      <alignment horizontal="right" vertical="bottom"/>
    </xf>
    <xf borderId="10" fillId="8" fontId="19" numFmtId="3" xfId="0" applyAlignment="1" applyBorder="1" applyFont="1" applyNumberFormat="1">
      <alignment horizontal="right" vertical="bottom"/>
    </xf>
    <xf borderId="10" fillId="8" fontId="20" numFmtId="9" xfId="0" applyAlignment="1" applyBorder="1" applyFont="1" applyNumberFormat="1">
      <alignment horizontal="right" vertical="bottom"/>
    </xf>
    <xf borderId="10" fillId="9" fontId="19" numFmtId="3" xfId="0" applyAlignment="1" applyBorder="1" applyFont="1" applyNumberFormat="1">
      <alignment horizontal="right" vertical="bottom"/>
    </xf>
    <xf borderId="11" fillId="9" fontId="20" numFmtId="9" xfId="0" applyAlignment="1" applyBorder="1" applyFont="1" applyNumberFormat="1">
      <alignment horizontal="right" vertical="bottom"/>
    </xf>
    <xf borderId="11" fillId="4" fontId="3" numFmtId="165" xfId="0" applyAlignment="1" applyBorder="1" applyFont="1" applyNumberFormat="1">
      <alignment horizontal="right" vertical="bottom"/>
    </xf>
    <xf borderId="10" fillId="10" fontId="20" numFmtId="9" xfId="0" applyAlignment="1" applyBorder="1" applyFont="1" applyNumberFormat="1">
      <alignment horizontal="right" vertical="bottom"/>
    </xf>
    <xf borderId="10" fillId="11" fontId="20" numFmtId="9" xfId="0" applyAlignment="1" applyBorder="1" applyFont="1" applyNumberFormat="1">
      <alignment vertical="bottom"/>
    </xf>
    <xf borderId="0" fillId="0" fontId="19" numFmtId="3" xfId="0" applyAlignment="1" applyFont="1" applyNumberFormat="1">
      <alignment vertical="bottom"/>
    </xf>
    <xf borderId="9" fillId="0" fontId="20" numFmtId="0" xfId="0" applyAlignment="1" applyBorder="1" applyFont="1">
      <alignment horizontal="right" vertical="bottom"/>
    </xf>
    <xf borderId="10" fillId="0" fontId="19" numFmtId="3" xfId="0" applyAlignment="1" applyBorder="1" applyFont="1" applyNumberFormat="1">
      <alignment horizontal="right" vertical="bottom"/>
    </xf>
    <xf borderId="11" fillId="0" fontId="21" numFmtId="3" xfId="0" applyAlignment="1" applyBorder="1" applyFont="1" applyNumberFormat="1">
      <alignment vertical="bottom"/>
    </xf>
    <xf borderId="0" fillId="0" fontId="19" numFmtId="9" xfId="0" applyAlignment="1" applyFont="1" applyNumberFormat="1">
      <alignment vertical="bottom"/>
    </xf>
    <xf borderId="0" fillId="0" fontId="20" numFmtId="3" xfId="0" applyAlignment="1" applyFont="1" applyNumberFormat="1">
      <alignment vertical="bottom"/>
    </xf>
    <xf borderId="0" fillId="0" fontId="19" numFmtId="3" xfId="0" applyAlignment="1" applyFont="1" applyNumberFormat="1">
      <alignment readingOrder="0"/>
    </xf>
    <xf borderId="0" fillId="0" fontId="26" numFmtId="3" xfId="0" applyAlignment="1" applyFont="1" applyNumberFormat="1">
      <alignment readingOrder="0"/>
    </xf>
    <xf borderId="0" fillId="0" fontId="27" numFmtId="3" xfId="0" applyAlignment="1" applyFont="1" applyNumberFormat="1">
      <alignment readingOrder="0" vertical="bottom"/>
    </xf>
    <xf borderId="0" fillId="0" fontId="24" numFmtId="9" xfId="0" applyAlignment="1" applyFont="1" applyNumberFormat="1">
      <alignment readingOrder="0"/>
    </xf>
    <xf borderId="0" fillId="4" fontId="19" numFmtId="0" xfId="0" applyFont="1"/>
    <xf borderId="0" fillId="0" fontId="19" numFmtId="9" xfId="0" applyAlignment="1" applyFont="1" applyNumberFormat="1">
      <alignment readingOrder="0"/>
    </xf>
    <xf borderId="0" fillId="0" fontId="20" numFmtId="0" xfId="0" applyFont="1"/>
    <xf borderId="0" fillId="5" fontId="19" numFmtId="0" xfId="0" applyFont="1"/>
    <xf borderId="6" fillId="5" fontId="28" numFmtId="0" xfId="0" applyAlignment="1" applyBorder="1" applyFont="1">
      <alignment readingOrder="0" vertical="bottom"/>
    </xf>
    <xf borderId="0" fillId="5" fontId="28" numFmtId="0" xfId="0" applyAlignment="1" applyFont="1">
      <alignment readingOrder="0" vertical="bottom"/>
    </xf>
    <xf borderId="0" fillId="5" fontId="28" numFmtId="0" xfId="0" applyAlignment="1" applyFont="1">
      <alignment vertical="bottom"/>
    </xf>
    <xf borderId="7" fillId="5" fontId="28" numFmtId="0" xfId="0" applyAlignment="1" applyBorder="1" applyFont="1">
      <alignment vertical="bottom"/>
    </xf>
    <xf borderId="0" fillId="2" fontId="29" numFmtId="0" xfId="0" applyAlignment="1" applyFont="1">
      <alignment readingOrder="0"/>
    </xf>
    <xf borderId="0" fillId="4" fontId="30" numFmtId="0" xfId="0" applyFont="1"/>
    <xf borderId="0" fillId="0" fontId="20" numFmtId="3" xfId="0" applyAlignment="1" applyFont="1" applyNumberFormat="1">
      <alignment readingOrder="0"/>
    </xf>
    <xf borderId="3" fillId="0" fontId="26" numFmtId="3" xfId="0" applyAlignment="1" applyBorder="1" applyFont="1" applyNumberFormat="1">
      <alignment readingOrder="0" shrinkToFit="0" wrapText="1"/>
    </xf>
    <xf borderId="2" fillId="6" fontId="17" numFmtId="4" xfId="0" applyAlignment="1" applyBorder="1" applyFont="1" applyNumberFormat="1">
      <alignment readingOrder="0" shrinkToFit="0" vertical="bottom" wrapText="1"/>
    </xf>
    <xf borderId="0" fillId="7" fontId="28" numFmtId="0" xfId="0" applyAlignment="1" applyFont="1">
      <alignment readingOrder="0" shrinkToFit="0" vertical="bottom" wrapText="1"/>
    </xf>
    <xf borderId="0" fillId="7" fontId="17" numFmtId="0" xfId="0" applyAlignment="1" applyFont="1">
      <alignment readingOrder="0" shrinkToFit="0" vertical="bottom" wrapText="1"/>
    </xf>
    <xf borderId="0" fillId="4" fontId="31" numFmtId="0" xfId="0" applyAlignment="1" applyFont="1">
      <alignment readingOrder="0"/>
    </xf>
    <xf borderId="7" fillId="0" fontId="19" numFmtId="9" xfId="0" applyAlignment="1" applyBorder="1" applyFont="1" applyNumberFormat="1">
      <alignment readingOrder="0"/>
    </xf>
    <xf borderId="0" fillId="0" fontId="19" numFmtId="3" xfId="0" applyFont="1" applyNumberFormat="1"/>
    <xf borderId="6" fillId="0" fontId="27" numFmtId="4" xfId="0" applyAlignment="1" applyBorder="1" applyFont="1" applyNumberFormat="1">
      <alignment vertical="bottom"/>
    </xf>
    <xf borderId="0" fillId="7" fontId="27" numFmtId="3" xfId="0" applyAlignment="1" applyFont="1" applyNumberFormat="1">
      <alignment vertical="bottom"/>
    </xf>
    <xf borderId="0" fillId="7" fontId="28" numFmtId="9" xfId="0" applyAlignment="1" applyFont="1" applyNumberFormat="1">
      <alignment vertical="bottom"/>
    </xf>
    <xf borderId="0" fillId="8" fontId="27" numFmtId="3" xfId="0" applyAlignment="1" applyFont="1" applyNumberFormat="1">
      <alignment vertical="bottom"/>
    </xf>
    <xf borderId="0" fillId="8" fontId="27" numFmtId="9" xfId="0" applyAlignment="1" applyFont="1" applyNumberFormat="1">
      <alignment vertical="bottom"/>
    </xf>
    <xf borderId="0" fillId="9" fontId="27" numFmtId="3" xfId="0" applyAlignment="1" applyFont="1" applyNumberFormat="1">
      <alignment vertical="bottom"/>
    </xf>
    <xf borderId="7" fillId="9" fontId="27" numFmtId="3" xfId="0" applyAlignment="1" applyBorder="1" applyFont="1" applyNumberFormat="1">
      <alignment vertical="bottom"/>
    </xf>
    <xf borderId="0" fillId="4" fontId="32" numFmtId="0" xfId="0" applyFont="1"/>
    <xf borderId="6" fillId="0" fontId="28" numFmtId="10" xfId="0" applyAlignment="1" applyBorder="1" applyFont="1" applyNumberFormat="1">
      <alignment horizontal="right" vertical="bottom"/>
    </xf>
    <xf borderId="0" fillId="8" fontId="16" numFmtId="9" xfId="0" applyAlignment="1" applyFont="1" applyNumberFormat="1">
      <alignment horizontal="right" vertical="bottom"/>
    </xf>
    <xf borderId="7" fillId="9" fontId="19" numFmtId="3" xfId="0" applyAlignment="1" applyBorder="1" applyFont="1" applyNumberFormat="1">
      <alignment horizontal="right" vertical="bottom"/>
    </xf>
    <xf borderId="0" fillId="4" fontId="24" numFmtId="10" xfId="0" applyFont="1" applyNumberFormat="1"/>
    <xf borderId="6" fillId="0" fontId="27" numFmtId="10" xfId="0" applyAlignment="1" applyBorder="1" applyFont="1" applyNumberFormat="1">
      <alignment horizontal="right" vertical="bottom"/>
    </xf>
    <xf borderId="7" fillId="9" fontId="16" numFmtId="10" xfId="0" applyAlignment="1" applyBorder="1" applyFont="1" applyNumberFormat="1">
      <alignment horizontal="right" vertical="bottom"/>
    </xf>
    <xf borderId="0" fillId="4" fontId="19" numFmtId="10" xfId="0" applyFont="1" applyNumberFormat="1"/>
    <xf borderId="7" fillId="0" fontId="24" numFmtId="9" xfId="0" applyAlignment="1" applyBorder="1" applyFont="1" applyNumberFormat="1">
      <alignment readingOrder="0"/>
    </xf>
    <xf borderId="9" fillId="0" fontId="27" numFmtId="10" xfId="0" applyAlignment="1" applyBorder="1" applyFont="1" applyNumberFormat="1">
      <alignment horizontal="right" vertical="bottom"/>
    </xf>
    <xf borderId="10" fillId="7" fontId="5" numFmtId="9" xfId="0" applyAlignment="1" applyBorder="1" applyFont="1" applyNumberFormat="1">
      <alignment horizontal="right" vertical="bottom"/>
    </xf>
    <xf borderId="10" fillId="8" fontId="16" numFmtId="9" xfId="0" applyAlignment="1" applyBorder="1" applyFont="1" applyNumberFormat="1">
      <alignment horizontal="right" vertical="bottom"/>
    </xf>
    <xf borderId="11" fillId="9" fontId="16" numFmtId="10" xfId="0" applyAlignment="1" applyBorder="1" applyFont="1" applyNumberFormat="1">
      <alignment horizontal="right" vertical="bottom"/>
    </xf>
    <xf borderId="11" fillId="0" fontId="24" numFmtId="9" xfId="0" applyAlignment="1" applyBorder="1" applyFont="1" applyNumberFormat="1">
      <alignment readingOrder="0"/>
    </xf>
    <xf borderId="0" fillId="0" fontId="19" numFmtId="0" xfId="0" applyAlignment="1" applyFont="1">
      <alignment vertical="bottom"/>
    </xf>
    <xf borderId="0" fillId="0" fontId="19" numFmtId="10" xfId="0" applyFont="1" applyNumberFormat="1"/>
    <xf borderId="0" fillId="0" fontId="19" numFmtId="0" xfId="0" applyAlignment="1" applyFont="1">
      <alignment readingOrder="0"/>
    </xf>
    <xf borderId="12" fillId="13" fontId="33" numFmtId="0" xfId="0" applyAlignment="1" applyBorder="1" applyFill="1" applyFont="1">
      <alignment horizontal="left" readingOrder="0" vertical="bottom"/>
    </xf>
    <xf borderId="0" fillId="14" fontId="34" numFmtId="0" xfId="0" applyAlignment="1" applyFill="1" applyFont="1">
      <alignment readingOrder="0" vertical="top"/>
    </xf>
    <xf borderId="0" fillId="4" fontId="34" numFmtId="0" xfId="0" applyAlignment="1" applyFont="1">
      <alignment readingOrder="0" vertical="top"/>
    </xf>
    <xf borderId="0" fillId="2" fontId="35" numFmtId="0" xfId="0" applyAlignment="1" applyFont="1">
      <alignment readingOrder="0"/>
    </xf>
    <xf borderId="0" fillId="0" fontId="36" numFmtId="0" xfId="0" applyFont="1"/>
    <xf borderId="0" fillId="2" fontId="37" numFmtId="0" xfId="0" applyAlignment="1" applyFont="1">
      <alignment readingOrder="0"/>
    </xf>
    <xf borderId="0" fillId="2" fontId="38" numFmtId="0" xfId="0" applyAlignment="1" applyFont="1">
      <alignment horizontal="left" readingOrder="0"/>
    </xf>
    <xf borderId="0" fillId="2" fontId="39" numFmtId="0" xfId="0" applyAlignment="1" applyFont="1">
      <alignment horizontal="left" readingOrder="0"/>
    </xf>
    <xf borderId="12" fillId="13" fontId="40" numFmtId="0" xfId="0" applyAlignment="1" applyBorder="1" applyFont="1">
      <alignment horizontal="left" readingOrder="0" vertical="bottom"/>
    </xf>
    <xf borderId="12" fillId="13" fontId="40" numFmtId="0" xfId="0" applyAlignment="1" applyBorder="1" applyFont="1">
      <alignment horizontal="right" readingOrder="0" vertical="bottom"/>
    </xf>
    <xf borderId="0" fillId="14" fontId="41" numFmtId="0" xfId="0" applyAlignment="1" applyFont="1">
      <alignment horizontal="left" readingOrder="0" vertical="top"/>
    </xf>
    <xf borderId="0" fillId="14" fontId="41" numFmtId="0" xfId="0" applyAlignment="1" applyFont="1">
      <alignment horizontal="right" readingOrder="0" vertical="top"/>
    </xf>
    <xf borderId="0" fillId="14" fontId="41" numFmtId="3" xfId="0" applyAlignment="1" applyFont="1" applyNumberFormat="1">
      <alignment horizontal="right" readingOrder="0" vertical="top"/>
    </xf>
    <xf borderId="0" fillId="2" fontId="41" numFmtId="0" xfId="0" applyAlignment="1" applyFont="1">
      <alignment horizontal="left" readingOrder="0" vertical="top"/>
    </xf>
    <xf borderId="0" fillId="2" fontId="41" numFmtId="0" xfId="0" applyAlignment="1" applyFont="1">
      <alignment horizontal="right" readingOrder="0" vertical="top"/>
    </xf>
    <xf borderId="0" fillId="2" fontId="41" numFmtId="3" xfId="0" applyAlignment="1" applyFont="1" applyNumberFormat="1">
      <alignment horizontal="right" readingOrder="0" vertical="top"/>
    </xf>
    <xf borderId="0" fillId="15" fontId="1" numFmtId="0" xfId="0" applyAlignment="1" applyFill="1" applyFont="1">
      <alignment horizontal="left" readingOrder="0" vertical="top"/>
    </xf>
    <xf borderId="0" fillId="15" fontId="1" numFmtId="3" xfId="0" applyAlignment="1" applyFont="1" applyNumberFormat="1">
      <alignment horizontal="right" readingOrder="0" vertical="top"/>
    </xf>
    <xf borderId="0" fillId="15" fontId="1" numFmtId="0" xfId="0" applyAlignment="1" applyFont="1">
      <alignment horizontal="right" readingOrder="0" vertical="top"/>
    </xf>
    <xf borderId="0" fillId="0" fontId="4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168" xfId="0" applyAlignment="1" applyFont="1" applyNumberFormat="1">
      <alignment horizontal="center" readingOrder="0" shrinkToFit="0" wrapText="1"/>
    </xf>
    <xf borderId="0" fillId="0" fontId="19" numFmtId="0" xfId="0" applyAlignment="1" applyFont="1">
      <alignment readingOrder="0" vertical="bottom"/>
    </xf>
    <xf borderId="0" fillId="0" fontId="3" numFmtId="169" xfId="0" applyAlignment="1" applyFont="1" applyNumberFormat="1">
      <alignment horizontal="center" readingOrder="0" shrinkToFit="0" wrapText="1"/>
    </xf>
    <xf borderId="0" fillId="0" fontId="19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1"/>
    </xf>
    <xf borderId="0" fillId="0" fontId="19" numFmtId="0" xfId="0" applyAlignment="1" applyFont="1">
      <alignment readingOrder="0" shrinkToFit="0" wrapText="1"/>
    </xf>
    <xf borderId="0" fillId="0" fontId="19" numFmtId="169" xfId="0" applyAlignment="1" applyFont="1" applyNumberFormat="1">
      <alignment readingOrder="0"/>
    </xf>
    <xf borderId="0" fillId="0" fontId="19" numFmtId="0" xfId="0" applyAlignment="1" applyFont="1">
      <alignment horizontal="right" vertical="bottom"/>
    </xf>
    <xf borderId="0" fillId="0" fontId="19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web.archive.org/web/*/https://health-infobase.canada.ca/covid-19/epidemiological-summary-covid-19-cases.html" TargetMode="External"/><Relationship Id="rId3" Type="http://schemas.openxmlformats.org/officeDocument/2006/relationships/hyperlink" Target="https://health-infobase.canada.ca/covid-19/vaccination-coverage/" TargetMode="External"/><Relationship Id="rId4" Type="http://schemas.openxmlformats.org/officeDocument/2006/relationships/hyperlink" Target="https://health-infobase.canada.ca/covid-19/vaccine-safety" TargetMode="External"/><Relationship Id="rId5" Type="http://schemas.openxmlformats.org/officeDocument/2006/relationships/hyperlink" Target="https://health-infobase.canada.ca/covid-19/vaccination-coverage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health-infobase.canada.ca/covid-19/epidemiological-summary-covid-19-cases.html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6" max="6" width="14.43"/>
    <col customWidth="1" min="28" max="28" width="17.86"/>
    <col customWidth="1" min="51" max="51" width="5.86"/>
    <col customWidth="1" min="73" max="73" width="6.71"/>
  </cols>
  <sheetData>
    <row r="1">
      <c r="A1" s="1"/>
      <c r="B1" s="2"/>
      <c r="C1" s="3"/>
      <c r="D1" s="4" t="s">
        <v>0</v>
      </c>
      <c r="E1" s="5"/>
      <c r="F1" s="5"/>
      <c r="G1" s="5"/>
      <c r="H1" s="6"/>
      <c r="I1" s="6"/>
      <c r="J1" s="3"/>
      <c r="K1" s="3"/>
      <c r="L1" s="3"/>
      <c r="M1" s="7"/>
      <c r="N1" s="3"/>
      <c r="O1" s="3"/>
      <c r="P1" s="3"/>
      <c r="Q1" s="3"/>
      <c r="R1" s="3"/>
      <c r="S1" s="3"/>
      <c r="T1" s="7"/>
      <c r="U1" s="3"/>
      <c r="V1" s="3"/>
      <c r="W1" s="3"/>
      <c r="X1" s="3"/>
      <c r="Y1" s="3"/>
      <c r="Z1" s="3"/>
      <c r="AA1" s="3"/>
      <c r="AB1" s="8"/>
      <c r="AC1" s="8"/>
      <c r="AD1" s="3"/>
      <c r="AE1" s="3"/>
      <c r="AF1" s="3"/>
      <c r="AG1" s="3"/>
      <c r="AH1" s="3"/>
      <c r="AI1" s="3"/>
      <c r="AJ1" s="9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10"/>
      <c r="AZ1" s="3"/>
      <c r="BA1" s="3"/>
      <c r="BB1" s="3"/>
      <c r="BC1" s="3"/>
      <c r="BD1" s="3"/>
      <c r="BE1" s="3"/>
      <c r="BF1" s="3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2"/>
    </row>
    <row r="2">
      <c r="A2" s="13"/>
      <c r="B2" s="3"/>
      <c r="C2" s="3"/>
      <c r="D2" s="14" t="s">
        <v>1</v>
      </c>
      <c r="E2" s="15"/>
      <c r="F2" s="16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7" t="s">
        <v>14</v>
      </c>
      <c r="S2" s="17" t="s">
        <v>15</v>
      </c>
      <c r="T2" s="17" t="s">
        <v>16</v>
      </c>
      <c r="U2" s="17" t="s">
        <v>17</v>
      </c>
      <c r="V2" s="17" t="s">
        <v>18</v>
      </c>
      <c r="W2" s="17" t="s">
        <v>19</v>
      </c>
      <c r="X2" s="17" t="s">
        <v>20</v>
      </c>
      <c r="Y2" s="17" t="s">
        <v>21</v>
      </c>
      <c r="Z2" s="17" t="s">
        <v>22</v>
      </c>
      <c r="AA2" s="17" t="s">
        <v>23</v>
      </c>
      <c r="AB2" s="18"/>
      <c r="AC2" s="19"/>
      <c r="AD2" s="20" t="s">
        <v>24</v>
      </c>
      <c r="AE2" s="20" t="s">
        <v>24</v>
      </c>
      <c r="AF2" s="20" t="s">
        <v>24</v>
      </c>
      <c r="AG2" s="20" t="s">
        <v>24</v>
      </c>
      <c r="AH2" s="20" t="s">
        <v>24</v>
      </c>
      <c r="AI2" s="20" t="s">
        <v>24</v>
      </c>
      <c r="AJ2" s="20" t="s">
        <v>24</v>
      </c>
      <c r="AK2" s="20" t="s">
        <v>24</v>
      </c>
      <c r="AL2" s="20" t="s">
        <v>24</v>
      </c>
      <c r="AM2" s="20" t="s">
        <v>24</v>
      </c>
      <c r="AN2" s="20" t="s">
        <v>24</v>
      </c>
      <c r="AO2" s="20" t="s">
        <v>24</v>
      </c>
      <c r="AP2" s="20" t="s">
        <v>24</v>
      </c>
      <c r="AQ2" s="20" t="s">
        <v>24</v>
      </c>
      <c r="AR2" s="20" t="s">
        <v>24</v>
      </c>
      <c r="AS2" s="20" t="s">
        <v>24</v>
      </c>
      <c r="AT2" s="20" t="s">
        <v>24</v>
      </c>
      <c r="AU2" s="20" t="s">
        <v>24</v>
      </c>
      <c r="AV2" s="20" t="s">
        <v>24</v>
      </c>
      <c r="AW2" s="20" t="s">
        <v>24</v>
      </c>
      <c r="AX2" s="20" t="s">
        <v>24</v>
      </c>
      <c r="AY2" s="21"/>
      <c r="AZ2" s="22" t="s">
        <v>25</v>
      </c>
      <c r="BA2" s="23" t="s">
        <v>25</v>
      </c>
      <c r="BB2" s="23" t="s">
        <v>25</v>
      </c>
      <c r="BC2" s="23" t="s">
        <v>25</v>
      </c>
      <c r="BD2" s="23"/>
      <c r="BE2" s="23" t="s">
        <v>25</v>
      </c>
      <c r="BF2" s="23"/>
      <c r="BG2" s="23" t="s">
        <v>25</v>
      </c>
      <c r="BH2" s="23" t="s">
        <v>25</v>
      </c>
      <c r="BI2" s="23" t="s">
        <v>25</v>
      </c>
      <c r="BJ2" s="23" t="s">
        <v>25</v>
      </c>
      <c r="BK2" s="23"/>
      <c r="BL2" s="23" t="s">
        <v>25</v>
      </c>
      <c r="BM2" s="23"/>
      <c r="BN2" s="23" t="s">
        <v>25</v>
      </c>
      <c r="BO2" s="23" t="s">
        <v>25</v>
      </c>
      <c r="BP2" s="23" t="s">
        <v>25</v>
      </c>
      <c r="BQ2" s="23" t="s">
        <v>25</v>
      </c>
      <c r="BR2" s="23"/>
      <c r="BS2" s="23" t="s">
        <v>25</v>
      </c>
      <c r="BT2" s="24"/>
      <c r="BU2" s="25"/>
    </row>
    <row r="3">
      <c r="A3" s="26"/>
      <c r="B3" s="10"/>
      <c r="C3" s="10"/>
      <c r="D3" s="27"/>
      <c r="E3" s="28"/>
      <c r="F3" s="28"/>
      <c r="G3" s="29" t="s">
        <v>26</v>
      </c>
      <c r="H3" s="30" t="s">
        <v>26</v>
      </c>
      <c r="I3" s="30" t="s">
        <v>26</v>
      </c>
      <c r="J3" s="30" t="s">
        <v>26</v>
      </c>
      <c r="K3" s="30" t="s">
        <v>26</v>
      </c>
      <c r="L3" s="30" t="s">
        <v>26</v>
      </c>
      <c r="M3" s="30" t="s">
        <v>26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28</v>
      </c>
      <c r="V3" s="10" t="s">
        <v>28</v>
      </c>
      <c r="W3" s="10" t="s">
        <v>28</v>
      </c>
      <c r="X3" s="10" t="s">
        <v>28</v>
      </c>
      <c r="Y3" s="10" t="s">
        <v>28</v>
      </c>
      <c r="Z3" s="10" t="s">
        <v>28</v>
      </c>
      <c r="AA3" s="31" t="s">
        <v>28</v>
      </c>
      <c r="AB3" s="10"/>
      <c r="AC3" s="32"/>
      <c r="AD3" s="29" t="s">
        <v>26</v>
      </c>
      <c r="AE3" s="30" t="s">
        <v>26</v>
      </c>
      <c r="AF3" s="30" t="s">
        <v>26</v>
      </c>
      <c r="AG3" s="30" t="s">
        <v>26</v>
      </c>
      <c r="AH3" s="30" t="s">
        <v>26</v>
      </c>
      <c r="AI3" s="30" t="s">
        <v>26</v>
      </c>
      <c r="AJ3" s="30" t="s">
        <v>26</v>
      </c>
      <c r="AK3" s="33" t="s">
        <v>27</v>
      </c>
      <c r="AL3" s="33" t="s">
        <v>27</v>
      </c>
      <c r="AM3" s="33" t="s">
        <v>27</v>
      </c>
      <c r="AN3" s="33" t="s">
        <v>27</v>
      </c>
      <c r="AO3" s="33" t="s">
        <v>27</v>
      </c>
      <c r="AP3" s="33" t="s">
        <v>27</v>
      </c>
      <c r="AQ3" s="33" t="s">
        <v>27</v>
      </c>
      <c r="AR3" s="33" t="s">
        <v>28</v>
      </c>
      <c r="AS3" s="33" t="s">
        <v>28</v>
      </c>
      <c r="AT3" s="33" t="s">
        <v>28</v>
      </c>
      <c r="AU3" s="33" t="s">
        <v>28</v>
      </c>
      <c r="AV3" s="33" t="s">
        <v>28</v>
      </c>
      <c r="AW3" s="33" t="s">
        <v>28</v>
      </c>
      <c r="AX3" s="33" t="s">
        <v>28</v>
      </c>
      <c r="AY3" s="10"/>
      <c r="AZ3" s="29" t="s">
        <v>26</v>
      </c>
      <c r="BA3" s="30" t="s">
        <v>26</v>
      </c>
      <c r="BB3" s="30" t="s">
        <v>26</v>
      </c>
      <c r="BC3" s="30" t="s">
        <v>26</v>
      </c>
      <c r="BD3" s="30" t="s">
        <v>26</v>
      </c>
      <c r="BE3" s="30" t="s">
        <v>26</v>
      </c>
      <c r="BF3" s="30" t="s">
        <v>26</v>
      </c>
      <c r="BG3" s="33" t="s">
        <v>27</v>
      </c>
      <c r="BH3" s="33" t="s">
        <v>27</v>
      </c>
      <c r="BI3" s="33" t="s">
        <v>27</v>
      </c>
      <c r="BJ3" s="33" t="s">
        <v>27</v>
      </c>
      <c r="BK3" s="33" t="s">
        <v>27</v>
      </c>
      <c r="BL3" s="33" t="s">
        <v>27</v>
      </c>
      <c r="BM3" s="33" t="s">
        <v>27</v>
      </c>
      <c r="BN3" s="33" t="s">
        <v>28</v>
      </c>
      <c r="BO3" s="33" t="s">
        <v>28</v>
      </c>
      <c r="BP3" s="33" t="s">
        <v>28</v>
      </c>
      <c r="BQ3" s="33" t="s">
        <v>28</v>
      </c>
      <c r="BR3" s="33" t="s">
        <v>28</v>
      </c>
      <c r="BS3" s="33" t="s">
        <v>28</v>
      </c>
      <c r="BT3" s="33" t="s">
        <v>28</v>
      </c>
      <c r="BU3" s="34"/>
    </row>
    <row r="4">
      <c r="A4" s="35" t="s">
        <v>29</v>
      </c>
      <c r="B4" s="36" t="s">
        <v>30</v>
      </c>
      <c r="C4" s="37" t="s">
        <v>31</v>
      </c>
      <c r="D4" s="38" t="s">
        <v>32</v>
      </c>
      <c r="E4" s="39" t="s">
        <v>33</v>
      </c>
      <c r="F4" s="40" t="s">
        <v>34</v>
      </c>
      <c r="G4" s="41" t="s">
        <v>35</v>
      </c>
      <c r="H4" s="42" t="s">
        <v>36</v>
      </c>
      <c r="I4" s="42" t="s">
        <v>37</v>
      </c>
      <c r="J4" s="42" t="s">
        <v>38</v>
      </c>
      <c r="K4" s="42" t="s">
        <v>39</v>
      </c>
      <c r="L4" s="42" t="s">
        <v>40</v>
      </c>
      <c r="M4" s="43" t="s">
        <v>41</v>
      </c>
      <c r="N4" s="42" t="s">
        <v>35</v>
      </c>
      <c r="O4" s="42" t="s">
        <v>36</v>
      </c>
      <c r="P4" s="42" t="s">
        <v>37</v>
      </c>
      <c r="Q4" s="42" t="s">
        <v>38</v>
      </c>
      <c r="R4" s="42" t="s">
        <v>39</v>
      </c>
      <c r="S4" s="42" t="s">
        <v>40</v>
      </c>
      <c r="T4" s="43" t="s">
        <v>41</v>
      </c>
      <c r="U4" s="42" t="s">
        <v>35</v>
      </c>
      <c r="V4" s="42" t="s">
        <v>36</v>
      </c>
      <c r="W4" s="42" t="s">
        <v>37</v>
      </c>
      <c r="X4" s="42" t="s">
        <v>38</v>
      </c>
      <c r="Y4" s="42" t="s">
        <v>39</v>
      </c>
      <c r="Z4" s="42" t="s">
        <v>40</v>
      </c>
      <c r="AA4" s="44" t="s">
        <v>41</v>
      </c>
      <c r="AB4" s="45"/>
      <c r="AC4" s="46" t="s">
        <v>42</v>
      </c>
      <c r="AD4" s="41" t="s">
        <v>35</v>
      </c>
      <c r="AE4" s="42" t="s">
        <v>36</v>
      </c>
      <c r="AF4" s="42" t="s">
        <v>37</v>
      </c>
      <c r="AG4" s="42" t="s">
        <v>38</v>
      </c>
      <c r="AH4" s="42" t="s">
        <v>39</v>
      </c>
      <c r="AI4" s="42" t="s">
        <v>40</v>
      </c>
      <c r="AJ4" s="43" t="s">
        <v>41</v>
      </c>
      <c r="AK4" s="42" t="s">
        <v>35</v>
      </c>
      <c r="AL4" s="42" t="s">
        <v>36</v>
      </c>
      <c r="AM4" s="42" t="s">
        <v>37</v>
      </c>
      <c r="AN4" s="42" t="s">
        <v>38</v>
      </c>
      <c r="AO4" s="42" t="s">
        <v>39</v>
      </c>
      <c r="AP4" s="42" t="s">
        <v>40</v>
      </c>
      <c r="AQ4" s="43" t="s">
        <v>41</v>
      </c>
      <c r="AR4" s="42" t="s">
        <v>35</v>
      </c>
      <c r="AS4" s="42" t="s">
        <v>36</v>
      </c>
      <c r="AT4" s="42" t="s">
        <v>37</v>
      </c>
      <c r="AU4" s="42" t="s">
        <v>38</v>
      </c>
      <c r="AV4" s="42" t="s">
        <v>39</v>
      </c>
      <c r="AW4" s="42" t="s">
        <v>40</v>
      </c>
      <c r="AX4" s="43" t="s">
        <v>41</v>
      </c>
      <c r="AY4" s="47"/>
      <c r="AZ4" s="41" t="s">
        <v>35</v>
      </c>
      <c r="BA4" s="42" t="s">
        <v>36</v>
      </c>
      <c r="BB4" s="42" t="s">
        <v>37</v>
      </c>
      <c r="BC4" s="42" t="s">
        <v>38</v>
      </c>
      <c r="BD4" s="42" t="s">
        <v>39</v>
      </c>
      <c r="BE4" s="42" t="s">
        <v>40</v>
      </c>
      <c r="BF4" s="43" t="s">
        <v>41</v>
      </c>
      <c r="BG4" s="42" t="s">
        <v>35</v>
      </c>
      <c r="BH4" s="42" t="s">
        <v>36</v>
      </c>
      <c r="BI4" s="42" t="s">
        <v>37</v>
      </c>
      <c r="BJ4" s="42" t="s">
        <v>38</v>
      </c>
      <c r="BK4" s="42" t="s">
        <v>39</v>
      </c>
      <c r="BL4" s="42" t="s">
        <v>40</v>
      </c>
      <c r="BM4" s="43" t="s">
        <v>41</v>
      </c>
      <c r="BN4" s="42" t="s">
        <v>35</v>
      </c>
      <c r="BO4" s="42" t="s">
        <v>36</v>
      </c>
      <c r="BP4" s="42" t="s">
        <v>37</v>
      </c>
      <c r="BQ4" s="42" t="s">
        <v>38</v>
      </c>
      <c r="BR4" s="42" t="s">
        <v>39</v>
      </c>
      <c r="BS4" s="42" t="s">
        <v>40</v>
      </c>
      <c r="BT4" s="43" t="s">
        <v>41</v>
      </c>
      <c r="BU4" s="48"/>
    </row>
    <row r="5">
      <c r="A5" s="49">
        <v>44317.0</v>
      </c>
      <c r="B5" s="50">
        <v>2.94</v>
      </c>
      <c r="C5" s="51">
        <v>1200.0</v>
      </c>
      <c r="D5" s="52"/>
      <c r="E5" s="53"/>
      <c r="F5" s="53"/>
      <c r="G5" s="54"/>
      <c r="H5" s="55"/>
      <c r="I5" s="55"/>
      <c r="J5" s="55"/>
      <c r="K5" s="55"/>
      <c r="L5" s="55"/>
      <c r="M5" s="56"/>
      <c r="N5" s="57"/>
      <c r="O5" s="57"/>
      <c r="P5" s="57"/>
      <c r="Q5" s="57"/>
      <c r="R5" s="57"/>
      <c r="S5" s="57"/>
      <c r="T5" s="58"/>
      <c r="U5" s="59"/>
      <c r="V5" s="59"/>
      <c r="W5" s="59"/>
      <c r="X5" s="59"/>
      <c r="Y5" s="59"/>
      <c r="Z5" s="59"/>
      <c r="AA5" s="60"/>
      <c r="AB5" s="61"/>
      <c r="AC5" s="62"/>
      <c r="AD5" s="63"/>
      <c r="AE5" s="64"/>
      <c r="AF5" s="64"/>
      <c r="AG5" s="64"/>
      <c r="AH5" s="64"/>
      <c r="AI5" s="64"/>
      <c r="AJ5" s="65"/>
      <c r="AK5" s="57"/>
      <c r="AL5" s="57"/>
      <c r="AM5" s="57"/>
      <c r="AN5" s="57"/>
      <c r="AO5" s="57"/>
      <c r="AP5" s="57"/>
      <c r="AQ5" s="57"/>
      <c r="AR5" s="66"/>
      <c r="AS5" s="66"/>
      <c r="AT5" s="66"/>
      <c r="AU5" s="66"/>
      <c r="AV5" s="66"/>
      <c r="AW5" s="66"/>
      <c r="AX5" s="67"/>
      <c r="AY5" s="68"/>
      <c r="AZ5" s="55"/>
      <c r="BA5" s="55"/>
      <c r="BB5" s="55"/>
      <c r="BC5" s="55"/>
      <c r="BD5" s="55"/>
      <c r="BE5" s="55"/>
      <c r="BF5" s="55"/>
      <c r="BG5" s="69"/>
      <c r="BH5" s="69"/>
      <c r="BI5" s="69"/>
      <c r="BJ5" s="69"/>
      <c r="BK5" s="69"/>
      <c r="BL5" s="69"/>
      <c r="BM5" s="69"/>
      <c r="BN5" s="59"/>
      <c r="BO5" s="59"/>
      <c r="BP5" s="59"/>
      <c r="BQ5" s="59"/>
      <c r="BR5" s="59"/>
      <c r="BS5" s="59"/>
      <c r="BT5" s="59"/>
    </row>
    <row r="6">
      <c r="A6" s="49">
        <v>44352.0</v>
      </c>
      <c r="B6" s="50">
        <v>8.0</v>
      </c>
      <c r="C6" s="51">
        <v>2090.0</v>
      </c>
      <c r="D6" s="52"/>
      <c r="E6" s="53"/>
      <c r="F6" s="53"/>
      <c r="G6" s="54"/>
      <c r="H6" s="55"/>
      <c r="I6" s="55"/>
      <c r="J6" s="55"/>
      <c r="K6" s="55"/>
      <c r="L6" s="55"/>
      <c r="M6" s="56"/>
      <c r="N6" s="57"/>
      <c r="O6" s="57"/>
      <c r="P6" s="57"/>
      <c r="Q6" s="57"/>
      <c r="R6" s="57"/>
      <c r="S6" s="57"/>
      <c r="T6" s="58"/>
      <c r="U6" s="59"/>
      <c r="V6" s="59"/>
      <c r="W6" s="59"/>
      <c r="X6" s="59"/>
      <c r="Y6" s="59"/>
      <c r="Z6" s="59"/>
      <c r="AA6" s="60"/>
      <c r="AB6" s="61"/>
      <c r="AC6" s="62"/>
      <c r="AD6" s="63"/>
      <c r="AE6" s="64"/>
      <c r="AF6" s="64"/>
      <c r="AG6" s="64"/>
      <c r="AH6" s="64"/>
      <c r="AI6" s="64"/>
      <c r="AJ6" s="65"/>
      <c r="AK6" s="57"/>
      <c r="AL6" s="57"/>
      <c r="AM6" s="57"/>
      <c r="AN6" s="57"/>
      <c r="AO6" s="57"/>
      <c r="AP6" s="57"/>
      <c r="AQ6" s="57"/>
      <c r="AR6" s="66"/>
      <c r="AS6" s="66"/>
      <c r="AT6" s="66"/>
      <c r="AU6" s="66"/>
      <c r="AV6" s="66"/>
      <c r="AW6" s="66"/>
      <c r="AX6" s="67"/>
      <c r="AY6" s="68"/>
      <c r="AZ6" s="55"/>
      <c r="BA6" s="55"/>
      <c r="BB6" s="55"/>
      <c r="BC6" s="55"/>
      <c r="BD6" s="55"/>
      <c r="BE6" s="55"/>
      <c r="BF6" s="55"/>
      <c r="BG6" s="69"/>
      <c r="BH6" s="69"/>
      <c r="BI6" s="69"/>
      <c r="BJ6" s="69"/>
      <c r="BK6" s="69"/>
      <c r="BL6" s="69"/>
      <c r="BM6" s="69"/>
      <c r="BN6" s="59"/>
      <c r="BO6" s="59"/>
      <c r="BP6" s="59"/>
      <c r="BQ6" s="59"/>
      <c r="BR6" s="59"/>
      <c r="BS6" s="59"/>
      <c r="BT6" s="59"/>
    </row>
    <row r="7">
      <c r="A7" s="49">
        <v>44373.0</v>
      </c>
      <c r="B7" s="50">
        <v>27.0</v>
      </c>
      <c r="C7" s="51">
        <v>3537.0</v>
      </c>
      <c r="D7" s="52"/>
      <c r="E7" s="53"/>
      <c r="F7" s="53"/>
      <c r="G7" s="54"/>
      <c r="H7" s="55"/>
      <c r="I7" s="55"/>
      <c r="J7" s="55"/>
      <c r="K7" s="55"/>
      <c r="L7" s="55"/>
      <c r="M7" s="56"/>
      <c r="N7" s="57"/>
      <c r="O7" s="57"/>
      <c r="P7" s="57"/>
      <c r="Q7" s="57"/>
      <c r="R7" s="57"/>
      <c r="S7" s="57"/>
      <c r="T7" s="58"/>
      <c r="U7" s="59"/>
      <c r="V7" s="59"/>
      <c r="W7" s="59"/>
      <c r="X7" s="59"/>
      <c r="Y7" s="59"/>
      <c r="Z7" s="59"/>
      <c r="AA7" s="60"/>
      <c r="AB7" s="61"/>
      <c r="AC7" s="62"/>
      <c r="AD7" s="63"/>
      <c r="AE7" s="64"/>
      <c r="AF7" s="64"/>
      <c r="AG7" s="64"/>
      <c r="AH7" s="64"/>
      <c r="AI7" s="64"/>
      <c r="AJ7" s="65"/>
      <c r="AK7" s="57"/>
      <c r="AL7" s="57"/>
      <c r="AM7" s="57"/>
      <c r="AN7" s="57"/>
      <c r="AO7" s="57"/>
      <c r="AP7" s="57"/>
      <c r="AQ7" s="57"/>
      <c r="AR7" s="66"/>
      <c r="AS7" s="66"/>
      <c r="AT7" s="66"/>
      <c r="AU7" s="66"/>
      <c r="AV7" s="66"/>
      <c r="AW7" s="66"/>
      <c r="AX7" s="67"/>
      <c r="AY7" s="68"/>
      <c r="AZ7" s="55"/>
      <c r="BA7" s="55"/>
      <c r="BB7" s="55"/>
      <c r="BC7" s="55"/>
      <c r="BD7" s="55"/>
      <c r="BE7" s="55"/>
      <c r="BF7" s="55"/>
      <c r="BG7" s="69"/>
      <c r="BH7" s="69"/>
      <c r="BI7" s="69"/>
      <c r="BJ7" s="69"/>
      <c r="BK7" s="69"/>
      <c r="BL7" s="69"/>
      <c r="BM7" s="69"/>
      <c r="BN7" s="59"/>
      <c r="BO7" s="59"/>
      <c r="BP7" s="59"/>
      <c r="BQ7" s="59"/>
      <c r="BR7" s="59"/>
      <c r="BS7" s="59"/>
      <c r="BT7" s="59"/>
    </row>
    <row r="8">
      <c r="A8" s="70">
        <v>44387.0</v>
      </c>
      <c r="B8" s="71">
        <v>40.0</v>
      </c>
      <c r="C8" s="72">
        <v>3260.0</v>
      </c>
      <c r="D8" s="73">
        <f t="shared" ref="D8:D21" si="1">Z8</f>
        <v>7136</v>
      </c>
      <c r="E8" s="74">
        <f t="shared" ref="E8:E21" si="2">Z8/L8</f>
        <v>0.01158642816</v>
      </c>
      <c r="F8" s="75">
        <v>44407.0</v>
      </c>
      <c r="G8" s="76">
        <v>552262.0</v>
      </c>
      <c r="H8" s="77">
        <v>32684.0</v>
      </c>
      <c r="I8" s="77">
        <v>28011.0</v>
      </c>
      <c r="J8" s="77">
        <v>2936.0</v>
      </c>
      <c r="K8" s="78"/>
      <c r="L8" s="77">
        <v>615893.0</v>
      </c>
      <c r="M8" s="79">
        <f t="shared" ref="M8:M21" si="3">J8/L8</f>
        <v>0.004767061811</v>
      </c>
      <c r="N8" s="80">
        <v>27889.0</v>
      </c>
      <c r="O8" s="80">
        <v>2443.0</v>
      </c>
      <c r="P8" s="80">
        <v>2303.0</v>
      </c>
      <c r="Q8" s="80">
        <v>226.0</v>
      </c>
      <c r="R8" s="81"/>
      <c r="S8" s="80">
        <v>32861.0</v>
      </c>
      <c r="T8" s="82">
        <f t="shared" ref="T8:T21" si="4">Q8/S8</f>
        <v>0.006877453516</v>
      </c>
      <c r="U8" s="83">
        <v>5863.0</v>
      </c>
      <c r="V8" s="83">
        <v>633.0</v>
      </c>
      <c r="W8" s="83">
        <v>555.0</v>
      </c>
      <c r="X8" s="83">
        <v>85.0</v>
      </c>
      <c r="Y8" s="84"/>
      <c r="Z8" s="83">
        <v>7136.0</v>
      </c>
      <c r="AA8" s="85">
        <f t="shared" ref="AA8:AA21" si="5">X8/Z8</f>
        <v>0.01191143498</v>
      </c>
      <c r="AB8" s="86"/>
      <c r="AC8" s="87"/>
      <c r="AD8" s="88"/>
      <c r="AE8" s="89"/>
      <c r="AF8" s="89"/>
      <c r="AG8" s="89"/>
      <c r="AH8" s="89"/>
      <c r="AI8" s="89"/>
      <c r="AJ8" s="90"/>
      <c r="AK8" s="81"/>
      <c r="AL8" s="81"/>
      <c r="AM8" s="81"/>
      <c r="AN8" s="81"/>
      <c r="AO8" s="81"/>
      <c r="AP8" s="81"/>
      <c r="AQ8" s="81"/>
      <c r="AR8" s="91"/>
      <c r="AS8" s="91"/>
      <c r="AT8" s="91"/>
      <c r="AU8" s="91"/>
      <c r="AV8" s="91"/>
      <c r="AW8" s="91"/>
      <c r="AX8" s="92"/>
      <c r="AY8" s="27"/>
      <c r="AZ8" s="78"/>
      <c r="BA8" s="78"/>
      <c r="BB8" s="78"/>
      <c r="BC8" s="78"/>
      <c r="BD8" s="78"/>
      <c r="BE8" s="78"/>
      <c r="BF8" s="78"/>
      <c r="BG8" s="93"/>
      <c r="BH8" s="93"/>
      <c r="BI8" s="93"/>
      <c r="BJ8" s="93"/>
      <c r="BK8" s="93"/>
      <c r="BL8" s="93"/>
      <c r="BM8" s="93"/>
      <c r="BN8" s="84"/>
      <c r="BO8" s="84"/>
      <c r="BP8" s="84"/>
      <c r="BQ8" s="84"/>
      <c r="BR8" s="84"/>
      <c r="BS8" s="84"/>
      <c r="BT8" s="84"/>
      <c r="BU8" s="5"/>
    </row>
    <row r="9">
      <c r="A9" s="49">
        <v>44394.0</v>
      </c>
      <c r="B9" s="94">
        <v>49.9</v>
      </c>
      <c r="C9" s="95">
        <v>3556.0</v>
      </c>
      <c r="D9" s="96">
        <f t="shared" si="1"/>
        <v>7182</v>
      </c>
      <c r="E9" s="97">
        <f t="shared" si="2"/>
        <v>0.01163940218</v>
      </c>
      <c r="F9" s="98">
        <v>44419.0</v>
      </c>
      <c r="G9" s="99">
        <v>552688.0</v>
      </c>
      <c r="H9" s="100">
        <v>32751.0</v>
      </c>
      <c r="I9" s="100">
        <v>28484.0</v>
      </c>
      <c r="J9" s="100">
        <v>3119.0</v>
      </c>
      <c r="K9" s="55"/>
      <c r="L9" s="101">
        <f t="shared" ref="L9:L11" si="10">SUM(G9:K9)</f>
        <v>617042</v>
      </c>
      <c r="M9" s="79">
        <f t="shared" si="3"/>
        <v>0.005054761264</v>
      </c>
      <c r="N9" s="102">
        <v>27941.0</v>
      </c>
      <c r="O9" s="102">
        <v>2446.0</v>
      </c>
      <c r="P9" s="102">
        <v>2327.0</v>
      </c>
      <c r="Q9" s="102">
        <v>241.0</v>
      </c>
      <c r="R9" s="57"/>
      <c r="S9" s="103">
        <f t="shared" ref="S9:S11" si="11">SUM(N9:R9)</f>
        <v>32955</v>
      </c>
      <c r="T9" s="82">
        <f t="shared" si="4"/>
        <v>0.007313002579</v>
      </c>
      <c r="U9" s="104">
        <v>5896.0</v>
      </c>
      <c r="V9" s="104">
        <v>636.0</v>
      </c>
      <c r="W9" s="104">
        <v>561.0</v>
      </c>
      <c r="X9" s="104">
        <v>89.0</v>
      </c>
      <c r="Y9" s="59"/>
      <c r="Z9" s="105">
        <f t="shared" ref="Z9:Z11" si="12">SUM(U9:Y9)</f>
        <v>7182</v>
      </c>
      <c r="AA9" s="85">
        <f t="shared" si="5"/>
        <v>0.01239209134</v>
      </c>
      <c r="AB9" s="106"/>
      <c r="AC9" s="107">
        <f t="shared" ref="AC9:AC21" si="13">(A9-A8)/7</f>
        <v>1</v>
      </c>
      <c r="AD9" s="108">
        <f t="shared" ref="AD9:AI9" si="6">G9-G8</f>
        <v>426</v>
      </c>
      <c r="AE9" s="109">
        <f t="shared" si="6"/>
        <v>67</v>
      </c>
      <c r="AF9" s="109">
        <f t="shared" si="6"/>
        <v>473</v>
      </c>
      <c r="AG9" s="109">
        <f t="shared" si="6"/>
        <v>183</v>
      </c>
      <c r="AH9" s="109">
        <f t="shared" si="6"/>
        <v>0</v>
      </c>
      <c r="AI9" s="109">
        <f t="shared" si="6"/>
        <v>1149</v>
      </c>
      <c r="AJ9" s="110">
        <f t="shared" ref="AJ9:AJ21" si="15">AG9/AI9</f>
        <v>0.1592689295</v>
      </c>
      <c r="AK9" s="111">
        <f t="shared" ref="AK9:AP9" si="7">N9-N8</f>
        <v>52</v>
      </c>
      <c r="AL9" s="111">
        <f t="shared" si="7"/>
        <v>3</v>
      </c>
      <c r="AM9" s="111">
        <f t="shared" si="7"/>
        <v>24</v>
      </c>
      <c r="AN9" s="111">
        <f t="shared" si="7"/>
        <v>15</v>
      </c>
      <c r="AO9" s="111">
        <f t="shared" si="7"/>
        <v>0</v>
      </c>
      <c r="AP9" s="111">
        <f t="shared" si="7"/>
        <v>94</v>
      </c>
      <c r="AQ9" s="112">
        <f t="shared" ref="AQ9:AQ21" si="17">AN9/AP9</f>
        <v>0.1595744681</v>
      </c>
      <c r="AR9" s="113">
        <f t="shared" ref="AR9:AW9" si="8">U9-U8</f>
        <v>33</v>
      </c>
      <c r="AS9" s="113">
        <f t="shared" si="8"/>
        <v>3</v>
      </c>
      <c r="AT9" s="113">
        <f t="shared" si="8"/>
        <v>6</v>
      </c>
      <c r="AU9" s="113">
        <f t="shared" si="8"/>
        <v>4</v>
      </c>
      <c r="AV9" s="113">
        <f t="shared" si="8"/>
        <v>0</v>
      </c>
      <c r="AW9" s="113">
        <f t="shared" si="8"/>
        <v>46</v>
      </c>
      <c r="AX9" s="114">
        <f t="shared" ref="AX9:AX21" si="19">AU9/AW9</f>
        <v>0.08695652174</v>
      </c>
      <c r="AY9" s="115"/>
      <c r="AZ9" s="55">
        <f t="shared" ref="AZ9:BE9" si="9">AD9/$AC9</f>
        <v>426</v>
      </c>
      <c r="BA9" s="55">
        <f t="shared" si="9"/>
        <v>67</v>
      </c>
      <c r="BB9" s="55">
        <f t="shared" si="9"/>
        <v>473</v>
      </c>
      <c r="BC9" s="55">
        <f t="shared" si="9"/>
        <v>183</v>
      </c>
      <c r="BD9" s="55">
        <f t="shared" si="9"/>
        <v>0</v>
      </c>
      <c r="BE9" s="55">
        <f t="shared" si="9"/>
        <v>1149</v>
      </c>
      <c r="BF9" s="116">
        <f t="shared" ref="BF9:BF21" si="21">BC9/BE9</f>
        <v>0.1592689295</v>
      </c>
      <c r="BG9" s="117"/>
      <c r="BH9" s="117"/>
      <c r="BI9" s="117"/>
      <c r="BJ9" s="117"/>
      <c r="BK9" s="117"/>
      <c r="BL9" s="117"/>
      <c r="BM9" s="117"/>
      <c r="BN9" s="105"/>
      <c r="BO9" s="105"/>
      <c r="BP9" s="105"/>
      <c r="BQ9" s="105"/>
      <c r="BR9" s="105"/>
      <c r="BS9" s="105"/>
      <c r="BT9" s="105"/>
    </row>
    <row r="10">
      <c r="A10" s="49">
        <v>44415.0</v>
      </c>
      <c r="B10" s="94">
        <v>61.5</v>
      </c>
      <c r="C10" s="95">
        <v>4213.0</v>
      </c>
      <c r="D10" s="96">
        <f t="shared" si="1"/>
        <v>7287</v>
      </c>
      <c r="E10" s="97">
        <f t="shared" si="2"/>
        <v>0.01152636099</v>
      </c>
      <c r="F10" s="97"/>
      <c r="G10" s="99">
        <v>562343.0</v>
      </c>
      <c r="H10" s="100">
        <v>33178.0</v>
      </c>
      <c r="I10" s="100">
        <v>31543.0</v>
      </c>
      <c r="J10" s="100">
        <v>5139.0</v>
      </c>
      <c r="K10" s="55"/>
      <c r="L10" s="101">
        <f t="shared" si="10"/>
        <v>632203</v>
      </c>
      <c r="M10" s="79">
        <f t="shared" si="3"/>
        <v>0.008128718149</v>
      </c>
      <c r="N10" s="102">
        <v>28575.0</v>
      </c>
      <c r="O10" s="102">
        <v>2459.0</v>
      </c>
      <c r="P10" s="102">
        <v>2392.0</v>
      </c>
      <c r="Q10" s="102">
        <v>329.0</v>
      </c>
      <c r="R10" s="57"/>
      <c r="S10" s="103">
        <f t="shared" si="11"/>
        <v>33755</v>
      </c>
      <c r="T10" s="82">
        <f t="shared" si="4"/>
        <v>0.009746704192</v>
      </c>
      <c r="U10" s="104">
        <v>5974.0</v>
      </c>
      <c r="V10" s="104">
        <v>639.0</v>
      </c>
      <c r="W10" s="104">
        <v>570.0</v>
      </c>
      <c r="X10" s="104">
        <v>104.0</v>
      </c>
      <c r="Y10" s="59"/>
      <c r="Z10" s="105">
        <f t="shared" si="12"/>
        <v>7287</v>
      </c>
      <c r="AA10" s="85">
        <f t="shared" si="5"/>
        <v>0.01427199122</v>
      </c>
      <c r="AB10" s="106"/>
      <c r="AC10" s="107">
        <f t="shared" si="13"/>
        <v>3</v>
      </c>
      <c r="AD10" s="108">
        <f t="shared" ref="AD10:AI10" si="14">G10-G9</f>
        <v>9655</v>
      </c>
      <c r="AE10" s="109">
        <f t="shared" si="14"/>
        <v>427</v>
      </c>
      <c r="AF10" s="109">
        <f t="shared" si="14"/>
        <v>3059</v>
      </c>
      <c r="AG10" s="109">
        <f t="shared" si="14"/>
        <v>2020</v>
      </c>
      <c r="AH10" s="109">
        <f t="shared" si="14"/>
        <v>0</v>
      </c>
      <c r="AI10" s="109">
        <f t="shared" si="14"/>
        <v>15161</v>
      </c>
      <c r="AJ10" s="110">
        <f t="shared" si="15"/>
        <v>0.1332365939</v>
      </c>
      <c r="AK10" s="111">
        <f t="shared" ref="AK10:AP10" si="16">N10-N9</f>
        <v>634</v>
      </c>
      <c r="AL10" s="111">
        <f t="shared" si="16"/>
        <v>13</v>
      </c>
      <c r="AM10" s="111">
        <f t="shared" si="16"/>
        <v>65</v>
      </c>
      <c r="AN10" s="111">
        <f t="shared" si="16"/>
        <v>88</v>
      </c>
      <c r="AO10" s="111">
        <f t="shared" si="16"/>
        <v>0</v>
      </c>
      <c r="AP10" s="111">
        <f t="shared" si="16"/>
        <v>800</v>
      </c>
      <c r="AQ10" s="112">
        <f t="shared" si="17"/>
        <v>0.11</v>
      </c>
      <c r="AR10" s="113">
        <f t="shared" ref="AR10:AW10" si="18">U10-U9</f>
        <v>78</v>
      </c>
      <c r="AS10" s="113">
        <f t="shared" si="18"/>
        <v>3</v>
      </c>
      <c r="AT10" s="113">
        <f t="shared" si="18"/>
        <v>9</v>
      </c>
      <c r="AU10" s="113">
        <f t="shared" si="18"/>
        <v>15</v>
      </c>
      <c r="AV10" s="113">
        <f t="shared" si="18"/>
        <v>0</v>
      </c>
      <c r="AW10" s="113">
        <f t="shared" si="18"/>
        <v>105</v>
      </c>
      <c r="AX10" s="114">
        <f t="shared" si="19"/>
        <v>0.1428571429</v>
      </c>
      <c r="AY10" s="115"/>
      <c r="AZ10" s="55">
        <f t="shared" ref="AZ10:BE10" si="20">AD10/$AC10</f>
        <v>3218.333333</v>
      </c>
      <c r="BA10" s="55">
        <f t="shared" si="20"/>
        <v>142.3333333</v>
      </c>
      <c r="BB10" s="55">
        <f t="shared" si="20"/>
        <v>1019.666667</v>
      </c>
      <c r="BC10" s="55">
        <f t="shared" si="20"/>
        <v>673.3333333</v>
      </c>
      <c r="BD10" s="55">
        <f t="shared" si="20"/>
        <v>0</v>
      </c>
      <c r="BE10" s="55">
        <f t="shared" si="20"/>
        <v>5053.666667</v>
      </c>
      <c r="BF10" s="116">
        <f t="shared" si="21"/>
        <v>0.1332365939</v>
      </c>
      <c r="BG10" s="117"/>
      <c r="BH10" s="117"/>
      <c r="BI10" s="117"/>
      <c r="BJ10" s="117"/>
      <c r="BK10" s="117"/>
      <c r="BL10" s="117"/>
      <c r="BM10" s="117"/>
      <c r="BN10" s="105"/>
      <c r="BO10" s="105"/>
      <c r="BP10" s="105"/>
      <c r="BQ10" s="105"/>
      <c r="BR10" s="105"/>
      <c r="BS10" s="105"/>
      <c r="BT10" s="105"/>
    </row>
    <row r="11">
      <c r="A11" s="49">
        <v>44422.0</v>
      </c>
      <c r="B11" s="94">
        <v>63.4</v>
      </c>
      <c r="C11" s="118">
        <v>4442.0</v>
      </c>
      <c r="D11" s="96">
        <f t="shared" si="1"/>
        <v>7363</v>
      </c>
      <c r="E11" s="97">
        <f t="shared" si="2"/>
        <v>0.01145856677</v>
      </c>
      <c r="F11" s="97"/>
      <c r="G11" s="99">
        <v>569216.0</v>
      </c>
      <c r="H11" s="100">
        <v>33486.0</v>
      </c>
      <c r="I11" s="100">
        <v>32971.0</v>
      </c>
      <c r="J11" s="100">
        <v>6903.0</v>
      </c>
      <c r="K11" s="55"/>
      <c r="L11" s="101">
        <f t="shared" si="10"/>
        <v>642576</v>
      </c>
      <c r="M11" s="79">
        <f t="shared" si="3"/>
        <v>0.01074269814</v>
      </c>
      <c r="N11" s="102">
        <v>28975.0</v>
      </c>
      <c r="O11" s="102">
        <v>2474.0</v>
      </c>
      <c r="P11" s="102">
        <v>2416.0</v>
      </c>
      <c r="Q11" s="102">
        <v>377.0</v>
      </c>
      <c r="R11" s="57"/>
      <c r="S11" s="103">
        <f t="shared" si="11"/>
        <v>34242</v>
      </c>
      <c r="T11" s="82">
        <f t="shared" si="4"/>
        <v>0.01100987092</v>
      </c>
      <c r="U11" s="104">
        <v>6035.0</v>
      </c>
      <c r="V11" s="104">
        <v>639.0</v>
      </c>
      <c r="W11" s="104">
        <v>570.0</v>
      </c>
      <c r="X11" s="104">
        <v>119.0</v>
      </c>
      <c r="Y11" s="59"/>
      <c r="Z11" s="105">
        <f t="shared" si="12"/>
        <v>7363</v>
      </c>
      <c r="AA11" s="85">
        <f t="shared" si="5"/>
        <v>0.01616189053</v>
      </c>
      <c r="AB11" s="106"/>
      <c r="AC11" s="107">
        <f t="shared" si="13"/>
        <v>1</v>
      </c>
      <c r="AD11" s="108">
        <f t="shared" ref="AD11:AI11" si="22">G11-G10</f>
        <v>6873</v>
      </c>
      <c r="AE11" s="109">
        <f t="shared" si="22"/>
        <v>308</v>
      </c>
      <c r="AF11" s="109">
        <f t="shared" si="22"/>
        <v>1428</v>
      </c>
      <c r="AG11" s="109">
        <f t="shared" si="22"/>
        <v>1764</v>
      </c>
      <c r="AH11" s="109">
        <f t="shared" si="22"/>
        <v>0</v>
      </c>
      <c r="AI11" s="109">
        <f t="shared" si="22"/>
        <v>10373</v>
      </c>
      <c r="AJ11" s="110">
        <f t="shared" si="15"/>
        <v>0.1700568784</v>
      </c>
      <c r="AK11" s="111">
        <f t="shared" ref="AK11:AP11" si="23">N11-N10</f>
        <v>400</v>
      </c>
      <c r="AL11" s="111">
        <f t="shared" si="23"/>
        <v>15</v>
      </c>
      <c r="AM11" s="111">
        <f t="shared" si="23"/>
        <v>24</v>
      </c>
      <c r="AN11" s="111">
        <f t="shared" si="23"/>
        <v>48</v>
      </c>
      <c r="AO11" s="111">
        <f t="shared" si="23"/>
        <v>0</v>
      </c>
      <c r="AP11" s="111">
        <f t="shared" si="23"/>
        <v>487</v>
      </c>
      <c r="AQ11" s="112">
        <f t="shared" si="17"/>
        <v>0.09856262834</v>
      </c>
      <c r="AR11" s="113">
        <f t="shared" ref="AR11:AW11" si="24">U11-U10</f>
        <v>61</v>
      </c>
      <c r="AS11" s="113">
        <f t="shared" si="24"/>
        <v>0</v>
      </c>
      <c r="AT11" s="113">
        <f t="shared" si="24"/>
        <v>0</v>
      </c>
      <c r="AU11" s="113">
        <f t="shared" si="24"/>
        <v>15</v>
      </c>
      <c r="AV11" s="113">
        <f t="shared" si="24"/>
        <v>0</v>
      </c>
      <c r="AW11" s="113">
        <f t="shared" si="24"/>
        <v>76</v>
      </c>
      <c r="AX11" s="114">
        <f t="shared" si="19"/>
        <v>0.1973684211</v>
      </c>
      <c r="AY11" s="115"/>
      <c r="AZ11" s="55">
        <f t="shared" ref="AZ11:BE11" si="25">AD11/$AC11</f>
        <v>6873</v>
      </c>
      <c r="BA11" s="55">
        <f t="shared" si="25"/>
        <v>308</v>
      </c>
      <c r="BB11" s="55">
        <f t="shared" si="25"/>
        <v>1428</v>
      </c>
      <c r="BC11" s="55">
        <f t="shared" si="25"/>
        <v>1764</v>
      </c>
      <c r="BD11" s="55">
        <f t="shared" si="25"/>
        <v>0</v>
      </c>
      <c r="BE11" s="55">
        <f t="shared" si="25"/>
        <v>10373</v>
      </c>
      <c r="BF11" s="116">
        <f t="shared" si="21"/>
        <v>0.1700568784</v>
      </c>
      <c r="BG11" s="117"/>
      <c r="BH11" s="117"/>
      <c r="BI11" s="117"/>
      <c r="BJ11" s="117"/>
      <c r="BK11" s="117"/>
      <c r="BL11" s="117"/>
      <c r="BM11" s="117"/>
      <c r="BN11" s="105"/>
      <c r="BO11" s="105"/>
      <c r="BP11" s="105"/>
      <c r="BQ11" s="105"/>
      <c r="BR11" s="105"/>
      <c r="BS11" s="105"/>
      <c r="BT11" s="105"/>
    </row>
    <row r="12">
      <c r="A12" s="49">
        <v>44443.0</v>
      </c>
      <c r="B12" s="50">
        <v>67.0</v>
      </c>
      <c r="C12" s="51">
        <v>5043.0</v>
      </c>
      <c r="D12" s="96">
        <f t="shared" si="1"/>
        <v>8161</v>
      </c>
      <c r="E12" s="97">
        <f t="shared" si="2"/>
        <v>0.01125203539</v>
      </c>
      <c r="F12" s="97"/>
      <c r="G12" s="119">
        <v>629774.0</v>
      </c>
      <c r="H12" s="101">
        <v>36579.0</v>
      </c>
      <c r="I12" s="101">
        <v>39764.0</v>
      </c>
      <c r="J12" s="101">
        <v>19174.0</v>
      </c>
      <c r="K12" s="55"/>
      <c r="L12" s="101">
        <v>725291.0</v>
      </c>
      <c r="M12" s="120">
        <f t="shared" si="3"/>
        <v>0.02643628557</v>
      </c>
      <c r="N12" s="103">
        <v>32432.0</v>
      </c>
      <c r="O12" s="103">
        <v>2636.0</v>
      </c>
      <c r="P12" s="103">
        <v>2677.0</v>
      </c>
      <c r="Q12" s="103">
        <v>844.0</v>
      </c>
      <c r="R12" s="57"/>
      <c r="S12" s="103">
        <v>38589.0</v>
      </c>
      <c r="T12" s="112">
        <f t="shared" si="4"/>
        <v>0.02187151779</v>
      </c>
      <c r="U12" s="105">
        <v>6587.0</v>
      </c>
      <c r="V12" s="105">
        <v>696.0</v>
      </c>
      <c r="W12" s="105">
        <v>632.0</v>
      </c>
      <c r="X12" s="105">
        <v>246.0</v>
      </c>
      <c r="Y12" s="59"/>
      <c r="Z12" s="105">
        <v>8161.0</v>
      </c>
      <c r="AA12" s="121">
        <f t="shared" si="5"/>
        <v>0.03014336478</v>
      </c>
      <c r="AB12" s="106"/>
      <c r="AC12" s="107">
        <f t="shared" si="13"/>
        <v>3</v>
      </c>
      <c r="AD12" s="108">
        <f t="shared" ref="AD12:AI12" si="26">G12-G11</f>
        <v>60558</v>
      </c>
      <c r="AE12" s="109">
        <f t="shared" si="26"/>
        <v>3093</v>
      </c>
      <c r="AF12" s="109">
        <f t="shared" si="26"/>
        <v>6793</v>
      </c>
      <c r="AG12" s="109">
        <f t="shared" si="26"/>
        <v>12271</v>
      </c>
      <c r="AH12" s="109">
        <f t="shared" si="26"/>
        <v>0</v>
      </c>
      <c r="AI12" s="109">
        <f t="shared" si="26"/>
        <v>82715</v>
      </c>
      <c r="AJ12" s="110">
        <f t="shared" si="15"/>
        <v>0.1483527776</v>
      </c>
      <c r="AK12" s="111">
        <f t="shared" ref="AK12:AP12" si="27">N12-N11</f>
        <v>3457</v>
      </c>
      <c r="AL12" s="111">
        <f t="shared" si="27"/>
        <v>162</v>
      </c>
      <c r="AM12" s="111">
        <f t="shared" si="27"/>
        <v>261</v>
      </c>
      <c r="AN12" s="111">
        <f t="shared" si="27"/>
        <v>467</v>
      </c>
      <c r="AO12" s="111">
        <f t="shared" si="27"/>
        <v>0</v>
      </c>
      <c r="AP12" s="111">
        <f t="shared" si="27"/>
        <v>4347</v>
      </c>
      <c r="AQ12" s="112">
        <f t="shared" si="17"/>
        <v>0.1074304118</v>
      </c>
      <c r="AR12" s="113">
        <f t="shared" ref="AR12:AW12" si="28">U12-U11</f>
        <v>552</v>
      </c>
      <c r="AS12" s="113">
        <f t="shared" si="28"/>
        <v>57</v>
      </c>
      <c r="AT12" s="113">
        <f t="shared" si="28"/>
        <v>62</v>
      </c>
      <c r="AU12" s="113">
        <f t="shared" si="28"/>
        <v>127</v>
      </c>
      <c r="AV12" s="113">
        <f t="shared" si="28"/>
        <v>0</v>
      </c>
      <c r="AW12" s="113">
        <f t="shared" si="28"/>
        <v>798</v>
      </c>
      <c r="AX12" s="114">
        <f t="shared" si="19"/>
        <v>0.1591478697</v>
      </c>
      <c r="AY12" s="115"/>
      <c r="AZ12" s="55">
        <f t="shared" ref="AZ12:BE12" si="29">AD12/$AC12</f>
        <v>20186</v>
      </c>
      <c r="BA12" s="55">
        <f t="shared" si="29"/>
        <v>1031</v>
      </c>
      <c r="BB12" s="55">
        <f t="shared" si="29"/>
        <v>2264.333333</v>
      </c>
      <c r="BC12" s="55">
        <f t="shared" si="29"/>
        <v>4090.333333</v>
      </c>
      <c r="BD12" s="55">
        <f t="shared" si="29"/>
        <v>0</v>
      </c>
      <c r="BE12" s="55">
        <f t="shared" si="29"/>
        <v>27571.66667</v>
      </c>
      <c r="BF12" s="116">
        <f t="shared" si="21"/>
        <v>0.1483527776</v>
      </c>
      <c r="BG12" s="117">
        <v>568.0</v>
      </c>
      <c r="BH12" s="117">
        <v>24.0</v>
      </c>
      <c r="BI12" s="117">
        <v>47.0</v>
      </c>
      <c r="BJ12" s="117">
        <v>77.0</v>
      </c>
      <c r="BK12" s="117"/>
      <c r="BL12" s="117">
        <v>716.0</v>
      </c>
      <c r="BM12" s="117"/>
      <c r="BN12" s="105">
        <v>90.0</v>
      </c>
      <c r="BO12" s="105">
        <v>8.0</v>
      </c>
      <c r="BP12" s="105">
        <v>10.0</v>
      </c>
      <c r="BQ12" s="105">
        <v>20.0</v>
      </c>
      <c r="BR12" s="105"/>
      <c r="BS12" s="105">
        <v>128.0</v>
      </c>
      <c r="BT12" s="105"/>
    </row>
    <row r="13">
      <c r="A13" s="49">
        <v>44450.0</v>
      </c>
      <c r="B13" s="50">
        <v>68.0</v>
      </c>
      <c r="C13" s="51">
        <v>5233.0</v>
      </c>
      <c r="D13" s="96">
        <f t="shared" si="1"/>
        <v>8350</v>
      </c>
      <c r="E13" s="97">
        <f t="shared" si="2"/>
        <v>0.01119879402</v>
      </c>
      <c r="F13" s="97"/>
      <c r="G13" s="119">
        <v>642016.0</v>
      </c>
      <c r="H13" s="101">
        <v>37321.0</v>
      </c>
      <c r="I13" s="101">
        <v>41562.0</v>
      </c>
      <c r="J13" s="101">
        <v>24717.0</v>
      </c>
      <c r="K13" s="55"/>
      <c r="L13" s="101">
        <v>745616.0</v>
      </c>
      <c r="M13" s="120">
        <f t="shared" si="3"/>
        <v>0.03314977146</v>
      </c>
      <c r="N13" s="103">
        <v>33303.0</v>
      </c>
      <c r="O13" s="103">
        <v>2668.0</v>
      </c>
      <c r="P13" s="103">
        <v>2712.0</v>
      </c>
      <c r="Q13" s="103">
        <v>1059.0</v>
      </c>
      <c r="R13" s="57"/>
      <c r="S13" s="103">
        <v>39742.0</v>
      </c>
      <c r="T13" s="112">
        <f t="shared" si="4"/>
        <v>0.02664687233</v>
      </c>
      <c r="U13" s="105">
        <v>6700.0</v>
      </c>
      <c r="V13" s="105">
        <v>699.0</v>
      </c>
      <c r="W13" s="105">
        <v>639.0</v>
      </c>
      <c r="X13" s="105">
        <v>312.0</v>
      </c>
      <c r="Y13" s="59"/>
      <c r="Z13" s="105">
        <v>8350.0</v>
      </c>
      <c r="AA13" s="121">
        <f t="shared" si="5"/>
        <v>0.03736526946</v>
      </c>
      <c r="AB13" s="106"/>
      <c r="AC13" s="107">
        <f t="shared" si="13"/>
        <v>1</v>
      </c>
      <c r="AD13" s="108">
        <f t="shared" ref="AD13:AI13" si="30">G13-G12</f>
        <v>12242</v>
      </c>
      <c r="AE13" s="109">
        <f t="shared" si="30"/>
        <v>742</v>
      </c>
      <c r="AF13" s="109">
        <f t="shared" si="30"/>
        <v>1798</v>
      </c>
      <c r="AG13" s="109">
        <f t="shared" si="30"/>
        <v>5543</v>
      </c>
      <c r="AH13" s="109">
        <f t="shared" si="30"/>
        <v>0</v>
      </c>
      <c r="AI13" s="109">
        <f t="shared" si="30"/>
        <v>20325</v>
      </c>
      <c r="AJ13" s="110">
        <f t="shared" si="15"/>
        <v>0.2727183272</v>
      </c>
      <c r="AK13" s="111">
        <f t="shared" ref="AK13:AP13" si="31">N13-N12</f>
        <v>871</v>
      </c>
      <c r="AL13" s="111">
        <f t="shared" si="31"/>
        <v>32</v>
      </c>
      <c r="AM13" s="111">
        <f t="shared" si="31"/>
        <v>35</v>
      </c>
      <c r="AN13" s="111">
        <f t="shared" si="31"/>
        <v>215</v>
      </c>
      <c r="AO13" s="111">
        <f t="shared" si="31"/>
        <v>0</v>
      </c>
      <c r="AP13" s="111">
        <f t="shared" si="31"/>
        <v>1153</v>
      </c>
      <c r="AQ13" s="112">
        <f t="shared" si="17"/>
        <v>0.1864700781</v>
      </c>
      <c r="AR13" s="113">
        <f t="shared" ref="AR13:AW13" si="32">U13-U12</f>
        <v>113</v>
      </c>
      <c r="AS13" s="113">
        <f t="shared" si="32"/>
        <v>3</v>
      </c>
      <c r="AT13" s="113">
        <f t="shared" si="32"/>
        <v>7</v>
      </c>
      <c r="AU13" s="113">
        <f t="shared" si="32"/>
        <v>66</v>
      </c>
      <c r="AV13" s="113">
        <f t="shared" si="32"/>
        <v>0</v>
      </c>
      <c r="AW13" s="113">
        <f t="shared" si="32"/>
        <v>189</v>
      </c>
      <c r="AX13" s="114">
        <f t="shared" si="19"/>
        <v>0.3492063492</v>
      </c>
      <c r="AY13" s="115"/>
      <c r="AZ13" s="55">
        <f t="shared" ref="AZ13:BE13" si="33">AD13/$AC13</f>
        <v>12242</v>
      </c>
      <c r="BA13" s="55">
        <f t="shared" si="33"/>
        <v>742</v>
      </c>
      <c r="BB13" s="55">
        <f t="shared" si="33"/>
        <v>1798</v>
      </c>
      <c r="BC13" s="55">
        <f t="shared" si="33"/>
        <v>5543</v>
      </c>
      <c r="BD13" s="55">
        <f t="shared" si="33"/>
        <v>0</v>
      </c>
      <c r="BE13" s="55">
        <f t="shared" si="33"/>
        <v>20325</v>
      </c>
      <c r="BF13" s="116">
        <f t="shared" si="21"/>
        <v>0.2727183272</v>
      </c>
      <c r="BG13" s="117">
        <v>871.0</v>
      </c>
      <c r="BH13" s="117">
        <v>32.0</v>
      </c>
      <c r="BI13" s="117">
        <v>35.0</v>
      </c>
      <c r="BJ13" s="117">
        <v>215.0</v>
      </c>
      <c r="BK13" s="117"/>
      <c r="BL13" s="117">
        <v>1153.0</v>
      </c>
      <c r="BM13" s="117"/>
      <c r="BN13" s="105">
        <v>113.0</v>
      </c>
      <c r="BO13" s="105">
        <v>3.0</v>
      </c>
      <c r="BP13" s="105">
        <v>7.0</v>
      </c>
      <c r="BQ13" s="105">
        <v>66.0</v>
      </c>
      <c r="BR13" s="105"/>
      <c r="BS13" s="105">
        <v>189.0</v>
      </c>
      <c r="BT13" s="105"/>
    </row>
    <row r="14">
      <c r="A14" s="49">
        <v>44471.0</v>
      </c>
      <c r="B14" s="50">
        <v>71.0</v>
      </c>
      <c r="C14" s="51">
        <v>5676.0</v>
      </c>
      <c r="D14" s="96">
        <f t="shared" si="1"/>
        <v>9040</v>
      </c>
      <c r="E14" s="97">
        <f t="shared" si="2"/>
        <v>0.01128197704</v>
      </c>
      <c r="F14" s="97"/>
      <c r="G14" s="119">
        <v>671339.0</v>
      </c>
      <c r="H14" s="101">
        <v>40590.0</v>
      </c>
      <c r="I14" s="101">
        <v>46083.0</v>
      </c>
      <c r="J14" s="101">
        <v>43266.0</v>
      </c>
      <c r="K14" s="55"/>
      <c r="L14" s="101">
        <v>801278.0</v>
      </c>
      <c r="M14" s="120">
        <f t="shared" si="3"/>
        <v>0.053996241</v>
      </c>
      <c r="N14" s="103">
        <v>35848.0</v>
      </c>
      <c r="O14" s="103">
        <v>2823.0</v>
      </c>
      <c r="P14" s="103">
        <v>2919.0</v>
      </c>
      <c r="Q14" s="103">
        <v>1813.0</v>
      </c>
      <c r="R14" s="57"/>
      <c r="S14" s="103">
        <v>43403.0</v>
      </c>
      <c r="T14" s="112">
        <f t="shared" si="4"/>
        <v>0.04177130613</v>
      </c>
      <c r="U14" s="105">
        <v>7120.0</v>
      </c>
      <c r="V14" s="105">
        <v>719.0</v>
      </c>
      <c r="W14" s="105">
        <v>681.0</v>
      </c>
      <c r="X14" s="105">
        <v>520.0</v>
      </c>
      <c r="Y14" s="59"/>
      <c r="Z14" s="105">
        <v>9040.0</v>
      </c>
      <c r="AA14" s="121">
        <f t="shared" si="5"/>
        <v>0.05752212389</v>
      </c>
      <c r="AB14" s="106"/>
      <c r="AC14" s="107">
        <f t="shared" si="13"/>
        <v>3</v>
      </c>
      <c r="AD14" s="108">
        <f t="shared" ref="AD14:AI14" si="34">G14-G13</f>
        <v>29323</v>
      </c>
      <c r="AE14" s="109">
        <f t="shared" si="34"/>
        <v>3269</v>
      </c>
      <c r="AF14" s="109">
        <f t="shared" si="34"/>
        <v>4521</v>
      </c>
      <c r="AG14" s="109">
        <f t="shared" si="34"/>
        <v>18549</v>
      </c>
      <c r="AH14" s="109">
        <f t="shared" si="34"/>
        <v>0</v>
      </c>
      <c r="AI14" s="109">
        <f t="shared" si="34"/>
        <v>55662</v>
      </c>
      <c r="AJ14" s="110">
        <f t="shared" si="15"/>
        <v>0.3332435054</v>
      </c>
      <c r="AK14" s="111">
        <f t="shared" ref="AK14:AP14" si="35">N14-N13</f>
        <v>2545</v>
      </c>
      <c r="AL14" s="111">
        <f t="shared" si="35"/>
        <v>155</v>
      </c>
      <c r="AM14" s="111">
        <f t="shared" si="35"/>
        <v>207</v>
      </c>
      <c r="AN14" s="111">
        <f t="shared" si="35"/>
        <v>754</v>
      </c>
      <c r="AO14" s="111">
        <f t="shared" si="35"/>
        <v>0</v>
      </c>
      <c r="AP14" s="111">
        <f t="shared" si="35"/>
        <v>3661</v>
      </c>
      <c r="AQ14" s="112">
        <f t="shared" si="17"/>
        <v>0.2059546572</v>
      </c>
      <c r="AR14" s="113">
        <f t="shared" ref="AR14:AW14" si="36">U14-U13</f>
        <v>420</v>
      </c>
      <c r="AS14" s="113">
        <f t="shared" si="36"/>
        <v>20</v>
      </c>
      <c r="AT14" s="113">
        <f t="shared" si="36"/>
        <v>42</v>
      </c>
      <c r="AU14" s="113">
        <f t="shared" si="36"/>
        <v>208</v>
      </c>
      <c r="AV14" s="113">
        <f t="shared" si="36"/>
        <v>0</v>
      </c>
      <c r="AW14" s="113">
        <f t="shared" si="36"/>
        <v>690</v>
      </c>
      <c r="AX14" s="114">
        <f t="shared" si="19"/>
        <v>0.3014492754</v>
      </c>
      <c r="AY14" s="115"/>
      <c r="AZ14" s="55">
        <f t="shared" ref="AZ14:BE14" si="37">AD14/$AC14</f>
        <v>9774.333333</v>
      </c>
      <c r="BA14" s="55">
        <f t="shared" si="37"/>
        <v>1089.666667</v>
      </c>
      <c r="BB14" s="55">
        <f t="shared" si="37"/>
        <v>1507</v>
      </c>
      <c r="BC14" s="55">
        <f t="shared" si="37"/>
        <v>6183</v>
      </c>
      <c r="BD14" s="55">
        <f t="shared" si="37"/>
        <v>0</v>
      </c>
      <c r="BE14" s="55">
        <f t="shared" si="37"/>
        <v>18554</v>
      </c>
      <c r="BF14" s="116">
        <f t="shared" si="21"/>
        <v>0.3332435054</v>
      </c>
      <c r="BG14" s="117">
        <v>848.0</v>
      </c>
      <c r="BH14" s="117">
        <v>52.0</v>
      </c>
      <c r="BI14" s="117">
        <v>69.0</v>
      </c>
      <c r="BJ14" s="117">
        <v>251.0</v>
      </c>
      <c r="BK14" s="117"/>
      <c r="BL14" s="117">
        <v>1220.0</v>
      </c>
      <c r="BM14" s="117"/>
      <c r="BN14" s="105">
        <v>140.0</v>
      </c>
      <c r="BO14" s="105">
        <v>7.0</v>
      </c>
      <c r="BP14" s="105">
        <v>14.0</v>
      </c>
      <c r="BQ14" s="105">
        <v>69.0</v>
      </c>
      <c r="BR14" s="105"/>
      <c r="BS14" s="105">
        <v>230.0</v>
      </c>
      <c r="BT14" s="105"/>
    </row>
    <row r="15">
      <c r="A15" s="49">
        <v>44499.0</v>
      </c>
      <c r="B15" s="50">
        <v>74.0</v>
      </c>
      <c r="C15" s="51">
        <v>6255.0</v>
      </c>
      <c r="D15" s="96">
        <f t="shared" si="1"/>
        <v>9767</v>
      </c>
      <c r="E15" s="97">
        <f t="shared" si="2"/>
        <v>0.01155615924</v>
      </c>
      <c r="F15" s="97"/>
      <c r="G15" s="119">
        <v>691361.0</v>
      </c>
      <c r="H15" s="101">
        <v>42321.0</v>
      </c>
      <c r="I15" s="101">
        <v>49670.0</v>
      </c>
      <c r="J15" s="101">
        <v>61825.0</v>
      </c>
      <c r="K15" s="55"/>
      <c r="L15" s="101">
        <v>845177.0</v>
      </c>
      <c r="M15" s="120">
        <f t="shared" si="3"/>
        <v>0.07315035785</v>
      </c>
      <c r="N15" s="103">
        <v>37742.0</v>
      </c>
      <c r="O15" s="103">
        <v>2883.0</v>
      </c>
      <c r="P15" s="103">
        <v>3015.0</v>
      </c>
      <c r="Q15" s="103">
        <v>2610.0</v>
      </c>
      <c r="R15" s="57"/>
      <c r="S15" s="103">
        <v>46250.0</v>
      </c>
      <c r="T15" s="112">
        <f t="shared" si="4"/>
        <v>0.05643243243</v>
      </c>
      <c r="U15" s="105">
        <v>7540.0</v>
      </c>
      <c r="V15" s="105">
        <v>741.0</v>
      </c>
      <c r="W15" s="105">
        <v>710.0</v>
      </c>
      <c r="X15" s="105">
        <v>776.0</v>
      </c>
      <c r="Y15" s="59"/>
      <c r="Z15" s="105">
        <v>9767.0</v>
      </c>
      <c r="AA15" s="121">
        <f t="shared" si="5"/>
        <v>0.07945121327</v>
      </c>
      <c r="AB15" s="106"/>
      <c r="AC15" s="107">
        <f t="shared" si="13"/>
        <v>4</v>
      </c>
      <c r="AD15" s="108">
        <f t="shared" ref="AD15:AI15" si="38">G15-G14</f>
        <v>20022</v>
      </c>
      <c r="AE15" s="109">
        <f t="shared" si="38"/>
        <v>1731</v>
      </c>
      <c r="AF15" s="109">
        <f t="shared" si="38"/>
        <v>3587</v>
      </c>
      <c r="AG15" s="109">
        <f t="shared" si="38"/>
        <v>18559</v>
      </c>
      <c r="AH15" s="109">
        <f t="shared" si="38"/>
        <v>0</v>
      </c>
      <c r="AI15" s="109">
        <f t="shared" si="38"/>
        <v>43899</v>
      </c>
      <c r="AJ15" s="110">
        <f t="shared" si="15"/>
        <v>0.4227658944</v>
      </c>
      <c r="AK15" s="111">
        <f t="shared" ref="AK15:AP15" si="39">N15-N14</f>
        <v>1894</v>
      </c>
      <c r="AL15" s="111">
        <f t="shared" si="39"/>
        <v>60</v>
      </c>
      <c r="AM15" s="111">
        <f t="shared" si="39"/>
        <v>96</v>
      </c>
      <c r="AN15" s="111">
        <f t="shared" si="39"/>
        <v>797</v>
      </c>
      <c r="AO15" s="111">
        <f t="shared" si="39"/>
        <v>0</v>
      </c>
      <c r="AP15" s="111">
        <f t="shared" si="39"/>
        <v>2847</v>
      </c>
      <c r="AQ15" s="112">
        <f t="shared" si="17"/>
        <v>0.2799438005</v>
      </c>
      <c r="AR15" s="113">
        <f t="shared" ref="AR15:AW15" si="40">U15-U14</f>
        <v>420</v>
      </c>
      <c r="AS15" s="113">
        <f t="shared" si="40"/>
        <v>22</v>
      </c>
      <c r="AT15" s="113">
        <f t="shared" si="40"/>
        <v>29</v>
      </c>
      <c r="AU15" s="113">
        <f t="shared" si="40"/>
        <v>256</v>
      </c>
      <c r="AV15" s="113">
        <f t="shared" si="40"/>
        <v>0</v>
      </c>
      <c r="AW15" s="113">
        <f t="shared" si="40"/>
        <v>727</v>
      </c>
      <c r="AX15" s="114">
        <f t="shared" si="19"/>
        <v>0.3521320495</v>
      </c>
      <c r="AY15" s="115"/>
      <c r="AZ15" s="55">
        <f t="shared" ref="AZ15:BE15" si="41">AD15/$AC15</f>
        <v>5005.5</v>
      </c>
      <c r="BA15" s="55">
        <f t="shared" si="41"/>
        <v>432.75</v>
      </c>
      <c r="BB15" s="55">
        <f t="shared" si="41"/>
        <v>896.75</v>
      </c>
      <c r="BC15" s="55">
        <f t="shared" si="41"/>
        <v>4639.75</v>
      </c>
      <c r="BD15" s="55">
        <f t="shared" si="41"/>
        <v>0</v>
      </c>
      <c r="BE15" s="55">
        <f t="shared" si="41"/>
        <v>10974.75</v>
      </c>
      <c r="BF15" s="116">
        <f t="shared" si="21"/>
        <v>0.4227658944</v>
      </c>
      <c r="BG15" s="117">
        <v>474.0</v>
      </c>
      <c r="BH15" s="117">
        <v>15.0</v>
      </c>
      <c r="BI15" s="117">
        <v>24.0</v>
      </c>
      <c r="BJ15" s="117">
        <v>199.0</v>
      </c>
      <c r="BK15" s="117"/>
      <c r="BL15" s="117">
        <v>712.0</v>
      </c>
      <c r="BM15" s="117"/>
      <c r="BN15" s="105">
        <v>105.0</v>
      </c>
      <c r="BO15" s="105">
        <v>6.0</v>
      </c>
      <c r="BP15" s="105">
        <v>7.0</v>
      </c>
      <c r="BQ15" s="105">
        <v>64.0</v>
      </c>
      <c r="BR15" s="105"/>
      <c r="BS15" s="105">
        <v>182.0</v>
      </c>
      <c r="BT15" s="105"/>
    </row>
    <row r="16">
      <c r="A16" s="49">
        <v>44527.0</v>
      </c>
      <c r="B16" s="50">
        <v>76.0</v>
      </c>
      <c r="C16" s="51">
        <v>6684.0</v>
      </c>
      <c r="D16" s="96">
        <f t="shared" si="1"/>
        <v>10325</v>
      </c>
      <c r="E16" s="97">
        <f t="shared" si="2"/>
        <v>0.01169325064</v>
      </c>
      <c r="F16" s="97"/>
      <c r="G16" s="119">
        <v>705725.0</v>
      </c>
      <c r="H16" s="101">
        <v>43022.0</v>
      </c>
      <c r="I16" s="101">
        <v>51728.0</v>
      </c>
      <c r="J16" s="101">
        <v>82513.0</v>
      </c>
      <c r="K16" s="55"/>
      <c r="L16" s="101">
        <v>882988.0</v>
      </c>
      <c r="M16" s="120">
        <f t="shared" si="3"/>
        <v>0.09344747607</v>
      </c>
      <c r="N16" s="103">
        <v>39967.0</v>
      </c>
      <c r="O16" s="103">
        <v>2988.0</v>
      </c>
      <c r="P16" s="103">
        <v>3258.0</v>
      </c>
      <c r="Q16" s="103">
        <v>3514.0</v>
      </c>
      <c r="R16" s="57"/>
      <c r="S16" s="103">
        <v>49727.0</v>
      </c>
      <c r="T16" s="112">
        <f t="shared" si="4"/>
        <v>0.07066583546</v>
      </c>
      <c r="U16" s="105">
        <v>7861.0</v>
      </c>
      <c r="V16" s="105">
        <v>752.0</v>
      </c>
      <c r="W16" s="105">
        <v>731.0</v>
      </c>
      <c r="X16" s="105">
        <v>981.0</v>
      </c>
      <c r="Y16" s="59"/>
      <c r="Z16" s="105">
        <v>10325.0</v>
      </c>
      <c r="AA16" s="121">
        <f t="shared" si="5"/>
        <v>0.09501210654</v>
      </c>
      <c r="AB16" s="106"/>
      <c r="AC16" s="107">
        <f t="shared" si="13"/>
        <v>4</v>
      </c>
      <c r="AD16" s="108">
        <f t="shared" ref="AD16:AI16" si="42">G16-G15</f>
        <v>14364</v>
      </c>
      <c r="AE16" s="109">
        <f t="shared" si="42"/>
        <v>701</v>
      </c>
      <c r="AF16" s="109">
        <f t="shared" si="42"/>
        <v>2058</v>
      </c>
      <c r="AG16" s="109">
        <f t="shared" si="42"/>
        <v>20688</v>
      </c>
      <c r="AH16" s="109">
        <f t="shared" si="42"/>
        <v>0</v>
      </c>
      <c r="AI16" s="109">
        <f t="shared" si="42"/>
        <v>37811</v>
      </c>
      <c r="AJ16" s="110">
        <f t="shared" si="15"/>
        <v>0.547142366</v>
      </c>
      <c r="AK16" s="111">
        <f t="shared" ref="AK16:AP16" si="43">N16-N15</f>
        <v>2225</v>
      </c>
      <c r="AL16" s="111">
        <f t="shared" si="43"/>
        <v>105</v>
      </c>
      <c r="AM16" s="111">
        <f t="shared" si="43"/>
        <v>243</v>
      </c>
      <c r="AN16" s="111">
        <f t="shared" si="43"/>
        <v>904</v>
      </c>
      <c r="AO16" s="111">
        <f t="shared" si="43"/>
        <v>0</v>
      </c>
      <c r="AP16" s="111">
        <f t="shared" si="43"/>
        <v>3477</v>
      </c>
      <c r="AQ16" s="112">
        <f t="shared" si="17"/>
        <v>0.2599942479</v>
      </c>
      <c r="AR16" s="113">
        <f t="shared" ref="AR16:AW16" si="44">U16-U15</f>
        <v>321</v>
      </c>
      <c r="AS16" s="113">
        <f t="shared" si="44"/>
        <v>11</v>
      </c>
      <c r="AT16" s="113">
        <f t="shared" si="44"/>
        <v>21</v>
      </c>
      <c r="AU16" s="113">
        <f t="shared" si="44"/>
        <v>205</v>
      </c>
      <c r="AV16" s="113">
        <f t="shared" si="44"/>
        <v>0</v>
      </c>
      <c r="AW16" s="113">
        <f t="shared" si="44"/>
        <v>558</v>
      </c>
      <c r="AX16" s="114">
        <f t="shared" si="19"/>
        <v>0.3673835125</v>
      </c>
      <c r="AY16" s="115"/>
      <c r="AZ16" s="55">
        <f t="shared" ref="AZ16:BE16" si="45">AD16/$AC16</f>
        <v>3591</v>
      </c>
      <c r="BA16" s="55">
        <f t="shared" si="45"/>
        <v>175.25</v>
      </c>
      <c r="BB16" s="55">
        <f t="shared" si="45"/>
        <v>514.5</v>
      </c>
      <c r="BC16" s="55">
        <f t="shared" si="45"/>
        <v>5172</v>
      </c>
      <c r="BD16" s="55">
        <f t="shared" si="45"/>
        <v>0</v>
      </c>
      <c r="BE16" s="55">
        <f t="shared" si="45"/>
        <v>9452.75</v>
      </c>
      <c r="BF16" s="116">
        <f t="shared" si="21"/>
        <v>0.547142366</v>
      </c>
      <c r="BG16" s="117">
        <v>556.0</v>
      </c>
      <c r="BH16" s="117">
        <v>26.0</v>
      </c>
      <c r="BI16" s="117">
        <v>61.0</v>
      </c>
      <c r="BJ16" s="117">
        <v>226.0</v>
      </c>
      <c r="BK16" s="117"/>
      <c r="BL16" s="117">
        <v>869.0</v>
      </c>
      <c r="BM16" s="117"/>
      <c r="BN16" s="105">
        <v>80.0</v>
      </c>
      <c r="BO16" s="105">
        <v>3.0</v>
      </c>
      <c r="BP16" s="105">
        <v>5.0</v>
      </c>
      <c r="BQ16" s="105">
        <v>51.0</v>
      </c>
      <c r="BR16" s="105"/>
      <c r="BS16" s="105">
        <v>140.0</v>
      </c>
      <c r="BT16" s="105"/>
    </row>
    <row r="17">
      <c r="A17" s="49">
        <v>44534.0</v>
      </c>
      <c r="B17" s="50">
        <v>76.03</v>
      </c>
      <c r="C17" s="51">
        <v>6898.0</v>
      </c>
      <c r="D17" s="96">
        <f t="shared" si="1"/>
        <v>10421</v>
      </c>
      <c r="E17" s="97">
        <f t="shared" si="2"/>
        <v>0.01166841154</v>
      </c>
      <c r="F17" s="97"/>
      <c r="G17" s="119">
        <v>709123.0</v>
      </c>
      <c r="H17" s="101">
        <v>43114.0</v>
      </c>
      <c r="I17" s="101">
        <v>52116.0</v>
      </c>
      <c r="J17" s="101">
        <v>88742.0</v>
      </c>
      <c r="K17" s="55"/>
      <c r="L17" s="101">
        <v>893095.0</v>
      </c>
      <c r="M17" s="120">
        <f t="shared" si="3"/>
        <v>0.09936456928</v>
      </c>
      <c r="N17" s="103">
        <v>40287.0</v>
      </c>
      <c r="O17" s="103">
        <v>3000.0</v>
      </c>
      <c r="P17" s="103">
        <v>3277.0</v>
      </c>
      <c r="Q17" s="103">
        <v>3705.0</v>
      </c>
      <c r="R17" s="57"/>
      <c r="S17" s="103">
        <v>50269.0</v>
      </c>
      <c r="T17" s="112">
        <f t="shared" si="4"/>
        <v>0.0737034753</v>
      </c>
      <c r="U17" s="105">
        <v>7917.0</v>
      </c>
      <c r="V17" s="105">
        <v>753.0</v>
      </c>
      <c r="W17" s="105">
        <v>734.0</v>
      </c>
      <c r="X17" s="105">
        <v>1017.0</v>
      </c>
      <c r="Y17" s="59"/>
      <c r="Z17" s="105">
        <v>10421.0</v>
      </c>
      <c r="AA17" s="121">
        <f t="shared" si="5"/>
        <v>0.09759140198</v>
      </c>
      <c r="AB17" s="106"/>
      <c r="AC17" s="107">
        <f t="shared" si="13"/>
        <v>1</v>
      </c>
      <c r="AD17" s="108">
        <f t="shared" ref="AD17:AI17" si="46">G17-G16</f>
        <v>3398</v>
      </c>
      <c r="AE17" s="109">
        <f t="shared" si="46"/>
        <v>92</v>
      </c>
      <c r="AF17" s="109">
        <f t="shared" si="46"/>
        <v>388</v>
      </c>
      <c r="AG17" s="109">
        <f t="shared" si="46"/>
        <v>6229</v>
      </c>
      <c r="AH17" s="109">
        <f t="shared" si="46"/>
        <v>0</v>
      </c>
      <c r="AI17" s="109">
        <f t="shared" si="46"/>
        <v>10107</v>
      </c>
      <c r="AJ17" s="110">
        <f t="shared" si="15"/>
        <v>0.6163055308</v>
      </c>
      <c r="AK17" s="111">
        <f t="shared" ref="AK17:AP17" si="47">N17-N16</f>
        <v>320</v>
      </c>
      <c r="AL17" s="111">
        <f t="shared" si="47"/>
        <v>12</v>
      </c>
      <c r="AM17" s="111">
        <f t="shared" si="47"/>
        <v>19</v>
      </c>
      <c r="AN17" s="111">
        <f t="shared" si="47"/>
        <v>191</v>
      </c>
      <c r="AO17" s="111">
        <f t="shared" si="47"/>
        <v>0</v>
      </c>
      <c r="AP17" s="111">
        <f t="shared" si="47"/>
        <v>542</v>
      </c>
      <c r="AQ17" s="112">
        <f t="shared" si="17"/>
        <v>0.352398524</v>
      </c>
      <c r="AR17" s="113">
        <f t="shared" ref="AR17:AW17" si="48">U17-U16</f>
        <v>56</v>
      </c>
      <c r="AS17" s="113">
        <f t="shared" si="48"/>
        <v>1</v>
      </c>
      <c r="AT17" s="113">
        <f t="shared" si="48"/>
        <v>3</v>
      </c>
      <c r="AU17" s="113">
        <f t="shared" si="48"/>
        <v>36</v>
      </c>
      <c r="AV17" s="113">
        <f t="shared" si="48"/>
        <v>0</v>
      </c>
      <c r="AW17" s="113">
        <f t="shared" si="48"/>
        <v>96</v>
      </c>
      <c r="AX17" s="114">
        <f t="shared" si="19"/>
        <v>0.375</v>
      </c>
      <c r="AY17" s="115"/>
      <c r="AZ17" s="55">
        <f t="shared" ref="AZ17:BE17" si="49">AD17/$AC17</f>
        <v>3398</v>
      </c>
      <c r="BA17" s="55">
        <f t="shared" si="49"/>
        <v>92</v>
      </c>
      <c r="BB17" s="55">
        <f t="shared" si="49"/>
        <v>388</v>
      </c>
      <c r="BC17" s="55">
        <f t="shared" si="49"/>
        <v>6229</v>
      </c>
      <c r="BD17" s="55">
        <f t="shared" si="49"/>
        <v>0</v>
      </c>
      <c r="BE17" s="55">
        <f t="shared" si="49"/>
        <v>10107</v>
      </c>
      <c r="BF17" s="116">
        <f t="shared" si="21"/>
        <v>0.6163055308</v>
      </c>
      <c r="BG17" s="117">
        <v>320.0</v>
      </c>
      <c r="BH17" s="117">
        <v>12.0</v>
      </c>
      <c r="BI17" s="117">
        <v>19.0</v>
      </c>
      <c r="BJ17" s="117">
        <v>191.0</v>
      </c>
      <c r="BK17" s="117"/>
      <c r="BL17" s="117">
        <v>542.0</v>
      </c>
      <c r="BM17" s="117"/>
      <c r="BN17" s="105">
        <v>56.0</v>
      </c>
      <c r="BO17" s="105">
        <v>1.0</v>
      </c>
      <c r="BP17" s="105">
        <v>3.0</v>
      </c>
      <c r="BQ17" s="105">
        <v>36.0</v>
      </c>
      <c r="BR17" s="105"/>
      <c r="BS17" s="105">
        <v>96.0</v>
      </c>
      <c r="BT17" s="105"/>
    </row>
    <row r="18">
      <c r="A18" s="49">
        <v>44548.0</v>
      </c>
      <c r="B18" s="50">
        <v>76.49</v>
      </c>
      <c r="C18" s="51">
        <v>7098.0</v>
      </c>
      <c r="D18" s="96">
        <f t="shared" si="1"/>
        <v>10593</v>
      </c>
      <c r="E18" s="97">
        <f t="shared" si="2"/>
        <v>0.01118100928</v>
      </c>
      <c r="F18" s="97"/>
      <c r="G18" s="119">
        <v>727925.0</v>
      </c>
      <c r="H18" s="101">
        <v>43471.0</v>
      </c>
      <c r="I18" s="101">
        <v>53171.0</v>
      </c>
      <c r="J18" s="101">
        <v>122843.0</v>
      </c>
      <c r="K18" s="55"/>
      <c r="L18" s="101">
        <v>947410.0</v>
      </c>
      <c r="M18" s="120">
        <f t="shared" si="3"/>
        <v>0.1296619204</v>
      </c>
      <c r="N18" s="103">
        <v>40788.0</v>
      </c>
      <c r="O18" s="103">
        <v>3062.0</v>
      </c>
      <c r="P18" s="103">
        <v>3374.0</v>
      </c>
      <c r="Q18" s="103">
        <v>4099.0</v>
      </c>
      <c r="R18" s="57"/>
      <c r="S18" s="103">
        <v>51323.0</v>
      </c>
      <c r="T18" s="112">
        <f t="shared" si="4"/>
        <v>0.07986672642</v>
      </c>
      <c r="U18" s="105">
        <v>8013.0</v>
      </c>
      <c r="V18" s="105">
        <v>759.0</v>
      </c>
      <c r="W18" s="105">
        <v>744.0</v>
      </c>
      <c r="X18" s="105">
        <v>1077.0</v>
      </c>
      <c r="Y18" s="59"/>
      <c r="Z18" s="105">
        <v>10593.0</v>
      </c>
      <c r="AA18" s="121">
        <f t="shared" si="5"/>
        <v>0.1016709148</v>
      </c>
      <c r="AB18" s="106"/>
      <c r="AC18" s="107">
        <f t="shared" si="13"/>
        <v>2</v>
      </c>
      <c r="AD18" s="108">
        <f t="shared" ref="AD18:AI18" si="50">G18-G17</f>
        <v>18802</v>
      </c>
      <c r="AE18" s="109">
        <f t="shared" si="50"/>
        <v>357</v>
      </c>
      <c r="AF18" s="109">
        <f t="shared" si="50"/>
        <v>1055</v>
      </c>
      <c r="AG18" s="109">
        <f t="shared" si="50"/>
        <v>34101</v>
      </c>
      <c r="AH18" s="109">
        <f t="shared" si="50"/>
        <v>0</v>
      </c>
      <c r="AI18" s="109">
        <f t="shared" si="50"/>
        <v>54315</v>
      </c>
      <c r="AJ18" s="110">
        <f t="shared" si="15"/>
        <v>0.6278376139</v>
      </c>
      <c r="AK18" s="111">
        <f t="shared" ref="AK18:AP18" si="51">N18-N17</f>
        <v>501</v>
      </c>
      <c r="AL18" s="111">
        <f t="shared" si="51"/>
        <v>62</v>
      </c>
      <c r="AM18" s="111">
        <f t="shared" si="51"/>
        <v>97</v>
      </c>
      <c r="AN18" s="111">
        <f t="shared" si="51"/>
        <v>394</v>
      </c>
      <c r="AO18" s="111">
        <f t="shared" si="51"/>
        <v>0</v>
      </c>
      <c r="AP18" s="111">
        <f t="shared" si="51"/>
        <v>1054</v>
      </c>
      <c r="AQ18" s="112">
        <f t="shared" si="17"/>
        <v>0.3738140417</v>
      </c>
      <c r="AR18" s="113">
        <f t="shared" ref="AR18:AW18" si="52">U18-U17</f>
        <v>96</v>
      </c>
      <c r="AS18" s="113">
        <f t="shared" si="52"/>
        <v>6</v>
      </c>
      <c r="AT18" s="113">
        <f t="shared" si="52"/>
        <v>10</v>
      </c>
      <c r="AU18" s="113">
        <f t="shared" si="52"/>
        <v>60</v>
      </c>
      <c r="AV18" s="113">
        <f t="shared" si="52"/>
        <v>0</v>
      </c>
      <c r="AW18" s="113">
        <f t="shared" si="52"/>
        <v>172</v>
      </c>
      <c r="AX18" s="114">
        <f t="shared" si="19"/>
        <v>0.3488372093</v>
      </c>
      <c r="AY18" s="115"/>
      <c r="AZ18" s="55">
        <f t="shared" ref="AZ18:BE18" si="53">AD18/$AC18</f>
        <v>9401</v>
      </c>
      <c r="BA18" s="55">
        <f t="shared" si="53"/>
        <v>178.5</v>
      </c>
      <c r="BB18" s="55">
        <f t="shared" si="53"/>
        <v>527.5</v>
      </c>
      <c r="BC18" s="55">
        <f t="shared" si="53"/>
        <v>17050.5</v>
      </c>
      <c r="BD18" s="55">
        <f t="shared" si="53"/>
        <v>0</v>
      </c>
      <c r="BE18" s="55">
        <f t="shared" si="53"/>
        <v>27157.5</v>
      </c>
      <c r="BF18" s="116">
        <f t="shared" si="21"/>
        <v>0.6278376139</v>
      </c>
      <c r="BG18" s="117">
        <v>250.0</v>
      </c>
      <c r="BH18" s="117">
        <v>31.0</v>
      </c>
      <c r="BI18" s="117">
        <v>48.0</v>
      </c>
      <c r="BJ18" s="117">
        <v>197.0</v>
      </c>
      <c r="BK18" s="117"/>
      <c r="BL18" s="117">
        <v>527.0</v>
      </c>
      <c r="BM18" s="117"/>
      <c r="BN18" s="105">
        <v>48.0</v>
      </c>
      <c r="BO18" s="105">
        <v>3.0</v>
      </c>
      <c r="BP18" s="105">
        <v>5.0</v>
      </c>
      <c r="BQ18" s="105">
        <v>30.0</v>
      </c>
      <c r="BR18" s="105"/>
      <c r="BS18" s="105">
        <v>86.0</v>
      </c>
      <c r="BT18" s="105"/>
    </row>
    <row r="19">
      <c r="A19" s="49">
        <v>44576.0</v>
      </c>
      <c r="B19" s="50">
        <v>77.48</v>
      </c>
      <c r="C19" s="51">
        <v>7424.0</v>
      </c>
      <c r="D19" s="96">
        <f t="shared" si="1"/>
        <v>12069</v>
      </c>
      <c r="E19" s="97">
        <f t="shared" si="2"/>
        <v>0.008275314481</v>
      </c>
      <c r="F19" s="97"/>
      <c r="G19" s="119">
        <v>771095.0</v>
      </c>
      <c r="H19" s="101">
        <v>44494.0</v>
      </c>
      <c r="I19" s="101">
        <v>61209.0</v>
      </c>
      <c r="J19" s="101">
        <v>581636.0</v>
      </c>
      <c r="K19" s="55"/>
      <c r="L19" s="101">
        <v>1458434.0</v>
      </c>
      <c r="M19" s="120">
        <f t="shared" si="3"/>
        <v>0.3988085851</v>
      </c>
      <c r="N19" s="103">
        <v>43540.0</v>
      </c>
      <c r="O19" s="103">
        <v>3118.0</v>
      </c>
      <c r="P19" s="103">
        <v>3717.0</v>
      </c>
      <c r="Q19" s="103">
        <v>10387.0</v>
      </c>
      <c r="R19" s="57"/>
      <c r="S19" s="103">
        <v>60762.0</v>
      </c>
      <c r="T19" s="112">
        <f t="shared" si="4"/>
        <v>0.1709456568</v>
      </c>
      <c r="U19" s="105">
        <v>8479.0</v>
      </c>
      <c r="V19" s="105">
        <v>770.0</v>
      </c>
      <c r="W19" s="105">
        <v>788.0</v>
      </c>
      <c r="X19" s="105">
        <v>2032.0</v>
      </c>
      <c r="Y19" s="59"/>
      <c r="Z19" s="105">
        <v>12069.0</v>
      </c>
      <c r="AA19" s="121">
        <f t="shared" si="5"/>
        <v>0.1683652332</v>
      </c>
      <c r="AB19" s="106"/>
      <c r="AC19" s="107">
        <f t="shared" si="13"/>
        <v>4</v>
      </c>
      <c r="AD19" s="108">
        <f t="shared" ref="AD19:AI19" si="54">G19-G18</f>
        <v>43170</v>
      </c>
      <c r="AE19" s="109">
        <f t="shared" si="54"/>
        <v>1023</v>
      </c>
      <c r="AF19" s="109">
        <f t="shared" si="54"/>
        <v>8038</v>
      </c>
      <c r="AG19" s="109">
        <f t="shared" si="54"/>
        <v>458793</v>
      </c>
      <c r="AH19" s="109">
        <f t="shared" si="54"/>
        <v>0</v>
      </c>
      <c r="AI19" s="109">
        <f t="shared" si="54"/>
        <v>511024</v>
      </c>
      <c r="AJ19" s="110">
        <f t="shared" si="15"/>
        <v>0.8977914932</v>
      </c>
      <c r="AK19" s="111">
        <f t="shared" ref="AK19:AP19" si="55">N19-N18</f>
        <v>2752</v>
      </c>
      <c r="AL19" s="111">
        <f t="shared" si="55"/>
        <v>56</v>
      </c>
      <c r="AM19" s="111">
        <f t="shared" si="55"/>
        <v>343</v>
      </c>
      <c r="AN19" s="111">
        <f t="shared" si="55"/>
        <v>6288</v>
      </c>
      <c r="AO19" s="111">
        <f t="shared" si="55"/>
        <v>0</v>
      </c>
      <c r="AP19" s="111">
        <f t="shared" si="55"/>
        <v>9439</v>
      </c>
      <c r="AQ19" s="112">
        <f t="shared" si="17"/>
        <v>0.666172264</v>
      </c>
      <c r="AR19" s="113">
        <f t="shared" ref="AR19:AW19" si="56">U19-U18</f>
        <v>466</v>
      </c>
      <c r="AS19" s="113">
        <f t="shared" si="56"/>
        <v>11</v>
      </c>
      <c r="AT19" s="113">
        <f t="shared" si="56"/>
        <v>44</v>
      </c>
      <c r="AU19" s="113">
        <f t="shared" si="56"/>
        <v>955</v>
      </c>
      <c r="AV19" s="113">
        <f t="shared" si="56"/>
        <v>0</v>
      </c>
      <c r="AW19" s="113">
        <f t="shared" si="56"/>
        <v>1476</v>
      </c>
      <c r="AX19" s="114">
        <f t="shared" si="19"/>
        <v>0.6470189702</v>
      </c>
      <c r="AY19" s="115"/>
      <c r="AZ19" s="55">
        <f t="shared" ref="AZ19:BE19" si="57">AD19/$AC19</f>
        <v>10792.5</v>
      </c>
      <c r="BA19" s="55">
        <f t="shared" si="57"/>
        <v>255.75</v>
      </c>
      <c r="BB19" s="55">
        <f t="shared" si="57"/>
        <v>2009.5</v>
      </c>
      <c r="BC19" s="55">
        <f t="shared" si="57"/>
        <v>114698.25</v>
      </c>
      <c r="BD19" s="55">
        <f t="shared" si="57"/>
        <v>0</v>
      </c>
      <c r="BE19" s="55">
        <f t="shared" si="57"/>
        <v>127756</v>
      </c>
      <c r="BF19" s="116">
        <f t="shared" si="21"/>
        <v>0.8977914932</v>
      </c>
      <c r="BG19" s="117">
        <v>688.0</v>
      </c>
      <c r="BH19" s="117">
        <v>14.0</v>
      </c>
      <c r="BI19" s="117">
        <v>86.0</v>
      </c>
      <c r="BJ19" s="117">
        <v>1572.0</v>
      </c>
      <c r="BK19" s="117"/>
      <c r="BL19" s="117">
        <v>2360.0</v>
      </c>
      <c r="BM19" s="117"/>
      <c r="BN19" s="105">
        <v>116.0</v>
      </c>
      <c r="BO19" s="105">
        <v>3.0</v>
      </c>
      <c r="BP19" s="105">
        <v>11.0</v>
      </c>
      <c r="BQ19" s="105">
        <v>239.0</v>
      </c>
      <c r="BR19" s="105"/>
      <c r="BS19" s="105">
        <v>369.0</v>
      </c>
      <c r="BT19" s="105"/>
    </row>
    <row r="20">
      <c r="A20" s="49">
        <v>44583.0</v>
      </c>
      <c r="B20" s="50">
        <v>77.94</v>
      </c>
      <c r="C20" s="51">
        <v>7543.0</v>
      </c>
      <c r="D20" s="96">
        <f t="shared" si="1"/>
        <v>12766</v>
      </c>
      <c r="E20" s="97">
        <f t="shared" si="2"/>
        <v>0.007641190843</v>
      </c>
      <c r="F20" s="97"/>
      <c r="G20" s="119">
        <v>892033.0</v>
      </c>
      <c r="H20" s="101">
        <v>50695.0</v>
      </c>
      <c r="I20" s="101">
        <v>79683.0</v>
      </c>
      <c r="J20" s="101">
        <v>648271.0</v>
      </c>
      <c r="K20" s="55"/>
      <c r="L20" s="101">
        <v>1670682.0</v>
      </c>
      <c r="M20" s="120">
        <f t="shared" si="3"/>
        <v>0.3880277635</v>
      </c>
      <c r="N20" s="103">
        <v>44907.0</v>
      </c>
      <c r="O20" s="103">
        <v>3154.0</v>
      </c>
      <c r="P20" s="103">
        <v>3925.0</v>
      </c>
      <c r="Q20" s="103">
        <v>13043.0</v>
      </c>
      <c r="R20" s="57"/>
      <c r="S20" s="103">
        <v>65029.0</v>
      </c>
      <c r="T20" s="112">
        <f t="shared" si="4"/>
        <v>0.2005720525</v>
      </c>
      <c r="U20" s="105">
        <v>8693.0</v>
      </c>
      <c r="V20" s="105">
        <v>775.0</v>
      </c>
      <c r="W20" s="105">
        <v>808.0</v>
      </c>
      <c r="X20" s="105">
        <v>2490.0</v>
      </c>
      <c r="Y20" s="59"/>
      <c r="Z20" s="105">
        <v>12766.0</v>
      </c>
      <c r="AA20" s="121">
        <f t="shared" si="5"/>
        <v>0.1950493498</v>
      </c>
      <c r="AB20" s="106"/>
      <c r="AC20" s="107">
        <f t="shared" si="13"/>
        <v>1</v>
      </c>
      <c r="AD20" s="108">
        <f t="shared" ref="AD20:AI20" si="58">G20-G19</f>
        <v>120938</v>
      </c>
      <c r="AE20" s="109">
        <f t="shared" si="58"/>
        <v>6201</v>
      </c>
      <c r="AF20" s="109">
        <f t="shared" si="58"/>
        <v>18474</v>
      </c>
      <c r="AG20" s="109">
        <f t="shared" si="58"/>
        <v>66635</v>
      </c>
      <c r="AH20" s="109">
        <f t="shared" si="58"/>
        <v>0</v>
      </c>
      <c r="AI20" s="109">
        <f t="shared" si="58"/>
        <v>212248</v>
      </c>
      <c r="AJ20" s="110">
        <f t="shared" si="15"/>
        <v>0.3139487769</v>
      </c>
      <c r="AK20" s="111">
        <f t="shared" ref="AK20:AP20" si="59">N20-N19</f>
        <v>1367</v>
      </c>
      <c r="AL20" s="111">
        <f t="shared" si="59"/>
        <v>36</v>
      </c>
      <c r="AM20" s="111">
        <f t="shared" si="59"/>
        <v>208</v>
      </c>
      <c r="AN20" s="111">
        <f t="shared" si="59"/>
        <v>2656</v>
      </c>
      <c r="AO20" s="111">
        <f t="shared" si="59"/>
        <v>0</v>
      </c>
      <c r="AP20" s="111">
        <f t="shared" si="59"/>
        <v>4267</v>
      </c>
      <c r="AQ20" s="112">
        <f t="shared" si="17"/>
        <v>0.622451371</v>
      </c>
      <c r="AR20" s="113">
        <f t="shared" ref="AR20:AW20" si="60">U20-U19</f>
        <v>214</v>
      </c>
      <c r="AS20" s="113">
        <f t="shared" si="60"/>
        <v>5</v>
      </c>
      <c r="AT20" s="113">
        <f t="shared" si="60"/>
        <v>20</v>
      </c>
      <c r="AU20" s="113">
        <f t="shared" si="60"/>
        <v>458</v>
      </c>
      <c r="AV20" s="113">
        <f t="shared" si="60"/>
        <v>0</v>
      </c>
      <c r="AW20" s="113">
        <f t="shared" si="60"/>
        <v>697</v>
      </c>
      <c r="AX20" s="114">
        <f t="shared" si="19"/>
        <v>0.6571018651</v>
      </c>
      <c r="AY20" s="115"/>
      <c r="AZ20" s="55">
        <f t="shared" ref="AZ20:BE20" si="61">AD20/$AC20</f>
        <v>120938</v>
      </c>
      <c r="BA20" s="55">
        <f t="shared" si="61"/>
        <v>6201</v>
      </c>
      <c r="BB20" s="55">
        <f t="shared" si="61"/>
        <v>18474</v>
      </c>
      <c r="BC20" s="55">
        <f t="shared" si="61"/>
        <v>66635</v>
      </c>
      <c r="BD20" s="55">
        <f t="shared" si="61"/>
        <v>0</v>
      </c>
      <c r="BE20" s="55">
        <f t="shared" si="61"/>
        <v>212248</v>
      </c>
      <c r="BF20" s="116">
        <f t="shared" si="21"/>
        <v>0.3139487769</v>
      </c>
      <c r="BG20" s="117">
        <v>1367.0</v>
      </c>
      <c r="BH20" s="117">
        <v>36.0</v>
      </c>
      <c r="BI20" s="117">
        <v>208.0</v>
      </c>
      <c r="BJ20" s="117">
        <v>2656.0</v>
      </c>
      <c r="BK20" s="117"/>
      <c r="BL20" s="117">
        <v>4267.0</v>
      </c>
      <c r="BM20" s="117"/>
      <c r="BN20" s="105">
        <v>214.0</v>
      </c>
      <c r="BO20" s="105">
        <v>5.0</v>
      </c>
      <c r="BP20" s="105">
        <v>20.0</v>
      </c>
      <c r="BQ20" s="105">
        <v>458.0</v>
      </c>
      <c r="BR20" s="105"/>
      <c r="BS20" s="105">
        <v>697.0</v>
      </c>
      <c r="BT20" s="105"/>
    </row>
    <row r="21">
      <c r="A21" s="49">
        <v>44591.0</v>
      </c>
      <c r="B21" s="122">
        <v>78.69</v>
      </c>
      <c r="C21" s="51">
        <v>7689.0</v>
      </c>
      <c r="D21" s="96">
        <f t="shared" si="1"/>
        <v>13390</v>
      </c>
      <c r="E21" s="97">
        <f t="shared" si="2"/>
        <v>0.007694999859</v>
      </c>
      <c r="F21" s="97"/>
      <c r="G21" s="123">
        <v>902290.0</v>
      </c>
      <c r="H21" s="124">
        <v>51132.0</v>
      </c>
      <c r="I21" s="124">
        <v>83164.0</v>
      </c>
      <c r="J21" s="125">
        <f>603974+K21</f>
        <v>703505</v>
      </c>
      <c r="K21" s="126">
        <v>99531.0</v>
      </c>
      <c r="L21" s="124">
        <v>1740091.0</v>
      </c>
      <c r="M21" s="127">
        <f t="shared" si="3"/>
        <v>0.4042920744</v>
      </c>
      <c r="N21" s="128">
        <v>45918.0</v>
      </c>
      <c r="O21" s="128">
        <v>3181.0</v>
      </c>
      <c r="P21" s="128">
        <v>4080.0</v>
      </c>
      <c r="Q21" s="128">
        <f>12076+R21</f>
        <v>15521</v>
      </c>
      <c r="R21" s="128">
        <v>3445.0</v>
      </c>
      <c r="S21" s="128">
        <v>68700.0</v>
      </c>
      <c r="T21" s="129">
        <f t="shared" si="4"/>
        <v>0.2259243086</v>
      </c>
      <c r="U21" s="130">
        <v>8884.0</v>
      </c>
      <c r="V21" s="130">
        <v>776.0</v>
      </c>
      <c r="W21" s="130">
        <v>833.0</v>
      </c>
      <c r="X21" s="130">
        <f>2029+Y21</f>
        <v>2897</v>
      </c>
      <c r="Y21" s="130">
        <v>868.0</v>
      </c>
      <c r="Z21" s="130">
        <v>13390.0</v>
      </c>
      <c r="AA21" s="131">
        <f t="shared" si="5"/>
        <v>0.2163554892</v>
      </c>
      <c r="AB21" s="106"/>
      <c r="AC21" s="132">
        <f t="shared" si="13"/>
        <v>1.142857143</v>
      </c>
      <c r="AD21" s="108">
        <f t="shared" ref="AD21:AI21" si="62">G21-G20</f>
        <v>10257</v>
      </c>
      <c r="AE21" s="109">
        <f t="shared" si="62"/>
        <v>437</v>
      </c>
      <c r="AF21" s="109">
        <f t="shared" si="62"/>
        <v>3481</v>
      </c>
      <c r="AG21" s="109">
        <f t="shared" si="62"/>
        <v>55234</v>
      </c>
      <c r="AH21" s="109">
        <f t="shared" si="62"/>
        <v>99531</v>
      </c>
      <c r="AI21" s="109">
        <f t="shared" si="62"/>
        <v>69409</v>
      </c>
      <c r="AJ21" s="133">
        <f t="shared" si="15"/>
        <v>0.7957757639</v>
      </c>
      <c r="AK21" s="111">
        <f t="shared" ref="AK21:AP21" si="63">N21-N20</f>
        <v>1011</v>
      </c>
      <c r="AL21" s="111">
        <f t="shared" si="63"/>
        <v>27</v>
      </c>
      <c r="AM21" s="111">
        <f t="shared" si="63"/>
        <v>155</v>
      </c>
      <c r="AN21" s="111">
        <f t="shared" si="63"/>
        <v>2478</v>
      </c>
      <c r="AO21" s="111">
        <f t="shared" si="63"/>
        <v>3445</v>
      </c>
      <c r="AP21" s="111">
        <f t="shared" si="63"/>
        <v>3671</v>
      </c>
      <c r="AQ21" s="129">
        <f t="shared" si="17"/>
        <v>0.6750204304</v>
      </c>
      <c r="AR21" s="113">
        <f t="shared" ref="AR21:AW21" si="64">U21-U20</f>
        <v>191</v>
      </c>
      <c r="AS21" s="113">
        <f t="shared" si="64"/>
        <v>1</v>
      </c>
      <c r="AT21" s="113">
        <f t="shared" si="64"/>
        <v>25</v>
      </c>
      <c r="AU21" s="113">
        <f t="shared" si="64"/>
        <v>407</v>
      </c>
      <c r="AV21" s="113">
        <f t="shared" si="64"/>
        <v>868</v>
      </c>
      <c r="AW21" s="113">
        <f t="shared" si="64"/>
        <v>624</v>
      </c>
      <c r="AX21" s="134">
        <f t="shared" si="19"/>
        <v>0.6522435897</v>
      </c>
      <c r="AY21" s="68"/>
      <c r="AZ21" s="55">
        <f t="shared" ref="AZ21:BE21" si="65">AD21/$AC21</f>
        <v>8974.875</v>
      </c>
      <c r="BA21" s="55">
        <f t="shared" si="65"/>
        <v>382.375</v>
      </c>
      <c r="BB21" s="55">
        <f t="shared" si="65"/>
        <v>3045.875</v>
      </c>
      <c r="BC21" s="55">
        <f t="shared" si="65"/>
        <v>48329.75</v>
      </c>
      <c r="BD21" s="55">
        <f t="shared" si="65"/>
        <v>87089.625</v>
      </c>
      <c r="BE21" s="55">
        <f t="shared" si="65"/>
        <v>60732.875</v>
      </c>
      <c r="BF21" s="116">
        <f t="shared" si="21"/>
        <v>0.7957757639</v>
      </c>
      <c r="BG21" s="55">
        <f t="shared" ref="BG21:BS21" si="66">AK21/$AC21</f>
        <v>884.625</v>
      </c>
      <c r="BH21" s="55">
        <f t="shared" si="66"/>
        <v>23.625</v>
      </c>
      <c r="BI21" s="55">
        <f t="shared" si="66"/>
        <v>135.625</v>
      </c>
      <c r="BJ21" s="55">
        <f t="shared" si="66"/>
        <v>2168.25</v>
      </c>
      <c r="BK21" s="55">
        <f t="shared" si="66"/>
        <v>3014.375</v>
      </c>
      <c r="BL21" s="55">
        <f t="shared" si="66"/>
        <v>3212.125</v>
      </c>
      <c r="BM21" s="55">
        <f t="shared" si="66"/>
        <v>0.5906428766</v>
      </c>
      <c r="BN21" s="55">
        <f t="shared" si="66"/>
        <v>167.125</v>
      </c>
      <c r="BO21" s="55">
        <f t="shared" si="66"/>
        <v>0.875</v>
      </c>
      <c r="BP21" s="55">
        <f t="shared" si="66"/>
        <v>21.875</v>
      </c>
      <c r="BQ21" s="55">
        <f t="shared" si="66"/>
        <v>356.125</v>
      </c>
      <c r="BR21" s="55">
        <f t="shared" si="66"/>
        <v>759.5</v>
      </c>
      <c r="BS21" s="55">
        <f t="shared" si="66"/>
        <v>546</v>
      </c>
      <c r="BT21" s="135"/>
    </row>
    <row r="22">
      <c r="A22" s="49">
        <v>44598.0</v>
      </c>
      <c r="B22" s="136">
        <v>79.36</v>
      </c>
      <c r="C22" s="137">
        <v>7805.0</v>
      </c>
      <c r="D22" s="138"/>
      <c r="E22" s="53"/>
      <c r="F22" s="53"/>
      <c r="G22" s="135"/>
      <c r="H22" s="135"/>
      <c r="I22" s="135"/>
      <c r="J22" s="135"/>
      <c r="K22" s="135"/>
      <c r="L22" s="135"/>
      <c r="M22" s="139"/>
      <c r="N22" s="135"/>
      <c r="O22" s="135"/>
      <c r="P22" s="135"/>
      <c r="Q22" s="135"/>
      <c r="R22" s="135"/>
      <c r="S22" s="135"/>
      <c r="T22" s="139"/>
      <c r="U22" s="135"/>
      <c r="V22" s="135"/>
      <c r="W22" s="135"/>
      <c r="X22" s="135"/>
      <c r="Y22" s="135"/>
      <c r="Z22" s="135"/>
      <c r="AA22" s="135"/>
      <c r="AB22" s="61"/>
      <c r="AC22" s="61"/>
      <c r="AD22" s="135"/>
      <c r="AE22" s="135"/>
      <c r="AF22" s="135"/>
      <c r="AG22" s="135"/>
      <c r="AH22" s="135"/>
      <c r="AI22" s="135"/>
      <c r="AJ22" s="140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68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</row>
    <row r="23">
      <c r="A23" s="49"/>
      <c r="C23" s="141"/>
      <c r="D23" s="141"/>
      <c r="E23" s="141"/>
      <c r="F23" s="142"/>
      <c r="G23" s="118"/>
      <c r="I23" s="118"/>
      <c r="J23" s="118"/>
      <c r="K23" s="143"/>
      <c r="L23" s="118"/>
      <c r="N23" s="118"/>
      <c r="O23" s="144"/>
      <c r="P23" s="118"/>
      <c r="Q23" s="118"/>
      <c r="R23" s="118"/>
      <c r="S23" s="118"/>
      <c r="U23" s="118"/>
      <c r="V23" s="144"/>
      <c r="W23" s="118"/>
      <c r="Z23" s="118"/>
      <c r="AB23" s="145"/>
      <c r="AC23" s="145"/>
      <c r="AD23" s="141"/>
      <c r="AE23" s="146"/>
      <c r="AF23" s="141"/>
      <c r="AG23" s="141"/>
      <c r="AH23" s="141"/>
      <c r="AI23" s="141"/>
      <c r="AJ23" s="147"/>
      <c r="AK23" s="141"/>
      <c r="AL23" s="146"/>
      <c r="AM23" s="141"/>
      <c r="AP23" s="141"/>
      <c r="AR23" s="141"/>
      <c r="AY23" s="148"/>
      <c r="BB23" s="141"/>
      <c r="BC23" s="141"/>
      <c r="BD23" s="141"/>
      <c r="BE23" s="141"/>
      <c r="BF23" s="141"/>
      <c r="BG23" s="141"/>
      <c r="BH23" s="141"/>
      <c r="BI23" s="141"/>
      <c r="BN23" s="141"/>
      <c r="BO23" s="141"/>
    </row>
    <row r="24">
      <c r="A24" s="49"/>
      <c r="C24" s="141"/>
      <c r="D24" s="141"/>
      <c r="E24" s="141"/>
      <c r="G24" s="149" t="s">
        <v>26</v>
      </c>
      <c r="H24" s="150" t="s">
        <v>26</v>
      </c>
      <c r="I24" s="150" t="s">
        <v>26</v>
      </c>
      <c r="J24" s="150" t="s">
        <v>26</v>
      </c>
      <c r="K24" s="150" t="s">
        <v>26</v>
      </c>
      <c r="L24" s="150" t="s">
        <v>26</v>
      </c>
      <c r="M24" s="150" t="s">
        <v>26</v>
      </c>
      <c r="N24" s="151" t="s">
        <v>27</v>
      </c>
      <c r="O24" s="151" t="s">
        <v>27</v>
      </c>
      <c r="P24" s="151" t="s">
        <v>27</v>
      </c>
      <c r="Q24" s="151" t="s">
        <v>27</v>
      </c>
      <c r="R24" s="151" t="s">
        <v>27</v>
      </c>
      <c r="S24" s="151" t="s">
        <v>27</v>
      </c>
      <c r="T24" s="151" t="s">
        <v>27</v>
      </c>
      <c r="U24" s="151" t="s">
        <v>28</v>
      </c>
      <c r="V24" s="151" t="s">
        <v>28</v>
      </c>
      <c r="W24" s="151" t="s">
        <v>28</v>
      </c>
      <c r="X24" s="151" t="s">
        <v>28</v>
      </c>
      <c r="Y24" s="151" t="s">
        <v>28</v>
      </c>
      <c r="Z24" s="151" t="s">
        <v>28</v>
      </c>
      <c r="AA24" s="152" t="s">
        <v>28</v>
      </c>
      <c r="AB24" s="153" t="s">
        <v>43</v>
      </c>
      <c r="AC24" s="154"/>
      <c r="AD24" s="141"/>
      <c r="AE24" s="146"/>
      <c r="AF24" s="141"/>
      <c r="AH24" s="141"/>
      <c r="AI24" s="141"/>
      <c r="AJ24" s="155"/>
      <c r="AK24" s="141"/>
      <c r="AL24" s="146"/>
      <c r="AM24" s="141"/>
      <c r="AP24" s="141"/>
      <c r="AQ24" s="141"/>
      <c r="AR24" s="141"/>
      <c r="AY24" s="148"/>
    </row>
    <row r="25">
      <c r="A25" s="49"/>
      <c r="B25" s="36" t="s">
        <v>30</v>
      </c>
      <c r="C25" s="156" t="s">
        <v>44</v>
      </c>
      <c r="D25" s="141"/>
      <c r="F25" s="157" t="s">
        <v>45</v>
      </c>
      <c r="G25" s="158" t="s">
        <v>35</v>
      </c>
      <c r="H25" s="158" t="s">
        <v>36</v>
      </c>
      <c r="I25" s="158" t="s">
        <v>37</v>
      </c>
      <c r="J25" s="158" t="s">
        <v>38</v>
      </c>
      <c r="K25" s="158" t="s">
        <v>39</v>
      </c>
      <c r="L25" s="158" t="s">
        <v>40</v>
      </c>
      <c r="M25" s="43" t="s">
        <v>41</v>
      </c>
      <c r="N25" s="159" t="s">
        <v>35</v>
      </c>
      <c r="O25" s="158" t="s">
        <v>36</v>
      </c>
      <c r="P25" s="158" t="s">
        <v>37</v>
      </c>
      <c r="Q25" s="158" t="s">
        <v>38</v>
      </c>
      <c r="R25" s="158" t="s">
        <v>39</v>
      </c>
      <c r="S25" s="158" t="s">
        <v>40</v>
      </c>
      <c r="T25" s="43" t="s">
        <v>41</v>
      </c>
      <c r="U25" s="158" t="s">
        <v>35</v>
      </c>
      <c r="V25" s="158" t="s">
        <v>36</v>
      </c>
      <c r="W25" s="158" t="s">
        <v>37</v>
      </c>
      <c r="X25" s="158" t="s">
        <v>38</v>
      </c>
      <c r="Y25" s="158" t="s">
        <v>39</v>
      </c>
      <c r="Z25" s="158" t="s">
        <v>40</v>
      </c>
      <c r="AA25" s="44" t="s">
        <v>41</v>
      </c>
      <c r="AB25" s="160" t="s">
        <v>35</v>
      </c>
      <c r="AC25" s="160" t="s">
        <v>38</v>
      </c>
      <c r="AJ25" s="147"/>
      <c r="AY25" s="148"/>
    </row>
    <row r="26">
      <c r="A26" s="49"/>
      <c r="B26" s="50">
        <v>2.94</v>
      </c>
      <c r="C26" s="161">
        <f t="shared" ref="C26:C39" si="67">C8/D8</f>
        <v>0.456838565</v>
      </c>
      <c r="D26" s="162"/>
      <c r="F26" s="163"/>
      <c r="G26" s="164"/>
      <c r="H26" s="164"/>
      <c r="I26" s="164"/>
      <c r="J26" s="164"/>
      <c r="K26" s="164"/>
      <c r="L26" s="164"/>
      <c r="M26" s="165"/>
      <c r="N26" s="166"/>
      <c r="O26" s="166"/>
      <c r="P26" s="166"/>
      <c r="Q26" s="166"/>
      <c r="R26" s="166"/>
      <c r="S26" s="166"/>
      <c r="T26" s="167"/>
      <c r="U26" s="168"/>
      <c r="V26" s="168"/>
      <c r="W26" s="168"/>
      <c r="X26" s="168"/>
      <c r="Y26" s="168"/>
      <c r="Z26" s="168"/>
      <c r="AA26" s="169"/>
      <c r="AB26" s="145"/>
      <c r="AC26" s="145"/>
      <c r="AJ26" s="147"/>
      <c r="AY26" s="148"/>
    </row>
    <row r="27">
      <c r="A27" s="49"/>
      <c r="B27" s="50">
        <v>8.0</v>
      </c>
      <c r="C27" s="161">
        <f t="shared" si="67"/>
        <v>0.4951267057</v>
      </c>
      <c r="D27" s="162"/>
      <c r="F27" s="163"/>
      <c r="G27" s="164"/>
      <c r="H27" s="164"/>
      <c r="I27" s="164"/>
      <c r="J27" s="164"/>
      <c r="K27" s="164"/>
      <c r="L27" s="164"/>
      <c r="M27" s="165"/>
      <c r="N27" s="166"/>
      <c r="O27" s="166"/>
      <c r="P27" s="166"/>
      <c r="Q27" s="166"/>
      <c r="R27" s="166"/>
      <c r="S27" s="166"/>
      <c r="T27" s="167"/>
      <c r="U27" s="168"/>
      <c r="V27" s="168"/>
      <c r="W27" s="168"/>
      <c r="X27" s="168"/>
      <c r="Y27" s="168"/>
      <c r="Z27" s="168"/>
      <c r="AA27" s="169"/>
      <c r="AB27" s="145"/>
      <c r="AC27" s="170"/>
      <c r="AJ27" s="147"/>
      <c r="AY27" s="148"/>
    </row>
    <row r="28">
      <c r="A28" s="49"/>
      <c r="B28" s="50">
        <v>27.0</v>
      </c>
      <c r="C28" s="161">
        <f t="shared" si="67"/>
        <v>0.578152875</v>
      </c>
      <c r="D28" s="162"/>
      <c r="F28" s="163"/>
      <c r="G28" s="164"/>
      <c r="H28" s="164"/>
      <c r="I28" s="164"/>
      <c r="J28" s="164"/>
      <c r="K28" s="164"/>
      <c r="L28" s="164"/>
      <c r="M28" s="165"/>
      <c r="N28" s="166"/>
      <c r="O28" s="166"/>
      <c r="P28" s="166"/>
      <c r="Q28" s="166"/>
      <c r="R28" s="166"/>
      <c r="S28" s="166"/>
      <c r="T28" s="167"/>
      <c r="U28" s="168"/>
      <c r="V28" s="168"/>
      <c r="W28" s="168"/>
      <c r="X28" s="168"/>
      <c r="Y28" s="168"/>
      <c r="Z28" s="168"/>
      <c r="AA28" s="169"/>
      <c r="AB28" s="145"/>
      <c r="AC28" s="145"/>
      <c r="AJ28" s="147"/>
      <c r="AY28" s="148"/>
    </row>
    <row r="29">
      <c r="A29" s="49"/>
      <c r="B29" s="71">
        <v>40.0</v>
      </c>
      <c r="C29" s="161">
        <f t="shared" si="67"/>
        <v>0.6032867038</v>
      </c>
      <c r="D29" s="162"/>
      <c r="F29" s="171"/>
      <c r="G29" s="101">
        <f t="shared" ref="G29:S29" si="68">G8-G$8</f>
        <v>0</v>
      </c>
      <c r="H29" s="101">
        <f t="shared" si="68"/>
        <v>0</v>
      </c>
      <c r="I29" s="101">
        <f t="shared" si="68"/>
        <v>0</v>
      </c>
      <c r="J29" s="101">
        <f t="shared" si="68"/>
        <v>0</v>
      </c>
      <c r="K29" s="101">
        <f t="shared" si="68"/>
        <v>0</v>
      </c>
      <c r="L29" s="101">
        <f t="shared" si="68"/>
        <v>0</v>
      </c>
      <c r="M29" s="77">
        <f t="shared" si="68"/>
        <v>0</v>
      </c>
      <c r="N29" s="103">
        <f t="shared" si="68"/>
        <v>0</v>
      </c>
      <c r="O29" s="103">
        <f t="shared" si="68"/>
        <v>0</v>
      </c>
      <c r="P29" s="103">
        <f t="shared" si="68"/>
        <v>0</v>
      </c>
      <c r="Q29" s="103">
        <f t="shared" si="68"/>
        <v>0</v>
      </c>
      <c r="R29" s="103">
        <f t="shared" si="68"/>
        <v>0</v>
      </c>
      <c r="S29" s="103">
        <f t="shared" si="68"/>
        <v>0</v>
      </c>
      <c r="T29" s="172"/>
      <c r="U29" s="105">
        <f t="shared" ref="U29:AA29" si="69">U8-U$8</f>
        <v>0</v>
      </c>
      <c r="V29" s="105">
        <f t="shared" si="69"/>
        <v>0</v>
      </c>
      <c r="W29" s="105">
        <f t="shared" si="69"/>
        <v>0</v>
      </c>
      <c r="X29" s="105">
        <f t="shared" si="69"/>
        <v>0</v>
      </c>
      <c r="Y29" s="105">
        <f t="shared" si="69"/>
        <v>0</v>
      </c>
      <c r="Z29" s="105">
        <f t="shared" si="69"/>
        <v>0</v>
      </c>
      <c r="AA29" s="173">
        <f t="shared" si="69"/>
        <v>0</v>
      </c>
      <c r="AB29" s="174"/>
      <c r="AC29" s="145"/>
      <c r="AJ29" s="147"/>
      <c r="AY29" s="148"/>
    </row>
    <row r="30">
      <c r="A30" s="49"/>
      <c r="B30" s="94">
        <v>49.9</v>
      </c>
      <c r="C30" s="161">
        <f t="shared" si="67"/>
        <v>0.6179389781</v>
      </c>
      <c r="D30" s="162"/>
      <c r="F30" s="175"/>
      <c r="G30" s="101">
        <f t="shared" ref="G30:L30" si="70">G9-G$8</f>
        <v>426</v>
      </c>
      <c r="H30" s="101">
        <f t="shared" si="70"/>
        <v>67</v>
      </c>
      <c r="I30" s="101">
        <f t="shared" si="70"/>
        <v>473</v>
      </c>
      <c r="J30" s="101">
        <f t="shared" si="70"/>
        <v>183</v>
      </c>
      <c r="K30" s="101">
        <f t="shared" si="70"/>
        <v>0</v>
      </c>
      <c r="L30" s="101">
        <f t="shared" si="70"/>
        <v>1149</v>
      </c>
      <c r="M30" s="79">
        <f t="shared" ref="M30:M42" si="74">J30/L30</f>
        <v>0.1592689295</v>
      </c>
      <c r="N30" s="103">
        <f t="shared" ref="N30:S30" si="71">N9-N$8</f>
        <v>52</v>
      </c>
      <c r="O30" s="103">
        <f t="shared" si="71"/>
        <v>3</v>
      </c>
      <c r="P30" s="103">
        <f t="shared" si="71"/>
        <v>24</v>
      </c>
      <c r="Q30" s="103">
        <f t="shared" si="71"/>
        <v>15</v>
      </c>
      <c r="R30" s="103">
        <f t="shared" si="71"/>
        <v>0</v>
      </c>
      <c r="S30" s="103">
        <f t="shared" si="71"/>
        <v>94</v>
      </c>
      <c r="T30" s="172">
        <f t="shared" ref="T30:T42" si="76">Q30/S30</f>
        <v>0.1595744681</v>
      </c>
      <c r="U30" s="105">
        <f t="shared" ref="U30:Z30" si="72">U9-U$8</f>
        <v>33</v>
      </c>
      <c r="V30" s="105">
        <f t="shared" si="72"/>
        <v>3</v>
      </c>
      <c r="W30" s="105">
        <f t="shared" si="72"/>
        <v>6</v>
      </c>
      <c r="X30" s="105">
        <f t="shared" si="72"/>
        <v>4</v>
      </c>
      <c r="Y30" s="105">
        <f t="shared" si="72"/>
        <v>0</v>
      </c>
      <c r="Z30" s="105">
        <f t="shared" si="72"/>
        <v>46</v>
      </c>
      <c r="AA30" s="176">
        <f t="shared" ref="AA30:AA42" si="78">X30/Z30</f>
        <v>0.08695652174</v>
      </c>
      <c r="AB30" s="177">
        <f t="shared" ref="AB30:AB42" si="79">U30/G30</f>
        <v>0.07746478873</v>
      </c>
      <c r="AC30" s="177">
        <f t="shared" ref="AC30:AC42" si="80">X30/J30</f>
        <v>0.0218579235</v>
      </c>
      <c r="AJ30" s="147"/>
      <c r="AY30" s="148"/>
    </row>
    <row r="31">
      <c r="A31" s="49"/>
      <c r="B31" s="94">
        <v>61.5</v>
      </c>
      <c r="C31" s="161">
        <f t="shared" si="67"/>
        <v>0.6267065868</v>
      </c>
      <c r="D31" s="162"/>
      <c r="F31" s="175"/>
      <c r="G31" s="101">
        <f t="shared" ref="G31:L31" si="73">G10-G$8</f>
        <v>10081</v>
      </c>
      <c r="H31" s="101">
        <f t="shared" si="73"/>
        <v>494</v>
      </c>
      <c r="I31" s="101">
        <f t="shared" si="73"/>
        <v>3532</v>
      </c>
      <c r="J31" s="101">
        <f t="shared" si="73"/>
        <v>2203</v>
      </c>
      <c r="K31" s="101">
        <f t="shared" si="73"/>
        <v>0</v>
      </c>
      <c r="L31" s="101">
        <f t="shared" si="73"/>
        <v>16310</v>
      </c>
      <c r="M31" s="79">
        <f t="shared" si="74"/>
        <v>0.1350705089</v>
      </c>
      <c r="N31" s="103">
        <f t="shared" ref="N31:S31" si="75">N10-N$8</f>
        <v>686</v>
      </c>
      <c r="O31" s="103">
        <f t="shared" si="75"/>
        <v>16</v>
      </c>
      <c r="P31" s="103">
        <f t="shared" si="75"/>
        <v>89</v>
      </c>
      <c r="Q31" s="103">
        <f t="shared" si="75"/>
        <v>103</v>
      </c>
      <c r="R31" s="103">
        <f t="shared" si="75"/>
        <v>0</v>
      </c>
      <c r="S31" s="103">
        <f t="shared" si="75"/>
        <v>894</v>
      </c>
      <c r="T31" s="172">
        <f t="shared" si="76"/>
        <v>0.115212528</v>
      </c>
      <c r="U31" s="105">
        <f t="shared" ref="U31:Z31" si="77">U10-U$8</f>
        <v>111</v>
      </c>
      <c r="V31" s="105">
        <f t="shared" si="77"/>
        <v>6</v>
      </c>
      <c r="W31" s="105">
        <f t="shared" si="77"/>
        <v>15</v>
      </c>
      <c r="X31" s="105">
        <f t="shared" si="77"/>
        <v>19</v>
      </c>
      <c r="Y31" s="105">
        <f t="shared" si="77"/>
        <v>0</v>
      </c>
      <c r="Z31" s="105">
        <f t="shared" si="77"/>
        <v>151</v>
      </c>
      <c r="AA31" s="176">
        <f t="shared" si="78"/>
        <v>0.1258278146</v>
      </c>
      <c r="AB31" s="177">
        <f t="shared" si="79"/>
        <v>0.01101081242</v>
      </c>
      <c r="AC31" s="177">
        <f t="shared" si="80"/>
        <v>0.008624602814</v>
      </c>
      <c r="AJ31" s="147"/>
      <c r="AY31" s="148"/>
    </row>
    <row r="32">
      <c r="A32" s="49"/>
      <c r="B32" s="94">
        <v>63.4</v>
      </c>
      <c r="C32" s="161">
        <f t="shared" si="67"/>
        <v>0.6278761062</v>
      </c>
      <c r="D32" s="162"/>
      <c r="F32" s="175"/>
      <c r="G32" s="101">
        <f t="shared" ref="G32:L32" si="81">G11-G$8</f>
        <v>16954</v>
      </c>
      <c r="H32" s="101">
        <f t="shared" si="81"/>
        <v>802</v>
      </c>
      <c r="I32" s="101">
        <f t="shared" si="81"/>
        <v>4960</v>
      </c>
      <c r="J32" s="101">
        <f t="shared" si="81"/>
        <v>3967</v>
      </c>
      <c r="K32" s="101">
        <f t="shared" si="81"/>
        <v>0</v>
      </c>
      <c r="L32" s="101">
        <f t="shared" si="81"/>
        <v>26683</v>
      </c>
      <c r="M32" s="79">
        <f t="shared" si="74"/>
        <v>0.1486714387</v>
      </c>
      <c r="N32" s="103">
        <f t="shared" ref="N32:S32" si="82">N11-N$8</f>
        <v>1086</v>
      </c>
      <c r="O32" s="103">
        <f t="shared" si="82"/>
        <v>31</v>
      </c>
      <c r="P32" s="103">
        <f t="shared" si="82"/>
        <v>113</v>
      </c>
      <c r="Q32" s="103">
        <f t="shared" si="82"/>
        <v>151</v>
      </c>
      <c r="R32" s="103">
        <f t="shared" si="82"/>
        <v>0</v>
      </c>
      <c r="S32" s="103">
        <f t="shared" si="82"/>
        <v>1381</v>
      </c>
      <c r="T32" s="172">
        <f t="shared" si="76"/>
        <v>0.1093410572</v>
      </c>
      <c r="U32" s="105">
        <f t="shared" ref="U32:Z32" si="83">U11-U$8</f>
        <v>172</v>
      </c>
      <c r="V32" s="105">
        <f t="shared" si="83"/>
        <v>6</v>
      </c>
      <c r="W32" s="105">
        <f t="shared" si="83"/>
        <v>15</v>
      </c>
      <c r="X32" s="105">
        <f t="shared" si="83"/>
        <v>34</v>
      </c>
      <c r="Y32" s="105">
        <f t="shared" si="83"/>
        <v>0</v>
      </c>
      <c r="Z32" s="105">
        <f t="shared" si="83"/>
        <v>227</v>
      </c>
      <c r="AA32" s="176">
        <f t="shared" si="78"/>
        <v>0.1497797357</v>
      </c>
      <c r="AB32" s="177">
        <f t="shared" si="79"/>
        <v>0.0101450985</v>
      </c>
      <c r="AC32" s="177">
        <f t="shared" si="80"/>
        <v>0.008570708344</v>
      </c>
      <c r="AJ32" s="147"/>
      <c r="AY32" s="148"/>
    </row>
    <row r="33">
      <c r="A33" s="49"/>
      <c r="B33" s="50">
        <v>67.0</v>
      </c>
      <c r="C33" s="161">
        <f t="shared" si="67"/>
        <v>0.6404218286</v>
      </c>
      <c r="D33" s="162"/>
      <c r="F33" s="175"/>
      <c r="G33" s="101">
        <f t="shared" ref="G33:L33" si="84">G12-G$8</f>
        <v>77512</v>
      </c>
      <c r="H33" s="101">
        <f t="shared" si="84"/>
        <v>3895</v>
      </c>
      <c r="I33" s="101">
        <f t="shared" si="84"/>
        <v>11753</v>
      </c>
      <c r="J33" s="101">
        <f t="shared" si="84"/>
        <v>16238</v>
      </c>
      <c r="K33" s="101">
        <f t="shared" si="84"/>
        <v>0</v>
      </c>
      <c r="L33" s="101">
        <f t="shared" si="84"/>
        <v>109398</v>
      </c>
      <c r="M33" s="79">
        <f t="shared" si="74"/>
        <v>0.1484305015</v>
      </c>
      <c r="N33" s="103">
        <f t="shared" ref="N33:S33" si="85">N12-N$8</f>
        <v>4543</v>
      </c>
      <c r="O33" s="103">
        <f t="shared" si="85"/>
        <v>193</v>
      </c>
      <c r="P33" s="103">
        <f t="shared" si="85"/>
        <v>374</v>
      </c>
      <c r="Q33" s="103">
        <f t="shared" si="85"/>
        <v>618</v>
      </c>
      <c r="R33" s="103">
        <f t="shared" si="85"/>
        <v>0</v>
      </c>
      <c r="S33" s="103">
        <f t="shared" si="85"/>
        <v>5728</v>
      </c>
      <c r="T33" s="172">
        <f t="shared" si="76"/>
        <v>0.1078910615</v>
      </c>
      <c r="U33" s="105">
        <f t="shared" ref="U33:Z33" si="86">U12-U$8</f>
        <v>724</v>
      </c>
      <c r="V33" s="105">
        <f t="shared" si="86"/>
        <v>63</v>
      </c>
      <c r="W33" s="105">
        <f t="shared" si="86"/>
        <v>77</v>
      </c>
      <c r="X33" s="105">
        <f t="shared" si="86"/>
        <v>161</v>
      </c>
      <c r="Y33" s="105">
        <f t="shared" si="86"/>
        <v>0</v>
      </c>
      <c r="Z33" s="105">
        <f t="shared" si="86"/>
        <v>1025</v>
      </c>
      <c r="AA33" s="176">
        <f t="shared" si="78"/>
        <v>0.1570731707</v>
      </c>
      <c r="AB33" s="177">
        <f t="shared" si="79"/>
        <v>0.009340489215</v>
      </c>
      <c r="AC33" s="177">
        <f t="shared" si="80"/>
        <v>0.009915014164</v>
      </c>
      <c r="AJ33" s="147"/>
      <c r="AY33" s="148"/>
    </row>
    <row r="34">
      <c r="A34" s="49"/>
      <c r="B34" s="50">
        <v>68.0</v>
      </c>
      <c r="C34" s="161">
        <f t="shared" si="67"/>
        <v>0.6473607748</v>
      </c>
      <c r="D34" s="162"/>
      <c r="F34" s="175"/>
      <c r="G34" s="101">
        <f t="shared" ref="G34:L34" si="87">G13-G$8</f>
        <v>89754</v>
      </c>
      <c r="H34" s="101">
        <f t="shared" si="87"/>
        <v>4637</v>
      </c>
      <c r="I34" s="101">
        <f t="shared" si="87"/>
        <v>13551</v>
      </c>
      <c r="J34" s="101">
        <f t="shared" si="87"/>
        <v>21781</v>
      </c>
      <c r="K34" s="101">
        <f t="shared" si="87"/>
        <v>0</v>
      </c>
      <c r="L34" s="101">
        <f t="shared" si="87"/>
        <v>129723</v>
      </c>
      <c r="M34" s="79">
        <f t="shared" si="74"/>
        <v>0.1679039183</v>
      </c>
      <c r="N34" s="103">
        <f t="shared" ref="N34:S34" si="88">N13-N$8</f>
        <v>5414</v>
      </c>
      <c r="O34" s="103">
        <f t="shared" si="88"/>
        <v>225</v>
      </c>
      <c r="P34" s="103">
        <f t="shared" si="88"/>
        <v>409</v>
      </c>
      <c r="Q34" s="103">
        <f t="shared" si="88"/>
        <v>833</v>
      </c>
      <c r="R34" s="103">
        <f t="shared" si="88"/>
        <v>0</v>
      </c>
      <c r="S34" s="103">
        <f t="shared" si="88"/>
        <v>6881</v>
      </c>
      <c r="T34" s="172">
        <f t="shared" si="76"/>
        <v>0.1210579858</v>
      </c>
      <c r="U34" s="105">
        <f t="shared" ref="U34:Z34" si="89">U13-U$8</f>
        <v>837</v>
      </c>
      <c r="V34" s="105">
        <f t="shared" si="89"/>
        <v>66</v>
      </c>
      <c r="W34" s="105">
        <f t="shared" si="89"/>
        <v>84</v>
      </c>
      <c r="X34" s="105">
        <f t="shared" si="89"/>
        <v>227</v>
      </c>
      <c r="Y34" s="105">
        <f t="shared" si="89"/>
        <v>0</v>
      </c>
      <c r="Z34" s="105">
        <f t="shared" si="89"/>
        <v>1214</v>
      </c>
      <c r="AA34" s="176">
        <f t="shared" si="78"/>
        <v>0.186985173</v>
      </c>
      <c r="AB34" s="177">
        <f t="shared" si="79"/>
        <v>0.009325489672</v>
      </c>
      <c r="AC34" s="177">
        <f t="shared" si="80"/>
        <v>0.01042192737</v>
      </c>
      <c r="AJ34" s="147"/>
      <c r="AY34" s="148"/>
    </row>
    <row r="35">
      <c r="A35" s="49"/>
      <c r="B35" s="50">
        <v>71.0</v>
      </c>
      <c r="C35" s="161">
        <f t="shared" si="67"/>
        <v>0.661932636</v>
      </c>
      <c r="D35" s="162"/>
      <c r="F35" s="175"/>
      <c r="G35" s="101">
        <f t="shared" ref="G35:L35" si="90">G14-G$8</f>
        <v>119077</v>
      </c>
      <c r="H35" s="101">
        <f t="shared" si="90"/>
        <v>7906</v>
      </c>
      <c r="I35" s="101">
        <f t="shared" si="90"/>
        <v>18072</v>
      </c>
      <c r="J35" s="101">
        <f t="shared" si="90"/>
        <v>40330</v>
      </c>
      <c r="K35" s="101">
        <f t="shared" si="90"/>
        <v>0</v>
      </c>
      <c r="L35" s="101">
        <f t="shared" si="90"/>
        <v>185385</v>
      </c>
      <c r="M35" s="79">
        <f t="shared" si="74"/>
        <v>0.2175472665</v>
      </c>
      <c r="N35" s="103">
        <f t="shared" ref="N35:S35" si="91">N14-N$8</f>
        <v>7959</v>
      </c>
      <c r="O35" s="103">
        <f t="shared" si="91"/>
        <v>380</v>
      </c>
      <c r="P35" s="103">
        <f t="shared" si="91"/>
        <v>616</v>
      </c>
      <c r="Q35" s="103">
        <f t="shared" si="91"/>
        <v>1587</v>
      </c>
      <c r="R35" s="103">
        <f t="shared" si="91"/>
        <v>0</v>
      </c>
      <c r="S35" s="103">
        <f t="shared" si="91"/>
        <v>10542</v>
      </c>
      <c r="T35" s="172">
        <f t="shared" si="76"/>
        <v>0.1505406944</v>
      </c>
      <c r="U35" s="105">
        <f t="shared" ref="U35:Z35" si="92">U14-U$8</f>
        <v>1257</v>
      </c>
      <c r="V35" s="105">
        <f t="shared" si="92"/>
        <v>86</v>
      </c>
      <c r="W35" s="105">
        <f t="shared" si="92"/>
        <v>126</v>
      </c>
      <c r="X35" s="105">
        <f t="shared" si="92"/>
        <v>435</v>
      </c>
      <c r="Y35" s="105">
        <f t="shared" si="92"/>
        <v>0</v>
      </c>
      <c r="Z35" s="105">
        <f t="shared" si="92"/>
        <v>1904</v>
      </c>
      <c r="AA35" s="176">
        <f t="shared" si="78"/>
        <v>0.2284663866</v>
      </c>
      <c r="AB35" s="177">
        <f t="shared" si="79"/>
        <v>0.01055619473</v>
      </c>
      <c r="AC35" s="177">
        <f t="shared" si="80"/>
        <v>0.01078601537</v>
      </c>
      <c r="AJ35" s="147"/>
      <c r="AY35" s="148"/>
    </row>
    <row r="36">
      <c r="A36" s="49"/>
      <c r="B36" s="50">
        <v>74.0</v>
      </c>
      <c r="C36" s="161">
        <f t="shared" si="67"/>
        <v>0.6700651374</v>
      </c>
      <c r="D36" s="162"/>
      <c r="F36" s="175"/>
      <c r="G36" s="101">
        <f t="shared" ref="G36:L36" si="93">G15-G$8</f>
        <v>139099</v>
      </c>
      <c r="H36" s="101">
        <f t="shared" si="93"/>
        <v>9637</v>
      </c>
      <c r="I36" s="101">
        <f t="shared" si="93"/>
        <v>21659</v>
      </c>
      <c r="J36" s="101">
        <f t="shared" si="93"/>
        <v>58889</v>
      </c>
      <c r="K36" s="101">
        <f t="shared" si="93"/>
        <v>0</v>
      </c>
      <c r="L36" s="101">
        <f t="shared" si="93"/>
        <v>229284</v>
      </c>
      <c r="M36" s="79">
        <f t="shared" si="74"/>
        <v>0.2568386804</v>
      </c>
      <c r="N36" s="103">
        <f t="shared" ref="N36:S36" si="94">N15-N$8</f>
        <v>9853</v>
      </c>
      <c r="O36" s="103">
        <f t="shared" si="94"/>
        <v>440</v>
      </c>
      <c r="P36" s="103">
        <f t="shared" si="94"/>
        <v>712</v>
      </c>
      <c r="Q36" s="103">
        <f t="shared" si="94"/>
        <v>2384</v>
      </c>
      <c r="R36" s="103">
        <f t="shared" si="94"/>
        <v>0</v>
      </c>
      <c r="S36" s="103">
        <f t="shared" si="94"/>
        <v>13389</v>
      </c>
      <c r="T36" s="172">
        <f t="shared" si="76"/>
        <v>0.1780566136</v>
      </c>
      <c r="U36" s="105">
        <f t="shared" ref="U36:Z36" si="95">U15-U$8</f>
        <v>1677</v>
      </c>
      <c r="V36" s="105">
        <f t="shared" si="95"/>
        <v>108</v>
      </c>
      <c r="W36" s="105">
        <f t="shared" si="95"/>
        <v>155</v>
      </c>
      <c r="X36" s="105">
        <f t="shared" si="95"/>
        <v>691</v>
      </c>
      <c r="Y36" s="105">
        <f t="shared" si="95"/>
        <v>0</v>
      </c>
      <c r="Z36" s="105">
        <f t="shared" si="95"/>
        <v>2631</v>
      </c>
      <c r="AA36" s="176">
        <f t="shared" si="78"/>
        <v>0.2626377803</v>
      </c>
      <c r="AB36" s="177">
        <f t="shared" si="79"/>
        <v>0.01205616144</v>
      </c>
      <c r="AC36" s="177">
        <f t="shared" si="80"/>
        <v>0.01173394012</v>
      </c>
      <c r="AJ36" s="147"/>
      <c r="AY36" s="148"/>
    </row>
    <row r="37">
      <c r="A37" s="49"/>
      <c r="B37" s="50">
        <v>76.0</v>
      </c>
      <c r="C37" s="161">
        <f t="shared" si="67"/>
        <v>0.6151296711</v>
      </c>
      <c r="D37" s="162"/>
      <c r="F37" s="175"/>
      <c r="G37" s="101">
        <f t="shared" ref="G37:L37" si="96">G16-G$8</f>
        <v>153463</v>
      </c>
      <c r="H37" s="101">
        <f t="shared" si="96"/>
        <v>10338</v>
      </c>
      <c r="I37" s="101">
        <f t="shared" si="96"/>
        <v>23717</v>
      </c>
      <c r="J37" s="101">
        <f t="shared" si="96"/>
        <v>79577</v>
      </c>
      <c r="K37" s="101">
        <f t="shared" si="96"/>
        <v>0</v>
      </c>
      <c r="L37" s="101">
        <f t="shared" si="96"/>
        <v>267095</v>
      </c>
      <c r="M37" s="79">
        <f t="shared" si="74"/>
        <v>0.2979351916</v>
      </c>
      <c r="N37" s="103">
        <f t="shared" ref="N37:S37" si="97">N16-N$8</f>
        <v>12078</v>
      </c>
      <c r="O37" s="103">
        <f t="shared" si="97"/>
        <v>545</v>
      </c>
      <c r="P37" s="103">
        <f t="shared" si="97"/>
        <v>955</v>
      </c>
      <c r="Q37" s="103">
        <f t="shared" si="97"/>
        <v>3288</v>
      </c>
      <c r="R37" s="103">
        <f t="shared" si="97"/>
        <v>0</v>
      </c>
      <c r="S37" s="103">
        <f t="shared" si="97"/>
        <v>16866</v>
      </c>
      <c r="T37" s="172">
        <f t="shared" si="76"/>
        <v>0.1949484169</v>
      </c>
      <c r="U37" s="105">
        <f t="shared" ref="U37:Z37" si="98">U16-U$8</f>
        <v>1998</v>
      </c>
      <c r="V37" s="105">
        <f t="shared" si="98"/>
        <v>119</v>
      </c>
      <c r="W37" s="105">
        <f t="shared" si="98"/>
        <v>176</v>
      </c>
      <c r="X37" s="105">
        <f t="shared" si="98"/>
        <v>896</v>
      </c>
      <c r="Y37" s="105">
        <f t="shared" si="98"/>
        <v>0</v>
      </c>
      <c r="Z37" s="105">
        <f t="shared" si="98"/>
        <v>3189</v>
      </c>
      <c r="AA37" s="176">
        <f t="shared" si="78"/>
        <v>0.28096582</v>
      </c>
      <c r="AB37" s="177">
        <f t="shared" si="79"/>
        <v>0.01301942488</v>
      </c>
      <c r="AC37" s="177">
        <f t="shared" si="80"/>
        <v>0.01125953479</v>
      </c>
      <c r="AJ37" s="147"/>
      <c r="AY37" s="148"/>
    </row>
    <row r="38">
      <c r="A38" s="49"/>
      <c r="B38" s="50">
        <v>76.03</v>
      </c>
      <c r="C38" s="161">
        <f t="shared" si="67"/>
        <v>0.5908663638</v>
      </c>
      <c r="D38" s="162"/>
      <c r="F38" s="175"/>
      <c r="G38" s="101">
        <f t="shared" ref="G38:L38" si="99">G17-G$8</f>
        <v>156861</v>
      </c>
      <c r="H38" s="101">
        <f t="shared" si="99"/>
        <v>10430</v>
      </c>
      <c r="I38" s="101">
        <f t="shared" si="99"/>
        <v>24105</v>
      </c>
      <c r="J38" s="101">
        <f t="shared" si="99"/>
        <v>85806</v>
      </c>
      <c r="K38" s="101">
        <f t="shared" si="99"/>
        <v>0</v>
      </c>
      <c r="L38" s="101">
        <f t="shared" si="99"/>
        <v>277202</v>
      </c>
      <c r="M38" s="79">
        <f t="shared" si="74"/>
        <v>0.3095432212</v>
      </c>
      <c r="N38" s="103">
        <f t="shared" ref="N38:S38" si="100">N17-N$8</f>
        <v>12398</v>
      </c>
      <c r="O38" s="103">
        <f t="shared" si="100"/>
        <v>557</v>
      </c>
      <c r="P38" s="103">
        <f t="shared" si="100"/>
        <v>974</v>
      </c>
      <c r="Q38" s="103">
        <f t="shared" si="100"/>
        <v>3479</v>
      </c>
      <c r="R38" s="103">
        <f t="shared" si="100"/>
        <v>0</v>
      </c>
      <c r="S38" s="103">
        <f t="shared" si="100"/>
        <v>17408</v>
      </c>
      <c r="T38" s="172">
        <f t="shared" si="76"/>
        <v>0.1998506434</v>
      </c>
      <c r="U38" s="105">
        <f t="shared" ref="U38:Z38" si="101">U17-U$8</f>
        <v>2054</v>
      </c>
      <c r="V38" s="105">
        <f t="shared" si="101"/>
        <v>120</v>
      </c>
      <c r="W38" s="105">
        <f t="shared" si="101"/>
        <v>179</v>
      </c>
      <c r="X38" s="105">
        <f t="shared" si="101"/>
        <v>932</v>
      </c>
      <c r="Y38" s="105">
        <f t="shared" si="101"/>
        <v>0</v>
      </c>
      <c r="Z38" s="105">
        <f t="shared" si="101"/>
        <v>3285</v>
      </c>
      <c r="AA38" s="176">
        <f t="shared" si="78"/>
        <v>0.2837138508</v>
      </c>
      <c r="AB38" s="177">
        <f t="shared" si="79"/>
        <v>0.01309439568</v>
      </c>
      <c r="AC38" s="177">
        <f t="shared" si="80"/>
        <v>0.0108617113</v>
      </c>
      <c r="AJ38" s="147"/>
      <c r="AY38" s="148"/>
    </row>
    <row r="39">
      <c r="A39" s="49"/>
      <c r="B39" s="50">
        <v>76.49</v>
      </c>
      <c r="C39" s="161">
        <f t="shared" si="67"/>
        <v>0.5742345034</v>
      </c>
      <c r="D39" s="162"/>
      <c r="F39" s="175"/>
      <c r="G39" s="101">
        <f t="shared" ref="G39:L39" si="102">G18-G$8</f>
        <v>175663</v>
      </c>
      <c r="H39" s="101">
        <f t="shared" si="102"/>
        <v>10787</v>
      </c>
      <c r="I39" s="101">
        <f t="shared" si="102"/>
        <v>25160</v>
      </c>
      <c r="J39" s="101">
        <f t="shared" si="102"/>
        <v>119907</v>
      </c>
      <c r="K39" s="101">
        <f t="shared" si="102"/>
        <v>0</v>
      </c>
      <c r="L39" s="101">
        <f t="shared" si="102"/>
        <v>331517</v>
      </c>
      <c r="M39" s="79">
        <f t="shared" si="74"/>
        <v>0.3616918589</v>
      </c>
      <c r="N39" s="103">
        <f t="shared" ref="N39:S39" si="103">N18-N$8</f>
        <v>12899</v>
      </c>
      <c r="O39" s="103">
        <f t="shared" si="103"/>
        <v>619</v>
      </c>
      <c r="P39" s="103">
        <f t="shared" si="103"/>
        <v>1071</v>
      </c>
      <c r="Q39" s="103">
        <f t="shared" si="103"/>
        <v>3873</v>
      </c>
      <c r="R39" s="103">
        <f t="shared" si="103"/>
        <v>0</v>
      </c>
      <c r="S39" s="103">
        <f t="shared" si="103"/>
        <v>18462</v>
      </c>
      <c r="T39" s="172">
        <f t="shared" si="76"/>
        <v>0.2097822554</v>
      </c>
      <c r="U39" s="105">
        <f t="shared" ref="U39:Z39" si="104">U18-U$8</f>
        <v>2150</v>
      </c>
      <c r="V39" s="105">
        <f t="shared" si="104"/>
        <v>126</v>
      </c>
      <c r="W39" s="105">
        <f t="shared" si="104"/>
        <v>189</v>
      </c>
      <c r="X39" s="105">
        <f t="shared" si="104"/>
        <v>992</v>
      </c>
      <c r="Y39" s="105">
        <f t="shared" si="104"/>
        <v>0</v>
      </c>
      <c r="Z39" s="105">
        <f t="shared" si="104"/>
        <v>3457</v>
      </c>
      <c r="AA39" s="176">
        <f t="shared" si="78"/>
        <v>0.2869540064</v>
      </c>
      <c r="AB39" s="177">
        <f t="shared" si="79"/>
        <v>0.01223934465</v>
      </c>
      <c r="AC39" s="177">
        <f t="shared" si="80"/>
        <v>0.008273078302</v>
      </c>
      <c r="AJ39" s="147"/>
      <c r="AY39" s="148"/>
    </row>
    <row r="40">
      <c r="A40" s="49"/>
      <c r="B40" s="50">
        <v>77.48</v>
      </c>
      <c r="C40" s="178"/>
      <c r="D40" s="162"/>
      <c r="F40" s="175"/>
      <c r="G40" s="101">
        <f t="shared" ref="G40:L40" si="105">G19-G$8</f>
        <v>218833</v>
      </c>
      <c r="H40" s="101">
        <f t="shared" si="105"/>
        <v>11810</v>
      </c>
      <c r="I40" s="101">
        <f t="shared" si="105"/>
        <v>33198</v>
      </c>
      <c r="J40" s="101">
        <f t="shared" si="105"/>
        <v>578700</v>
      </c>
      <c r="K40" s="101">
        <f t="shared" si="105"/>
        <v>0</v>
      </c>
      <c r="L40" s="101">
        <f t="shared" si="105"/>
        <v>842541</v>
      </c>
      <c r="M40" s="79">
        <f t="shared" si="74"/>
        <v>0.6868508476</v>
      </c>
      <c r="N40" s="103">
        <f t="shared" ref="N40:S40" si="106">N19-N$8</f>
        <v>15651</v>
      </c>
      <c r="O40" s="103">
        <f t="shared" si="106"/>
        <v>675</v>
      </c>
      <c r="P40" s="103">
        <f t="shared" si="106"/>
        <v>1414</v>
      </c>
      <c r="Q40" s="103">
        <f t="shared" si="106"/>
        <v>10161</v>
      </c>
      <c r="R40" s="103">
        <f t="shared" si="106"/>
        <v>0</v>
      </c>
      <c r="S40" s="103">
        <f t="shared" si="106"/>
        <v>27901</v>
      </c>
      <c r="T40" s="172">
        <f t="shared" si="76"/>
        <v>0.3641804953</v>
      </c>
      <c r="U40" s="105">
        <f t="shared" ref="U40:Z40" si="107">U19-U$8</f>
        <v>2616</v>
      </c>
      <c r="V40" s="105">
        <f t="shared" si="107"/>
        <v>137</v>
      </c>
      <c r="W40" s="105">
        <f t="shared" si="107"/>
        <v>233</v>
      </c>
      <c r="X40" s="105">
        <f t="shared" si="107"/>
        <v>1947</v>
      </c>
      <c r="Y40" s="105">
        <f t="shared" si="107"/>
        <v>0</v>
      </c>
      <c r="Z40" s="105">
        <f t="shared" si="107"/>
        <v>4933</v>
      </c>
      <c r="AA40" s="176">
        <f t="shared" si="78"/>
        <v>0.3946888303</v>
      </c>
      <c r="AB40" s="177">
        <f t="shared" si="79"/>
        <v>0.01195432133</v>
      </c>
      <c r="AC40" s="177">
        <f t="shared" si="80"/>
        <v>0.003364437532</v>
      </c>
      <c r="AJ40" s="147"/>
      <c r="AY40" s="148"/>
    </row>
    <row r="41">
      <c r="A41" s="49"/>
      <c r="B41" s="50">
        <v>77.94</v>
      </c>
      <c r="C41" s="178"/>
      <c r="D41" s="162"/>
      <c r="F41" s="175"/>
      <c r="G41" s="101">
        <f t="shared" ref="G41:L41" si="108">G20-G$8</f>
        <v>339771</v>
      </c>
      <c r="H41" s="101">
        <f t="shared" si="108"/>
        <v>18011</v>
      </c>
      <c r="I41" s="101">
        <f t="shared" si="108"/>
        <v>51672</v>
      </c>
      <c r="J41" s="101">
        <f t="shared" si="108"/>
        <v>645335</v>
      </c>
      <c r="K41" s="101">
        <f t="shared" si="108"/>
        <v>0</v>
      </c>
      <c r="L41" s="101">
        <f t="shared" si="108"/>
        <v>1054789</v>
      </c>
      <c r="M41" s="79">
        <f t="shared" si="74"/>
        <v>0.611814306</v>
      </c>
      <c r="N41" s="103">
        <f t="shared" ref="N41:S41" si="109">N20-N$8</f>
        <v>17018</v>
      </c>
      <c r="O41" s="103">
        <f t="shared" si="109"/>
        <v>711</v>
      </c>
      <c r="P41" s="103">
        <f t="shared" si="109"/>
        <v>1622</v>
      </c>
      <c r="Q41" s="103">
        <f t="shared" si="109"/>
        <v>12817</v>
      </c>
      <c r="R41" s="103">
        <f t="shared" si="109"/>
        <v>0</v>
      </c>
      <c r="S41" s="103">
        <f t="shared" si="109"/>
        <v>32168</v>
      </c>
      <c r="T41" s="172">
        <f t="shared" si="76"/>
        <v>0.3984394429</v>
      </c>
      <c r="U41" s="105">
        <f t="shared" ref="U41:Z41" si="110">U20-U$8</f>
        <v>2830</v>
      </c>
      <c r="V41" s="105">
        <f t="shared" si="110"/>
        <v>142</v>
      </c>
      <c r="W41" s="105">
        <f t="shared" si="110"/>
        <v>253</v>
      </c>
      <c r="X41" s="105">
        <f t="shared" si="110"/>
        <v>2405</v>
      </c>
      <c r="Y41" s="105">
        <f t="shared" si="110"/>
        <v>0</v>
      </c>
      <c r="Z41" s="105">
        <f t="shared" si="110"/>
        <v>5630</v>
      </c>
      <c r="AA41" s="176">
        <f t="shared" si="78"/>
        <v>0.4271758437</v>
      </c>
      <c r="AB41" s="177">
        <f t="shared" si="79"/>
        <v>0.008329139332</v>
      </c>
      <c r="AC41" s="177">
        <f t="shared" si="80"/>
        <v>0.003726746573</v>
      </c>
      <c r="AJ41" s="147"/>
      <c r="AY41" s="148"/>
    </row>
    <row r="42">
      <c r="A42" s="49"/>
      <c r="B42" s="122">
        <v>78.69</v>
      </c>
      <c r="C42" s="178"/>
      <c r="D42" s="162"/>
      <c r="F42" s="179"/>
      <c r="G42" s="124">
        <f t="shared" ref="G42:L42" si="111">G21-G$8</f>
        <v>350028</v>
      </c>
      <c r="H42" s="124">
        <f t="shared" si="111"/>
        <v>18448</v>
      </c>
      <c r="I42" s="124">
        <f t="shared" si="111"/>
        <v>55153</v>
      </c>
      <c r="J42" s="124">
        <f t="shared" si="111"/>
        <v>700569</v>
      </c>
      <c r="K42" s="124">
        <f t="shared" si="111"/>
        <v>99531</v>
      </c>
      <c r="L42" s="124">
        <f t="shared" si="111"/>
        <v>1124198</v>
      </c>
      <c r="M42" s="180">
        <f t="shared" si="74"/>
        <v>0.6231722526</v>
      </c>
      <c r="N42" s="128">
        <f t="shared" ref="N42:S42" si="112">N21-N$8</f>
        <v>18029</v>
      </c>
      <c r="O42" s="128">
        <f t="shared" si="112"/>
        <v>738</v>
      </c>
      <c r="P42" s="128">
        <f t="shared" si="112"/>
        <v>1777</v>
      </c>
      <c r="Q42" s="128">
        <f t="shared" si="112"/>
        <v>15295</v>
      </c>
      <c r="R42" s="128">
        <f t="shared" si="112"/>
        <v>3445</v>
      </c>
      <c r="S42" s="128">
        <f t="shared" si="112"/>
        <v>35839</v>
      </c>
      <c r="T42" s="181">
        <f t="shared" si="76"/>
        <v>0.4267697201</v>
      </c>
      <c r="U42" s="130">
        <f t="shared" ref="U42:Z42" si="113">U21-U$8</f>
        <v>3021</v>
      </c>
      <c r="V42" s="130">
        <f t="shared" si="113"/>
        <v>143</v>
      </c>
      <c r="W42" s="130">
        <f t="shared" si="113"/>
        <v>278</v>
      </c>
      <c r="X42" s="130">
        <f t="shared" si="113"/>
        <v>2812</v>
      </c>
      <c r="Y42" s="130">
        <f t="shared" si="113"/>
        <v>868</v>
      </c>
      <c r="Z42" s="130">
        <f t="shared" si="113"/>
        <v>6254</v>
      </c>
      <c r="AA42" s="182">
        <f t="shared" si="78"/>
        <v>0.4496322354</v>
      </c>
      <c r="AB42" s="177">
        <f t="shared" si="79"/>
        <v>0.008630738112</v>
      </c>
      <c r="AC42" s="177">
        <f t="shared" si="80"/>
        <v>0.004013880146</v>
      </c>
      <c r="AJ42" s="147"/>
      <c r="AY42" s="148"/>
    </row>
    <row r="43">
      <c r="A43" s="49"/>
      <c r="B43" s="136">
        <v>79.36</v>
      </c>
      <c r="C43" s="183"/>
      <c r="D43" s="162"/>
      <c r="K43" s="184"/>
      <c r="M43" s="185"/>
      <c r="AA43" s="185"/>
      <c r="AB43" s="145"/>
      <c r="AC43" s="145"/>
      <c r="AJ43" s="147"/>
      <c r="AY43" s="148"/>
    </row>
    <row r="44">
      <c r="A44" s="49"/>
      <c r="B44" s="186"/>
      <c r="C44" s="141"/>
      <c r="D44" s="162"/>
      <c r="K44" s="184"/>
      <c r="AB44" s="145"/>
      <c r="AC44" s="145"/>
      <c r="AJ44" s="147"/>
      <c r="AY44" s="148"/>
    </row>
    <row r="45">
      <c r="A45" s="49"/>
      <c r="B45" s="186"/>
      <c r="C45" s="141"/>
      <c r="D45" s="162"/>
      <c r="K45" s="184"/>
      <c r="AB45" s="145"/>
      <c r="AC45" s="145"/>
      <c r="AJ45" s="147"/>
      <c r="AY45" s="148"/>
    </row>
  </sheetData>
  <hyperlinks>
    <hyperlink r:id="rId1" location="9" ref="D1"/>
    <hyperlink r:id="rId2" ref="D2"/>
    <hyperlink r:id="rId3" ref="B4"/>
    <hyperlink r:id="rId4" ref="C4"/>
    <hyperlink r:id="rId5" ref="B2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6.71"/>
    <col customWidth="1" min="3" max="3" width="85.57"/>
  </cols>
  <sheetData>
    <row r="1">
      <c r="A1" s="186" t="s">
        <v>46</v>
      </c>
    </row>
    <row r="3">
      <c r="A3" s="187" t="s">
        <v>47</v>
      </c>
      <c r="B3" s="187" t="s">
        <v>48</v>
      </c>
      <c r="C3" s="187" t="s">
        <v>49</v>
      </c>
    </row>
    <row r="4">
      <c r="A4" s="188" t="s">
        <v>27</v>
      </c>
      <c r="B4" s="188">
        <v>4.0</v>
      </c>
      <c r="C4" s="188">
        <v>13.0</v>
      </c>
    </row>
    <row r="5">
      <c r="A5" s="189" t="s">
        <v>28</v>
      </c>
      <c r="B5" s="189">
        <v>6.0</v>
      </c>
      <c r="C5" s="189">
        <v>16.0</v>
      </c>
    </row>
    <row r="7">
      <c r="A7" s="190" t="s">
        <v>50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>
      <c r="A8" s="192" t="s">
        <v>51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>
      <c r="A9" s="193" t="s">
        <v>52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4" ht="9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4" t="s">
        <v>53</v>
      </c>
    </row>
    <row r="3">
      <c r="B3" s="195" t="s">
        <v>54</v>
      </c>
      <c r="C3" s="196" t="s">
        <v>55</v>
      </c>
      <c r="D3" s="196" t="s">
        <v>56</v>
      </c>
      <c r="E3" s="196" t="s">
        <v>57</v>
      </c>
    </row>
    <row r="4">
      <c r="B4" s="197" t="s">
        <v>58</v>
      </c>
      <c r="C4" s="198">
        <v>246.0</v>
      </c>
      <c r="D4" s="198">
        <v>2.0</v>
      </c>
      <c r="E4" s="199">
        <v>6486.0</v>
      </c>
    </row>
    <row r="5">
      <c r="B5" s="200" t="s">
        <v>59</v>
      </c>
      <c r="C5" s="201">
        <v>838.0</v>
      </c>
      <c r="D5" s="201">
        <v>14.0</v>
      </c>
      <c r="E5" s="202">
        <v>2423.0</v>
      </c>
    </row>
    <row r="6">
      <c r="B6" s="197" t="s">
        <v>60</v>
      </c>
      <c r="C6" s="198" t="s">
        <v>61</v>
      </c>
      <c r="D6" s="198" t="s">
        <v>61</v>
      </c>
      <c r="E6" s="198">
        <v>818.0</v>
      </c>
    </row>
    <row r="7">
      <c r="B7" s="200" t="s">
        <v>62</v>
      </c>
      <c r="C7" s="201">
        <v>384.0</v>
      </c>
      <c r="D7" s="201">
        <v>0.0</v>
      </c>
      <c r="E7" s="201">
        <v>974.0</v>
      </c>
    </row>
    <row r="8">
      <c r="B8" s="197" t="s">
        <v>63</v>
      </c>
      <c r="C8" s="199">
        <v>1593.0</v>
      </c>
      <c r="D8" s="198">
        <v>19.0</v>
      </c>
      <c r="E8" s="199">
        <v>9962.0</v>
      </c>
    </row>
    <row r="9">
      <c r="B9" s="200" t="s">
        <v>64</v>
      </c>
      <c r="C9" s="202">
        <v>1973.0</v>
      </c>
      <c r="D9" s="201">
        <v>56.0</v>
      </c>
      <c r="E9" s="202">
        <v>15412.0</v>
      </c>
    </row>
    <row r="10">
      <c r="B10" s="197" t="s">
        <v>65</v>
      </c>
      <c r="C10" s="198">
        <v>213.0</v>
      </c>
      <c r="D10" s="198">
        <v>1.0</v>
      </c>
      <c r="E10" s="199">
        <v>1029.0</v>
      </c>
    </row>
    <row r="11">
      <c r="B11" s="200" t="s">
        <v>66</v>
      </c>
      <c r="C11" s="201">
        <v>276.0</v>
      </c>
      <c r="D11" s="201">
        <v>1.0</v>
      </c>
      <c r="E11" s="201">
        <v>790.0</v>
      </c>
    </row>
    <row r="12">
      <c r="B12" s="197" t="s">
        <v>67</v>
      </c>
      <c r="C12" s="198">
        <v>226.0</v>
      </c>
      <c r="D12" s="198">
        <v>6.0</v>
      </c>
      <c r="E12" s="199">
        <v>1588.0</v>
      </c>
    </row>
    <row r="13">
      <c r="B13" s="200" t="s">
        <v>68</v>
      </c>
      <c r="C13" s="201">
        <v>158.0</v>
      </c>
      <c r="D13" s="201">
        <v>0.0</v>
      </c>
      <c r="E13" s="201">
        <v>32.0</v>
      </c>
    </row>
    <row r="14">
      <c r="B14" s="197" t="s">
        <v>69</v>
      </c>
      <c r="C14" s="198" t="s">
        <v>61</v>
      </c>
      <c r="D14" s="198" t="s">
        <v>61</v>
      </c>
      <c r="E14" s="198" t="s">
        <v>61</v>
      </c>
    </row>
    <row r="15">
      <c r="B15" s="200" t="s">
        <v>70</v>
      </c>
      <c r="C15" s="201">
        <v>98.0</v>
      </c>
      <c r="D15" s="201">
        <v>0.0</v>
      </c>
      <c r="E15" s="201">
        <v>46.0</v>
      </c>
    </row>
    <row r="16">
      <c r="B16" s="197" t="s">
        <v>71</v>
      </c>
      <c r="C16" s="198">
        <v>29.0</v>
      </c>
      <c r="D16" s="198">
        <v>0.0</v>
      </c>
      <c r="E16" s="198" t="s">
        <v>61</v>
      </c>
    </row>
    <row r="17">
      <c r="B17" s="203" t="s">
        <v>72</v>
      </c>
      <c r="C17" s="204">
        <v>6034.0</v>
      </c>
      <c r="D17" s="205">
        <v>99.0</v>
      </c>
      <c r="E17" s="204">
        <v>39560.0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6" t="s">
        <v>73</v>
      </c>
    </row>
    <row r="2">
      <c r="A2" s="206" t="s">
        <v>74</v>
      </c>
    </row>
    <row r="3">
      <c r="A3" s="186" t="s">
        <v>75</v>
      </c>
    </row>
    <row r="4">
      <c r="A4" s="186" t="s">
        <v>76</v>
      </c>
    </row>
  </sheetData>
  <hyperlinks>
    <hyperlink r:id="rId1" ref="A1"/>
    <hyperlink r:id="rId2" location="a9" ref="A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207" t="s">
        <v>77</v>
      </c>
      <c r="B1" s="208"/>
      <c r="C1" s="208"/>
      <c r="D1" s="208">
        <v>44534.0</v>
      </c>
      <c r="E1" s="207"/>
      <c r="F1" s="209" t="s">
        <v>78</v>
      </c>
      <c r="G1" s="184"/>
      <c r="H1" s="210"/>
      <c r="J1" s="211"/>
      <c r="K1" s="211"/>
      <c r="L1" s="211"/>
      <c r="M1" s="211"/>
    </row>
    <row r="2">
      <c r="A2" s="210" t="s">
        <v>79</v>
      </c>
      <c r="B2" s="207"/>
      <c r="C2" s="207"/>
      <c r="D2" s="207" t="s">
        <v>80</v>
      </c>
      <c r="E2" s="207" t="s">
        <v>81</v>
      </c>
      <c r="F2" s="212" t="s">
        <v>82</v>
      </c>
      <c r="G2" s="212" t="s">
        <v>83</v>
      </c>
      <c r="H2" s="210" t="s">
        <v>79</v>
      </c>
      <c r="I2" s="213"/>
      <c r="J2" s="211"/>
      <c r="K2" s="211"/>
      <c r="L2" s="211"/>
      <c r="M2" s="211"/>
    </row>
    <row r="3">
      <c r="A3" s="214">
        <v>44407.0</v>
      </c>
      <c r="B3" s="141"/>
      <c r="C3" s="141"/>
      <c r="D3" s="141">
        <v>13296.0</v>
      </c>
      <c r="E3" s="141">
        <v>4016.0</v>
      </c>
      <c r="F3" s="51">
        <v>13913.0</v>
      </c>
      <c r="G3" s="51">
        <v>4027.0</v>
      </c>
      <c r="H3" s="214">
        <v>44407.0</v>
      </c>
    </row>
    <row r="4">
      <c r="A4" s="214">
        <v>44316.0</v>
      </c>
      <c r="B4" s="141"/>
      <c r="C4" s="141"/>
      <c r="D4" s="141">
        <v>4741.0</v>
      </c>
      <c r="E4" s="141">
        <v>1060.0</v>
      </c>
      <c r="F4" s="51">
        <v>4150.0</v>
      </c>
      <c r="G4" s="51">
        <v>1024.0</v>
      </c>
      <c r="H4" s="214">
        <v>44316.0</v>
      </c>
    </row>
    <row r="5">
      <c r="A5" s="214">
        <v>44498.0</v>
      </c>
      <c r="B5" s="141"/>
      <c r="C5" s="141"/>
      <c r="D5" s="141">
        <v>20346.0</v>
      </c>
      <c r="E5" s="141">
        <v>6029.0</v>
      </c>
      <c r="F5" s="51">
        <v>22778.0</v>
      </c>
      <c r="G5" s="51">
        <v>6255.0</v>
      </c>
      <c r="H5" s="214">
        <v>44498.0</v>
      </c>
    </row>
    <row r="6">
      <c r="A6" s="214">
        <v>44225.0</v>
      </c>
      <c r="B6" s="186"/>
      <c r="C6" s="186"/>
      <c r="D6" s="186">
        <v>380.0</v>
      </c>
      <c r="E6" s="186">
        <v>82.0</v>
      </c>
      <c r="F6" s="215">
        <v>187.0</v>
      </c>
      <c r="G6" s="215">
        <v>66.0</v>
      </c>
      <c r="H6" s="214">
        <v>44225.0</v>
      </c>
      <c r="I6" s="49"/>
    </row>
    <row r="7">
      <c r="A7" s="214">
        <v>44344.0</v>
      </c>
      <c r="B7" s="141"/>
      <c r="C7" s="141"/>
      <c r="D7" s="141">
        <v>7702.0</v>
      </c>
      <c r="E7" s="141">
        <v>1920.0</v>
      </c>
      <c r="F7" s="51">
        <v>7208.0</v>
      </c>
      <c r="G7" s="51">
        <v>1878.0</v>
      </c>
      <c r="H7" s="214">
        <v>44344.0</v>
      </c>
    </row>
    <row r="8">
      <c r="A8" s="214">
        <v>44435.0</v>
      </c>
      <c r="B8" s="141"/>
      <c r="C8" s="141"/>
      <c r="D8" s="141">
        <v>15683.0</v>
      </c>
      <c r="E8" s="141">
        <v>4784.0</v>
      </c>
      <c r="F8" s="51">
        <v>16893.0</v>
      </c>
      <c r="G8" s="51">
        <v>4882.0</v>
      </c>
      <c r="H8" s="214">
        <v>44435.0</v>
      </c>
    </row>
    <row r="9">
      <c r="A9" s="214">
        <v>44526.0</v>
      </c>
      <c r="B9" s="141"/>
      <c r="C9" s="141"/>
      <c r="D9" s="141">
        <v>22005.0</v>
      </c>
      <c r="E9" s="141">
        <v>6504.0</v>
      </c>
      <c r="F9" s="51">
        <v>24993.0</v>
      </c>
      <c r="G9" s="51">
        <v>6791.0</v>
      </c>
      <c r="H9" s="214">
        <v>44526.0</v>
      </c>
    </row>
    <row r="10">
      <c r="A10" s="214">
        <v>44281.0</v>
      </c>
      <c r="B10" s="141"/>
      <c r="C10" s="141"/>
      <c r="D10" s="141">
        <v>2450.0</v>
      </c>
      <c r="E10" s="186">
        <v>459.0</v>
      </c>
      <c r="F10" s="51">
        <v>2243.0</v>
      </c>
      <c r="G10" s="215">
        <v>447.0</v>
      </c>
      <c r="H10" s="214">
        <v>44281.0</v>
      </c>
      <c r="I10" s="49"/>
    </row>
    <row r="11">
      <c r="A11" s="214">
        <v>44253.0</v>
      </c>
      <c r="B11" s="141"/>
      <c r="C11" s="141"/>
      <c r="D11" s="141">
        <v>1508.0</v>
      </c>
      <c r="E11" s="186">
        <v>225.0</v>
      </c>
      <c r="F11" s="51">
        <v>1320.0</v>
      </c>
      <c r="G11" s="215">
        <v>204.0</v>
      </c>
      <c r="H11" s="214">
        <v>44253.0</v>
      </c>
      <c r="I11" s="49"/>
    </row>
    <row r="12">
      <c r="A12" s="214">
        <v>44372.0</v>
      </c>
      <c r="B12" s="141"/>
      <c r="C12" s="141"/>
      <c r="D12" s="141">
        <v>10157.0</v>
      </c>
      <c r="E12" s="141">
        <v>2827.0</v>
      </c>
      <c r="F12" s="51">
        <v>10131.0</v>
      </c>
      <c r="G12" s="51">
        <v>2831.0</v>
      </c>
      <c r="H12" s="214">
        <v>44372.0</v>
      </c>
    </row>
    <row r="13">
      <c r="A13" s="214">
        <v>44463.0</v>
      </c>
      <c r="B13" s="141"/>
      <c r="C13" s="141"/>
      <c r="D13" s="141">
        <v>18024.0</v>
      </c>
      <c r="E13" s="141">
        <v>5357.0</v>
      </c>
      <c r="F13" s="51">
        <v>19551.0</v>
      </c>
      <c r="G13" s="51">
        <v>5513.0</v>
      </c>
      <c r="H13" s="214">
        <v>44463.0</v>
      </c>
    </row>
    <row r="14">
      <c r="A14" s="214">
        <v>44400.0</v>
      </c>
      <c r="B14" s="141"/>
      <c r="C14" s="141"/>
      <c r="D14" s="141">
        <v>12718.0</v>
      </c>
      <c r="E14" s="141">
        <v>3808.0</v>
      </c>
      <c r="F14" s="51">
        <v>13054.0</v>
      </c>
      <c r="G14" s="51">
        <v>3800.0</v>
      </c>
      <c r="H14" s="214">
        <v>44400.0</v>
      </c>
    </row>
    <row r="15">
      <c r="A15" s="214">
        <v>44309.0</v>
      </c>
      <c r="B15" s="141"/>
      <c r="C15" s="141"/>
      <c r="D15" s="141">
        <v>4125.0</v>
      </c>
      <c r="E15" s="186">
        <v>883.0</v>
      </c>
      <c r="F15" s="51">
        <v>3512.0</v>
      </c>
      <c r="G15" s="215">
        <v>831.0</v>
      </c>
      <c r="H15" s="214">
        <v>44309.0</v>
      </c>
    </row>
    <row r="16">
      <c r="A16" s="214">
        <v>44491.0</v>
      </c>
      <c r="B16" s="141"/>
      <c r="C16" s="141"/>
      <c r="D16" s="141">
        <v>19910.0</v>
      </c>
      <c r="E16" s="141">
        <v>5893.0</v>
      </c>
      <c r="F16" s="51">
        <v>22169.0</v>
      </c>
      <c r="G16" s="51">
        <v>6092.0</v>
      </c>
      <c r="H16" s="214">
        <v>44491.0</v>
      </c>
    </row>
    <row r="17">
      <c r="A17" s="214">
        <v>44218.0</v>
      </c>
      <c r="B17" s="186"/>
      <c r="C17" s="186"/>
      <c r="D17" s="186">
        <v>176.0</v>
      </c>
      <c r="E17" s="186">
        <v>55.0</v>
      </c>
      <c r="F17" s="215">
        <v>74.0</v>
      </c>
      <c r="G17" s="215">
        <v>40.0</v>
      </c>
      <c r="H17" s="214">
        <v>44218.0</v>
      </c>
      <c r="I17" s="49"/>
    </row>
    <row r="18">
      <c r="A18" s="214">
        <v>44337.0</v>
      </c>
      <c r="B18" s="141"/>
      <c r="C18" s="141"/>
      <c r="D18" s="141">
        <v>7172.0</v>
      </c>
      <c r="E18" s="141">
        <v>1720.0</v>
      </c>
      <c r="F18" s="51">
        <v>6393.0</v>
      </c>
      <c r="G18" s="51">
        <v>1608.0</v>
      </c>
      <c r="H18" s="214">
        <v>44337.0</v>
      </c>
    </row>
    <row r="19">
      <c r="A19" s="214">
        <v>44428.0</v>
      </c>
      <c r="B19" s="141"/>
      <c r="C19" s="141"/>
      <c r="D19" s="141">
        <v>15180.0</v>
      </c>
      <c r="E19" s="141">
        <v>4607.0</v>
      </c>
      <c r="F19" s="51">
        <v>16083.0</v>
      </c>
      <c r="G19" s="51">
        <v>4695.0</v>
      </c>
      <c r="H19" s="214">
        <v>44428.0</v>
      </c>
    </row>
    <row r="20">
      <c r="A20" s="214">
        <v>44519.0</v>
      </c>
      <c r="B20" s="141"/>
      <c r="C20" s="141"/>
      <c r="D20" s="141">
        <v>21661.0</v>
      </c>
      <c r="E20" s="141">
        <v>6409.0</v>
      </c>
      <c r="F20" s="51">
        <v>24564.0</v>
      </c>
      <c r="G20" s="51">
        <v>6684.0</v>
      </c>
      <c r="H20" s="214">
        <v>44519.0</v>
      </c>
    </row>
    <row r="21">
      <c r="A21" s="214">
        <v>44274.0</v>
      </c>
      <c r="B21" s="141"/>
      <c r="C21" s="141"/>
      <c r="D21" s="141">
        <v>2228.0</v>
      </c>
      <c r="E21" s="186">
        <v>383.0</v>
      </c>
      <c r="F21" s="51">
        <v>2007.0</v>
      </c>
      <c r="G21" s="215">
        <v>360.0</v>
      </c>
      <c r="H21" s="214">
        <v>44274.0</v>
      </c>
      <c r="I21" s="49"/>
    </row>
    <row r="22">
      <c r="A22" s="214">
        <v>44246.0</v>
      </c>
      <c r="B22" s="141"/>
      <c r="C22" s="141"/>
      <c r="D22" s="141">
        <v>1305.0</v>
      </c>
      <c r="E22" s="186">
        <v>191.0</v>
      </c>
      <c r="F22" s="215">
        <v>816.0</v>
      </c>
      <c r="G22" s="215">
        <v>168.0</v>
      </c>
      <c r="H22" s="214">
        <v>44246.0</v>
      </c>
      <c r="I22" s="49"/>
    </row>
    <row r="23">
      <c r="A23" s="214">
        <v>44365.0</v>
      </c>
      <c r="B23" s="141"/>
      <c r="C23" s="141"/>
      <c r="D23" s="141">
        <v>9624.0</v>
      </c>
      <c r="E23" s="141">
        <v>2609.0</v>
      </c>
      <c r="F23" s="51">
        <v>9366.0</v>
      </c>
      <c r="G23" s="51">
        <v>2591.0</v>
      </c>
      <c r="H23" s="214">
        <v>44365.0</v>
      </c>
    </row>
    <row r="24">
      <c r="A24" s="214">
        <v>44456.0</v>
      </c>
      <c r="B24" s="141"/>
      <c r="C24" s="141"/>
      <c r="D24" s="141">
        <v>17431.0</v>
      </c>
      <c r="E24" s="141">
        <v>5212.0</v>
      </c>
      <c r="F24" s="51">
        <v>18971.0</v>
      </c>
      <c r="G24" s="51">
        <v>5363.0</v>
      </c>
      <c r="H24" s="214">
        <v>44456.0</v>
      </c>
    </row>
    <row r="25">
      <c r="A25" s="214">
        <v>44393.0</v>
      </c>
      <c r="B25" s="141"/>
      <c r="C25" s="141"/>
      <c r="D25" s="141">
        <v>12022.0</v>
      </c>
      <c r="E25" s="142">
        <v>3556.0</v>
      </c>
      <c r="F25" s="51">
        <v>12289.0</v>
      </c>
      <c r="G25" s="51">
        <v>3537.0</v>
      </c>
      <c r="H25" s="214">
        <v>44393.0</v>
      </c>
    </row>
    <row r="26">
      <c r="A26" s="214">
        <v>44302.0</v>
      </c>
      <c r="B26" s="141"/>
      <c r="C26" s="141"/>
      <c r="D26" s="141">
        <v>3488.0</v>
      </c>
      <c r="E26" s="186">
        <v>737.0</v>
      </c>
      <c r="F26" s="51">
        <v>3033.0</v>
      </c>
      <c r="G26" s="215">
        <v>656.0</v>
      </c>
      <c r="H26" s="214">
        <v>44302.0</v>
      </c>
    </row>
    <row r="27">
      <c r="A27" s="214">
        <v>44484.0</v>
      </c>
      <c r="B27" s="141"/>
      <c r="C27" s="141"/>
      <c r="D27" s="141">
        <v>19496.0</v>
      </c>
      <c r="E27" s="141">
        <v>5773.0</v>
      </c>
      <c r="F27" s="51">
        <v>21670.0</v>
      </c>
      <c r="G27" s="51">
        <v>5969.0</v>
      </c>
      <c r="H27" s="214">
        <v>44484.0</v>
      </c>
    </row>
    <row r="28">
      <c r="A28" s="214">
        <v>44211.0</v>
      </c>
      <c r="B28" s="186"/>
      <c r="C28" s="186"/>
      <c r="D28" s="186">
        <v>61.0</v>
      </c>
      <c r="E28" s="186">
        <v>28.0</v>
      </c>
      <c r="F28" s="215">
        <v>26.0</v>
      </c>
      <c r="G28" s="215">
        <v>20.0</v>
      </c>
      <c r="H28" s="214">
        <v>44211.0</v>
      </c>
      <c r="I28" s="49"/>
    </row>
    <row r="29">
      <c r="A29" s="214">
        <v>44330.0</v>
      </c>
      <c r="B29" s="141"/>
      <c r="C29" s="141"/>
      <c r="D29" s="141">
        <v>6402.0</v>
      </c>
      <c r="E29" s="141">
        <v>1430.0</v>
      </c>
      <c r="F29" s="51">
        <v>5615.0</v>
      </c>
      <c r="G29" s="51">
        <v>1395.0</v>
      </c>
      <c r="H29" s="214">
        <v>44330.0</v>
      </c>
    </row>
    <row r="30">
      <c r="A30" s="214">
        <v>44421.0</v>
      </c>
      <c r="B30" s="141"/>
      <c r="C30" s="141"/>
      <c r="D30" s="141">
        <v>14493.0</v>
      </c>
      <c r="E30" s="141">
        <v>4442.0</v>
      </c>
      <c r="F30" s="51">
        <v>15348.0</v>
      </c>
      <c r="G30" s="51">
        <v>4488.0</v>
      </c>
      <c r="H30" s="214">
        <v>44421.0</v>
      </c>
    </row>
    <row r="31">
      <c r="A31" s="214">
        <v>44512.0</v>
      </c>
      <c r="B31" s="141"/>
      <c r="C31" s="141"/>
      <c r="D31" s="141">
        <v>21320.0</v>
      </c>
      <c r="E31" s="141">
        <v>6297.0</v>
      </c>
      <c r="F31" s="51">
        <v>24019.0</v>
      </c>
      <c r="G31" s="51">
        <v>6538.0</v>
      </c>
      <c r="H31" s="214">
        <v>44512.0</v>
      </c>
    </row>
    <row r="32">
      <c r="A32" s="214">
        <v>44267.0</v>
      </c>
      <c r="B32" s="141"/>
      <c r="C32" s="141"/>
      <c r="D32" s="141">
        <v>1987.0</v>
      </c>
      <c r="E32" s="186">
        <v>339.0</v>
      </c>
      <c r="F32" s="51">
        <v>1781.0</v>
      </c>
      <c r="G32" s="215">
        <v>309.0</v>
      </c>
      <c r="H32" s="214">
        <v>44267.0</v>
      </c>
      <c r="I32" s="49"/>
    </row>
    <row r="33">
      <c r="A33" s="214">
        <v>44239.0</v>
      </c>
      <c r="B33" s="186"/>
      <c r="C33" s="186"/>
      <c r="D33" s="186">
        <v>808.0</v>
      </c>
      <c r="E33" s="186">
        <v>156.0</v>
      </c>
      <c r="F33" s="215">
        <v>642.0</v>
      </c>
      <c r="G33" s="215">
        <v>143.0</v>
      </c>
      <c r="H33" s="214">
        <v>44239.0</v>
      </c>
      <c r="I33" s="49"/>
    </row>
    <row r="34">
      <c r="A34" s="214">
        <v>44358.0</v>
      </c>
      <c r="B34" s="141"/>
      <c r="C34" s="141"/>
      <c r="D34" s="141">
        <v>9009.0</v>
      </c>
      <c r="E34" s="141">
        <v>2394.0</v>
      </c>
      <c r="F34" s="51">
        <v>8598.0</v>
      </c>
      <c r="G34" s="51">
        <v>2352.0</v>
      </c>
      <c r="H34" s="214">
        <v>44358.0</v>
      </c>
    </row>
    <row r="35">
      <c r="A35" s="214">
        <v>44449.0</v>
      </c>
      <c r="B35" s="141"/>
      <c r="C35" s="141"/>
      <c r="D35" s="141">
        <v>16962.0</v>
      </c>
      <c r="E35" s="141">
        <v>5098.0</v>
      </c>
      <c r="F35" s="51">
        <v>18300.0</v>
      </c>
      <c r="G35" s="51">
        <v>5233.0</v>
      </c>
      <c r="H35" s="214">
        <v>44449.0</v>
      </c>
    </row>
    <row r="36">
      <c r="A36" s="214">
        <v>44386.0</v>
      </c>
      <c r="B36" s="141"/>
      <c r="C36" s="141"/>
      <c r="D36" s="141">
        <v>11374.0</v>
      </c>
      <c r="E36" s="141">
        <v>3295.0</v>
      </c>
      <c r="F36" s="51">
        <v>11520.0</v>
      </c>
      <c r="G36" s="51">
        <v>3260.0</v>
      </c>
      <c r="H36" s="214">
        <v>44386.0</v>
      </c>
    </row>
    <row r="37">
      <c r="A37" s="214">
        <v>44295.0</v>
      </c>
      <c r="B37" s="141"/>
      <c r="C37" s="141"/>
      <c r="D37" s="141">
        <v>3010.0</v>
      </c>
      <c r="E37" s="186">
        <v>596.0</v>
      </c>
      <c r="F37" s="51">
        <v>2793.0</v>
      </c>
      <c r="G37" s="215">
        <v>580.0</v>
      </c>
      <c r="H37" s="214">
        <v>44295.0</v>
      </c>
      <c r="I37" s="49"/>
    </row>
    <row r="38">
      <c r="A38" s="214">
        <v>44477.0</v>
      </c>
      <c r="B38" s="141"/>
      <c r="C38" s="141"/>
      <c r="D38" s="141">
        <v>19087.0</v>
      </c>
      <c r="E38" s="141">
        <v>5636.0</v>
      </c>
      <c r="F38" s="51">
        <v>20847.0</v>
      </c>
      <c r="G38" s="51">
        <v>5805.0</v>
      </c>
      <c r="H38" s="214">
        <v>44477.0</v>
      </c>
    </row>
    <row r="39">
      <c r="A39" s="214">
        <v>44204.0</v>
      </c>
      <c r="B39" s="186"/>
      <c r="C39" s="186"/>
      <c r="D39" s="186">
        <v>15.0</v>
      </c>
      <c r="E39" s="186">
        <v>10.0</v>
      </c>
      <c r="F39" s="215">
        <v>15.0</v>
      </c>
      <c r="G39" s="215">
        <v>10.0</v>
      </c>
      <c r="H39" s="214">
        <v>44204.0</v>
      </c>
      <c r="I39" s="49"/>
    </row>
    <row r="40">
      <c r="A40" s="214">
        <v>44323.0</v>
      </c>
      <c r="B40" s="141"/>
      <c r="C40" s="141"/>
      <c r="D40" s="141">
        <v>5611.0</v>
      </c>
      <c r="E40" s="141">
        <v>1269.0</v>
      </c>
      <c r="F40" s="51">
        <v>4747.0</v>
      </c>
      <c r="G40" s="51">
        <v>1200.0</v>
      </c>
      <c r="H40" s="214">
        <v>44323.0</v>
      </c>
    </row>
    <row r="41">
      <c r="A41" s="214">
        <v>44414.0</v>
      </c>
      <c r="B41" s="141"/>
      <c r="C41" s="141"/>
      <c r="D41" s="141">
        <v>13900.0</v>
      </c>
      <c r="E41" s="141">
        <v>4213.0</v>
      </c>
      <c r="F41" s="51">
        <v>14587.0</v>
      </c>
      <c r="G41" s="51">
        <v>4232.0</v>
      </c>
      <c r="H41" s="214">
        <v>44414.0</v>
      </c>
    </row>
    <row r="42">
      <c r="A42" s="214">
        <v>44505.0</v>
      </c>
      <c r="B42" s="141"/>
      <c r="C42" s="141"/>
      <c r="D42" s="141">
        <v>20880.0</v>
      </c>
      <c r="E42" s="141">
        <v>6154.0</v>
      </c>
      <c r="F42" s="51">
        <v>23349.0</v>
      </c>
      <c r="G42" s="51">
        <v>6374.0</v>
      </c>
      <c r="H42" s="214">
        <v>44505.0</v>
      </c>
    </row>
    <row r="43">
      <c r="A43" s="214">
        <v>44260.0</v>
      </c>
      <c r="B43" s="141"/>
      <c r="C43" s="141"/>
      <c r="D43" s="141">
        <v>1768.0</v>
      </c>
      <c r="E43" s="186">
        <v>258.0</v>
      </c>
      <c r="F43" s="51">
        <v>1522.0</v>
      </c>
      <c r="G43" s="215">
        <v>236.0</v>
      </c>
      <c r="H43" s="214">
        <v>44260.0</v>
      </c>
      <c r="I43" s="49"/>
    </row>
    <row r="44">
      <c r="A44" s="214">
        <v>44232.0</v>
      </c>
      <c r="B44" s="186"/>
      <c r="C44" s="186"/>
      <c r="D44" s="186">
        <v>630.0</v>
      </c>
      <c r="E44" s="186">
        <v>106.0</v>
      </c>
      <c r="F44" s="215">
        <v>390.0</v>
      </c>
      <c r="G44" s="215">
        <v>91.0</v>
      </c>
      <c r="H44" s="214">
        <v>44232.0</v>
      </c>
      <c r="I44" s="49"/>
    </row>
    <row r="45">
      <c r="A45" s="214">
        <v>44351.0</v>
      </c>
      <c r="B45" s="141"/>
      <c r="C45" s="141"/>
      <c r="D45" s="141">
        <v>8348.0</v>
      </c>
      <c r="E45" s="141">
        <v>2136.0</v>
      </c>
      <c r="F45" s="51">
        <v>7887.0</v>
      </c>
      <c r="G45" s="51">
        <v>2090.0</v>
      </c>
      <c r="H45" s="214">
        <v>44351.0</v>
      </c>
    </row>
    <row r="46">
      <c r="A46" s="214">
        <v>44442.0</v>
      </c>
      <c r="B46" s="141"/>
      <c r="C46" s="141"/>
      <c r="D46" s="141">
        <v>16392.0</v>
      </c>
      <c r="E46" s="141">
        <v>4941.0</v>
      </c>
      <c r="F46" s="51">
        <v>17503.0</v>
      </c>
      <c r="G46" s="51">
        <v>5043.0</v>
      </c>
      <c r="H46" s="214">
        <v>44442.0</v>
      </c>
    </row>
    <row r="47">
      <c r="A47" s="214">
        <v>44533.0</v>
      </c>
      <c r="B47" s="141"/>
      <c r="C47" s="141"/>
      <c r="D47" s="141">
        <v>22244.0</v>
      </c>
      <c r="E47" s="141">
        <v>6581.0</v>
      </c>
      <c r="F47" s="51">
        <v>25434.0</v>
      </c>
      <c r="G47" s="51">
        <v>6898.0</v>
      </c>
      <c r="H47" s="214">
        <v>44533.0</v>
      </c>
    </row>
    <row r="48">
      <c r="A48" s="214">
        <v>44379.0</v>
      </c>
      <c r="B48" s="141"/>
      <c r="C48" s="141"/>
      <c r="D48" s="141">
        <v>10736.0</v>
      </c>
      <c r="E48" s="141">
        <v>3049.0</v>
      </c>
      <c r="F48" s="51">
        <v>10827.0</v>
      </c>
      <c r="G48" s="51">
        <v>3035.0</v>
      </c>
      <c r="H48" s="214">
        <v>44379.0</v>
      </c>
    </row>
    <row r="49">
      <c r="A49" s="214">
        <v>44288.0</v>
      </c>
      <c r="B49" s="141"/>
      <c r="C49" s="141"/>
      <c r="D49" s="141">
        <v>2774.0</v>
      </c>
      <c r="E49" s="186">
        <v>535.0</v>
      </c>
      <c r="F49" s="51">
        <v>2468.0</v>
      </c>
      <c r="G49" s="215">
        <v>500.0</v>
      </c>
      <c r="H49" s="214">
        <v>44288.0</v>
      </c>
      <c r="I49" s="49"/>
    </row>
    <row r="50">
      <c r="A50" s="214">
        <v>44470.0</v>
      </c>
      <c r="B50" s="141"/>
      <c r="C50" s="141"/>
      <c r="D50" s="141">
        <v>18468.0</v>
      </c>
      <c r="E50" s="141">
        <v>5493.0</v>
      </c>
      <c r="F50" s="51">
        <v>20303.0</v>
      </c>
      <c r="G50" s="51">
        <v>5676.0</v>
      </c>
      <c r="H50" s="214">
        <v>44470.0</v>
      </c>
    </row>
    <row r="51">
      <c r="A51" s="214">
        <v>44197.0</v>
      </c>
      <c r="B51" s="186"/>
      <c r="C51" s="186"/>
      <c r="D51" s="186">
        <v>5.0</v>
      </c>
      <c r="E51" s="186">
        <v>4.0</v>
      </c>
      <c r="F51" s="215">
        <v>5.0</v>
      </c>
      <c r="G51" s="215">
        <v>4.0</v>
      </c>
      <c r="H51" s="214">
        <v>44197.0</v>
      </c>
      <c r="I51" s="49"/>
    </row>
    <row r="52">
      <c r="A52" s="216"/>
      <c r="F52" s="51">
        <v>25967.0</v>
      </c>
      <c r="G52" s="51">
        <v>6993.0</v>
      </c>
      <c r="H52" s="214">
        <v>44540.0</v>
      </c>
    </row>
    <row r="53">
      <c r="A53" s="216"/>
      <c r="F53" s="51">
        <v>26488.0</v>
      </c>
      <c r="G53" s="51">
        <v>7098.0</v>
      </c>
      <c r="H53" s="214">
        <v>44547.0</v>
      </c>
    </row>
    <row r="54">
      <c r="A54" s="216"/>
      <c r="F54" s="51">
        <v>26972.0</v>
      </c>
      <c r="G54" s="51">
        <v>7185.0</v>
      </c>
      <c r="H54" s="214">
        <v>44554.0</v>
      </c>
    </row>
    <row r="55">
      <c r="A55" s="216"/>
      <c r="F55" s="51">
        <v>27416.0</v>
      </c>
      <c r="G55" s="51">
        <v>7266.0</v>
      </c>
      <c r="H55" s="214">
        <v>44561.0</v>
      </c>
    </row>
    <row r="56">
      <c r="A56" s="216"/>
      <c r="F56" s="51">
        <v>27595.0</v>
      </c>
      <c r="G56" s="51">
        <v>7329.0</v>
      </c>
      <c r="H56" s="214">
        <v>44568.0</v>
      </c>
    </row>
    <row r="57">
      <c r="A57" s="216"/>
      <c r="F57" s="51">
        <v>27978.0</v>
      </c>
      <c r="G57" s="51">
        <v>7424.0</v>
      </c>
      <c r="H57" s="214">
        <v>44575.0</v>
      </c>
    </row>
    <row r="58">
      <c r="A58" s="216"/>
      <c r="F58" s="51">
        <v>28380.0</v>
      </c>
      <c r="G58" s="51">
        <v>7543.0</v>
      </c>
      <c r="H58" s="214">
        <v>44582.0</v>
      </c>
    </row>
    <row r="59">
      <c r="A59" s="216"/>
      <c r="F59" s="51">
        <v>28830.0</v>
      </c>
      <c r="G59" s="51">
        <v>7689.0</v>
      </c>
      <c r="H59" s="214">
        <v>44589.0</v>
      </c>
    </row>
    <row r="60">
      <c r="A60" s="216"/>
      <c r="F60" s="51">
        <v>29052.0</v>
      </c>
      <c r="G60" s="51">
        <v>7805.0</v>
      </c>
      <c r="H60" s="214">
        <v>44596.0</v>
      </c>
    </row>
    <row r="61">
      <c r="A61" s="216"/>
      <c r="F61" s="184"/>
      <c r="G61" s="184"/>
      <c r="H61" s="216"/>
    </row>
    <row r="62">
      <c r="A62" s="216"/>
      <c r="F62" s="184"/>
      <c r="G62" s="184"/>
      <c r="H62" s="216"/>
    </row>
    <row r="63">
      <c r="A63" s="216"/>
      <c r="F63" s="184"/>
      <c r="G63" s="184"/>
      <c r="H63" s="216"/>
    </row>
    <row r="64">
      <c r="A64" s="216"/>
      <c r="F64" s="184"/>
      <c r="G64" s="184"/>
      <c r="H64" s="216"/>
    </row>
    <row r="65">
      <c r="A65" s="216"/>
      <c r="F65" s="184"/>
      <c r="G65" s="184"/>
      <c r="H65" s="216"/>
    </row>
    <row r="66">
      <c r="A66" s="216"/>
      <c r="F66" s="184"/>
      <c r="G66" s="184"/>
      <c r="H66" s="216"/>
    </row>
    <row r="67">
      <c r="A67" s="216"/>
      <c r="F67" s="184"/>
      <c r="G67" s="184"/>
      <c r="H67" s="216"/>
    </row>
    <row r="68">
      <c r="A68" s="216"/>
      <c r="F68" s="184"/>
      <c r="G68" s="184"/>
      <c r="H68" s="216"/>
    </row>
    <row r="69">
      <c r="A69" s="216"/>
      <c r="F69" s="184"/>
      <c r="G69" s="184"/>
      <c r="H69" s="216"/>
    </row>
    <row r="70">
      <c r="A70" s="216"/>
      <c r="F70" s="184"/>
      <c r="G70" s="184"/>
      <c r="H70" s="216"/>
    </row>
    <row r="71">
      <c r="A71" s="216"/>
      <c r="F71" s="184"/>
      <c r="G71" s="184"/>
      <c r="H71" s="216"/>
    </row>
    <row r="72">
      <c r="A72" s="216"/>
      <c r="F72" s="184"/>
      <c r="G72" s="184"/>
      <c r="H72" s="216"/>
    </row>
    <row r="73">
      <c r="A73" s="216"/>
      <c r="F73" s="184"/>
      <c r="G73" s="184"/>
      <c r="H73" s="216"/>
    </row>
    <row r="74">
      <c r="A74" s="216"/>
      <c r="F74" s="184"/>
      <c r="G74" s="184"/>
      <c r="H74" s="216"/>
    </row>
    <row r="75">
      <c r="A75" s="216"/>
      <c r="F75" s="184"/>
      <c r="G75" s="184"/>
      <c r="H75" s="216"/>
    </row>
    <row r="76">
      <c r="A76" s="216"/>
      <c r="F76" s="184"/>
      <c r="G76" s="184"/>
      <c r="H76" s="216"/>
    </row>
    <row r="77">
      <c r="A77" s="216"/>
      <c r="F77" s="184"/>
      <c r="G77" s="184"/>
      <c r="H77" s="216"/>
    </row>
    <row r="78">
      <c r="A78" s="216"/>
      <c r="F78" s="184"/>
      <c r="G78" s="184"/>
      <c r="H78" s="216"/>
    </row>
    <row r="79">
      <c r="A79" s="216"/>
      <c r="F79" s="184"/>
      <c r="G79" s="184"/>
      <c r="H79" s="216"/>
    </row>
    <row r="80">
      <c r="A80" s="216"/>
      <c r="F80" s="184"/>
      <c r="G80" s="184"/>
      <c r="H80" s="216"/>
    </row>
    <row r="81">
      <c r="A81" s="216"/>
      <c r="F81" s="184"/>
      <c r="G81" s="184"/>
      <c r="H81" s="216"/>
    </row>
    <row r="82">
      <c r="A82" s="216"/>
      <c r="F82" s="184"/>
      <c r="G82" s="184"/>
      <c r="H82" s="216"/>
    </row>
    <row r="83">
      <c r="A83" s="216"/>
      <c r="F83" s="184"/>
      <c r="G83" s="184"/>
      <c r="H83" s="216"/>
    </row>
    <row r="84">
      <c r="A84" s="216"/>
      <c r="F84" s="184"/>
      <c r="G84" s="184"/>
      <c r="H84" s="216"/>
    </row>
    <row r="85">
      <c r="A85" s="216"/>
      <c r="F85" s="184"/>
      <c r="G85" s="184"/>
      <c r="H85" s="216"/>
    </row>
    <row r="86">
      <c r="A86" s="216"/>
      <c r="F86" s="184"/>
      <c r="G86" s="184"/>
      <c r="H86" s="216"/>
    </row>
    <row r="87">
      <c r="A87" s="216"/>
      <c r="F87" s="184"/>
      <c r="G87" s="184"/>
      <c r="H87" s="216"/>
    </row>
    <row r="88">
      <c r="A88" s="216"/>
      <c r="F88" s="184"/>
      <c r="G88" s="184"/>
      <c r="H88" s="216"/>
    </row>
    <row r="89">
      <c r="A89" s="216"/>
      <c r="F89" s="184"/>
      <c r="G89" s="184"/>
      <c r="H89" s="216"/>
    </row>
    <row r="90">
      <c r="A90" s="216"/>
      <c r="F90" s="184"/>
      <c r="G90" s="184"/>
      <c r="H90" s="216"/>
    </row>
    <row r="91">
      <c r="A91" s="216"/>
      <c r="F91" s="184"/>
      <c r="G91" s="184"/>
      <c r="H91" s="216"/>
    </row>
    <row r="92">
      <c r="A92" s="216"/>
      <c r="F92" s="184"/>
      <c r="G92" s="184"/>
      <c r="H92" s="216"/>
    </row>
    <row r="93">
      <c r="A93" s="216"/>
      <c r="F93" s="184"/>
      <c r="G93" s="184"/>
      <c r="H93" s="216"/>
    </row>
    <row r="94">
      <c r="A94" s="216"/>
      <c r="F94" s="184"/>
      <c r="G94" s="184"/>
      <c r="H94" s="216"/>
    </row>
    <row r="95">
      <c r="A95" s="216"/>
      <c r="F95" s="184"/>
      <c r="G95" s="184"/>
      <c r="H95" s="216"/>
    </row>
    <row r="96">
      <c r="A96" s="216"/>
      <c r="F96" s="184"/>
      <c r="G96" s="184"/>
      <c r="H96" s="216"/>
    </row>
    <row r="97">
      <c r="A97" s="216"/>
      <c r="F97" s="184"/>
      <c r="G97" s="184"/>
      <c r="H97" s="216"/>
    </row>
    <row r="98">
      <c r="A98" s="216"/>
      <c r="F98" s="184"/>
      <c r="G98" s="184"/>
      <c r="H98" s="216"/>
    </row>
    <row r="99">
      <c r="A99" s="216"/>
      <c r="F99" s="184"/>
      <c r="G99" s="184"/>
      <c r="H99" s="216"/>
    </row>
    <row r="100">
      <c r="A100" s="216"/>
      <c r="F100" s="184"/>
      <c r="G100" s="184"/>
      <c r="H100" s="216"/>
    </row>
    <row r="101">
      <c r="A101" s="216"/>
      <c r="F101" s="184"/>
      <c r="G101" s="184"/>
      <c r="H101" s="216"/>
    </row>
    <row r="102">
      <c r="A102" s="216"/>
      <c r="F102" s="184"/>
      <c r="G102" s="184"/>
      <c r="H102" s="216"/>
    </row>
    <row r="103">
      <c r="A103" s="216"/>
      <c r="F103" s="184"/>
      <c r="G103" s="184"/>
      <c r="H103" s="216"/>
    </row>
    <row r="104">
      <c r="A104" s="216"/>
      <c r="F104" s="184"/>
      <c r="G104" s="184"/>
      <c r="H104" s="216"/>
    </row>
    <row r="105">
      <c r="A105" s="216"/>
      <c r="F105" s="184"/>
      <c r="G105" s="184"/>
      <c r="H105" s="216"/>
    </row>
    <row r="106">
      <c r="A106" s="216"/>
      <c r="F106" s="184"/>
      <c r="G106" s="184"/>
      <c r="H106" s="216"/>
    </row>
    <row r="107">
      <c r="A107" s="216"/>
      <c r="F107" s="184"/>
      <c r="G107" s="184"/>
      <c r="H107" s="216"/>
    </row>
    <row r="108">
      <c r="A108" s="216"/>
      <c r="F108" s="184"/>
      <c r="G108" s="184"/>
      <c r="H108" s="216"/>
    </row>
    <row r="109">
      <c r="A109" s="216"/>
      <c r="F109" s="184"/>
      <c r="G109" s="184"/>
      <c r="H109" s="216"/>
    </row>
    <row r="110">
      <c r="A110" s="216"/>
      <c r="F110" s="184"/>
      <c r="G110" s="184"/>
      <c r="H110" s="216"/>
    </row>
    <row r="111">
      <c r="A111" s="216"/>
      <c r="F111" s="184"/>
      <c r="G111" s="184"/>
      <c r="H111" s="216"/>
    </row>
    <row r="112">
      <c r="A112" s="216"/>
      <c r="F112" s="184"/>
      <c r="G112" s="184"/>
      <c r="H112" s="216"/>
    </row>
    <row r="113">
      <c r="A113" s="216"/>
      <c r="F113" s="184"/>
      <c r="G113" s="184"/>
      <c r="H113" s="216"/>
    </row>
    <row r="114">
      <c r="A114" s="216"/>
      <c r="F114" s="184"/>
      <c r="G114" s="184"/>
      <c r="H114" s="216"/>
    </row>
    <row r="115">
      <c r="A115" s="216"/>
      <c r="F115" s="184"/>
      <c r="G115" s="184"/>
      <c r="H115" s="216"/>
    </row>
    <row r="116">
      <c r="A116" s="216"/>
      <c r="F116" s="184"/>
      <c r="G116" s="184"/>
      <c r="H116" s="216"/>
    </row>
    <row r="117">
      <c r="A117" s="216"/>
      <c r="F117" s="184"/>
      <c r="G117" s="184"/>
      <c r="H117" s="216"/>
    </row>
    <row r="118">
      <c r="A118" s="216"/>
      <c r="F118" s="184"/>
      <c r="G118" s="184"/>
      <c r="H118" s="216"/>
    </row>
    <row r="119">
      <c r="A119" s="216"/>
      <c r="F119" s="184"/>
      <c r="G119" s="184"/>
      <c r="H119" s="216"/>
    </row>
    <row r="120">
      <c r="A120" s="216"/>
      <c r="F120" s="184"/>
      <c r="G120" s="184"/>
      <c r="H120" s="216"/>
    </row>
    <row r="121">
      <c r="A121" s="216"/>
      <c r="F121" s="184"/>
      <c r="G121" s="184"/>
      <c r="H121" s="216"/>
    </row>
    <row r="122">
      <c r="A122" s="216"/>
      <c r="F122" s="184"/>
      <c r="G122" s="184"/>
      <c r="H122" s="216"/>
    </row>
    <row r="123">
      <c r="A123" s="216"/>
      <c r="F123" s="184"/>
      <c r="G123" s="184"/>
      <c r="H123" s="216"/>
    </row>
    <row r="124">
      <c r="A124" s="216"/>
      <c r="F124" s="184"/>
      <c r="G124" s="184"/>
      <c r="H124" s="216"/>
    </row>
    <row r="125">
      <c r="A125" s="216"/>
      <c r="F125" s="184"/>
      <c r="G125" s="184"/>
      <c r="H125" s="216"/>
    </row>
    <row r="126">
      <c r="A126" s="216"/>
      <c r="F126" s="184"/>
      <c r="G126" s="184"/>
      <c r="H126" s="216"/>
    </row>
    <row r="127">
      <c r="A127" s="216"/>
      <c r="F127" s="184"/>
      <c r="G127" s="184"/>
      <c r="H127" s="216"/>
    </row>
    <row r="128">
      <c r="A128" s="216"/>
      <c r="F128" s="184"/>
      <c r="G128" s="184"/>
      <c r="H128" s="216"/>
    </row>
    <row r="129">
      <c r="A129" s="216"/>
      <c r="F129" s="184"/>
      <c r="G129" s="184"/>
      <c r="H129" s="216"/>
    </row>
    <row r="130">
      <c r="A130" s="216"/>
      <c r="F130" s="184"/>
      <c r="G130" s="184"/>
      <c r="H130" s="216"/>
    </row>
    <row r="131">
      <c r="A131" s="216"/>
      <c r="F131" s="184"/>
      <c r="G131" s="184"/>
      <c r="H131" s="216"/>
    </row>
    <row r="132">
      <c r="A132" s="216"/>
      <c r="F132" s="184"/>
      <c r="G132" s="184"/>
      <c r="H132" s="216"/>
    </row>
    <row r="133">
      <c r="A133" s="216"/>
      <c r="F133" s="184"/>
      <c r="G133" s="184"/>
      <c r="H133" s="216"/>
    </row>
    <row r="134">
      <c r="A134" s="216"/>
      <c r="F134" s="184"/>
      <c r="G134" s="184"/>
      <c r="H134" s="216"/>
    </row>
    <row r="135">
      <c r="A135" s="216"/>
      <c r="F135" s="184"/>
      <c r="G135" s="184"/>
      <c r="H135" s="216"/>
    </row>
    <row r="136">
      <c r="A136" s="216"/>
      <c r="F136" s="184"/>
      <c r="G136" s="184"/>
      <c r="H136" s="216"/>
    </row>
    <row r="137">
      <c r="A137" s="216"/>
      <c r="F137" s="184"/>
      <c r="G137" s="184"/>
      <c r="H137" s="216"/>
    </row>
    <row r="138">
      <c r="A138" s="216"/>
      <c r="F138" s="184"/>
      <c r="G138" s="184"/>
      <c r="H138" s="216"/>
    </row>
    <row r="139">
      <c r="A139" s="216"/>
      <c r="F139" s="184"/>
      <c r="G139" s="184"/>
      <c r="H139" s="216"/>
    </row>
    <row r="140">
      <c r="A140" s="216"/>
      <c r="F140" s="184"/>
      <c r="G140" s="184"/>
      <c r="H140" s="216"/>
    </row>
    <row r="141">
      <c r="A141" s="216"/>
      <c r="F141" s="184"/>
      <c r="G141" s="184"/>
      <c r="H141" s="216"/>
    </row>
    <row r="142">
      <c r="A142" s="216"/>
      <c r="F142" s="184"/>
      <c r="G142" s="184"/>
      <c r="H142" s="216"/>
    </row>
    <row r="143">
      <c r="A143" s="216"/>
      <c r="F143" s="184"/>
      <c r="G143" s="184"/>
      <c r="H143" s="216"/>
    </row>
    <row r="144">
      <c r="A144" s="216"/>
      <c r="F144" s="184"/>
      <c r="G144" s="184"/>
      <c r="H144" s="216"/>
    </row>
    <row r="145">
      <c r="A145" s="216"/>
      <c r="F145" s="184"/>
      <c r="G145" s="184"/>
      <c r="H145" s="216"/>
    </row>
    <row r="146">
      <c r="A146" s="216"/>
      <c r="F146" s="184"/>
      <c r="G146" s="184"/>
      <c r="H146" s="216"/>
    </row>
    <row r="147">
      <c r="A147" s="216"/>
      <c r="F147" s="184"/>
      <c r="G147" s="184"/>
      <c r="H147" s="216"/>
    </row>
    <row r="148">
      <c r="A148" s="216"/>
      <c r="F148" s="184"/>
      <c r="G148" s="184"/>
      <c r="H148" s="216"/>
    </row>
    <row r="149">
      <c r="A149" s="216"/>
      <c r="F149" s="184"/>
      <c r="G149" s="184"/>
      <c r="H149" s="216"/>
    </row>
    <row r="150">
      <c r="A150" s="216"/>
      <c r="F150" s="184"/>
      <c r="G150" s="184"/>
      <c r="H150" s="216"/>
    </row>
    <row r="151">
      <c r="A151" s="216"/>
      <c r="F151" s="184"/>
      <c r="G151" s="184"/>
      <c r="H151" s="216"/>
    </row>
    <row r="152">
      <c r="A152" s="216"/>
      <c r="F152" s="184"/>
      <c r="G152" s="184"/>
      <c r="H152" s="216"/>
    </row>
    <row r="153">
      <c r="A153" s="216"/>
      <c r="F153" s="184"/>
      <c r="G153" s="184"/>
      <c r="H153" s="216"/>
    </row>
    <row r="154">
      <c r="A154" s="216"/>
      <c r="F154" s="184"/>
      <c r="G154" s="184"/>
      <c r="H154" s="216"/>
    </row>
    <row r="155">
      <c r="A155" s="216"/>
      <c r="F155" s="184"/>
      <c r="G155" s="184"/>
      <c r="H155" s="216"/>
    </row>
    <row r="156">
      <c r="A156" s="216"/>
      <c r="F156" s="184"/>
      <c r="G156" s="184"/>
      <c r="H156" s="216"/>
    </row>
    <row r="157">
      <c r="A157" s="216"/>
      <c r="F157" s="184"/>
      <c r="G157" s="184"/>
      <c r="H157" s="216"/>
    </row>
    <row r="158">
      <c r="A158" s="216"/>
      <c r="F158" s="184"/>
      <c r="G158" s="184"/>
      <c r="H158" s="216"/>
    </row>
    <row r="159">
      <c r="A159" s="216"/>
      <c r="F159" s="184"/>
      <c r="G159" s="184"/>
      <c r="H159" s="216"/>
    </row>
    <row r="160">
      <c r="A160" s="216"/>
      <c r="F160" s="184"/>
      <c r="G160" s="184"/>
      <c r="H160" s="216"/>
    </row>
    <row r="161">
      <c r="A161" s="216"/>
      <c r="F161" s="184"/>
      <c r="G161" s="184"/>
      <c r="H161" s="216"/>
    </row>
    <row r="162">
      <c r="A162" s="216"/>
      <c r="F162" s="184"/>
      <c r="G162" s="184"/>
      <c r="H162" s="216"/>
    </row>
    <row r="163">
      <c r="A163" s="216"/>
      <c r="F163" s="184"/>
      <c r="G163" s="184"/>
      <c r="H163" s="216"/>
    </row>
    <row r="164">
      <c r="A164" s="216"/>
      <c r="F164" s="184"/>
      <c r="G164" s="184"/>
      <c r="H164" s="216"/>
    </row>
    <row r="165">
      <c r="A165" s="216"/>
      <c r="F165" s="184"/>
      <c r="G165" s="184"/>
      <c r="H165" s="216"/>
    </row>
    <row r="166">
      <c r="A166" s="216"/>
      <c r="F166" s="184"/>
      <c r="G166" s="184"/>
      <c r="H166" s="216"/>
    </row>
    <row r="167">
      <c r="A167" s="216"/>
      <c r="F167" s="184"/>
      <c r="G167" s="184"/>
      <c r="H167" s="216"/>
    </row>
    <row r="168">
      <c r="A168" s="216"/>
      <c r="F168" s="184"/>
      <c r="G168" s="184"/>
      <c r="H168" s="216"/>
    </row>
    <row r="169">
      <c r="A169" s="216"/>
      <c r="F169" s="184"/>
      <c r="G169" s="184"/>
      <c r="H169" s="216"/>
    </row>
    <row r="170">
      <c r="A170" s="216"/>
      <c r="F170" s="184"/>
      <c r="G170" s="184"/>
      <c r="H170" s="216"/>
    </row>
    <row r="171">
      <c r="A171" s="216"/>
      <c r="F171" s="184"/>
      <c r="G171" s="184"/>
      <c r="H171" s="216"/>
    </row>
    <row r="172">
      <c r="A172" s="216"/>
      <c r="F172" s="184"/>
      <c r="G172" s="184"/>
      <c r="H172" s="216"/>
    </row>
    <row r="173">
      <c r="A173" s="216"/>
      <c r="F173" s="184"/>
      <c r="G173" s="184"/>
      <c r="H173" s="216"/>
    </row>
    <row r="174">
      <c r="A174" s="216"/>
      <c r="F174" s="184"/>
      <c r="G174" s="184"/>
      <c r="H174" s="216"/>
    </row>
    <row r="175">
      <c r="A175" s="216"/>
      <c r="F175" s="184"/>
      <c r="G175" s="184"/>
      <c r="H175" s="216"/>
    </row>
    <row r="176">
      <c r="A176" s="216"/>
      <c r="F176" s="184"/>
      <c r="G176" s="184"/>
      <c r="H176" s="216"/>
    </row>
    <row r="177">
      <c r="A177" s="216"/>
      <c r="F177" s="184"/>
      <c r="G177" s="184"/>
      <c r="H177" s="216"/>
    </row>
    <row r="178">
      <c r="A178" s="216"/>
      <c r="F178" s="184"/>
      <c r="G178" s="184"/>
      <c r="H178" s="216"/>
    </row>
    <row r="179">
      <c r="A179" s="216"/>
      <c r="F179" s="184"/>
      <c r="G179" s="184"/>
      <c r="H179" s="216"/>
    </row>
    <row r="180">
      <c r="A180" s="216"/>
      <c r="F180" s="184"/>
      <c r="G180" s="184"/>
      <c r="H180" s="216"/>
    </row>
    <row r="181">
      <c r="A181" s="216"/>
      <c r="F181" s="184"/>
      <c r="G181" s="184"/>
      <c r="H181" s="216"/>
    </row>
    <row r="182">
      <c r="A182" s="216"/>
      <c r="F182" s="184"/>
      <c r="G182" s="184"/>
      <c r="H182" s="216"/>
    </row>
    <row r="183">
      <c r="A183" s="216"/>
      <c r="F183" s="184"/>
      <c r="G183" s="184"/>
      <c r="H183" s="216"/>
    </row>
    <row r="184">
      <c r="A184" s="216"/>
      <c r="F184" s="184"/>
      <c r="G184" s="184"/>
      <c r="H184" s="216"/>
    </row>
    <row r="185">
      <c r="A185" s="216"/>
      <c r="F185" s="184"/>
      <c r="G185" s="184"/>
      <c r="H185" s="216"/>
    </row>
    <row r="186">
      <c r="A186" s="216"/>
      <c r="F186" s="184"/>
      <c r="G186" s="184"/>
      <c r="H186" s="216"/>
    </row>
    <row r="187">
      <c r="A187" s="216"/>
      <c r="F187" s="184"/>
      <c r="G187" s="184"/>
      <c r="H187" s="216"/>
    </row>
    <row r="188">
      <c r="A188" s="216"/>
      <c r="F188" s="184"/>
      <c r="G188" s="184"/>
      <c r="H188" s="216"/>
    </row>
    <row r="189">
      <c r="A189" s="216"/>
      <c r="F189" s="184"/>
      <c r="G189" s="184"/>
      <c r="H189" s="216"/>
    </row>
    <row r="190">
      <c r="A190" s="216"/>
      <c r="F190" s="184"/>
      <c r="G190" s="184"/>
      <c r="H190" s="216"/>
    </row>
    <row r="191">
      <c r="A191" s="216"/>
      <c r="F191" s="184"/>
      <c r="G191" s="184"/>
      <c r="H191" s="216"/>
    </row>
    <row r="192">
      <c r="A192" s="216"/>
      <c r="F192" s="184"/>
      <c r="G192" s="184"/>
      <c r="H192" s="216"/>
    </row>
    <row r="193">
      <c r="A193" s="216"/>
      <c r="F193" s="184"/>
      <c r="G193" s="184"/>
      <c r="H193" s="216"/>
    </row>
    <row r="194">
      <c r="A194" s="216"/>
      <c r="F194" s="184"/>
      <c r="G194" s="184"/>
      <c r="H194" s="216"/>
    </row>
    <row r="195">
      <c r="A195" s="216"/>
      <c r="F195" s="184"/>
      <c r="G195" s="184"/>
      <c r="H195" s="216"/>
    </row>
    <row r="196">
      <c r="A196" s="216"/>
      <c r="F196" s="184"/>
      <c r="G196" s="184"/>
      <c r="H196" s="216"/>
    </row>
    <row r="197">
      <c r="A197" s="216"/>
      <c r="F197" s="184"/>
      <c r="G197" s="184"/>
      <c r="H197" s="216"/>
    </row>
    <row r="198">
      <c r="A198" s="216"/>
      <c r="F198" s="184"/>
      <c r="G198" s="184"/>
      <c r="H198" s="216"/>
    </row>
    <row r="199">
      <c r="A199" s="216"/>
      <c r="F199" s="184"/>
      <c r="G199" s="184"/>
      <c r="H199" s="216"/>
    </row>
    <row r="200">
      <c r="A200" s="216"/>
      <c r="F200" s="184"/>
      <c r="G200" s="184"/>
      <c r="H200" s="216"/>
    </row>
    <row r="201">
      <c r="A201" s="216"/>
      <c r="F201" s="184"/>
      <c r="G201" s="184"/>
      <c r="H201" s="216"/>
    </row>
    <row r="202">
      <c r="A202" s="216"/>
      <c r="F202" s="184"/>
      <c r="G202" s="184"/>
      <c r="H202" s="216"/>
    </row>
    <row r="203">
      <c r="A203" s="216"/>
      <c r="F203" s="184"/>
      <c r="G203" s="184"/>
      <c r="H203" s="216"/>
    </row>
    <row r="204">
      <c r="A204" s="216"/>
      <c r="F204" s="184"/>
      <c r="G204" s="184"/>
      <c r="H204" s="216"/>
    </row>
    <row r="205">
      <c r="A205" s="216"/>
      <c r="F205" s="184"/>
      <c r="G205" s="184"/>
      <c r="H205" s="216"/>
    </row>
    <row r="206">
      <c r="A206" s="216"/>
      <c r="F206" s="184"/>
      <c r="G206" s="184"/>
      <c r="H206" s="216"/>
    </row>
    <row r="207">
      <c r="A207" s="216"/>
      <c r="F207" s="184"/>
      <c r="G207" s="184"/>
      <c r="H207" s="216"/>
    </row>
    <row r="208">
      <c r="A208" s="216"/>
      <c r="F208" s="184"/>
      <c r="G208" s="184"/>
      <c r="H208" s="216"/>
    </row>
    <row r="209">
      <c r="A209" s="216"/>
      <c r="F209" s="184"/>
      <c r="G209" s="184"/>
      <c r="H209" s="216"/>
    </row>
    <row r="210">
      <c r="A210" s="216"/>
      <c r="F210" s="184"/>
      <c r="G210" s="184"/>
      <c r="H210" s="216"/>
    </row>
    <row r="211">
      <c r="A211" s="216"/>
      <c r="F211" s="184"/>
      <c r="G211" s="184"/>
      <c r="H211" s="216"/>
    </row>
    <row r="212">
      <c r="A212" s="216"/>
      <c r="F212" s="184"/>
      <c r="G212" s="184"/>
      <c r="H212" s="216"/>
    </row>
    <row r="213">
      <c r="A213" s="216"/>
      <c r="F213" s="184"/>
      <c r="G213" s="184"/>
      <c r="H213" s="216"/>
    </row>
    <row r="214">
      <c r="A214" s="216"/>
      <c r="F214" s="184"/>
      <c r="G214" s="184"/>
      <c r="H214" s="216"/>
    </row>
    <row r="215">
      <c r="A215" s="216"/>
      <c r="F215" s="184"/>
      <c r="G215" s="184"/>
      <c r="H215" s="216"/>
    </row>
    <row r="216">
      <c r="A216" s="216"/>
      <c r="F216" s="184"/>
      <c r="G216" s="184"/>
      <c r="H216" s="216"/>
    </row>
    <row r="217">
      <c r="A217" s="216"/>
      <c r="F217" s="184"/>
      <c r="G217" s="184"/>
      <c r="H217" s="216"/>
    </row>
    <row r="218">
      <c r="A218" s="216"/>
      <c r="F218" s="184"/>
      <c r="G218" s="184"/>
      <c r="H218" s="216"/>
    </row>
    <row r="219">
      <c r="A219" s="216"/>
      <c r="F219" s="184"/>
      <c r="G219" s="184"/>
      <c r="H219" s="216"/>
    </row>
    <row r="220">
      <c r="A220" s="216"/>
      <c r="F220" s="184"/>
      <c r="G220" s="184"/>
      <c r="H220" s="216"/>
    </row>
    <row r="221">
      <c r="A221" s="216"/>
      <c r="F221" s="184"/>
      <c r="G221" s="184"/>
      <c r="H221" s="216"/>
    </row>
    <row r="222">
      <c r="A222" s="216"/>
      <c r="F222" s="184"/>
      <c r="G222" s="184"/>
      <c r="H222" s="216"/>
    </row>
    <row r="223">
      <c r="A223" s="216"/>
      <c r="F223" s="184"/>
      <c r="G223" s="184"/>
      <c r="H223" s="216"/>
    </row>
    <row r="224">
      <c r="A224" s="216"/>
      <c r="F224" s="184"/>
      <c r="G224" s="184"/>
      <c r="H224" s="216"/>
    </row>
    <row r="225">
      <c r="A225" s="216"/>
      <c r="F225" s="184"/>
      <c r="G225" s="184"/>
      <c r="H225" s="216"/>
    </row>
    <row r="226">
      <c r="A226" s="216"/>
      <c r="F226" s="184"/>
      <c r="G226" s="184"/>
      <c r="H226" s="216"/>
    </row>
    <row r="227">
      <c r="A227" s="216"/>
      <c r="F227" s="184"/>
      <c r="G227" s="184"/>
      <c r="H227" s="216"/>
    </row>
    <row r="228">
      <c r="A228" s="216"/>
      <c r="F228" s="184"/>
      <c r="G228" s="184"/>
      <c r="H228" s="216"/>
    </row>
    <row r="229">
      <c r="A229" s="216"/>
      <c r="F229" s="184"/>
      <c r="G229" s="184"/>
      <c r="H229" s="216"/>
    </row>
    <row r="230">
      <c r="A230" s="216"/>
      <c r="F230" s="184"/>
      <c r="G230" s="184"/>
      <c r="H230" s="216"/>
    </row>
    <row r="231">
      <c r="A231" s="216"/>
      <c r="F231" s="184"/>
      <c r="G231" s="184"/>
      <c r="H231" s="216"/>
    </row>
    <row r="232">
      <c r="A232" s="216"/>
      <c r="F232" s="184"/>
      <c r="G232" s="184"/>
      <c r="H232" s="216"/>
    </row>
    <row r="233">
      <c r="A233" s="216"/>
      <c r="F233" s="184"/>
      <c r="G233" s="184"/>
      <c r="H233" s="216"/>
    </row>
    <row r="234">
      <c r="A234" s="216"/>
      <c r="F234" s="184"/>
      <c r="G234" s="184"/>
      <c r="H234" s="216"/>
    </row>
    <row r="235">
      <c r="A235" s="216"/>
      <c r="F235" s="184"/>
      <c r="G235" s="184"/>
      <c r="H235" s="216"/>
    </row>
    <row r="236">
      <c r="A236" s="216"/>
      <c r="F236" s="184"/>
      <c r="G236" s="184"/>
      <c r="H236" s="216"/>
    </row>
    <row r="237">
      <c r="A237" s="216"/>
      <c r="F237" s="184"/>
      <c r="G237" s="184"/>
      <c r="H237" s="216"/>
    </row>
    <row r="238">
      <c r="A238" s="216"/>
      <c r="F238" s="184"/>
      <c r="G238" s="184"/>
      <c r="H238" s="216"/>
    </row>
    <row r="239">
      <c r="A239" s="216"/>
      <c r="F239" s="184"/>
      <c r="G239" s="184"/>
      <c r="H239" s="216"/>
    </row>
    <row r="240">
      <c r="A240" s="216"/>
      <c r="F240" s="184"/>
      <c r="G240" s="184"/>
      <c r="H240" s="216"/>
    </row>
    <row r="241">
      <c r="A241" s="216"/>
      <c r="F241" s="184"/>
      <c r="G241" s="184"/>
      <c r="H241" s="216"/>
    </row>
    <row r="242">
      <c r="A242" s="216"/>
      <c r="F242" s="184"/>
      <c r="G242" s="184"/>
      <c r="H242" s="216"/>
    </row>
    <row r="243">
      <c r="A243" s="216"/>
      <c r="F243" s="184"/>
      <c r="G243" s="184"/>
      <c r="H243" s="216"/>
    </row>
    <row r="244">
      <c r="A244" s="216"/>
      <c r="F244" s="184"/>
      <c r="G244" s="184"/>
      <c r="H244" s="216"/>
    </row>
    <row r="245">
      <c r="A245" s="216"/>
      <c r="F245" s="184"/>
      <c r="G245" s="184"/>
      <c r="H245" s="216"/>
    </row>
    <row r="246">
      <c r="A246" s="216"/>
      <c r="F246" s="184"/>
      <c r="G246" s="184"/>
      <c r="H246" s="216"/>
    </row>
    <row r="247">
      <c r="A247" s="216"/>
      <c r="F247" s="184"/>
      <c r="G247" s="184"/>
      <c r="H247" s="216"/>
    </row>
    <row r="248">
      <c r="A248" s="216"/>
      <c r="F248" s="184"/>
      <c r="G248" s="184"/>
      <c r="H248" s="216"/>
    </row>
    <row r="249">
      <c r="A249" s="216"/>
      <c r="F249" s="184"/>
      <c r="G249" s="184"/>
      <c r="H249" s="216"/>
    </row>
    <row r="250">
      <c r="A250" s="216"/>
      <c r="F250" s="184"/>
      <c r="G250" s="184"/>
      <c r="H250" s="216"/>
    </row>
    <row r="251">
      <c r="A251" s="216"/>
      <c r="F251" s="184"/>
      <c r="G251" s="184"/>
      <c r="H251" s="216"/>
    </row>
    <row r="252">
      <c r="A252" s="216"/>
      <c r="F252" s="184"/>
      <c r="G252" s="184"/>
      <c r="H252" s="216"/>
    </row>
    <row r="253">
      <c r="A253" s="216"/>
      <c r="F253" s="184"/>
      <c r="G253" s="184"/>
      <c r="H253" s="216"/>
    </row>
    <row r="254">
      <c r="A254" s="216"/>
      <c r="F254" s="184"/>
      <c r="G254" s="184"/>
      <c r="H254" s="216"/>
    </row>
    <row r="255">
      <c r="A255" s="216"/>
      <c r="F255" s="184"/>
      <c r="G255" s="184"/>
      <c r="H255" s="216"/>
    </row>
    <row r="256">
      <c r="A256" s="216"/>
      <c r="F256" s="184"/>
      <c r="G256" s="184"/>
      <c r="H256" s="216"/>
    </row>
    <row r="257">
      <c r="A257" s="216"/>
      <c r="F257" s="184"/>
      <c r="G257" s="184"/>
      <c r="H257" s="216"/>
    </row>
    <row r="258">
      <c r="A258" s="216"/>
      <c r="F258" s="184"/>
      <c r="G258" s="184"/>
      <c r="H258" s="216"/>
    </row>
    <row r="259">
      <c r="A259" s="216"/>
      <c r="F259" s="184"/>
      <c r="G259" s="184"/>
      <c r="H259" s="216"/>
    </row>
    <row r="260">
      <c r="A260" s="216"/>
      <c r="F260" s="184"/>
      <c r="G260" s="184"/>
      <c r="H260" s="216"/>
    </row>
    <row r="261">
      <c r="A261" s="216"/>
      <c r="F261" s="184"/>
      <c r="G261" s="184"/>
      <c r="H261" s="216"/>
    </row>
    <row r="262">
      <c r="A262" s="216"/>
      <c r="F262" s="184"/>
      <c r="G262" s="184"/>
      <c r="H262" s="216"/>
    </row>
    <row r="263">
      <c r="A263" s="216"/>
      <c r="F263" s="184"/>
      <c r="G263" s="184"/>
      <c r="H263" s="216"/>
    </row>
    <row r="264">
      <c r="A264" s="216"/>
      <c r="F264" s="184"/>
      <c r="G264" s="184"/>
      <c r="H264" s="216"/>
    </row>
    <row r="265">
      <c r="A265" s="216"/>
      <c r="F265" s="184"/>
      <c r="G265" s="184"/>
      <c r="H265" s="216"/>
    </row>
    <row r="266">
      <c r="A266" s="216"/>
      <c r="F266" s="184"/>
      <c r="G266" s="184"/>
      <c r="H266" s="216"/>
    </row>
    <row r="267">
      <c r="A267" s="216"/>
      <c r="F267" s="184"/>
      <c r="G267" s="184"/>
      <c r="H267" s="216"/>
    </row>
    <row r="268">
      <c r="A268" s="216"/>
      <c r="F268" s="184"/>
      <c r="G268" s="184"/>
      <c r="H268" s="216"/>
    </row>
    <row r="269">
      <c r="A269" s="216"/>
      <c r="F269" s="184"/>
      <c r="G269" s="184"/>
      <c r="H269" s="216"/>
    </row>
    <row r="270">
      <c r="A270" s="216"/>
      <c r="F270" s="184"/>
      <c r="G270" s="184"/>
      <c r="H270" s="216"/>
    </row>
    <row r="271">
      <c r="A271" s="216"/>
      <c r="F271" s="184"/>
      <c r="G271" s="184"/>
      <c r="H271" s="216"/>
    </row>
    <row r="272">
      <c r="A272" s="216"/>
      <c r="F272" s="184"/>
      <c r="G272" s="184"/>
      <c r="H272" s="216"/>
    </row>
    <row r="273">
      <c r="A273" s="216"/>
      <c r="F273" s="184"/>
      <c r="G273" s="184"/>
      <c r="H273" s="216"/>
    </row>
    <row r="274">
      <c r="A274" s="216"/>
      <c r="F274" s="184"/>
      <c r="G274" s="184"/>
      <c r="H274" s="216"/>
    </row>
    <row r="275">
      <c r="A275" s="216"/>
      <c r="F275" s="184"/>
      <c r="G275" s="184"/>
      <c r="H275" s="216"/>
    </row>
    <row r="276">
      <c r="A276" s="216"/>
      <c r="F276" s="184"/>
      <c r="G276" s="184"/>
      <c r="H276" s="216"/>
    </row>
    <row r="277">
      <c r="A277" s="216"/>
      <c r="F277" s="184"/>
      <c r="G277" s="184"/>
      <c r="H277" s="216"/>
    </row>
    <row r="278">
      <c r="A278" s="216"/>
      <c r="F278" s="184"/>
      <c r="G278" s="184"/>
      <c r="H278" s="216"/>
    </row>
    <row r="279">
      <c r="A279" s="216"/>
      <c r="F279" s="184"/>
      <c r="G279" s="184"/>
      <c r="H279" s="216"/>
    </row>
    <row r="280">
      <c r="A280" s="216"/>
      <c r="F280" s="184"/>
      <c r="G280" s="184"/>
      <c r="H280" s="216"/>
    </row>
    <row r="281">
      <c r="A281" s="216"/>
      <c r="F281" s="184"/>
      <c r="G281" s="184"/>
      <c r="H281" s="216"/>
    </row>
    <row r="282">
      <c r="A282" s="216"/>
      <c r="F282" s="184"/>
      <c r="G282" s="184"/>
      <c r="H282" s="216"/>
    </row>
    <row r="283">
      <c r="A283" s="216"/>
      <c r="F283" s="184"/>
      <c r="G283" s="184"/>
      <c r="H283" s="216"/>
    </row>
    <row r="284">
      <c r="A284" s="216"/>
      <c r="F284" s="184"/>
      <c r="G284" s="184"/>
      <c r="H284" s="216"/>
    </row>
    <row r="285">
      <c r="A285" s="216"/>
      <c r="F285" s="184"/>
      <c r="G285" s="184"/>
      <c r="H285" s="216"/>
    </row>
    <row r="286">
      <c r="A286" s="216"/>
      <c r="F286" s="184"/>
      <c r="G286" s="184"/>
      <c r="H286" s="216"/>
    </row>
    <row r="287">
      <c r="A287" s="216"/>
      <c r="F287" s="184"/>
      <c r="G287" s="184"/>
      <c r="H287" s="216"/>
    </row>
    <row r="288">
      <c r="A288" s="216"/>
      <c r="F288" s="184"/>
      <c r="G288" s="184"/>
      <c r="H288" s="216"/>
    </row>
    <row r="289">
      <c r="A289" s="216"/>
      <c r="F289" s="184"/>
      <c r="G289" s="184"/>
      <c r="H289" s="216"/>
    </row>
    <row r="290">
      <c r="A290" s="216"/>
      <c r="F290" s="184"/>
      <c r="G290" s="184"/>
      <c r="H290" s="216"/>
    </row>
    <row r="291">
      <c r="A291" s="216"/>
      <c r="F291" s="184"/>
      <c r="G291" s="184"/>
      <c r="H291" s="216"/>
    </row>
    <row r="292">
      <c r="A292" s="216"/>
      <c r="F292" s="184"/>
      <c r="G292" s="184"/>
      <c r="H292" s="216"/>
    </row>
    <row r="293">
      <c r="A293" s="216"/>
      <c r="F293" s="184"/>
      <c r="G293" s="184"/>
      <c r="H293" s="216"/>
    </row>
    <row r="294">
      <c r="A294" s="216"/>
      <c r="F294" s="184"/>
      <c r="G294" s="184"/>
      <c r="H294" s="216"/>
    </row>
    <row r="295">
      <c r="A295" s="216"/>
      <c r="F295" s="184"/>
      <c r="G295" s="184"/>
      <c r="H295" s="216"/>
    </row>
    <row r="296">
      <c r="A296" s="216"/>
      <c r="F296" s="184"/>
      <c r="G296" s="184"/>
      <c r="H296" s="216"/>
    </row>
    <row r="297">
      <c r="A297" s="216"/>
      <c r="F297" s="184"/>
      <c r="G297" s="184"/>
      <c r="H297" s="216"/>
    </row>
    <row r="298">
      <c r="A298" s="216"/>
      <c r="F298" s="184"/>
      <c r="G298" s="184"/>
      <c r="H298" s="216"/>
    </row>
    <row r="299">
      <c r="A299" s="216"/>
      <c r="F299" s="184"/>
      <c r="G299" s="184"/>
      <c r="H299" s="216"/>
    </row>
    <row r="300">
      <c r="A300" s="216"/>
      <c r="F300" s="184"/>
      <c r="G300" s="184"/>
      <c r="H300" s="216"/>
    </row>
    <row r="301">
      <c r="A301" s="216"/>
      <c r="F301" s="184"/>
      <c r="G301" s="184"/>
      <c r="H301" s="216"/>
    </row>
    <row r="302">
      <c r="A302" s="216"/>
      <c r="F302" s="184"/>
      <c r="G302" s="184"/>
      <c r="H302" s="216"/>
    </row>
    <row r="303">
      <c r="A303" s="216"/>
      <c r="F303" s="184"/>
      <c r="G303" s="184"/>
      <c r="H303" s="216"/>
    </row>
    <row r="304">
      <c r="A304" s="216"/>
      <c r="F304" s="184"/>
      <c r="G304" s="184"/>
      <c r="H304" s="216"/>
    </row>
    <row r="305">
      <c r="A305" s="216"/>
      <c r="F305" s="184"/>
      <c r="G305" s="184"/>
      <c r="H305" s="216"/>
    </row>
    <row r="306">
      <c r="A306" s="216"/>
      <c r="F306" s="184"/>
      <c r="G306" s="184"/>
      <c r="H306" s="216"/>
    </row>
    <row r="307">
      <c r="A307" s="216"/>
      <c r="F307" s="184"/>
      <c r="G307" s="184"/>
      <c r="H307" s="216"/>
    </row>
    <row r="308">
      <c r="A308" s="216"/>
      <c r="F308" s="184"/>
      <c r="G308" s="184"/>
      <c r="H308" s="216"/>
    </row>
    <row r="309">
      <c r="A309" s="216"/>
      <c r="F309" s="184"/>
      <c r="G309" s="184"/>
      <c r="H309" s="216"/>
    </row>
    <row r="310">
      <c r="A310" s="216"/>
      <c r="F310" s="184"/>
      <c r="G310" s="184"/>
      <c r="H310" s="216"/>
    </row>
    <row r="311">
      <c r="A311" s="216"/>
      <c r="F311" s="184"/>
      <c r="G311" s="184"/>
      <c r="H311" s="216"/>
    </row>
    <row r="312">
      <c r="A312" s="216"/>
      <c r="F312" s="184"/>
      <c r="G312" s="184"/>
      <c r="H312" s="216"/>
    </row>
    <row r="313">
      <c r="A313" s="216"/>
      <c r="F313" s="184"/>
      <c r="G313" s="184"/>
      <c r="H313" s="216"/>
    </row>
    <row r="314">
      <c r="A314" s="216"/>
      <c r="F314" s="184"/>
      <c r="G314" s="184"/>
      <c r="H314" s="216"/>
    </row>
    <row r="315">
      <c r="A315" s="216"/>
      <c r="F315" s="184"/>
      <c r="G315" s="184"/>
      <c r="H315" s="216"/>
    </row>
    <row r="316">
      <c r="A316" s="216"/>
      <c r="F316" s="184"/>
      <c r="G316" s="184"/>
      <c r="H316" s="216"/>
    </row>
    <row r="317">
      <c r="A317" s="216"/>
      <c r="F317" s="184"/>
      <c r="G317" s="184"/>
      <c r="H317" s="216"/>
    </row>
    <row r="318">
      <c r="A318" s="216"/>
      <c r="F318" s="184"/>
      <c r="G318" s="184"/>
      <c r="H318" s="216"/>
    </row>
    <row r="319">
      <c r="A319" s="216"/>
      <c r="F319" s="184"/>
      <c r="G319" s="184"/>
      <c r="H319" s="216"/>
    </row>
    <row r="320">
      <c r="A320" s="216"/>
      <c r="F320" s="184"/>
      <c r="G320" s="184"/>
      <c r="H320" s="216"/>
    </row>
    <row r="321">
      <c r="A321" s="216"/>
      <c r="F321" s="184"/>
      <c r="G321" s="184"/>
      <c r="H321" s="216"/>
    </row>
    <row r="322">
      <c r="A322" s="216"/>
      <c r="F322" s="184"/>
      <c r="G322" s="184"/>
      <c r="H322" s="216"/>
    </row>
    <row r="323">
      <c r="A323" s="216"/>
      <c r="F323" s="184"/>
      <c r="G323" s="184"/>
      <c r="H323" s="216"/>
    </row>
    <row r="324">
      <c r="A324" s="216"/>
      <c r="F324" s="184"/>
      <c r="G324" s="184"/>
      <c r="H324" s="216"/>
    </row>
    <row r="325">
      <c r="A325" s="216"/>
      <c r="F325" s="184"/>
      <c r="G325" s="184"/>
      <c r="H325" s="216"/>
    </row>
    <row r="326">
      <c r="A326" s="216"/>
      <c r="F326" s="184"/>
      <c r="G326" s="184"/>
      <c r="H326" s="216"/>
    </row>
    <row r="327">
      <c r="A327" s="216"/>
      <c r="F327" s="184"/>
      <c r="G327" s="184"/>
      <c r="H327" s="216"/>
    </row>
    <row r="328">
      <c r="A328" s="216"/>
      <c r="F328" s="184"/>
      <c r="G328" s="184"/>
      <c r="H328" s="216"/>
    </row>
    <row r="329">
      <c r="A329" s="216"/>
      <c r="F329" s="184"/>
      <c r="G329" s="184"/>
      <c r="H329" s="216"/>
    </row>
    <row r="330">
      <c r="A330" s="216"/>
      <c r="F330" s="184"/>
      <c r="G330" s="184"/>
      <c r="H330" s="216"/>
    </row>
    <row r="331">
      <c r="A331" s="216"/>
      <c r="F331" s="184"/>
      <c r="G331" s="184"/>
      <c r="H331" s="216"/>
    </row>
    <row r="332">
      <c r="A332" s="216"/>
      <c r="F332" s="184"/>
      <c r="G332" s="184"/>
      <c r="H332" s="216"/>
    </row>
    <row r="333">
      <c r="A333" s="216"/>
      <c r="F333" s="184"/>
      <c r="G333" s="184"/>
      <c r="H333" s="216"/>
    </row>
    <row r="334">
      <c r="A334" s="216"/>
      <c r="F334" s="184"/>
      <c r="G334" s="184"/>
      <c r="H334" s="216"/>
    </row>
    <row r="335">
      <c r="A335" s="216"/>
      <c r="F335" s="184"/>
      <c r="G335" s="184"/>
      <c r="H335" s="216"/>
    </row>
    <row r="336">
      <c r="A336" s="216"/>
      <c r="F336" s="184"/>
      <c r="G336" s="184"/>
      <c r="H336" s="216"/>
    </row>
    <row r="337">
      <c r="A337" s="216"/>
      <c r="F337" s="184"/>
      <c r="G337" s="184"/>
      <c r="H337" s="216"/>
    </row>
    <row r="338">
      <c r="A338" s="216"/>
      <c r="F338" s="184"/>
      <c r="G338" s="184"/>
      <c r="H338" s="216"/>
    </row>
    <row r="339">
      <c r="A339" s="216"/>
      <c r="F339" s="184"/>
      <c r="G339" s="184"/>
      <c r="H339" s="216"/>
    </row>
    <row r="340">
      <c r="A340" s="216"/>
      <c r="F340" s="184"/>
      <c r="G340" s="184"/>
      <c r="H340" s="216"/>
    </row>
    <row r="341">
      <c r="A341" s="216"/>
      <c r="F341" s="184"/>
      <c r="G341" s="184"/>
      <c r="H341" s="216"/>
    </row>
    <row r="342">
      <c r="A342" s="216"/>
      <c r="F342" s="184"/>
      <c r="G342" s="184"/>
      <c r="H342" s="216"/>
    </row>
    <row r="343">
      <c r="A343" s="216"/>
      <c r="F343" s="184"/>
      <c r="G343" s="184"/>
      <c r="H343" s="216"/>
    </row>
    <row r="344">
      <c r="A344" s="216"/>
      <c r="F344" s="184"/>
      <c r="G344" s="184"/>
      <c r="H344" s="216"/>
    </row>
    <row r="345">
      <c r="A345" s="216"/>
      <c r="F345" s="184"/>
      <c r="G345" s="184"/>
      <c r="H345" s="216"/>
    </row>
    <row r="346">
      <c r="A346" s="216"/>
      <c r="F346" s="184"/>
      <c r="G346" s="184"/>
      <c r="H346" s="216"/>
    </row>
    <row r="347">
      <c r="A347" s="216"/>
      <c r="F347" s="184"/>
      <c r="G347" s="184"/>
      <c r="H347" s="216"/>
    </row>
    <row r="348">
      <c r="A348" s="216"/>
      <c r="F348" s="184"/>
      <c r="G348" s="184"/>
      <c r="H348" s="216"/>
    </row>
    <row r="349">
      <c r="A349" s="216"/>
      <c r="F349" s="184"/>
      <c r="G349" s="184"/>
      <c r="H349" s="216"/>
    </row>
    <row r="350">
      <c r="A350" s="216"/>
      <c r="F350" s="184"/>
      <c r="G350" s="184"/>
      <c r="H350" s="216"/>
    </row>
    <row r="351">
      <c r="A351" s="216"/>
      <c r="F351" s="184"/>
      <c r="G351" s="184"/>
      <c r="H351" s="216"/>
    </row>
    <row r="352">
      <c r="A352" s="216"/>
      <c r="F352" s="184"/>
      <c r="G352" s="184"/>
      <c r="H352" s="216"/>
    </row>
    <row r="353">
      <c r="A353" s="216"/>
      <c r="F353" s="184"/>
      <c r="G353" s="184"/>
      <c r="H353" s="216"/>
    </row>
    <row r="354">
      <c r="A354" s="216"/>
      <c r="F354" s="184"/>
      <c r="G354" s="184"/>
      <c r="H354" s="216"/>
    </row>
    <row r="355">
      <c r="A355" s="216"/>
      <c r="F355" s="184"/>
      <c r="G355" s="184"/>
      <c r="H355" s="216"/>
    </row>
    <row r="356">
      <c r="A356" s="216"/>
      <c r="F356" s="184"/>
      <c r="G356" s="184"/>
      <c r="H356" s="216"/>
    </row>
    <row r="357">
      <c r="A357" s="216"/>
      <c r="F357" s="184"/>
      <c r="G357" s="184"/>
      <c r="H357" s="216"/>
    </row>
    <row r="358">
      <c r="A358" s="216"/>
      <c r="F358" s="184"/>
      <c r="G358" s="184"/>
      <c r="H358" s="216"/>
    </row>
    <row r="359">
      <c r="A359" s="216"/>
      <c r="F359" s="184"/>
      <c r="G359" s="184"/>
      <c r="H359" s="216"/>
    </row>
    <row r="360">
      <c r="A360" s="216"/>
      <c r="F360" s="184"/>
      <c r="G360" s="184"/>
      <c r="H360" s="216"/>
    </row>
    <row r="361">
      <c r="A361" s="216"/>
      <c r="F361" s="184"/>
      <c r="G361" s="184"/>
      <c r="H361" s="216"/>
    </row>
    <row r="362">
      <c r="A362" s="216"/>
      <c r="F362" s="184"/>
      <c r="G362" s="184"/>
      <c r="H362" s="216"/>
    </row>
    <row r="363">
      <c r="A363" s="216"/>
      <c r="F363" s="184"/>
      <c r="G363" s="184"/>
      <c r="H363" s="216"/>
    </row>
    <row r="364">
      <c r="A364" s="216"/>
      <c r="F364" s="184"/>
      <c r="G364" s="184"/>
      <c r="H364" s="216"/>
    </row>
    <row r="365">
      <c r="A365" s="216"/>
      <c r="F365" s="184"/>
      <c r="G365" s="184"/>
      <c r="H365" s="216"/>
    </row>
    <row r="366">
      <c r="A366" s="216"/>
      <c r="F366" s="184"/>
      <c r="G366" s="184"/>
      <c r="H366" s="216"/>
    </row>
    <row r="367">
      <c r="A367" s="216"/>
      <c r="F367" s="184"/>
      <c r="G367" s="184"/>
      <c r="H367" s="216"/>
    </row>
    <row r="368">
      <c r="A368" s="216"/>
      <c r="F368" s="184"/>
      <c r="G368" s="184"/>
      <c r="H368" s="216"/>
    </row>
    <row r="369">
      <c r="A369" s="216"/>
      <c r="F369" s="184"/>
      <c r="G369" s="184"/>
      <c r="H369" s="216"/>
    </row>
    <row r="370">
      <c r="A370" s="216"/>
      <c r="F370" s="184"/>
      <c r="G370" s="184"/>
      <c r="H370" s="216"/>
    </row>
    <row r="371">
      <c r="A371" s="216"/>
      <c r="F371" s="184"/>
      <c r="G371" s="184"/>
      <c r="H371" s="216"/>
    </row>
    <row r="372">
      <c r="A372" s="216"/>
      <c r="F372" s="184"/>
      <c r="G372" s="184"/>
      <c r="H372" s="216"/>
    </row>
    <row r="373">
      <c r="A373" s="216"/>
      <c r="F373" s="184"/>
      <c r="G373" s="184"/>
      <c r="H373" s="216"/>
    </row>
    <row r="374">
      <c r="A374" s="216"/>
      <c r="F374" s="184"/>
      <c r="G374" s="184"/>
      <c r="H374" s="216"/>
    </row>
    <row r="375">
      <c r="A375" s="216"/>
      <c r="F375" s="184"/>
      <c r="G375" s="184"/>
      <c r="H375" s="216"/>
    </row>
    <row r="376">
      <c r="A376" s="216"/>
      <c r="F376" s="184"/>
      <c r="G376" s="184"/>
      <c r="H376" s="216"/>
    </row>
    <row r="377">
      <c r="A377" s="216"/>
      <c r="F377" s="184"/>
      <c r="G377" s="184"/>
      <c r="H377" s="216"/>
    </row>
    <row r="378">
      <c r="A378" s="216"/>
      <c r="F378" s="184"/>
      <c r="G378" s="184"/>
      <c r="H378" s="216"/>
    </row>
    <row r="379">
      <c r="A379" s="216"/>
      <c r="F379" s="184"/>
      <c r="G379" s="184"/>
      <c r="H379" s="216"/>
    </row>
    <row r="380">
      <c r="A380" s="216"/>
      <c r="F380" s="184"/>
      <c r="G380" s="184"/>
      <c r="H380" s="216"/>
    </row>
    <row r="381">
      <c r="A381" s="216"/>
      <c r="F381" s="184"/>
      <c r="G381" s="184"/>
      <c r="H381" s="216"/>
    </row>
    <row r="382">
      <c r="A382" s="216"/>
      <c r="F382" s="184"/>
      <c r="G382" s="184"/>
      <c r="H382" s="216"/>
    </row>
    <row r="383">
      <c r="A383" s="216"/>
      <c r="F383" s="184"/>
      <c r="G383" s="184"/>
      <c r="H383" s="216"/>
    </row>
    <row r="384">
      <c r="A384" s="216"/>
      <c r="F384" s="184"/>
      <c r="G384" s="184"/>
      <c r="H384" s="216"/>
    </row>
    <row r="385">
      <c r="A385" s="216"/>
      <c r="F385" s="184"/>
      <c r="G385" s="184"/>
      <c r="H385" s="216"/>
    </row>
    <row r="386">
      <c r="A386" s="216"/>
      <c r="F386" s="184"/>
      <c r="G386" s="184"/>
      <c r="H386" s="216"/>
    </row>
    <row r="387">
      <c r="A387" s="216"/>
      <c r="F387" s="184"/>
      <c r="G387" s="184"/>
      <c r="H387" s="216"/>
    </row>
    <row r="388">
      <c r="A388" s="216"/>
      <c r="F388" s="184"/>
      <c r="G388" s="184"/>
      <c r="H388" s="216"/>
    </row>
    <row r="389">
      <c r="A389" s="216"/>
      <c r="F389" s="184"/>
      <c r="G389" s="184"/>
      <c r="H389" s="216"/>
    </row>
    <row r="390">
      <c r="A390" s="216"/>
      <c r="F390" s="184"/>
      <c r="G390" s="184"/>
      <c r="H390" s="216"/>
    </row>
    <row r="391">
      <c r="A391" s="216"/>
      <c r="F391" s="184"/>
      <c r="G391" s="184"/>
      <c r="H391" s="216"/>
    </row>
    <row r="392">
      <c r="A392" s="216"/>
      <c r="F392" s="184"/>
      <c r="G392" s="184"/>
      <c r="H392" s="216"/>
    </row>
    <row r="393">
      <c r="A393" s="216"/>
      <c r="F393" s="184"/>
      <c r="G393" s="184"/>
      <c r="H393" s="216"/>
    </row>
    <row r="394">
      <c r="A394" s="216"/>
      <c r="F394" s="184"/>
      <c r="G394" s="184"/>
      <c r="H394" s="216"/>
    </row>
    <row r="395">
      <c r="A395" s="216"/>
      <c r="F395" s="184"/>
      <c r="G395" s="184"/>
      <c r="H395" s="216"/>
    </row>
    <row r="396">
      <c r="A396" s="216"/>
      <c r="F396" s="184"/>
      <c r="G396" s="184"/>
      <c r="H396" s="216"/>
    </row>
    <row r="397">
      <c r="A397" s="216"/>
      <c r="F397" s="184"/>
      <c r="G397" s="184"/>
      <c r="H397" s="216"/>
    </row>
    <row r="398">
      <c r="A398" s="216"/>
      <c r="F398" s="184"/>
      <c r="G398" s="184"/>
      <c r="H398" s="216"/>
    </row>
    <row r="399">
      <c r="A399" s="216"/>
      <c r="F399" s="184"/>
      <c r="G399" s="184"/>
      <c r="H399" s="216"/>
    </row>
    <row r="400">
      <c r="A400" s="216"/>
      <c r="F400" s="184"/>
      <c r="G400" s="184"/>
      <c r="H400" s="216"/>
    </row>
    <row r="401">
      <c r="A401" s="216"/>
      <c r="F401" s="184"/>
      <c r="G401" s="184"/>
      <c r="H401" s="216"/>
    </row>
    <row r="402">
      <c r="A402" s="216"/>
      <c r="F402" s="184"/>
      <c r="G402" s="184"/>
      <c r="H402" s="216"/>
    </row>
    <row r="403">
      <c r="A403" s="216"/>
      <c r="F403" s="184"/>
      <c r="G403" s="184"/>
      <c r="H403" s="216"/>
    </row>
    <row r="404">
      <c r="A404" s="216"/>
      <c r="F404" s="184"/>
      <c r="G404" s="184"/>
      <c r="H404" s="216"/>
    </row>
    <row r="405">
      <c r="A405" s="216"/>
      <c r="F405" s="184"/>
      <c r="G405" s="184"/>
      <c r="H405" s="216"/>
    </row>
    <row r="406">
      <c r="A406" s="216"/>
      <c r="F406" s="184"/>
      <c r="G406" s="184"/>
      <c r="H406" s="216"/>
    </row>
    <row r="407">
      <c r="A407" s="216"/>
      <c r="F407" s="184"/>
      <c r="G407" s="184"/>
      <c r="H407" s="216"/>
    </row>
    <row r="408">
      <c r="A408" s="216"/>
      <c r="F408" s="184"/>
      <c r="G408" s="184"/>
      <c r="H408" s="216"/>
    </row>
    <row r="409">
      <c r="A409" s="216"/>
      <c r="F409" s="184"/>
      <c r="G409" s="184"/>
      <c r="H409" s="216"/>
    </row>
    <row r="410">
      <c r="A410" s="216"/>
      <c r="F410" s="184"/>
      <c r="G410" s="184"/>
      <c r="H410" s="216"/>
    </row>
    <row r="411">
      <c r="A411" s="216"/>
      <c r="F411" s="184"/>
      <c r="G411" s="184"/>
      <c r="H411" s="216"/>
    </row>
    <row r="412">
      <c r="A412" s="216"/>
      <c r="F412" s="184"/>
      <c r="G412" s="184"/>
      <c r="H412" s="216"/>
    </row>
    <row r="413">
      <c r="A413" s="216"/>
      <c r="F413" s="184"/>
      <c r="G413" s="184"/>
      <c r="H413" s="216"/>
    </row>
    <row r="414">
      <c r="A414" s="216"/>
      <c r="F414" s="184"/>
      <c r="G414" s="184"/>
      <c r="H414" s="216"/>
    </row>
    <row r="415">
      <c r="A415" s="216"/>
      <c r="F415" s="184"/>
      <c r="G415" s="184"/>
      <c r="H415" s="216"/>
    </row>
    <row r="416">
      <c r="A416" s="216"/>
      <c r="F416" s="184"/>
      <c r="G416" s="184"/>
      <c r="H416" s="216"/>
    </row>
    <row r="417">
      <c r="A417" s="216"/>
      <c r="F417" s="184"/>
      <c r="G417" s="184"/>
      <c r="H417" s="216"/>
    </row>
    <row r="418">
      <c r="A418" s="216"/>
      <c r="F418" s="184"/>
      <c r="G418" s="184"/>
      <c r="H418" s="216"/>
    </row>
    <row r="419">
      <c r="A419" s="216"/>
      <c r="F419" s="184"/>
      <c r="G419" s="184"/>
      <c r="H419" s="216"/>
    </row>
    <row r="420">
      <c r="A420" s="216"/>
      <c r="F420" s="184"/>
      <c r="G420" s="184"/>
      <c r="H420" s="216"/>
    </row>
    <row r="421">
      <c r="A421" s="216"/>
      <c r="F421" s="184"/>
      <c r="G421" s="184"/>
      <c r="H421" s="216"/>
    </row>
    <row r="422">
      <c r="A422" s="216"/>
      <c r="F422" s="184"/>
      <c r="G422" s="184"/>
      <c r="H422" s="216"/>
    </row>
    <row r="423">
      <c r="A423" s="216"/>
      <c r="F423" s="184"/>
      <c r="G423" s="184"/>
      <c r="H423" s="216"/>
    </row>
    <row r="424">
      <c r="A424" s="216"/>
      <c r="F424" s="184"/>
      <c r="G424" s="184"/>
      <c r="H424" s="216"/>
    </row>
    <row r="425">
      <c r="A425" s="216"/>
      <c r="F425" s="184"/>
      <c r="G425" s="184"/>
      <c r="H425" s="216"/>
    </row>
    <row r="426">
      <c r="A426" s="216"/>
      <c r="F426" s="184"/>
      <c r="G426" s="184"/>
      <c r="H426" s="216"/>
    </row>
    <row r="427">
      <c r="A427" s="216"/>
      <c r="F427" s="184"/>
      <c r="G427" s="184"/>
      <c r="H427" s="216"/>
    </row>
    <row r="428">
      <c r="A428" s="216"/>
      <c r="F428" s="184"/>
      <c r="G428" s="184"/>
      <c r="H428" s="216"/>
    </row>
    <row r="429">
      <c r="A429" s="216"/>
      <c r="F429" s="184"/>
      <c r="G429" s="184"/>
      <c r="H429" s="216"/>
    </row>
    <row r="430">
      <c r="A430" s="216"/>
      <c r="F430" s="184"/>
      <c r="G430" s="184"/>
      <c r="H430" s="216"/>
    </row>
    <row r="431">
      <c r="A431" s="216"/>
      <c r="F431" s="184"/>
      <c r="G431" s="184"/>
      <c r="H431" s="216"/>
    </row>
    <row r="432">
      <c r="A432" s="216"/>
      <c r="F432" s="184"/>
      <c r="G432" s="184"/>
      <c r="H432" s="216"/>
    </row>
    <row r="433">
      <c r="A433" s="216"/>
      <c r="F433" s="184"/>
      <c r="G433" s="184"/>
      <c r="H433" s="216"/>
    </row>
    <row r="434">
      <c r="A434" s="216"/>
      <c r="F434" s="184"/>
      <c r="G434" s="184"/>
      <c r="H434" s="216"/>
    </row>
    <row r="435">
      <c r="A435" s="216"/>
      <c r="F435" s="184"/>
      <c r="G435" s="184"/>
      <c r="H435" s="216"/>
    </row>
    <row r="436">
      <c r="A436" s="216"/>
      <c r="F436" s="184"/>
      <c r="G436" s="184"/>
      <c r="H436" s="216"/>
    </row>
    <row r="437">
      <c r="A437" s="216"/>
      <c r="F437" s="184"/>
      <c r="G437" s="184"/>
      <c r="H437" s="216"/>
    </row>
    <row r="438">
      <c r="A438" s="216"/>
      <c r="F438" s="184"/>
      <c r="G438" s="184"/>
      <c r="H438" s="216"/>
    </row>
    <row r="439">
      <c r="A439" s="216"/>
      <c r="F439" s="184"/>
      <c r="G439" s="184"/>
      <c r="H439" s="216"/>
    </row>
    <row r="440">
      <c r="A440" s="216"/>
      <c r="F440" s="184"/>
      <c r="G440" s="184"/>
      <c r="H440" s="216"/>
    </row>
    <row r="441">
      <c r="A441" s="216"/>
      <c r="F441" s="184"/>
      <c r="G441" s="184"/>
      <c r="H441" s="216"/>
    </row>
    <row r="442">
      <c r="A442" s="216"/>
      <c r="F442" s="184"/>
      <c r="G442" s="184"/>
      <c r="H442" s="216"/>
    </row>
    <row r="443">
      <c r="A443" s="216"/>
      <c r="F443" s="184"/>
      <c r="G443" s="184"/>
      <c r="H443" s="216"/>
    </row>
    <row r="444">
      <c r="A444" s="216"/>
      <c r="F444" s="184"/>
      <c r="G444" s="184"/>
      <c r="H444" s="216"/>
    </row>
    <row r="445">
      <c r="A445" s="216"/>
      <c r="F445" s="184"/>
      <c r="G445" s="184"/>
      <c r="H445" s="216"/>
    </row>
    <row r="446">
      <c r="A446" s="216"/>
      <c r="F446" s="184"/>
      <c r="G446" s="184"/>
      <c r="H446" s="216"/>
    </row>
    <row r="447">
      <c r="A447" s="216"/>
      <c r="F447" s="184"/>
      <c r="G447" s="184"/>
      <c r="H447" s="216"/>
    </row>
    <row r="448">
      <c r="A448" s="216"/>
      <c r="F448" s="184"/>
      <c r="G448" s="184"/>
      <c r="H448" s="216"/>
    </row>
    <row r="449">
      <c r="A449" s="216"/>
      <c r="F449" s="184"/>
      <c r="G449" s="184"/>
      <c r="H449" s="216"/>
    </row>
    <row r="450">
      <c r="A450" s="216"/>
      <c r="F450" s="184"/>
      <c r="G450" s="184"/>
      <c r="H450" s="216"/>
    </row>
    <row r="451">
      <c r="A451" s="216"/>
      <c r="F451" s="184"/>
      <c r="G451" s="184"/>
      <c r="H451" s="216"/>
    </row>
    <row r="452">
      <c r="A452" s="216"/>
      <c r="F452" s="184"/>
      <c r="G452" s="184"/>
      <c r="H452" s="216"/>
    </row>
    <row r="453">
      <c r="A453" s="216"/>
      <c r="F453" s="184"/>
      <c r="G453" s="184"/>
      <c r="H453" s="216"/>
    </row>
    <row r="454">
      <c r="A454" s="216"/>
      <c r="F454" s="184"/>
      <c r="G454" s="184"/>
      <c r="H454" s="216"/>
    </row>
    <row r="455">
      <c r="A455" s="216"/>
      <c r="F455" s="184"/>
      <c r="G455" s="184"/>
      <c r="H455" s="216"/>
    </row>
    <row r="456">
      <c r="A456" s="216"/>
      <c r="F456" s="184"/>
      <c r="G456" s="184"/>
      <c r="H456" s="216"/>
    </row>
    <row r="457">
      <c r="A457" s="216"/>
      <c r="F457" s="184"/>
      <c r="G457" s="184"/>
      <c r="H457" s="216"/>
    </row>
    <row r="458">
      <c r="A458" s="216"/>
      <c r="F458" s="184"/>
      <c r="G458" s="184"/>
      <c r="H458" s="216"/>
    </row>
    <row r="459">
      <c r="A459" s="216"/>
      <c r="F459" s="184"/>
      <c r="G459" s="184"/>
      <c r="H459" s="216"/>
    </row>
    <row r="460">
      <c r="A460" s="216"/>
      <c r="F460" s="184"/>
      <c r="G460" s="184"/>
      <c r="H460" s="216"/>
    </row>
    <row r="461">
      <c r="A461" s="216"/>
      <c r="F461" s="184"/>
      <c r="G461" s="184"/>
      <c r="H461" s="216"/>
    </row>
    <row r="462">
      <c r="A462" s="216"/>
      <c r="F462" s="184"/>
      <c r="G462" s="184"/>
      <c r="H462" s="216"/>
    </row>
    <row r="463">
      <c r="A463" s="216"/>
      <c r="F463" s="184"/>
      <c r="G463" s="184"/>
      <c r="H463" s="216"/>
    </row>
    <row r="464">
      <c r="A464" s="216"/>
      <c r="F464" s="184"/>
      <c r="G464" s="184"/>
      <c r="H464" s="216"/>
    </row>
    <row r="465">
      <c r="A465" s="216"/>
      <c r="F465" s="184"/>
      <c r="G465" s="184"/>
      <c r="H465" s="216"/>
    </row>
    <row r="466">
      <c r="A466" s="216"/>
      <c r="F466" s="184"/>
      <c r="G466" s="184"/>
      <c r="H466" s="216"/>
    </row>
    <row r="467">
      <c r="A467" s="216"/>
      <c r="F467" s="184"/>
      <c r="G467" s="184"/>
      <c r="H467" s="216"/>
    </row>
    <row r="468">
      <c r="A468" s="216"/>
      <c r="F468" s="184"/>
      <c r="G468" s="184"/>
      <c r="H468" s="216"/>
    </row>
    <row r="469">
      <c r="A469" s="216"/>
      <c r="F469" s="184"/>
      <c r="G469" s="184"/>
      <c r="H469" s="216"/>
    </row>
    <row r="470">
      <c r="A470" s="216"/>
      <c r="F470" s="184"/>
      <c r="G470" s="184"/>
      <c r="H470" s="216"/>
    </row>
    <row r="471">
      <c r="A471" s="216"/>
      <c r="F471" s="184"/>
      <c r="G471" s="184"/>
      <c r="H471" s="216"/>
    </row>
    <row r="472">
      <c r="A472" s="216"/>
      <c r="F472" s="184"/>
      <c r="G472" s="184"/>
      <c r="H472" s="216"/>
    </row>
    <row r="473">
      <c r="A473" s="216"/>
      <c r="F473" s="184"/>
      <c r="G473" s="184"/>
      <c r="H473" s="216"/>
    </row>
    <row r="474">
      <c r="A474" s="216"/>
      <c r="F474" s="184"/>
      <c r="G474" s="184"/>
      <c r="H474" s="216"/>
    </row>
    <row r="475">
      <c r="A475" s="216"/>
      <c r="F475" s="184"/>
      <c r="G475" s="184"/>
      <c r="H475" s="216"/>
    </row>
    <row r="476">
      <c r="A476" s="216"/>
      <c r="F476" s="184"/>
      <c r="G476" s="184"/>
      <c r="H476" s="216"/>
    </row>
    <row r="477">
      <c r="A477" s="216"/>
      <c r="F477" s="184"/>
      <c r="G477" s="184"/>
      <c r="H477" s="216"/>
    </row>
    <row r="478">
      <c r="A478" s="216"/>
      <c r="F478" s="184"/>
      <c r="G478" s="184"/>
      <c r="H478" s="216"/>
    </row>
    <row r="479">
      <c r="A479" s="216"/>
      <c r="F479" s="184"/>
      <c r="G479" s="184"/>
      <c r="H479" s="216"/>
    </row>
    <row r="480">
      <c r="A480" s="216"/>
      <c r="F480" s="184"/>
      <c r="G480" s="184"/>
      <c r="H480" s="216"/>
    </row>
    <row r="481">
      <c r="A481" s="216"/>
      <c r="F481" s="184"/>
      <c r="G481" s="184"/>
      <c r="H481" s="216"/>
    </row>
    <row r="482">
      <c r="A482" s="216"/>
      <c r="F482" s="184"/>
      <c r="G482" s="184"/>
      <c r="H482" s="216"/>
    </row>
    <row r="483">
      <c r="A483" s="216"/>
      <c r="F483" s="184"/>
      <c r="G483" s="184"/>
      <c r="H483" s="216"/>
    </row>
    <row r="484">
      <c r="A484" s="216"/>
      <c r="F484" s="184"/>
      <c r="G484" s="184"/>
      <c r="H484" s="216"/>
    </row>
    <row r="485">
      <c r="A485" s="216"/>
      <c r="F485" s="184"/>
      <c r="G485" s="184"/>
      <c r="H485" s="216"/>
    </row>
    <row r="486">
      <c r="A486" s="216"/>
      <c r="F486" s="184"/>
      <c r="G486" s="184"/>
      <c r="H486" s="216"/>
    </row>
    <row r="487">
      <c r="A487" s="216"/>
      <c r="F487" s="184"/>
      <c r="G487" s="184"/>
      <c r="H487" s="216"/>
    </row>
    <row r="488">
      <c r="A488" s="216"/>
      <c r="F488" s="184"/>
      <c r="G488" s="184"/>
      <c r="H488" s="216"/>
    </row>
    <row r="489">
      <c r="A489" s="216"/>
      <c r="F489" s="184"/>
      <c r="G489" s="184"/>
      <c r="H489" s="216"/>
    </row>
    <row r="490">
      <c r="A490" s="216"/>
      <c r="F490" s="184"/>
      <c r="G490" s="184"/>
      <c r="H490" s="216"/>
    </row>
    <row r="491">
      <c r="A491" s="216"/>
      <c r="F491" s="184"/>
      <c r="G491" s="184"/>
      <c r="H491" s="216"/>
    </row>
    <row r="492">
      <c r="A492" s="216"/>
      <c r="F492" s="184"/>
      <c r="G492" s="184"/>
      <c r="H492" s="216"/>
    </row>
    <row r="493">
      <c r="A493" s="216"/>
      <c r="F493" s="184"/>
      <c r="G493" s="184"/>
      <c r="H493" s="216"/>
    </row>
    <row r="494">
      <c r="A494" s="216"/>
      <c r="F494" s="184"/>
      <c r="G494" s="184"/>
      <c r="H494" s="216"/>
    </row>
    <row r="495">
      <c r="A495" s="216"/>
      <c r="F495" s="184"/>
      <c r="G495" s="184"/>
      <c r="H495" s="216"/>
    </row>
    <row r="496">
      <c r="A496" s="216"/>
      <c r="F496" s="184"/>
      <c r="G496" s="184"/>
      <c r="H496" s="216"/>
    </row>
    <row r="497">
      <c r="A497" s="216"/>
      <c r="F497" s="184"/>
      <c r="G497" s="184"/>
      <c r="H497" s="216"/>
    </row>
    <row r="498">
      <c r="A498" s="216"/>
      <c r="F498" s="184"/>
      <c r="G498" s="184"/>
      <c r="H498" s="216"/>
    </row>
    <row r="499">
      <c r="A499" s="216"/>
      <c r="F499" s="184"/>
      <c r="G499" s="184"/>
      <c r="H499" s="216"/>
    </row>
    <row r="500">
      <c r="A500" s="216"/>
      <c r="F500" s="184"/>
      <c r="G500" s="184"/>
      <c r="H500" s="216"/>
    </row>
    <row r="501">
      <c r="A501" s="216"/>
      <c r="F501" s="184"/>
      <c r="G501" s="184"/>
      <c r="H501" s="216"/>
    </row>
    <row r="502">
      <c r="A502" s="216"/>
      <c r="F502" s="184"/>
      <c r="G502" s="184"/>
      <c r="H502" s="216"/>
    </row>
    <row r="503">
      <c r="A503" s="216"/>
      <c r="F503" s="184"/>
      <c r="G503" s="184"/>
      <c r="H503" s="216"/>
    </row>
    <row r="504">
      <c r="A504" s="216"/>
      <c r="F504" s="184"/>
      <c r="G504" s="184"/>
      <c r="H504" s="216"/>
    </row>
    <row r="505">
      <c r="A505" s="216"/>
      <c r="F505" s="184"/>
      <c r="G505" s="184"/>
      <c r="H505" s="216"/>
    </row>
    <row r="506">
      <c r="A506" s="216"/>
      <c r="F506" s="184"/>
      <c r="G506" s="184"/>
      <c r="H506" s="216"/>
    </row>
    <row r="507">
      <c r="A507" s="216"/>
      <c r="F507" s="184"/>
      <c r="G507" s="184"/>
      <c r="H507" s="216"/>
    </row>
    <row r="508">
      <c r="A508" s="216"/>
      <c r="F508" s="184"/>
      <c r="G508" s="184"/>
      <c r="H508" s="216"/>
    </row>
    <row r="509">
      <c r="A509" s="216"/>
      <c r="F509" s="184"/>
      <c r="G509" s="184"/>
      <c r="H509" s="216"/>
    </row>
    <row r="510">
      <c r="A510" s="216"/>
      <c r="F510" s="184"/>
      <c r="G510" s="184"/>
      <c r="H510" s="216"/>
    </row>
    <row r="511">
      <c r="A511" s="216"/>
      <c r="F511" s="184"/>
      <c r="G511" s="184"/>
      <c r="H511" s="216"/>
    </row>
    <row r="512">
      <c r="A512" s="216"/>
      <c r="F512" s="184"/>
      <c r="G512" s="184"/>
      <c r="H512" s="216"/>
    </row>
    <row r="513">
      <c r="A513" s="216"/>
      <c r="F513" s="184"/>
      <c r="G513" s="184"/>
      <c r="H513" s="216"/>
    </row>
    <row r="514">
      <c r="A514" s="216"/>
      <c r="F514" s="184"/>
      <c r="G514" s="184"/>
      <c r="H514" s="216"/>
    </row>
    <row r="515">
      <c r="A515" s="216"/>
      <c r="F515" s="184"/>
      <c r="G515" s="184"/>
      <c r="H515" s="216"/>
    </row>
    <row r="516">
      <c r="A516" s="216"/>
      <c r="F516" s="184"/>
      <c r="G516" s="184"/>
      <c r="H516" s="216"/>
    </row>
    <row r="517">
      <c r="A517" s="216"/>
      <c r="F517" s="184"/>
      <c r="G517" s="184"/>
      <c r="H517" s="216"/>
    </row>
    <row r="518">
      <c r="A518" s="216"/>
      <c r="F518" s="184"/>
      <c r="G518" s="184"/>
      <c r="H518" s="216"/>
    </row>
    <row r="519">
      <c r="A519" s="216"/>
      <c r="F519" s="184"/>
      <c r="G519" s="184"/>
      <c r="H519" s="216"/>
    </row>
    <row r="520">
      <c r="A520" s="216"/>
      <c r="F520" s="184"/>
      <c r="G520" s="184"/>
      <c r="H520" s="216"/>
    </row>
    <row r="521">
      <c r="A521" s="216"/>
      <c r="F521" s="184"/>
      <c r="G521" s="184"/>
      <c r="H521" s="216"/>
    </row>
    <row r="522">
      <c r="A522" s="216"/>
      <c r="F522" s="184"/>
      <c r="G522" s="184"/>
      <c r="H522" s="216"/>
    </row>
    <row r="523">
      <c r="A523" s="216"/>
      <c r="F523" s="184"/>
      <c r="G523" s="184"/>
      <c r="H523" s="216"/>
    </row>
    <row r="524">
      <c r="A524" s="216"/>
      <c r="F524" s="184"/>
      <c r="G524" s="184"/>
      <c r="H524" s="216"/>
    </row>
    <row r="525">
      <c r="A525" s="216"/>
      <c r="F525" s="184"/>
      <c r="G525" s="184"/>
      <c r="H525" s="216"/>
    </row>
    <row r="526">
      <c r="A526" s="216"/>
      <c r="F526" s="184"/>
      <c r="G526" s="184"/>
      <c r="H526" s="216"/>
    </row>
    <row r="527">
      <c r="A527" s="216"/>
      <c r="F527" s="184"/>
      <c r="G527" s="184"/>
      <c r="H527" s="216"/>
    </row>
    <row r="528">
      <c r="A528" s="216"/>
      <c r="F528" s="184"/>
      <c r="G528" s="184"/>
      <c r="H528" s="216"/>
    </row>
    <row r="529">
      <c r="A529" s="216"/>
      <c r="F529" s="184"/>
      <c r="G529" s="184"/>
      <c r="H529" s="216"/>
    </row>
    <row r="530">
      <c r="A530" s="216"/>
      <c r="F530" s="184"/>
      <c r="G530" s="184"/>
      <c r="H530" s="216"/>
    </row>
    <row r="531">
      <c r="A531" s="216"/>
      <c r="F531" s="184"/>
      <c r="G531" s="184"/>
      <c r="H531" s="216"/>
    </row>
    <row r="532">
      <c r="A532" s="216"/>
      <c r="F532" s="184"/>
      <c r="G532" s="184"/>
      <c r="H532" s="216"/>
    </row>
    <row r="533">
      <c r="A533" s="216"/>
      <c r="F533" s="184"/>
      <c r="G533" s="184"/>
      <c r="H533" s="216"/>
    </row>
    <row r="534">
      <c r="A534" s="216"/>
      <c r="F534" s="184"/>
      <c r="G534" s="184"/>
      <c r="H534" s="216"/>
    </row>
    <row r="535">
      <c r="A535" s="216"/>
      <c r="F535" s="184"/>
      <c r="G535" s="184"/>
      <c r="H535" s="216"/>
    </row>
    <row r="536">
      <c r="A536" s="216"/>
      <c r="F536" s="184"/>
      <c r="G536" s="184"/>
      <c r="H536" s="216"/>
    </row>
    <row r="537">
      <c r="A537" s="216"/>
      <c r="F537" s="184"/>
      <c r="G537" s="184"/>
      <c r="H537" s="216"/>
    </row>
    <row r="538">
      <c r="A538" s="216"/>
      <c r="F538" s="184"/>
      <c r="G538" s="184"/>
      <c r="H538" s="216"/>
    </row>
    <row r="539">
      <c r="A539" s="216"/>
      <c r="F539" s="184"/>
      <c r="G539" s="184"/>
      <c r="H539" s="216"/>
    </row>
    <row r="540">
      <c r="A540" s="216"/>
      <c r="F540" s="184"/>
      <c r="G540" s="184"/>
      <c r="H540" s="216"/>
    </row>
    <row r="541">
      <c r="A541" s="216"/>
      <c r="F541" s="184"/>
      <c r="G541" s="184"/>
      <c r="H541" s="216"/>
    </row>
    <row r="542">
      <c r="A542" s="216"/>
      <c r="F542" s="184"/>
      <c r="G542" s="184"/>
      <c r="H542" s="216"/>
    </row>
    <row r="543">
      <c r="A543" s="216"/>
      <c r="F543" s="184"/>
      <c r="G543" s="184"/>
      <c r="H543" s="216"/>
    </row>
    <row r="544">
      <c r="A544" s="216"/>
      <c r="F544" s="184"/>
      <c r="G544" s="184"/>
      <c r="H544" s="216"/>
    </row>
    <row r="545">
      <c r="A545" s="216"/>
      <c r="F545" s="184"/>
      <c r="G545" s="184"/>
      <c r="H545" s="216"/>
    </row>
    <row r="546">
      <c r="A546" s="216"/>
      <c r="F546" s="184"/>
      <c r="G546" s="184"/>
      <c r="H546" s="216"/>
    </row>
    <row r="547">
      <c r="A547" s="216"/>
      <c r="F547" s="184"/>
      <c r="G547" s="184"/>
      <c r="H547" s="216"/>
    </row>
    <row r="548">
      <c r="A548" s="216"/>
      <c r="F548" s="184"/>
      <c r="G548" s="184"/>
      <c r="H548" s="216"/>
    </row>
    <row r="549">
      <c r="A549" s="216"/>
      <c r="F549" s="184"/>
      <c r="G549" s="184"/>
      <c r="H549" s="216"/>
    </row>
    <row r="550">
      <c r="A550" s="216"/>
      <c r="F550" s="184"/>
      <c r="G550" s="184"/>
      <c r="H550" s="216"/>
    </row>
    <row r="551">
      <c r="A551" s="216"/>
      <c r="F551" s="184"/>
      <c r="G551" s="184"/>
      <c r="H551" s="216"/>
    </row>
    <row r="552">
      <c r="A552" s="216"/>
      <c r="F552" s="184"/>
      <c r="G552" s="184"/>
      <c r="H552" s="216"/>
    </row>
    <row r="553">
      <c r="A553" s="216"/>
      <c r="F553" s="184"/>
      <c r="G553" s="184"/>
      <c r="H553" s="216"/>
    </row>
    <row r="554">
      <c r="A554" s="216"/>
      <c r="F554" s="184"/>
      <c r="G554" s="184"/>
      <c r="H554" s="216"/>
    </row>
    <row r="555">
      <c r="A555" s="216"/>
      <c r="F555" s="184"/>
      <c r="G555" s="184"/>
      <c r="H555" s="216"/>
    </row>
    <row r="556">
      <c r="A556" s="216"/>
      <c r="F556" s="184"/>
      <c r="G556" s="184"/>
      <c r="H556" s="216"/>
    </row>
    <row r="557">
      <c r="A557" s="216"/>
      <c r="F557" s="184"/>
      <c r="G557" s="184"/>
      <c r="H557" s="216"/>
    </row>
    <row r="558">
      <c r="A558" s="216"/>
      <c r="F558" s="184"/>
      <c r="G558" s="184"/>
      <c r="H558" s="216"/>
    </row>
    <row r="559">
      <c r="A559" s="216"/>
      <c r="F559" s="184"/>
      <c r="G559" s="184"/>
      <c r="H559" s="216"/>
    </row>
    <row r="560">
      <c r="A560" s="216"/>
      <c r="F560" s="184"/>
      <c r="G560" s="184"/>
      <c r="H560" s="216"/>
    </row>
    <row r="561">
      <c r="A561" s="216"/>
      <c r="F561" s="184"/>
      <c r="G561" s="184"/>
      <c r="H561" s="216"/>
    </row>
    <row r="562">
      <c r="A562" s="216"/>
      <c r="F562" s="184"/>
      <c r="G562" s="184"/>
      <c r="H562" s="216"/>
    </row>
    <row r="563">
      <c r="A563" s="216"/>
      <c r="F563" s="184"/>
      <c r="G563" s="184"/>
      <c r="H563" s="216"/>
    </row>
    <row r="564">
      <c r="A564" s="216"/>
      <c r="F564" s="184"/>
      <c r="G564" s="184"/>
      <c r="H564" s="216"/>
    </row>
    <row r="565">
      <c r="A565" s="216"/>
      <c r="F565" s="184"/>
      <c r="G565" s="184"/>
      <c r="H565" s="216"/>
    </row>
    <row r="566">
      <c r="A566" s="216"/>
      <c r="F566" s="184"/>
      <c r="G566" s="184"/>
      <c r="H566" s="216"/>
    </row>
    <row r="567">
      <c r="A567" s="216"/>
      <c r="F567" s="184"/>
      <c r="G567" s="184"/>
      <c r="H567" s="216"/>
    </row>
    <row r="568">
      <c r="A568" s="216"/>
      <c r="F568" s="184"/>
      <c r="G568" s="184"/>
      <c r="H568" s="216"/>
    </row>
    <row r="569">
      <c r="A569" s="216"/>
      <c r="F569" s="184"/>
      <c r="G569" s="184"/>
      <c r="H569" s="216"/>
    </row>
    <row r="570">
      <c r="A570" s="216"/>
      <c r="F570" s="184"/>
      <c r="G570" s="184"/>
      <c r="H570" s="216"/>
    </row>
    <row r="571">
      <c r="A571" s="216"/>
      <c r="F571" s="184"/>
      <c r="G571" s="184"/>
      <c r="H571" s="216"/>
    </row>
    <row r="572">
      <c r="A572" s="216"/>
      <c r="F572" s="184"/>
      <c r="G572" s="184"/>
      <c r="H572" s="216"/>
    </row>
    <row r="573">
      <c r="A573" s="216"/>
      <c r="F573" s="184"/>
      <c r="G573" s="184"/>
      <c r="H573" s="216"/>
    </row>
    <row r="574">
      <c r="A574" s="216"/>
      <c r="F574" s="184"/>
      <c r="G574" s="184"/>
      <c r="H574" s="216"/>
    </row>
    <row r="575">
      <c r="A575" s="216"/>
      <c r="F575" s="184"/>
      <c r="G575" s="184"/>
      <c r="H575" s="216"/>
    </row>
    <row r="576">
      <c r="A576" s="216"/>
      <c r="F576" s="184"/>
      <c r="G576" s="184"/>
      <c r="H576" s="216"/>
    </row>
    <row r="577">
      <c r="A577" s="216"/>
      <c r="F577" s="184"/>
      <c r="G577" s="184"/>
      <c r="H577" s="216"/>
    </row>
    <row r="578">
      <c r="A578" s="216"/>
      <c r="F578" s="184"/>
      <c r="G578" s="184"/>
      <c r="H578" s="216"/>
    </row>
    <row r="579">
      <c r="A579" s="216"/>
      <c r="F579" s="184"/>
      <c r="G579" s="184"/>
      <c r="H579" s="216"/>
    </row>
    <row r="580">
      <c r="A580" s="216"/>
      <c r="F580" s="184"/>
      <c r="G580" s="184"/>
      <c r="H580" s="216"/>
    </row>
    <row r="581">
      <c r="A581" s="216"/>
      <c r="F581" s="184"/>
      <c r="G581" s="184"/>
      <c r="H581" s="216"/>
    </row>
    <row r="582">
      <c r="A582" s="216"/>
      <c r="F582" s="184"/>
      <c r="G582" s="184"/>
      <c r="H582" s="216"/>
    </row>
    <row r="583">
      <c r="A583" s="216"/>
      <c r="F583" s="184"/>
      <c r="G583" s="184"/>
      <c r="H583" s="216"/>
    </row>
    <row r="584">
      <c r="A584" s="216"/>
      <c r="F584" s="184"/>
      <c r="G584" s="184"/>
      <c r="H584" s="216"/>
    </row>
    <row r="585">
      <c r="A585" s="216"/>
      <c r="F585" s="184"/>
      <c r="G585" s="184"/>
      <c r="H585" s="216"/>
    </row>
    <row r="586">
      <c r="A586" s="216"/>
      <c r="F586" s="184"/>
      <c r="G586" s="184"/>
      <c r="H586" s="216"/>
    </row>
    <row r="587">
      <c r="A587" s="216"/>
      <c r="F587" s="184"/>
      <c r="G587" s="184"/>
      <c r="H587" s="216"/>
    </row>
    <row r="588">
      <c r="A588" s="216"/>
      <c r="F588" s="184"/>
      <c r="G588" s="184"/>
      <c r="H588" s="216"/>
    </row>
    <row r="589">
      <c r="A589" s="216"/>
      <c r="F589" s="184"/>
      <c r="G589" s="184"/>
      <c r="H589" s="216"/>
    </row>
    <row r="590">
      <c r="A590" s="216"/>
      <c r="F590" s="184"/>
      <c r="G590" s="184"/>
      <c r="H590" s="216"/>
    </row>
    <row r="591">
      <c r="A591" s="216"/>
      <c r="F591" s="184"/>
      <c r="G591" s="184"/>
      <c r="H591" s="216"/>
    </row>
    <row r="592">
      <c r="A592" s="216"/>
      <c r="F592" s="184"/>
      <c r="G592" s="184"/>
      <c r="H592" s="216"/>
    </row>
    <row r="593">
      <c r="A593" s="216"/>
      <c r="F593" s="184"/>
      <c r="G593" s="184"/>
      <c r="H593" s="216"/>
    </row>
    <row r="594">
      <c r="A594" s="216"/>
      <c r="F594" s="184"/>
      <c r="G594" s="184"/>
      <c r="H594" s="216"/>
    </row>
    <row r="595">
      <c r="A595" s="216"/>
      <c r="F595" s="184"/>
      <c r="G595" s="184"/>
      <c r="H595" s="216"/>
    </row>
    <row r="596">
      <c r="A596" s="216"/>
      <c r="F596" s="184"/>
      <c r="G596" s="184"/>
      <c r="H596" s="216"/>
    </row>
    <row r="597">
      <c r="A597" s="216"/>
      <c r="F597" s="184"/>
      <c r="G597" s="184"/>
      <c r="H597" s="216"/>
    </row>
    <row r="598">
      <c r="A598" s="216"/>
      <c r="F598" s="184"/>
      <c r="G598" s="184"/>
      <c r="H598" s="216"/>
    </row>
    <row r="599">
      <c r="A599" s="216"/>
      <c r="F599" s="184"/>
      <c r="G599" s="184"/>
      <c r="H599" s="216"/>
    </row>
    <row r="600">
      <c r="A600" s="216"/>
      <c r="F600" s="184"/>
      <c r="G600" s="184"/>
      <c r="H600" s="216"/>
    </row>
    <row r="601">
      <c r="A601" s="216"/>
      <c r="F601" s="184"/>
      <c r="G601" s="184"/>
      <c r="H601" s="216"/>
    </row>
    <row r="602">
      <c r="A602" s="216"/>
      <c r="F602" s="184"/>
      <c r="G602" s="184"/>
      <c r="H602" s="216"/>
    </row>
    <row r="603">
      <c r="A603" s="216"/>
      <c r="F603" s="184"/>
      <c r="G603" s="184"/>
      <c r="H603" s="216"/>
    </row>
    <row r="604">
      <c r="A604" s="216"/>
      <c r="F604" s="184"/>
      <c r="G604" s="184"/>
      <c r="H604" s="216"/>
    </row>
    <row r="605">
      <c r="A605" s="216"/>
      <c r="F605" s="184"/>
      <c r="G605" s="184"/>
      <c r="H605" s="216"/>
    </row>
    <row r="606">
      <c r="A606" s="216"/>
      <c r="F606" s="184"/>
      <c r="G606" s="184"/>
      <c r="H606" s="216"/>
    </row>
    <row r="607">
      <c r="A607" s="216"/>
      <c r="F607" s="184"/>
      <c r="G607" s="184"/>
      <c r="H607" s="216"/>
    </row>
    <row r="608">
      <c r="A608" s="216"/>
      <c r="F608" s="184"/>
      <c r="G608" s="184"/>
      <c r="H608" s="216"/>
    </row>
    <row r="609">
      <c r="A609" s="216"/>
      <c r="F609" s="184"/>
      <c r="G609" s="184"/>
      <c r="H609" s="216"/>
    </row>
    <row r="610">
      <c r="A610" s="216"/>
      <c r="F610" s="184"/>
      <c r="G610" s="184"/>
      <c r="H610" s="216"/>
    </row>
    <row r="611">
      <c r="A611" s="216"/>
      <c r="F611" s="184"/>
      <c r="G611" s="184"/>
      <c r="H611" s="216"/>
    </row>
    <row r="612">
      <c r="A612" s="216"/>
      <c r="F612" s="184"/>
      <c r="G612" s="184"/>
      <c r="H612" s="216"/>
    </row>
    <row r="613">
      <c r="A613" s="216"/>
      <c r="F613" s="184"/>
      <c r="G613" s="184"/>
      <c r="H613" s="216"/>
    </row>
    <row r="614">
      <c r="A614" s="216"/>
      <c r="F614" s="184"/>
      <c r="G614" s="184"/>
      <c r="H614" s="216"/>
    </row>
    <row r="615">
      <c r="A615" s="216"/>
      <c r="F615" s="184"/>
      <c r="G615" s="184"/>
      <c r="H615" s="216"/>
    </row>
    <row r="616">
      <c r="A616" s="216"/>
      <c r="F616" s="184"/>
      <c r="G616" s="184"/>
      <c r="H616" s="216"/>
    </row>
    <row r="617">
      <c r="A617" s="216"/>
      <c r="F617" s="184"/>
      <c r="G617" s="184"/>
      <c r="H617" s="216"/>
    </row>
    <row r="618">
      <c r="A618" s="216"/>
      <c r="F618" s="184"/>
      <c r="G618" s="184"/>
      <c r="H618" s="216"/>
    </row>
    <row r="619">
      <c r="A619" s="216"/>
      <c r="F619" s="184"/>
      <c r="G619" s="184"/>
      <c r="H619" s="216"/>
    </row>
    <row r="620">
      <c r="A620" s="216"/>
      <c r="F620" s="184"/>
      <c r="G620" s="184"/>
      <c r="H620" s="216"/>
    </row>
    <row r="621">
      <c r="A621" s="216"/>
      <c r="F621" s="184"/>
      <c r="G621" s="184"/>
      <c r="H621" s="216"/>
    </row>
    <row r="622">
      <c r="A622" s="216"/>
      <c r="F622" s="184"/>
      <c r="G622" s="184"/>
      <c r="H622" s="216"/>
    </row>
    <row r="623">
      <c r="A623" s="216"/>
      <c r="F623" s="184"/>
      <c r="G623" s="184"/>
      <c r="H623" s="216"/>
    </row>
    <row r="624">
      <c r="A624" s="216"/>
      <c r="F624" s="184"/>
      <c r="G624" s="184"/>
      <c r="H624" s="216"/>
    </row>
    <row r="625">
      <c r="A625" s="216"/>
      <c r="F625" s="184"/>
      <c r="G625" s="184"/>
      <c r="H625" s="216"/>
    </row>
    <row r="626">
      <c r="A626" s="216"/>
      <c r="F626" s="184"/>
      <c r="G626" s="184"/>
      <c r="H626" s="216"/>
    </row>
    <row r="627">
      <c r="A627" s="216"/>
      <c r="F627" s="184"/>
      <c r="G627" s="184"/>
      <c r="H627" s="216"/>
    </row>
    <row r="628">
      <c r="A628" s="216"/>
      <c r="F628" s="184"/>
      <c r="G628" s="184"/>
      <c r="H628" s="216"/>
    </row>
    <row r="629">
      <c r="A629" s="216"/>
      <c r="F629" s="184"/>
      <c r="G629" s="184"/>
      <c r="H629" s="216"/>
    </row>
    <row r="630">
      <c r="A630" s="216"/>
      <c r="F630" s="184"/>
      <c r="G630" s="184"/>
      <c r="H630" s="216"/>
    </row>
    <row r="631">
      <c r="A631" s="216"/>
      <c r="F631" s="184"/>
      <c r="G631" s="184"/>
      <c r="H631" s="216"/>
    </row>
    <row r="632">
      <c r="A632" s="216"/>
      <c r="F632" s="184"/>
      <c r="G632" s="184"/>
      <c r="H632" s="216"/>
    </row>
    <row r="633">
      <c r="A633" s="216"/>
      <c r="F633" s="184"/>
      <c r="G633" s="184"/>
      <c r="H633" s="216"/>
    </row>
    <row r="634">
      <c r="A634" s="216"/>
      <c r="F634" s="184"/>
      <c r="G634" s="184"/>
      <c r="H634" s="216"/>
    </row>
    <row r="635">
      <c r="A635" s="216"/>
      <c r="F635" s="184"/>
      <c r="G635" s="184"/>
      <c r="H635" s="216"/>
    </row>
    <row r="636">
      <c r="A636" s="216"/>
      <c r="F636" s="184"/>
      <c r="G636" s="184"/>
      <c r="H636" s="216"/>
    </row>
    <row r="637">
      <c r="A637" s="216"/>
      <c r="F637" s="184"/>
      <c r="G637" s="184"/>
      <c r="H637" s="216"/>
    </row>
    <row r="638">
      <c r="A638" s="216"/>
      <c r="F638" s="184"/>
      <c r="G638" s="184"/>
      <c r="H638" s="216"/>
    </row>
    <row r="639">
      <c r="A639" s="216"/>
      <c r="F639" s="184"/>
      <c r="G639" s="184"/>
      <c r="H639" s="216"/>
    </row>
    <row r="640">
      <c r="A640" s="216"/>
      <c r="F640" s="184"/>
      <c r="G640" s="184"/>
      <c r="H640" s="216"/>
    </row>
    <row r="641">
      <c r="A641" s="216"/>
      <c r="F641" s="184"/>
      <c r="G641" s="184"/>
      <c r="H641" s="216"/>
    </row>
    <row r="642">
      <c r="A642" s="216"/>
      <c r="F642" s="184"/>
      <c r="G642" s="184"/>
      <c r="H642" s="216"/>
    </row>
    <row r="643">
      <c r="A643" s="216"/>
      <c r="F643" s="184"/>
      <c r="G643" s="184"/>
      <c r="H643" s="216"/>
    </row>
    <row r="644">
      <c r="A644" s="216"/>
      <c r="F644" s="184"/>
      <c r="G644" s="184"/>
      <c r="H644" s="216"/>
    </row>
    <row r="645">
      <c r="A645" s="216"/>
      <c r="F645" s="184"/>
      <c r="G645" s="184"/>
      <c r="H645" s="216"/>
    </row>
    <row r="646">
      <c r="A646" s="216"/>
      <c r="F646" s="184"/>
      <c r="G646" s="184"/>
      <c r="H646" s="216"/>
    </row>
    <row r="647">
      <c r="A647" s="216"/>
      <c r="F647" s="184"/>
      <c r="G647" s="184"/>
      <c r="H647" s="216"/>
    </row>
    <row r="648">
      <c r="A648" s="216"/>
      <c r="F648" s="184"/>
      <c r="G648" s="184"/>
      <c r="H648" s="216"/>
    </row>
    <row r="649">
      <c r="A649" s="216"/>
      <c r="F649" s="184"/>
      <c r="G649" s="184"/>
      <c r="H649" s="216"/>
    </row>
    <row r="650">
      <c r="A650" s="216"/>
      <c r="F650" s="184"/>
      <c r="G650" s="184"/>
      <c r="H650" s="216"/>
    </row>
    <row r="651">
      <c r="A651" s="216"/>
      <c r="F651" s="184"/>
      <c r="G651" s="184"/>
      <c r="H651" s="216"/>
    </row>
    <row r="652">
      <c r="A652" s="216"/>
      <c r="F652" s="184"/>
      <c r="G652" s="184"/>
      <c r="H652" s="216"/>
    </row>
    <row r="653">
      <c r="A653" s="216"/>
      <c r="F653" s="184"/>
      <c r="G653" s="184"/>
      <c r="H653" s="216"/>
    </row>
    <row r="654">
      <c r="A654" s="216"/>
      <c r="F654" s="184"/>
      <c r="G654" s="184"/>
      <c r="H654" s="216"/>
    </row>
    <row r="655">
      <c r="A655" s="216"/>
      <c r="F655" s="184"/>
      <c r="G655" s="184"/>
      <c r="H655" s="216"/>
    </row>
    <row r="656">
      <c r="A656" s="216"/>
      <c r="F656" s="184"/>
      <c r="G656" s="184"/>
      <c r="H656" s="216"/>
    </row>
    <row r="657">
      <c r="A657" s="216"/>
      <c r="F657" s="184"/>
      <c r="G657" s="184"/>
      <c r="H657" s="216"/>
    </row>
    <row r="658">
      <c r="A658" s="216"/>
      <c r="F658" s="184"/>
      <c r="G658" s="184"/>
      <c r="H658" s="216"/>
    </row>
    <row r="659">
      <c r="A659" s="216"/>
      <c r="F659" s="184"/>
      <c r="G659" s="184"/>
      <c r="H659" s="216"/>
    </row>
    <row r="660">
      <c r="A660" s="216"/>
      <c r="F660" s="184"/>
      <c r="G660" s="184"/>
      <c r="H660" s="216"/>
    </row>
    <row r="661">
      <c r="A661" s="216"/>
      <c r="F661" s="184"/>
      <c r="G661" s="184"/>
      <c r="H661" s="216"/>
    </row>
    <row r="662">
      <c r="A662" s="216"/>
      <c r="F662" s="184"/>
      <c r="G662" s="184"/>
      <c r="H662" s="216"/>
    </row>
    <row r="663">
      <c r="A663" s="216"/>
      <c r="F663" s="184"/>
      <c r="G663" s="184"/>
      <c r="H663" s="216"/>
    </row>
    <row r="664">
      <c r="A664" s="216"/>
      <c r="F664" s="184"/>
      <c r="G664" s="184"/>
      <c r="H664" s="216"/>
    </row>
    <row r="665">
      <c r="A665" s="216"/>
      <c r="F665" s="184"/>
      <c r="G665" s="184"/>
      <c r="H665" s="216"/>
    </row>
    <row r="666">
      <c r="A666" s="216"/>
      <c r="F666" s="184"/>
      <c r="G666" s="184"/>
      <c r="H666" s="216"/>
    </row>
    <row r="667">
      <c r="A667" s="216"/>
      <c r="F667" s="184"/>
      <c r="G667" s="184"/>
      <c r="H667" s="216"/>
    </row>
    <row r="668">
      <c r="A668" s="216"/>
      <c r="F668" s="184"/>
      <c r="G668" s="184"/>
      <c r="H668" s="216"/>
    </row>
    <row r="669">
      <c r="A669" s="216"/>
      <c r="F669" s="184"/>
      <c r="G669" s="184"/>
      <c r="H669" s="216"/>
    </row>
    <row r="670">
      <c r="A670" s="216"/>
      <c r="F670" s="184"/>
      <c r="G670" s="184"/>
      <c r="H670" s="216"/>
    </row>
    <row r="671">
      <c r="A671" s="216"/>
      <c r="F671" s="184"/>
      <c r="G671" s="184"/>
      <c r="H671" s="216"/>
    </row>
    <row r="672">
      <c r="A672" s="216"/>
      <c r="F672" s="184"/>
      <c r="G672" s="184"/>
      <c r="H672" s="216"/>
    </row>
    <row r="673">
      <c r="A673" s="216"/>
      <c r="F673" s="184"/>
      <c r="G673" s="184"/>
      <c r="H673" s="216"/>
    </row>
    <row r="674">
      <c r="A674" s="216"/>
      <c r="F674" s="184"/>
      <c r="G674" s="184"/>
      <c r="H674" s="216"/>
    </row>
    <row r="675">
      <c r="A675" s="216"/>
      <c r="F675" s="184"/>
      <c r="G675" s="184"/>
      <c r="H675" s="216"/>
    </row>
    <row r="676">
      <c r="A676" s="216"/>
      <c r="F676" s="184"/>
      <c r="G676" s="184"/>
      <c r="H676" s="216"/>
    </row>
    <row r="677">
      <c r="A677" s="216"/>
      <c r="F677" s="184"/>
      <c r="G677" s="184"/>
      <c r="H677" s="216"/>
    </row>
    <row r="678">
      <c r="A678" s="216"/>
      <c r="F678" s="184"/>
      <c r="G678" s="184"/>
      <c r="H678" s="216"/>
    </row>
    <row r="679">
      <c r="A679" s="216"/>
      <c r="F679" s="184"/>
      <c r="G679" s="184"/>
      <c r="H679" s="216"/>
    </row>
    <row r="680">
      <c r="A680" s="216"/>
      <c r="F680" s="184"/>
      <c r="G680" s="184"/>
      <c r="H680" s="216"/>
    </row>
    <row r="681">
      <c r="A681" s="216"/>
      <c r="F681" s="184"/>
      <c r="G681" s="184"/>
      <c r="H681" s="216"/>
    </row>
    <row r="682">
      <c r="A682" s="216"/>
      <c r="F682" s="184"/>
      <c r="G682" s="184"/>
      <c r="H682" s="216"/>
    </row>
    <row r="683">
      <c r="A683" s="216"/>
      <c r="F683" s="184"/>
      <c r="G683" s="184"/>
      <c r="H683" s="216"/>
    </row>
    <row r="684">
      <c r="A684" s="216"/>
      <c r="F684" s="184"/>
      <c r="G684" s="184"/>
      <c r="H684" s="216"/>
    </row>
    <row r="685">
      <c r="A685" s="216"/>
      <c r="F685" s="184"/>
      <c r="G685" s="184"/>
      <c r="H685" s="216"/>
    </row>
    <row r="686">
      <c r="A686" s="216"/>
      <c r="F686" s="184"/>
      <c r="G686" s="184"/>
      <c r="H686" s="216"/>
    </row>
    <row r="687">
      <c r="A687" s="216"/>
      <c r="F687" s="184"/>
      <c r="G687" s="184"/>
      <c r="H687" s="216"/>
    </row>
    <row r="688">
      <c r="A688" s="216"/>
      <c r="F688" s="184"/>
      <c r="G688" s="184"/>
      <c r="H688" s="216"/>
    </row>
    <row r="689">
      <c r="A689" s="216"/>
      <c r="F689" s="184"/>
      <c r="G689" s="184"/>
      <c r="H689" s="216"/>
    </row>
    <row r="690">
      <c r="A690" s="216"/>
      <c r="F690" s="184"/>
      <c r="G690" s="184"/>
      <c r="H690" s="216"/>
    </row>
    <row r="691">
      <c r="A691" s="216"/>
      <c r="F691" s="184"/>
      <c r="G691" s="184"/>
      <c r="H691" s="216"/>
    </row>
    <row r="692">
      <c r="A692" s="216"/>
      <c r="F692" s="184"/>
      <c r="G692" s="184"/>
      <c r="H692" s="216"/>
    </row>
    <row r="693">
      <c r="A693" s="216"/>
      <c r="F693" s="184"/>
      <c r="G693" s="184"/>
      <c r="H693" s="216"/>
    </row>
    <row r="694">
      <c r="A694" s="216"/>
      <c r="F694" s="184"/>
      <c r="G694" s="184"/>
      <c r="H694" s="216"/>
    </row>
    <row r="695">
      <c r="A695" s="216"/>
      <c r="F695" s="184"/>
      <c r="G695" s="184"/>
      <c r="H695" s="216"/>
    </row>
    <row r="696">
      <c r="A696" s="216"/>
      <c r="F696" s="184"/>
      <c r="G696" s="184"/>
      <c r="H696" s="216"/>
    </row>
    <row r="697">
      <c r="A697" s="216"/>
      <c r="F697" s="184"/>
      <c r="G697" s="184"/>
      <c r="H697" s="216"/>
    </row>
    <row r="698">
      <c r="A698" s="216"/>
      <c r="F698" s="184"/>
      <c r="G698" s="184"/>
      <c r="H698" s="216"/>
    </row>
    <row r="699">
      <c r="A699" s="216"/>
      <c r="F699" s="184"/>
      <c r="G699" s="184"/>
      <c r="H699" s="216"/>
    </row>
    <row r="700">
      <c r="A700" s="216"/>
      <c r="F700" s="184"/>
      <c r="G700" s="184"/>
      <c r="H700" s="216"/>
    </row>
    <row r="701">
      <c r="A701" s="216"/>
      <c r="F701" s="184"/>
      <c r="G701" s="184"/>
      <c r="H701" s="216"/>
    </row>
    <row r="702">
      <c r="A702" s="216"/>
      <c r="F702" s="184"/>
      <c r="G702" s="184"/>
      <c r="H702" s="216"/>
    </row>
    <row r="703">
      <c r="A703" s="216"/>
      <c r="F703" s="184"/>
      <c r="G703" s="184"/>
      <c r="H703" s="216"/>
    </row>
    <row r="704">
      <c r="A704" s="216"/>
      <c r="F704" s="184"/>
      <c r="G704" s="184"/>
      <c r="H704" s="216"/>
    </row>
    <row r="705">
      <c r="A705" s="216"/>
      <c r="F705" s="184"/>
      <c r="G705" s="184"/>
      <c r="H705" s="216"/>
    </row>
    <row r="706">
      <c r="A706" s="216"/>
      <c r="F706" s="184"/>
      <c r="G706" s="184"/>
      <c r="H706" s="216"/>
    </row>
    <row r="707">
      <c r="A707" s="216"/>
      <c r="F707" s="184"/>
      <c r="G707" s="184"/>
      <c r="H707" s="216"/>
    </row>
    <row r="708">
      <c r="A708" s="216"/>
      <c r="F708" s="184"/>
      <c r="G708" s="184"/>
      <c r="H708" s="216"/>
    </row>
    <row r="709">
      <c r="A709" s="216"/>
      <c r="F709" s="184"/>
      <c r="G709" s="184"/>
      <c r="H709" s="216"/>
    </row>
    <row r="710">
      <c r="A710" s="216"/>
      <c r="F710" s="184"/>
      <c r="G710" s="184"/>
      <c r="H710" s="216"/>
    </row>
    <row r="711">
      <c r="A711" s="216"/>
      <c r="F711" s="184"/>
      <c r="G711" s="184"/>
      <c r="H711" s="216"/>
    </row>
    <row r="712">
      <c r="A712" s="216"/>
      <c r="F712" s="184"/>
      <c r="G712" s="184"/>
      <c r="H712" s="216"/>
    </row>
    <row r="713">
      <c r="A713" s="216"/>
      <c r="F713" s="184"/>
      <c r="G713" s="184"/>
      <c r="H713" s="216"/>
    </row>
    <row r="714">
      <c r="A714" s="216"/>
      <c r="F714" s="184"/>
      <c r="G714" s="184"/>
      <c r="H714" s="216"/>
    </row>
    <row r="715">
      <c r="A715" s="216"/>
      <c r="F715" s="184"/>
      <c r="G715" s="184"/>
      <c r="H715" s="216"/>
    </row>
    <row r="716">
      <c r="A716" s="216"/>
      <c r="F716" s="184"/>
      <c r="G716" s="184"/>
      <c r="H716" s="216"/>
    </row>
    <row r="717">
      <c r="A717" s="216"/>
      <c r="F717" s="184"/>
      <c r="G717" s="184"/>
      <c r="H717" s="216"/>
    </row>
    <row r="718">
      <c r="A718" s="216"/>
      <c r="F718" s="184"/>
      <c r="G718" s="184"/>
      <c r="H718" s="216"/>
    </row>
    <row r="719">
      <c r="A719" s="216"/>
      <c r="F719" s="184"/>
      <c r="G719" s="184"/>
      <c r="H719" s="216"/>
    </row>
    <row r="720">
      <c r="A720" s="216"/>
      <c r="F720" s="184"/>
      <c r="G720" s="184"/>
      <c r="H720" s="216"/>
    </row>
    <row r="721">
      <c r="A721" s="216"/>
      <c r="F721" s="184"/>
      <c r="G721" s="184"/>
      <c r="H721" s="216"/>
    </row>
    <row r="722">
      <c r="A722" s="216"/>
      <c r="F722" s="184"/>
      <c r="G722" s="184"/>
      <c r="H722" s="216"/>
    </row>
    <row r="723">
      <c r="A723" s="216"/>
      <c r="F723" s="184"/>
      <c r="G723" s="184"/>
      <c r="H723" s="216"/>
    </row>
    <row r="724">
      <c r="A724" s="216"/>
      <c r="F724" s="184"/>
      <c r="G724" s="184"/>
      <c r="H724" s="216"/>
    </row>
    <row r="725">
      <c r="A725" s="216"/>
      <c r="F725" s="184"/>
      <c r="G725" s="184"/>
      <c r="H725" s="216"/>
    </row>
    <row r="726">
      <c r="A726" s="216"/>
      <c r="F726" s="184"/>
      <c r="G726" s="184"/>
      <c r="H726" s="216"/>
    </row>
    <row r="727">
      <c r="A727" s="216"/>
      <c r="F727" s="184"/>
      <c r="G727" s="184"/>
      <c r="H727" s="216"/>
    </row>
    <row r="728">
      <c r="A728" s="216"/>
      <c r="F728" s="184"/>
      <c r="G728" s="184"/>
      <c r="H728" s="216"/>
    </row>
    <row r="729">
      <c r="A729" s="216"/>
      <c r="F729" s="184"/>
      <c r="G729" s="184"/>
      <c r="H729" s="216"/>
    </row>
    <row r="730">
      <c r="A730" s="216"/>
      <c r="F730" s="184"/>
      <c r="G730" s="184"/>
      <c r="H730" s="216"/>
    </row>
    <row r="731">
      <c r="A731" s="216"/>
      <c r="F731" s="184"/>
      <c r="G731" s="184"/>
      <c r="H731" s="216"/>
    </row>
    <row r="732">
      <c r="A732" s="216"/>
      <c r="F732" s="184"/>
      <c r="G732" s="184"/>
      <c r="H732" s="216"/>
    </row>
    <row r="733">
      <c r="A733" s="216"/>
      <c r="F733" s="184"/>
      <c r="G733" s="184"/>
      <c r="H733" s="216"/>
    </row>
    <row r="734">
      <c r="A734" s="216"/>
      <c r="F734" s="184"/>
      <c r="G734" s="184"/>
      <c r="H734" s="216"/>
    </row>
    <row r="735">
      <c r="A735" s="216"/>
      <c r="F735" s="184"/>
      <c r="G735" s="184"/>
      <c r="H735" s="216"/>
    </row>
    <row r="736">
      <c r="A736" s="216"/>
      <c r="F736" s="184"/>
      <c r="G736" s="184"/>
      <c r="H736" s="216"/>
    </row>
    <row r="737">
      <c r="A737" s="216"/>
      <c r="F737" s="184"/>
      <c r="G737" s="184"/>
      <c r="H737" s="216"/>
    </row>
    <row r="738">
      <c r="A738" s="216"/>
      <c r="F738" s="184"/>
      <c r="G738" s="184"/>
      <c r="H738" s="216"/>
    </row>
    <row r="739">
      <c r="A739" s="216"/>
      <c r="F739" s="184"/>
      <c r="G739" s="184"/>
      <c r="H739" s="216"/>
    </row>
    <row r="740">
      <c r="A740" s="216"/>
      <c r="F740" s="184"/>
      <c r="G740" s="184"/>
      <c r="H740" s="216"/>
    </row>
    <row r="741">
      <c r="A741" s="216"/>
      <c r="F741" s="184"/>
      <c r="G741" s="184"/>
      <c r="H741" s="216"/>
    </row>
    <row r="742">
      <c r="A742" s="216"/>
      <c r="F742" s="184"/>
      <c r="G742" s="184"/>
      <c r="H742" s="216"/>
    </row>
    <row r="743">
      <c r="A743" s="216"/>
      <c r="F743" s="184"/>
      <c r="G743" s="184"/>
      <c r="H743" s="216"/>
    </row>
    <row r="744">
      <c r="A744" s="216"/>
      <c r="F744" s="184"/>
      <c r="G744" s="184"/>
      <c r="H744" s="216"/>
    </row>
    <row r="745">
      <c r="A745" s="216"/>
      <c r="F745" s="184"/>
      <c r="G745" s="184"/>
      <c r="H745" s="216"/>
    </row>
    <row r="746">
      <c r="A746" s="216"/>
      <c r="F746" s="184"/>
      <c r="G746" s="184"/>
      <c r="H746" s="216"/>
    </row>
    <row r="747">
      <c r="A747" s="216"/>
      <c r="F747" s="184"/>
      <c r="G747" s="184"/>
      <c r="H747" s="216"/>
    </row>
    <row r="748">
      <c r="A748" s="216"/>
      <c r="F748" s="184"/>
      <c r="G748" s="184"/>
      <c r="H748" s="216"/>
    </row>
    <row r="749">
      <c r="A749" s="216"/>
      <c r="F749" s="184"/>
      <c r="G749" s="184"/>
      <c r="H749" s="216"/>
    </row>
    <row r="750">
      <c r="A750" s="216"/>
      <c r="F750" s="184"/>
      <c r="G750" s="184"/>
      <c r="H750" s="216"/>
    </row>
    <row r="751">
      <c r="A751" s="216"/>
      <c r="F751" s="184"/>
      <c r="G751" s="184"/>
      <c r="H751" s="216"/>
    </row>
    <row r="752">
      <c r="A752" s="216"/>
      <c r="F752" s="184"/>
      <c r="G752" s="184"/>
      <c r="H752" s="216"/>
    </row>
    <row r="753">
      <c r="A753" s="216"/>
      <c r="F753" s="184"/>
      <c r="G753" s="184"/>
      <c r="H753" s="216"/>
    </row>
    <row r="754">
      <c r="A754" s="216"/>
      <c r="F754" s="184"/>
      <c r="G754" s="184"/>
      <c r="H754" s="216"/>
    </row>
    <row r="755">
      <c r="A755" s="216"/>
      <c r="F755" s="184"/>
      <c r="G755" s="184"/>
      <c r="H755" s="216"/>
    </row>
    <row r="756">
      <c r="A756" s="216"/>
      <c r="F756" s="184"/>
      <c r="G756" s="184"/>
      <c r="H756" s="216"/>
    </row>
    <row r="757">
      <c r="A757" s="216"/>
      <c r="F757" s="184"/>
      <c r="G757" s="184"/>
      <c r="H757" s="216"/>
    </row>
    <row r="758">
      <c r="A758" s="216"/>
      <c r="F758" s="184"/>
      <c r="G758" s="184"/>
      <c r="H758" s="216"/>
    </row>
    <row r="759">
      <c r="A759" s="216"/>
      <c r="F759" s="184"/>
      <c r="G759" s="184"/>
      <c r="H759" s="216"/>
    </row>
    <row r="760">
      <c r="A760" s="216"/>
      <c r="F760" s="184"/>
      <c r="G760" s="184"/>
      <c r="H760" s="216"/>
    </row>
    <row r="761">
      <c r="A761" s="216"/>
      <c r="F761" s="184"/>
      <c r="G761" s="184"/>
      <c r="H761" s="216"/>
    </row>
    <row r="762">
      <c r="A762" s="216"/>
      <c r="F762" s="184"/>
      <c r="G762" s="184"/>
      <c r="H762" s="216"/>
    </row>
    <row r="763">
      <c r="A763" s="216"/>
      <c r="F763" s="184"/>
      <c r="G763" s="184"/>
      <c r="H763" s="216"/>
    </row>
    <row r="764">
      <c r="A764" s="216"/>
      <c r="F764" s="184"/>
      <c r="G764" s="184"/>
      <c r="H764" s="216"/>
    </row>
    <row r="765">
      <c r="A765" s="216"/>
      <c r="F765" s="184"/>
      <c r="G765" s="184"/>
      <c r="H765" s="216"/>
    </row>
    <row r="766">
      <c r="A766" s="216"/>
      <c r="F766" s="184"/>
      <c r="G766" s="184"/>
      <c r="H766" s="216"/>
    </row>
    <row r="767">
      <c r="A767" s="216"/>
      <c r="F767" s="184"/>
      <c r="G767" s="184"/>
      <c r="H767" s="216"/>
    </row>
    <row r="768">
      <c r="A768" s="216"/>
      <c r="F768" s="184"/>
      <c r="G768" s="184"/>
      <c r="H768" s="216"/>
    </row>
    <row r="769">
      <c r="A769" s="216"/>
      <c r="F769" s="184"/>
      <c r="G769" s="184"/>
      <c r="H769" s="216"/>
    </row>
    <row r="770">
      <c r="A770" s="216"/>
      <c r="F770" s="184"/>
      <c r="G770" s="184"/>
      <c r="H770" s="216"/>
    </row>
    <row r="771">
      <c r="A771" s="216"/>
      <c r="F771" s="184"/>
      <c r="G771" s="184"/>
      <c r="H771" s="216"/>
    </row>
    <row r="772">
      <c r="A772" s="216"/>
      <c r="F772" s="184"/>
      <c r="G772" s="184"/>
      <c r="H772" s="216"/>
    </row>
    <row r="773">
      <c r="A773" s="216"/>
      <c r="F773" s="184"/>
      <c r="G773" s="184"/>
      <c r="H773" s="216"/>
    </row>
    <row r="774">
      <c r="A774" s="216"/>
      <c r="F774" s="184"/>
      <c r="G774" s="184"/>
      <c r="H774" s="216"/>
    </row>
    <row r="775">
      <c r="A775" s="216"/>
      <c r="F775" s="184"/>
      <c r="G775" s="184"/>
      <c r="H775" s="216"/>
    </row>
    <row r="776">
      <c r="A776" s="216"/>
      <c r="F776" s="184"/>
      <c r="G776" s="184"/>
      <c r="H776" s="216"/>
    </row>
    <row r="777">
      <c r="A777" s="216"/>
      <c r="F777" s="184"/>
      <c r="G777" s="184"/>
      <c r="H777" s="216"/>
    </row>
    <row r="778">
      <c r="A778" s="216"/>
      <c r="F778" s="184"/>
      <c r="G778" s="184"/>
      <c r="H778" s="216"/>
    </row>
    <row r="779">
      <c r="A779" s="216"/>
      <c r="F779" s="184"/>
      <c r="G779" s="184"/>
      <c r="H779" s="216"/>
    </row>
    <row r="780">
      <c r="A780" s="216"/>
      <c r="F780" s="184"/>
      <c r="G780" s="184"/>
      <c r="H780" s="216"/>
    </row>
    <row r="781">
      <c r="A781" s="216"/>
      <c r="F781" s="184"/>
      <c r="G781" s="184"/>
      <c r="H781" s="216"/>
    </row>
    <row r="782">
      <c r="A782" s="216"/>
      <c r="F782" s="184"/>
      <c r="G782" s="184"/>
      <c r="H782" s="216"/>
    </row>
    <row r="783">
      <c r="A783" s="216"/>
      <c r="F783" s="184"/>
      <c r="G783" s="184"/>
      <c r="H783" s="216"/>
    </row>
    <row r="784">
      <c r="A784" s="216"/>
      <c r="F784" s="184"/>
      <c r="G784" s="184"/>
      <c r="H784" s="216"/>
    </row>
    <row r="785">
      <c r="A785" s="216"/>
      <c r="F785" s="184"/>
      <c r="G785" s="184"/>
      <c r="H785" s="216"/>
    </row>
    <row r="786">
      <c r="A786" s="216"/>
      <c r="F786" s="184"/>
      <c r="G786" s="184"/>
      <c r="H786" s="216"/>
    </row>
    <row r="787">
      <c r="A787" s="216"/>
      <c r="F787" s="184"/>
      <c r="G787" s="184"/>
      <c r="H787" s="216"/>
    </row>
    <row r="788">
      <c r="A788" s="216"/>
      <c r="F788" s="184"/>
      <c r="G788" s="184"/>
      <c r="H788" s="216"/>
    </row>
    <row r="789">
      <c r="A789" s="216"/>
      <c r="F789" s="184"/>
      <c r="G789" s="184"/>
      <c r="H789" s="216"/>
    </row>
    <row r="790">
      <c r="A790" s="216"/>
      <c r="F790" s="184"/>
      <c r="G790" s="184"/>
      <c r="H790" s="216"/>
    </row>
    <row r="791">
      <c r="A791" s="216"/>
      <c r="F791" s="184"/>
      <c r="G791" s="184"/>
      <c r="H791" s="216"/>
    </row>
    <row r="792">
      <c r="A792" s="216"/>
      <c r="F792" s="184"/>
      <c r="G792" s="184"/>
      <c r="H792" s="216"/>
    </row>
    <row r="793">
      <c r="A793" s="216"/>
      <c r="F793" s="184"/>
      <c r="G793" s="184"/>
      <c r="H793" s="216"/>
    </row>
    <row r="794">
      <c r="A794" s="216"/>
      <c r="F794" s="184"/>
      <c r="G794" s="184"/>
      <c r="H794" s="216"/>
    </row>
    <row r="795">
      <c r="A795" s="216"/>
      <c r="F795" s="184"/>
      <c r="G795" s="184"/>
      <c r="H795" s="216"/>
    </row>
    <row r="796">
      <c r="A796" s="216"/>
      <c r="F796" s="184"/>
      <c r="G796" s="184"/>
      <c r="H796" s="216"/>
    </row>
    <row r="797">
      <c r="A797" s="216"/>
      <c r="F797" s="184"/>
      <c r="G797" s="184"/>
      <c r="H797" s="216"/>
    </row>
    <row r="798">
      <c r="A798" s="216"/>
      <c r="F798" s="184"/>
      <c r="G798" s="184"/>
      <c r="H798" s="216"/>
    </row>
    <row r="799">
      <c r="A799" s="216"/>
      <c r="F799" s="184"/>
      <c r="G799" s="184"/>
      <c r="H799" s="216"/>
    </row>
    <row r="800">
      <c r="A800" s="216"/>
      <c r="F800" s="184"/>
      <c r="G800" s="184"/>
      <c r="H800" s="216"/>
    </row>
    <row r="801">
      <c r="A801" s="216"/>
      <c r="F801" s="184"/>
      <c r="G801" s="184"/>
      <c r="H801" s="216"/>
    </row>
    <row r="802">
      <c r="A802" s="216"/>
      <c r="F802" s="184"/>
      <c r="G802" s="184"/>
      <c r="H802" s="216"/>
    </row>
    <row r="803">
      <c r="A803" s="216"/>
      <c r="F803" s="184"/>
      <c r="G803" s="184"/>
      <c r="H803" s="216"/>
    </row>
    <row r="804">
      <c r="A804" s="216"/>
      <c r="F804" s="184"/>
      <c r="G804" s="184"/>
      <c r="H804" s="216"/>
    </row>
    <row r="805">
      <c r="A805" s="216"/>
      <c r="F805" s="184"/>
      <c r="G805" s="184"/>
      <c r="H805" s="216"/>
    </row>
    <row r="806">
      <c r="A806" s="216"/>
      <c r="F806" s="184"/>
      <c r="G806" s="184"/>
      <c r="H806" s="216"/>
    </row>
    <row r="807">
      <c r="A807" s="216"/>
      <c r="F807" s="184"/>
      <c r="G807" s="184"/>
      <c r="H807" s="216"/>
    </row>
    <row r="808">
      <c r="A808" s="216"/>
      <c r="F808" s="184"/>
      <c r="G808" s="184"/>
      <c r="H808" s="216"/>
    </row>
    <row r="809">
      <c r="A809" s="216"/>
      <c r="F809" s="184"/>
      <c r="G809" s="184"/>
      <c r="H809" s="216"/>
    </row>
    <row r="810">
      <c r="A810" s="216"/>
      <c r="F810" s="184"/>
      <c r="G810" s="184"/>
      <c r="H810" s="216"/>
    </row>
    <row r="811">
      <c r="A811" s="216"/>
      <c r="F811" s="184"/>
      <c r="G811" s="184"/>
      <c r="H811" s="216"/>
    </row>
    <row r="812">
      <c r="A812" s="216"/>
      <c r="F812" s="184"/>
      <c r="G812" s="184"/>
      <c r="H812" s="216"/>
    </row>
    <row r="813">
      <c r="A813" s="216"/>
      <c r="F813" s="184"/>
      <c r="G813" s="184"/>
      <c r="H813" s="216"/>
    </row>
    <row r="814">
      <c r="A814" s="216"/>
      <c r="F814" s="184"/>
      <c r="G814" s="184"/>
      <c r="H814" s="216"/>
    </row>
    <row r="815">
      <c r="A815" s="216"/>
      <c r="F815" s="184"/>
      <c r="G815" s="184"/>
      <c r="H815" s="216"/>
    </row>
    <row r="816">
      <c r="A816" s="216"/>
      <c r="F816" s="184"/>
      <c r="G816" s="184"/>
      <c r="H816" s="216"/>
    </row>
    <row r="817">
      <c r="A817" s="216"/>
      <c r="F817" s="184"/>
      <c r="G817" s="184"/>
      <c r="H817" s="216"/>
    </row>
    <row r="818">
      <c r="A818" s="216"/>
      <c r="F818" s="184"/>
      <c r="G818" s="184"/>
      <c r="H818" s="216"/>
    </row>
    <row r="819">
      <c r="A819" s="216"/>
      <c r="F819" s="184"/>
      <c r="G819" s="184"/>
      <c r="H819" s="216"/>
    </row>
    <row r="820">
      <c r="A820" s="216"/>
      <c r="F820" s="184"/>
      <c r="G820" s="184"/>
      <c r="H820" s="216"/>
    </row>
    <row r="821">
      <c r="A821" s="216"/>
      <c r="F821" s="184"/>
      <c r="G821" s="184"/>
      <c r="H821" s="216"/>
    </row>
    <row r="822">
      <c r="A822" s="216"/>
      <c r="F822" s="184"/>
      <c r="G822" s="184"/>
      <c r="H822" s="216"/>
    </row>
    <row r="823">
      <c r="A823" s="216"/>
      <c r="F823" s="184"/>
      <c r="G823" s="184"/>
      <c r="H823" s="216"/>
    </row>
    <row r="824">
      <c r="A824" s="216"/>
      <c r="F824" s="184"/>
      <c r="G824" s="184"/>
      <c r="H824" s="216"/>
    </row>
    <row r="825">
      <c r="A825" s="216"/>
      <c r="F825" s="184"/>
      <c r="G825" s="184"/>
      <c r="H825" s="216"/>
    </row>
    <row r="826">
      <c r="A826" s="216"/>
      <c r="F826" s="184"/>
      <c r="G826" s="184"/>
      <c r="H826" s="216"/>
    </row>
    <row r="827">
      <c r="A827" s="216"/>
      <c r="F827" s="184"/>
      <c r="G827" s="184"/>
      <c r="H827" s="216"/>
    </row>
    <row r="828">
      <c r="A828" s="216"/>
      <c r="F828" s="184"/>
      <c r="G828" s="184"/>
      <c r="H828" s="216"/>
    </row>
    <row r="829">
      <c r="A829" s="216"/>
      <c r="F829" s="184"/>
      <c r="G829" s="184"/>
      <c r="H829" s="216"/>
    </row>
    <row r="830">
      <c r="A830" s="216"/>
      <c r="F830" s="184"/>
      <c r="G830" s="184"/>
      <c r="H830" s="216"/>
    </row>
    <row r="831">
      <c r="A831" s="216"/>
      <c r="F831" s="184"/>
      <c r="G831" s="184"/>
      <c r="H831" s="216"/>
    </row>
    <row r="832">
      <c r="A832" s="216"/>
      <c r="F832" s="184"/>
      <c r="G832" s="184"/>
      <c r="H832" s="216"/>
    </row>
    <row r="833">
      <c r="A833" s="216"/>
      <c r="F833" s="184"/>
      <c r="G833" s="184"/>
      <c r="H833" s="216"/>
    </row>
    <row r="834">
      <c r="A834" s="216"/>
      <c r="F834" s="184"/>
      <c r="G834" s="184"/>
      <c r="H834" s="216"/>
    </row>
    <row r="835">
      <c r="A835" s="216"/>
      <c r="F835" s="184"/>
      <c r="G835" s="184"/>
      <c r="H835" s="216"/>
    </row>
    <row r="836">
      <c r="A836" s="216"/>
      <c r="F836" s="184"/>
      <c r="G836" s="184"/>
      <c r="H836" s="216"/>
    </row>
    <row r="837">
      <c r="A837" s="216"/>
      <c r="F837" s="184"/>
      <c r="G837" s="184"/>
      <c r="H837" s="216"/>
    </row>
    <row r="838">
      <c r="A838" s="216"/>
      <c r="F838" s="184"/>
      <c r="G838" s="184"/>
      <c r="H838" s="216"/>
    </row>
    <row r="839">
      <c r="A839" s="216"/>
      <c r="F839" s="184"/>
      <c r="G839" s="184"/>
      <c r="H839" s="216"/>
    </row>
    <row r="840">
      <c r="A840" s="216"/>
      <c r="F840" s="184"/>
      <c r="G840" s="184"/>
      <c r="H840" s="216"/>
    </row>
    <row r="841">
      <c r="A841" s="216"/>
      <c r="F841" s="184"/>
      <c r="G841" s="184"/>
      <c r="H841" s="216"/>
    </row>
    <row r="842">
      <c r="A842" s="216"/>
      <c r="F842" s="184"/>
      <c r="G842" s="184"/>
      <c r="H842" s="216"/>
    </row>
    <row r="843">
      <c r="A843" s="216"/>
      <c r="F843" s="184"/>
      <c r="G843" s="184"/>
      <c r="H843" s="216"/>
    </row>
    <row r="844">
      <c r="A844" s="216"/>
      <c r="F844" s="184"/>
      <c r="G844" s="184"/>
      <c r="H844" s="216"/>
    </row>
    <row r="845">
      <c r="A845" s="216"/>
      <c r="F845" s="184"/>
      <c r="G845" s="184"/>
      <c r="H845" s="216"/>
    </row>
    <row r="846">
      <c r="A846" s="216"/>
      <c r="F846" s="184"/>
      <c r="G846" s="184"/>
      <c r="H846" s="216"/>
    </row>
    <row r="847">
      <c r="A847" s="216"/>
      <c r="F847" s="184"/>
      <c r="G847" s="184"/>
      <c r="H847" s="216"/>
    </row>
    <row r="848">
      <c r="A848" s="216"/>
      <c r="F848" s="184"/>
      <c r="G848" s="184"/>
      <c r="H848" s="216"/>
    </row>
    <row r="849">
      <c r="A849" s="216"/>
      <c r="F849" s="184"/>
      <c r="G849" s="184"/>
      <c r="H849" s="216"/>
    </row>
    <row r="850">
      <c r="A850" s="216"/>
      <c r="F850" s="184"/>
      <c r="G850" s="184"/>
      <c r="H850" s="216"/>
    </row>
    <row r="851">
      <c r="A851" s="216"/>
      <c r="F851" s="184"/>
      <c r="G851" s="184"/>
      <c r="H851" s="216"/>
    </row>
    <row r="852">
      <c r="A852" s="216"/>
      <c r="F852" s="184"/>
      <c r="G852" s="184"/>
      <c r="H852" s="216"/>
    </row>
    <row r="853">
      <c r="A853" s="216"/>
      <c r="F853" s="184"/>
      <c r="G853" s="184"/>
      <c r="H853" s="216"/>
    </row>
    <row r="854">
      <c r="A854" s="216"/>
      <c r="F854" s="184"/>
      <c r="G854" s="184"/>
      <c r="H854" s="216"/>
    </row>
    <row r="855">
      <c r="A855" s="216"/>
      <c r="F855" s="184"/>
      <c r="G855" s="184"/>
      <c r="H855" s="216"/>
    </row>
    <row r="856">
      <c r="A856" s="216"/>
      <c r="F856" s="184"/>
      <c r="G856" s="184"/>
      <c r="H856" s="216"/>
    </row>
    <row r="857">
      <c r="A857" s="216"/>
      <c r="F857" s="184"/>
      <c r="G857" s="184"/>
      <c r="H857" s="216"/>
    </row>
    <row r="858">
      <c r="A858" s="216"/>
      <c r="F858" s="184"/>
      <c r="G858" s="184"/>
      <c r="H858" s="216"/>
    </row>
    <row r="859">
      <c r="A859" s="216"/>
      <c r="F859" s="184"/>
      <c r="G859" s="184"/>
      <c r="H859" s="216"/>
    </row>
    <row r="860">
      <c r="A860" s="216"/>
      <c r="F860" s="184"/>
      <c r="G860" s="184"/>
      <c r="H860" s="216"/>
    </row>
    <row r="861">
      <c r="A861" s="216"/>
      <c r="F861" s="184"/>
      <c r="G861" s="184"/>
      <c r="H861" s="216"/>
    </row>
    <row r="862">
      <c r="A862" s="216"/>
      <c r="F862" s="184"/>
      <c r="G862" s="184"/>
      <c r="H862" s="216"/>
    </row>
    <row r="863">
      <c r="A863" s="216"/>
      <c r="F863" s="184"/>
      <c r="G863" s="184"/>
      <c r="H863" s="216"/>
    </row>
    <row r="864">
      <c r="A864" s="216"/>
      <c r="F864" s="184"/>
      <c r="G864" s="184"/>
      <c r="H864" s="216"/>
    </row>
    <row r="865">
      <c r="A865" s="216"/>
      <c r="F865" s="184"/>
      <c r="G865" s="184"/>
      <c r="H865" s="216"/>
    </row>
    <row r="866">
      <c r="A866" s="216"/>
      <c r="F866" s="184"/>
      <c r="G866" s="184"/>
      <c r="H866" s="216"/>
    </row>
    <row r="867">
      <c r="A867" s="216"/>
      <c r="F867" s="184"/>
      <c r="G867" s="184"/>
      <c r="H867" s="216"/>
    </row>
    <row r="868">
      <c r="A868" s="216"/>
      <c r="F868" s="184"/>
      <c r="G868" s="184"/>
      <c r="H868" s="216"/>
    </row>
    <row r="869">
      <c r="A869" s="216"/>
      <c r="F869" s="184"/>
      <c r="G869" s="184"/>
      <c r="H869" s="216"/>
    </row>
    <row r="870">
      <c r="A870" s="216"/>
      <c r="F870" s="184"/>
      <c r="G870" s="184"/>
      <c r="H870" s="216"/>
    </row>
    <row r="871">
      <c r="A871" s="216"/>
      <c r="F871" s="184"/>
      <c r="G871" s="184"/>
      <c r="H871" s="216"/>
    </row>
    <row r="872">
      <c r="A872" s="216"/>
      <c r="F872" s="184"/>
      <c r="G872" s="184"/>
      <c r="H872" s="216"/>
    </row>
    <row r="873">
      <c r="A873" s="216"/>
      <c r="F873" s="184"/>
      <c r="G873" s="184"/>
      <c r="H873" s="216"/>
    </row>
    <row r="874">
      <c r="A874" s="216"/>
      <c r="F874" s="184"/>
      <c r="G874" s="184"/>
      <c r="H874" s="216"/>
    </row>
    <row r="875">
      <c r="A875" s="216"/>
      <c r="F875" s="184"/>
      <c r="G875" s="184"/>
      <c r="H875" s="216"/>
    </row>
    <row r="876">
      <c r="A876" s="216"/>
      <c r="F876" s="184"/>
      <c r="G876" s="184"/>
      <c r="H876" s="216"/>
    </row>
    <row r="877">
      <c r="A877" s="216"/>
      <c r="F877" s="184"/>
      <c r="G877" s="184"/>
      <c r="H877" s="216"/>
    </row>
    <row r="878">
      <c r="A878" s="216"/>
      <c r="F878" s="184"/>
      <c r="G878" s="184"/>
      <c r="H878" s="216"/>
    </row>
    <row r="879">
      <c r="A879" s="216"/>
      <c r="F879" s="184"/>
      <c r="G879" s="184"/>
      <c r="H879" s="216"/>
    </row>
    <row r="880">
      <c r="A880" s="216"/>
      <c r="F880" s="184"/>
      <c r="G880" s="184"/>
      <c r="H880" s="216"/>
    </row>
    <row r="881">
      <c r="A881" s="216"/>
      <c r="F881" s="184"/>
      <c r="G881" s="184"/>
      <c r="H881" s="216"/>
    </row>
    <row r="882">
      <c r="A882" s="216"/>
      <c r="F882" s="184"/>
      <c r="G882" s="184"/>
      <c r="H882" s="216"/>
    </row>
    <row r="883">
      <c r="A883" s="216"/>
      <c r="F883" s="184"/>
      <c r="G883" s="184"/>
      <c r="H883" s="216"/>
    </row>
    <row r="884">
      <c r="A884" s="216"/>
      <c r="F884" s="184"/>
      <c r="G884" s="184"/>
      <c r="H884" s="216"/>
    </row>
    <row r="885">
      <c r="A885" s="216"/>
      <c r="F885" s="184"/>
      <c r="G885" s="184"/>
      <c r="H885" s="216"/>
    </row>
    <row r="886">
      <c r="A886" s="216"/>
      <c r="F886" s="184"/>
      <c r="G886" s="184"/>
      <c r="H886" s="216"/>
    </row>
    <row r="887">
      <c r="A887" s="216"/>
      <c r="F887" s="184"/>
      <c r="G887" s="184"/>
      <c r="H887" s="216"/>
    </row>
    <row r="888">
      <c r="A888" s="216"/>
      <c r="F888" s="184"/>
      <c r="G888" s="184"/>
      <c r="H888" s="216"/>
    </row>
    <row r="889">
      <c r="A889" s="216"/>
      <c r="F889" s="184"/>
      <c r="G889" s="184"/>
      <c r="H889" s="216"/>
    </row>
    <row r="890">
      <c r="A890" s="216"/>
      <c r="F890" s="184"/>
      <c r="G890" s="184"/>
      <c r="H890" s="216"/>
    </row>
    <row r="891">
      <c r="A891" s="216"/>
      <c r="F891" s="184"/>
      <c r="G891" s="184"/>
      <c r="H891" s="216"/>
    </row>
    <row r="892">
      <c r="A892" s="216"/>
      <c r="F892" s="184"/>
      <c r="G892" s="184"/>
      <c r="H892" s="216"/>
    </row>
    <row r="893">
      <c r="A893" s="216"/>
      <c r="F893" s="184"/>
      <c r="G893" s="184"/>
      <c r="H893" s="216"/>
    </row>
    <row r="894">
      <c r="A894" s="216"/>
      <c r="F894" s="184"/>
      <c r="G894" s="184"/>
      <c r="H894" s="216"/>
    </row>
    <row r="895">
      <c r="A895" s="216"/>
      <c r="F895" s="184"/>
      <c r="G895" s="184"/>
      <c r="H895" s="216"/>
    </row>
    <row r="896">
      <c r="A896" s="216"/>
      <c r="F896" s="184"/>
      <c r="G896" s="184"/>
      <c r="H896" s="216"/>
    </row>
    <row r="897">
      <c r="A897" s="216"/>
      <c r="F897" s="184"/>
      <c r="G897" s="184"/>
      <c r="H897" s="216"/>
    </row>
    <row r="898">
      <c r="A898" s="216"/>
      <c r="F898" s="184"/>
      <c r="G898" s="184"/>
      <c r="H898" s="216"/>
    </row>
    <row r="899">
      <c r="A899" s="216"/>
      <c r="F899" s="184"/>
      <c r="G899" s="184"/>
      <c r="H899" s="216"/>
    </row>
    <row r="900">
      <c r="A900" s="216"/>
      <c r="F900" s="184"/>
      <c r="G900" s="184"/>
      <c r="H900" s="216"/>
    </row>
    <row r="901">
      <c r="A901" s="216"/>
      <c r="F901" s="184"/>
      <c r="G901" s="184"/>
      <c r="H901" s="216"/>
    </row>
    <row r="902">
      <c r="A902" s="216"/>
      <c r="F902" s="184"/>
      <c r="G902" s="184"/>
      <c r="H902" s="216"/>
    </row>
    <row r="903">
      <c r="A903" s="216"/>
      <c r="F903" s="184"/>
      <c r="G903" s="184"/>
      <c r="H903" s="216"/>
    </row>
    <row r="904">
      <c r="A904" s="216"/>
      <c r="F904" s="184"/>
      <c r="G904" s="184"/>
      <c r="H904" s="216"/>
    </row>
    <row r="905">
      <c r="A905" s="216"/>
      <c r="F905" s="184"/>
      <c r="G905" s="184"/>
      <c r="H905" s="216"/>
    </row>
    <row r="906">
      <c r="A906" s="216"/>
      <c r="F906" s="184"/>
      <c r="G906" s="184"/>
      <c r="H906" s="216"/>
    </row>
    <row r="907">
      <c r="A907" s="216"/>
      <c r="F907" s="184"/>
      <c r="G907" s="184"/>
      <c r="H907" s="216"/>
    </row>
    <row r="908">
      <c r="A908" s="216"/>
      <c r="F908" s="184"/>
      <c r="G908" s="184"/>
      <c r="H908" s="216"/>
    </row>
    <row r="909">
      <c r="A909" s="216"/>
      <c r="F909" s="184"/>
      <c r="G909" s="184"/>
      <c r="H909" s="216"/>
    </row>
    <row r="910">
      <c r="A910" s="216"/>
      <c r="F910" s="184"/>
      <c r="G910" s="184"/>
      <c r="H910" s="216"/>
    </row>
    <row r="911">
      <c r="A911" s="216"/>
      <c r="F911" s="184"/>
      <c r="G911" s="184"/>
      <c r="H911" s="216"/>
    </row>
    <row r="912">
      <c r="A912" s="216"/>
      <c r="F912" s="184"/>
      <c r="G912" s="184"/>
      <c r="H912" s="216"/>
    </row>
    <row r="913">
      <c r="A913" s="216"/>
      <c r="F913" s="184"/>
      <c r="G913" s="184"/>
      <c r="H913" s="216"/>
    </row>
    <row r="914">
      <c r="A914" s="216"/>
      <c r="F914" s="184"/>
      <c r="G914" s="184"/>
      <c r="H914" s="216"/>
    </row>
    <row r="915">
      <c r="A915" s="216"/>
      <c r="F915" s="184"/>
      <c r="G915" s="184"/>
      <c r="H915" s="216"/>
    </row>
    <row r="916">
      <c r="A916" s="216"/>
      <c r="F916" s="184"/>
      <c r="G916" s="184"/>
      <c r="H916" s="216"/>
    </row>
    <row r="917">
      <c r="A917" s="216"/>
      <c r="F917" s="184"/>
      <c r="G917" s="184"/>
      <c r="H917" s="216"/>
    </row>
    <row r="918">
      <c r="A918" s="216"/>
      <c r="F918" s="184"/>
      <c r="G918" s="184"/>
      <c r="H918" s="216"/>
    </row>
    <row r="919">
      <c r="A919" s="216"/>
      <c r="F919" s="184"/>
      <c r="G919" s="184"/>
      <c r="H919" s="216"/>
    </row>
    <row r="920">
      <c r="A920" s="216"/>
      <c r="F920" s="184"/>
      <c r="G920" s="184"/>
      <c r="H920" s="216"/>
    </row>
    <row r="921">
      <c r="A921" s="216"/>
      <c r="F921" s="184"/>
      <c r="G921" s="184"/>
      <c r="H921" s="216"/>
    </row>
    <row r="922">
      <c r="A922" s="216"/>
      <c r="F922" s="184"/>
      <c r="G922" s="184"/>
      <c r="H922" s="216"/>
    </row>
    <row r="923">
      <c r="A923" s="216"/>
      <c r="F923" s="184"/>
      <c r="G923" s="184"/>
      <c r="H923" s="216"/>
    </row>
    <row r="924">
      <c r="A924" s="216"/>
      <c r="F924" s="184"/>
      <c r="G924" s="184"/>
      <c r="H924" s="216"/>
    </row>
    <row r="925">
      <c r="A925" s="216"/>
      <c r="F925" s="184"/>
      <c r="G925" s="184"/>
      <c r="H925" s="216"/>
    </row>
    <row r="926">
      <c r="A926" s="216"/>
      <c r="F926" s="184"/>
      <c r="G926" s="184"/>
      <c r="H926" s="216"/>
    </row>
    <row r="927">
      <c r="A927" s="216"/>
      <c r="F927" s="184"/>
      <c r="G927" s="184"/>
      <c r="H927" s="216"/>
    </row>
    <row r="928">
      <c r="A928" s="216"/>
      <c r="F928" s="184"/>
      <c r="G928" s="184"/>
      <c r="H928" s="216"/>
    </row>
    <row r="929">
      <c r="A929" s="216"/>
      <c r="F929" s="184"/>
      <c r="G929" s="184"/>
      <c r="H929" s="216"/>
    </row>
    <row r="930">
      <c r="A930" s="216"/>
      <c r="F930" s="184"/>
      <c r="G930" s="184"/>
      <c r="H930" s="216"/>
    </row>
    <row r="931">
      <c r="A931" s="216"/>
      <c r="F931" s="184"/>
      <c r="G931" s="184"/>
      <c r="H931" s="216"/>
    </row>
    <row r="932">
      <c r="A932" s="216"/>
      <c r="F932" s="184"/>
      <c r="G932" s="184"/>
      <c r="H932" s="216"/>
    </row>
    <row r="933">
      <c r="A933" s="216"/>
      <c r="F933" s="184"/>
      <c r="G933" s="184"/>
      <c r="H933" s="216"/>
    </row>
    <row r="934">
      <c r="A934" s="216"/>
      <c r="F934" s="184"/>
      <c r="G934" s="184"/>
      <c r="H934" s="216"/>
    </row>
    <row r="935">
      <c r="A935" s="216"/>
      <c r="F935" s="184"/>
      <c r="G935" s="184"/>
      <c r="H935" s="216"/>
    </row>
    <row r="936">
      <c r="A936" s="216"/>
      <c r="F936" s="184"/>
      <c r="G936" s="184"/>
      <c r="H936" s="216"/>
    </row>
    <row r="937">
      <c r="A937" s="216"/>
      <c r="F937" s="184"/>
      <c r="G937" s="184"/>
      <c r="H937" s="216"/>
    </row>
    <row r="938">
      <c r="A938" s="216"/>
      <c r="F938" s="184"/>
      <c r="G938" s="184"/>
      <c r="H938" s="216"/>
    </row>
    <row r="939">
      <c r="A939" s="216"/>
      <c r="F939" s="184"/>
      <c r="G939" s="184"/>
      <c r="H939" s="216"/>
    </row>
    <row r="940">
      <c r="A940" s="216"/>
      <c r="F940" s="184"/>
      <c r="G940" s="184"/>
      <c r="H940" s="216"/>
    </row>
    <row r="941">
      <c r="A941" s="216"/>
      <c r="F941" s="184"/>
      <c r="G941" s="184"/>
      <c r="H941" s="216"/>
    </row>
    <row r="942">
      <c r="A942" s="216"/>
      <c r="F942" s="184"/>
      <c r="G942" s="184"/>
      <c r="H942" s="216"/>
    </row>
    <row r="943">
      <c r="A943" s="216"/>
      <c r="F943" s="184"/>
      <c r="G943" s="184"/>
      <c r="H943" s="216"/>
    </row>
    <row r="944">
      <c r="A944" s="216"/>
      <c r="F944" s="184"/>
      <c r="G944" s="184"/>
      <c r="H944" s="216"/>
    </row>
    <row r="945">
      <c r="A945" s="216"/>
      <c r="F945" s="184"/>
      <c r="G945" s="184"/>
      <c r="H945" s="216"/>
    </row>
    <row r="946">
      <c r="A946" s="216"/>
      <c r="F946" s="184"/>
      <c r="G946" s="184"/>
      <c r="H946" s="216"/>
    </row>
    <row r="947">
      <c r="A947" s="216"/>
      <c r="F947" s="184"/>
      <c r="G947" s="184"/>
      <c r="H947" s="216"/>
    </row>
    <row r="948">
      <c r="A948" s="216"/>
      <c r="F948" s="184"/>
      <c r="G948" s="184"/>
      <c r="H948" s="216"/>
    </row>
    <row r="949">
      <c r="A949" s="216"/>
      <c r="F949" s="184"/>
      <c r="G949" s="184"/>
      <c r="H949" s="216"/>
    </row>
    <row r="950">
      <c r="A950" s="216"/>
      <c r="F950" s="184"/>
      <c r="G950" s="184"/>
      <c r="H950" s="216"/>
    </row>
    <row r="951">
      <c r="A951" s="216"/>
      <c r="F951" s="184"/>
      <c r="G951" s="184"/>
      <c r="H951" s="216"/>
    </row>
    <row r="952">
      <c r="A952" s="216"/>
      <c r="F952" s="184"/>
      <c r="G952" s="184"/>
      <c r="H952" s="216"/>
    </row>
    <row r="953">
      <c r="A953" s="216"/>
      <c r="F953" s="184"/>
      <c r="G953" s="184"/>
      <c r="H953" s="216"/>
    </row>
    <row r="954">
      <c r="A954" s="216"/>
      <c r="F954" s="184"/>
      <c r="G954" s="184"/>
      <c r="H954" s="216"/>
    </row>
    <row r="955">
      <c r="A955" s="216"/>
      <c r="F955" s="184"/>
      <c r="G955" s="184"/>
      <c r="H955" s="216"/>
    </row>
    <row r="956">
      <c r="A956" s="216"/>
      <c r="F956" s="184"/>
      <c r="G956" s="184"/>
      <c r="H956" s="216"/>
    </row>
    <row r="957">
      <c r="A957" s="216"/>
      <c r="F957" s="184"/>
      <c r="G957" s="184"/>
      <c r="H957" s="216"/>
    </row>
    <row r="958">
      <c r="A958" s="216"/>
      <c r="F958" s="184"/>
      <c r="G958" s="184"/>
      <c r="H958" s="216"/>
    </row>
    <row r="959">
      <c r="A959" s="216"/>
      <c r="F959" s="184"/>
      <c r="G959" s="184"/>
      <c r="H959" s="216"/>
    </row>
    <row r="960">
      <c r="A960" s="216"/>
      <c r="F960" s="184"/>
      <c r="G960" s="184"/>
      <c r="H960" s="216"/>
    </row>
    <row r="961">
      <c r="A961" s="216"/>
      <c r="F961" s="184"/>
      <c r="G961" s="184"/>
      <c r="H961" s="216"/>
    </row>
    <row r="962">
      <c r="A962" s="216"/>
      <c r="F962" s="184"/>
      <c r="G962" s="184"/>
      <c r="H962" s="216"/>
    </row>
    <row r="963">
      <c r="A963" s="216"/>
      <c r="F963" s="184"/>
      <c r="G963" s="184"/>
      <c r="H963" s="216"/>
    </row>
    <row r="964">
      <c r="A964" s="216"/>
      <c r="F964" s="184"/>
      <c r="G964" s="184"/>
      <c r="H964" s="216"/>
    </row>
    <row r="965">
      <c r="A965" s="216"/>
      <c r="F965" s="184"/>
      <c r="G965" s="184"/>
      <c r="H965" s="216"/>
    </row>
    <row r="966">
      <c r="A966" s="216"/>
      <c r="F966" s="184"/>
      <c r="G966" s="184"/>
      <c r="H966" s="216"/>
    </row>
    <row r="967">
      <c r="A967" s="216"/>
      <c r="F967" s="184"/>
      <c r="G967" s="184"/>
      <c r="H967" s="216"/>
    </row>
    <row r="968">
      <c r="A968" s="216"/>
      <c r="F968" s="184"/>
      <c r="G968" s="184"/>
      <c r="H968" s="216"/>
    </row>
    <row r="969">
      <c r="A969" s="216"/>
      <c r="F969" s="184"/>
      <c r="G969" s="184"/>
      <c r="H969" s="216"/>
    </row>
    <row r="970">
      <c r="A970" s="216"/>
      <c r="F970" s="184"/>
      <c r="G970" s="184"/>
      <c r="H970" s="216"/>
    </row>
    <row r="971">
      <c r="A971" s="216"/>
      <c r="F971" s="184"/>
      <c r="G971" s="184"/>
      <c r="H971" s="216"/>
    </row>
    <row r="972">
      <c r="A972" s="216"/>
      <c r="F972" s="184"/>
      <c r="G972" s="184"/>
      <c r="H972" s="216"/>
    </row>
    <row r="973">
      <c r="A973" s="216"/>
      <c r="F973" s="184"/>
      <c r="G973" s="184"/>
      <c r="H973" s="216"/>
    </row>
    <row r="974">
      <c r="A974" s="216"/>
      <c r="F974" s="184"/>
      <c r="G974" s="184"/>
      <c r="H974" s="216"/>
    </row>
    <row r="975">
      <c r="A975" s="216"/>
      <c r="F975" s="184"/>
      <c r="G975" s="184"/>
      <c r="H975" s="216"/>
    </row>
    <row r="976">
      <c r="A976" s="216"/>
      <c r="F976" s="184"/>
      <c r="G976" s="184"/>
      <c r="H976" s="216"/>
    </row>
    <row r="977">
      <c r="A977" s="216"/>
      <c r="F977" s="184"/>
      <c r="G977" s="184"/>
      <c r="H977" s="216"/>
    </row>
    <row r="978">
      <c r="A978" s="216"/>
      <c r="F978" s="184"/>
      <c r="G978" s="184"/>
      <c r="H978" s="216"/>
    </row>
    <row r="979">
      <c r="A979" s="216"/>
      <c r="F979" s="184"/>
      <c r="G979" s="184"/>
      <c r="H979" s="216"/>
    </row>
    <row r="980">
      <c r="A980" s="216"/>
      <c r="F980" s="184"/>
      <c r="G980" s="184"/>
      <c r="H980" s="216"/>
    </row>
    <row r="981">
      <c r="A981" s="216"/>
      <c r="F981" s="184"/>
      <c r="G981" s="184"/>
      <c r="H981" s="216"/>
    </row>
    <row r="982">
      <c r="A982" s="216"/>
      <c r="F982" s="184"/>
      <c r="G982" s="184"/>
      <c r="H982" s="216"/>
    </row>
    <row r="983">
      <c r="A983" s="216"/>
      <c r="F983" s="184"/>
      <c r="G983" s="184"/>
      <c r="H983" s="216"/>
    </row>
    <row r="984">
      <c r="A984" s="216"/>
      <c r="F984" s="184"/>
      <c r="G984" s="184"/>
      <c r="H984" s="216"/>
    </row>
    <row r="985">
      <c r="A985" s="216"/>
      <c r="F985" s="184"/>
      <c r="G985" s="184"/>
      <c r="H985" s="216"/>
    </row>
    <row r="986">
      <c r="A986" s="216"/>
      <c r="F986" s="184"/>
      <c r="G986" s="184"/>
      <c r="H986" s="216"/>
    </row>
    <row r="987">
      <c r="A987" s="216"/>
      <c r="F987" s="184"/>
      <c r="G987" s="184"/>
      <c r="H987" s="216"/>
    </row>
    <row r="988">
      <c r="A988" s="216"/>
      <c r="F988" s="184"/>
      <c r="G988" s="184"/>
      <c r="H988" s="216"/>
    </row>
    <row r="989">
      <c r="A989" s="216"/>
      <c r="F989" s="184"/>
      <c r="G989" s="184"/>
      <c r="H989" s="216"/>
    </row>
    <row r="990">
      <c r="A990" s="216"/>
      <c r="F990" s="184"/>
      <c r="G990" s="184"/>
      <c r="H990" s="216"/>
    </row>
    <row r="991">
      <c r="A991" s="216"/>
      <c r="F991" s="184"/>
      <c r="G991" s="184"/>
      <c r="H991" s="216"/>
    </row>
    <row r="992">
      <c r="A992" s="216"/>
      <c r="F992" s="184"/>
      <c r="G992" s="184"/>
      <c r="H992" s="216"/>
    </row>
    <row r="993">
      <c r="A993" s="216"/>
      <c r="F993" s="184"/>
      <c r="G993" s="184"/>
      <c r="H993" s="216"/>
    </row>
    <row r="994">
      <c r="A994" s="216"/>
      <c r="F994" s="184"/>
      <c r="G994" s="184"/>
      <c r="H994" s="216"/>
    </row>
    <row r="995">
      <c r="A995" s="216"/>
      <c r="F995" s="184"/>
      <c r="G995" s="184"/>
      <c r="H995" s="216"/>
    </row>
    <row r="996">
      <c r="A996" s="216"/>
      <c r="F996" s="184"/>
      <c r="G996" s="184"/>
      <c r="H996" s="216"/>
    </row>
    <row r="997">
      <c r="A997" s="216"/>
      <c r="F997" s="184"/>
      <c r="G997" s="184"/>
      <c r="H997" s="216"/>
    </row>
    <row r="998">
      <c r="A998" s="216"/>
      <c r="F998" s="184"/>
      <c r="G998" s="184"/>
      <c r="H998" s="216"/>
    </row>
    <row r="999">
      <c r="A999" s="216"/>
      <c r="F999" s="184"/>
      <c r="G999" s="184"/>
      <c r="H999" s="216"/>
    </row>
    <row r="1000">
      <c r="A1000" s="216"/>
      <c r="F1000" s="184"/>
      <c r="G1000" s="184"/>
      <c r="H1000" s="216"/>
    </row>
  </sheetData>
  <customSheetViews>
    <customSheetView guid="{2E89039A-A174-4599-B0AA-B42234E95935}" filter="1" showAutoFilter="1">
      <autoFilter ref="$A$2:$M$51">
        <sortState ref="A2:M51">
          <sortCondition ref="A2:A51"/>
        </sortState>
      </autoFilter>
    </customSheetView>
    <customSheetView guid="{F53B8F3C-C845-493C-98A4-5CC4511C9EE7}" filter="1" showAutoFilter="1">
      <autoFilter ref="$A$2:$M$51">
        <sortState ref="A2:M51">
          <sortCondition descending="1" ref="A2:A51"/>
        </sortState>
      </autoFilter>
    </customSheetView>
  </customSheetViews>
  <drawing r:id="rId1"/>
</worksheet>
</file>