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y vaccinated (%)" sheetId="1" r:id="rId4"/>
    <sheet state="visible" name="Raw total data &amp; weekly calcula" sheetId="2" r:id="rId5"/>
    <sheet state="visible" name="Totals since first report (July" sheetId="3" r:id="rId6"/>
    <sheet state="visible" name="Sources" sheetId="4" r:id="rId7"/>
  </sheets>
  <definedNames/>
  <calcPr/>
</workbook>
</file>

<file path=xl/sharedStrings.xml><?xml version="1.0" encoding="utf-8"?>
<sst xmlns="http://schemas.openxmlformats.org/spreadsheetml/2006/main" count="149" uniqueCount="57">
  <si>
    <t>Last updated: 22 February 2022</t>
  </si>
  <si>
    <t>Source: Cases following vaccination, COVID-19 Daily Epidemiology Update, Public Health Agency of Canada</t>
  </si>
  <si>
    <r>
      <rPr>
        <rFont val="Arial"/>
        <sz val="11.0"/>
      </rPr>
      <t xml:space="preserve">URL: </t>
    </r>
    <r>
      <rPr>
        <rFont val="Arial"/>
        <color rgb="FF1155CC"/>
        <sz val="11.0"/>
        <u/>
      </rPr>
      <t>https://health-infobase.canada.ca/covid-19/epidemiological-summary-covid-19-cases.html#9</t>
    </r>
    <r>
      <rPr>
        <rFont val="Arial"/>
        <sz val="11.0"/>
      </rPr>
      <t xml:space="preserve"> (Table 2). Archived reports: </t>
    </r>
    <r>
      <rPr>
        <rFont val="Arial"/>
        <color rgb="FF1155CC"/>
        <sz val="11.0"/>
        <u/>
      </rPr>
      <t>web.archive.org</t>
    </r>
  </si>
  <si>
    <r>
      <rPr>
        <rFont val="Arial"/>
        <color theme="1"/>
        <sz val="10.0"/>
      </rPr>
      <t xml:space="preserve">NB1: PHAC started reporting of 'Cases by vaccination stutus' statistics </t>
    </r>
    <r>
      <rPr>
        <rFont val="Arial"/>
        <b/>
        <color theme="1"/>
        <sz val="10.0"/>
      </rPr>
      <t>on 2021/07/30</t>
    </r>
    <r>
      <rPr>
        <rFont val="Arial"/>
        <color theme="1"/>
        <sz val="10.0"/>
      </rPr>
      <t xml:space="preserve">, showing data for up to </t>
    </r>
    <r>
      <rPr>
        <rFont val="Arial"/>
        <b/>
        <color theme="1"/>
        <sz val="10.0"/>
      </rPr>
      <t>2021/07/10</t>
    </r>
    <r>
      <rPr>
        <rFont val="Arial"/>
        <color theme="1"/>
        <sz val="10.0"/>
      </rPr>
      <t xml:space="preserve"> </t>
    </r>
  </si>
  <si>
    <r>
      <rPr>
        <rFont val="Arial"/>
        <color theme="1"/>
        <sz val="11.0"/>
      </rPr>
      <t xml:space="preserve">NB2: PHAC computes percentages counting the cases </t>
    </r>
    <r>
      <rPr>
        <rFont val="Arial"/>
        <b/>
        <color theme="1"/>
        <sz val="11.0"/>
      </rPr>
      <t>from 2020/12/14</t>
    </r>
    <r>
      <rPr>
        <rFont val="Arial"/>
        <color theme="1"/>
        <sz val="11.0"/>
      </rPr>
      <t xml:space="preserve"> (the day when vaccination started and when there were no fully vaccinated yet)</t>
    </r>
  </si>
  <si>
    <t>Fully vaccinated TO TOTAL (%)</t>
  </si>
  <si>
    <t>Vaccine bias factor in PHAC reports</t>
  </si>
  <si>
    <t>Reported by PHAC counting cases from December  2020</t>
  </si>
  <si>
    <t>Recomputed as weekly average cases from July 2021</t>
  </si>
  <si>
    <t>For week ending</t>
  </si>
  <si>
    <t>Full vaccination rate</t>
  </si>
  <si>
    <t>Cases</t>
  </si>
  <si>
    <t>Hospitalizations</t>
  </si>
  <si>
    <t>Deaths</t>
  </si>
  <si>
    <t>Step 1: Copying Raw data from cached PHAC reports (page 21, Table 2)</t>
  </si>
  <si>
    <t>Numbers are Totals from December 14, 2020 (when  vaccination started and there were nofully vaccinated)</t>
  </si>
  <si>
    <t>Reported on 2/4/2022</t>
  </si>
  <si>
    <t>Reported on 2/11/2022</t>
  </si>
  <si>
    <t>Statistics as reported by PHAC: from day vaccination started (December 14, 2020)</t>
  </si>
  <si>
    <t>Serious C-19 vaccine reactions</t>
  </si>
  <si>
    <t>Reported on</t>
  </si>
  <si>
    <t>For the week ending</t>
  </si>
  <si>
    <t>Unvaccinated</t>
  </si>
  <si>
    <t>Cases not yet protected</t>
  </si>
  <si>
    <t>Partially vaccinated</t>
  </si>
  <si>
    <t>Fully vaccinated</t>
  </si>
  <si>
    <t>Fully vaccinated with an additional dose</t>
  </si>
  <si>
    <t>Total Cases</t>
  </si>
  <si>
    <t>C-19 deaths / C-19 cases (%)</t>
  </si>
  <si>
    <t>C-19 deaths /C-19 vaccine serious events (%)</t>
  </si>
  <si>
    <t>central nervous system (Bell's Palsy,strokes)</t>
  </si>
  <si>
    <t>Circulatory system (Thrombosis, embolisms)</t>
  </si>
  <si>
    <t>Auto-immune diseases</t>
  </si>
  <si>
    <t>Anaphylaxis</t>
  </si>
  <si>
    <t>cardiac (inc.myocarditis,cardiac failure,cardiac arrests,heart attack)</t>
  </si>
  <si>
    <t>Step 2: Computing weekly statistics</t>
  </si>
  <si>
    <t>Reported on 2/ 11 /2022</t>
  </si>
  <si>
    <t>Numbers are weekly averages</t>
  </si>
  <si>
    <t>Weekly</t>
  </si>
  <si>
    <t>For the week ending on</t>
  </si>
  <si>
    <t xml:space="preserve"> </t>
  </si>
  <si>
    <t>SUMMARY</t>
  </si>
  <si>
    <t>Percentage of Fully vaccinated (%)</t>
  </si>
  <si>
    <t>Reported with bias (Counting from Dec 2020)</t>
  </si>
  <si>
    <t>Reported without bias (weekly averages)</t>
  </si>
  <si>
    <t>Reported w/o bias (counting weekly averages)</t>
  </si>
  <si>
    <t>Step 3 (optional): Recomputing Totals without bias (from July 2021)</t>
  </si>
  <si>
    <t>Numbers  are Totals from July 10, 2021 (day PHAC started posting 'Cases following vaccination'  statistics)</t>
  </si>
  <si>
    <t>Recomputed from the date the reporting started (July 10, 2021)</t>
  </si>
  <si>
    <t>Fully vaccinated rate</t>
  </si>
  <si>
    <t>C-19 deaths / C-19 posiives (%)</t>
  </si>
  <si>
    <t xml:space="preserve">[ gc1 ] Cases following vaccination, COVID-19 Daily Epidemiology Update, Public Health Agency of Canada, </t>
  </si>
  <si>
    <r>
      <rPr>
        <rFont val="Inconsolata, monospace, arial, sans, sans-serif"/>
        <color rgb="FF1155CC"/>
        <sz val="12.0"/>
        <u/>
      </rPr>
      <t>https://health-infobase.canada.ca/covid-19/epidemiological-summary-covid-19-cases.html#9</t>
    </r>
    <r>
      <rPr>
        <rFont val="Inconsolata, monospace, arial, sans, sans-serif"/>
        <color rgb="FF000000"/>
        <sz val="12.0"/>
      </rPr>
      <t xml:space="preserve"> (Table 2). Archived reports: </t>
    </r>
    <r>
      <rPr>
        <rFont val="Inconsolata, monospace, arial, sans, sans-serif"/>
        <color rgb="FF1155CC"/>
        <sz val="12.0"/>
        <u/>
      </rPr>
      <t>web.archive.org</t>
    </r>
  </si>
  <si>
    <t>[ gc2 ] Reported side effects following COVID-19 vaccination in Canada, Canadian COVID-19 vaccination safety report, Public Health Agency of Canada</t>
  </si>
  <si>
    <r>
      <rPr>
        <rFont val="Arial"/>
        <color rgb="FF1155CC"/>
        <sz val="12.0"/>
        <u/>
      </rPr>
      <t>https://health-infobase.canada.ca/covid-19/vaccine-safety</t>
    </r>
    <r>
      <rPr>
        <rFont val="Arial"/>
        <sz val="12.0"/>
      </rPr>
      <t xml:space="preserve"> (Figure 1, Table 1)</t>
    </r>
  </si>
  <si>
    <t>[ gc3 ] Statistics Canada, Canadian Vital Statistics - Death database. Provisional weekly death counts, by selected grouped causes of death</t>
  </si>
  <si>
    <r>
      <rPr>
        <color rgb="FF1155CC"/>
        <sz val="12.0"/>
        <u/>
      </rPr>
      <t>https://www150.statcan.gc.ca/t1/tbl1/en/tv.action?pid=1310081001</t>
    </r>
    <r>
      <rPr>
        <sz val="12.0"/>
      </rPr>
      <t xml:space="preserve">, Calculator App : </t>
    </r>
    <r>
      <rPr>
        <color rgb="FF1155CC"/>
        <sz val="12.0"/>
        <u/>
      </rPr>
      <t>https://open-canada.github.io/App/vitals</t>
    </r>
    <r>
      <rPr>
        <sz val="12.0"/>
      </rPr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</si>
</sst>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-mm-dd"/>
    <numFmt numFmtId="165" formatCode="0.0%"/>
    <numFmt numFmtId="166" formatCode="mmmm d, yyyy"/>
    <numFmt numFmtId="167" formatCode="mmm. d,yyyy"/>
    <numFmt numFmtId="168" formatCode="yyyy&quot;-&quot;mm&quot;-&quot;dd"/>
    <numFmt numFmtId="169" formatCode="#,##0.0"/>
  </numFmts>
  <fonts count="63">
    <font>
      <sz val="10.0"/>
      <color rgb="FF000000"/>
      <name val="Arial"/>
    </font>
    <font>
      <b/>
      <sz val="11.0"/>
      <color rgb="FF0535D2"/>
      <name val="Arial"/>
    </font>
    <font>
      <b/>
      <sz val="10.0"/>
      <color theme="1"/>
      <name val="Arial"/>
    </font>
    <font>
      <color theme="1"/>
      <name val="Arial"/>
    </font>
    <font>
      <b/>
      <sz val="12.0"/>
      <color rgb="FF333333"/>
      <name val="Arial"/>
    </font>
    <font>
      <b/>
      <sz val="12.0"/>
      <color theme="1"/>
      <name val="Inconsolata"/>
    </font>
    <font>
      <sz val="12.0"/>
      <color theme="1"/>
      <name val="Arial"/>
    </font>
    <font>
      <sz val="10.0"/>
      <color theme="1"/>
      <name val="Arial"/>
    </font>
    <font>
      <b/>
      <sz val="12.0"/>
      <color theme="1"/>
      <name val="Arial"/>
    </font>
    <font>
      <u/>
      <sz val="10.0"/>
      <color rgb="FF0000FF"/>
      <name val="Arial"/>
    </font>
    <font>
      <b/>
      <sz val="10.0"/>
      <color theme="1"/>
      <name val="Inconsolata"/>
    </font>
    <font>
      <sz val="10.0"/>
      <color theme="1"/>
      <name val="Inconsolata"/>
    </font>
    <font>
      <sz val="11.0"/>
      <color theme="1"/>
      <name val="Arial"/>
    </font>
    <font/>
    <font>
      <b/>
      <sz val="12.0"/>
      <color rgb="FF0535D2"/>
      <name val="Arial"/>
    </font>
    <font>
      <b/>
      <sz val="12.0"/>
      <color rgb="FF980000"/>
      <name val="Arial"/>
    </font>
    <font>
      <b/>
      <sz val="11.0"/>
      <color rgb="FF980000"/>
      <name val="Arial"/>
    </font>
    <font>
      <b/>
      <u/>
      <sz val="10.0"/>
      <color rgb="FF0000FF"/>
    </font>
    <font>
      <b/>
      <sz val="10.0"/>
      <color rgb="FF0535D2"/>
      <name val="Arial"/>
    </font>
    <font>
      <b/>
      <sz val="10.0"/>
      <color rgb="FF980000"/>
      <name val="Arial"/>
    </font>
    <font>
      <b/>
    </font>
    <font>
      <u/>
      <sz val="10.0"/>
      <color rgb="FF1155CC"/>
      <name val="Arial"/>
    </font>
    <font>
      <u/>
      <sz val="10.0"/>
      <color rgb="FF1155CC"/>
      <name val="Arial"/>
    </font>
    <font>
      <b/>
      <sz val="11.0"/>
      <color theme="1"/>
      <name val="Arial"/>
    </font>
    <font>
      <b/>
      <sz val="11.0"/>
    </font>
    <font>
      <sz val="11.0"/>
      <name val="Arial"/>
    </font>
    <font>
      <b/>
      <color theme="1"/>
      <name val="Arial"/>
    </font>
    <font>
      <b/>
      <sz val="11.0"/>
      <color rgb="FF000000"/>
      <name val="Inconsolata"/>
    </font>
    <font>
      <b/>
      <u/>
      <sz val="11.0"/>
      <color rgb="FFFF0000"/>
      <name val="Arial"/>
    </font>
    <font>
      <b/>
      <color rgb="FFFF0000"/>
      <name val="Arial"/>
    </font>
    <font>
      <u/>
      <sz val="9.0"/>
      <color rgb="FF333333"/>
      <name val="&quot;Noto Sans&quot;"/>
    </font>
    <font>
      <u/>
      <sz val="15.0"/>
      <color rgb="FF333333"/>
      <name val="&quot;Noto Sans&quot;"/>
    </font>
    <font>
      <b/>
      <sz val="10.0"/>
      <name val="Arial"/>
    </font>
    <font>
      <b/>
      <sz val="10.0"/>
      <color rgb="FFFF0000"/>
      <name val="Arial"/>
    </font>
    <font>
      <color rgb="FFFF0000"/>
      <name val="Arial"/>
    </font>
    <font>
      <sz val="15.0"/>
      <color rgb="FF333333"/>
      <name val="&quot;Noto Sans&quot;"/>
    </font>
    <font>
      <color rgb="FF980000"/>
      <name val="Arial"/>
    </font>
    <font>
      <sz val="10.0"/>
      <name val="Arial"/>
    </font>
    <font>
      <name val="Arial"/>
    </font>
    <font>
      <u/>
      <sz val="11.0"/>
      <color rgb="FFFF0000"/>
      <name val="Arial"/>
    </font>
    <font>
      <sz val="10.0"/>
      <color rgb="FFFF0000"/>
      <name val="Arial"/>
    </font>
    <font>
      <b/>
      <sz val="11.0"/>
      <name val="Arial"/>
    </font>
    <font>
      <b/>
      <color rgb="FFEA4335"/>
      <name val="Arial"/>
    </font>
    <font>
      <b/>
      <sz val="18.0"/>
      <color theme="1"/>
      <name val="Arial"/>
    </font>
    <font>
      <b/>
      <sz val="11.0"/>
      <color rgb="FF000000"/>
      <name val="Roboto"/>
    </font>
    <font>
      <b/>
      <sz val="12.0"/>
      <color rgb="FFEA4335"/>
      <name val="Arial"/>
    </font>
    <font>
      <b/>
      <sz val="12.0"/>
      <name val="Arial"/>
    </font>
    <font>
      <b/>
      <name val="Arial"/>
    </font>
    <font>
      <sz val="12.0"/>
      <color rgb="FF000000"/>
      <name val="Inconsolata"/>
    </font>
    <font>
      <sz val="11.0"/>
      <color rgb="FF000000"/>
      <name val="Roboto"/>
    </font>
    <font>
      <u/>
      <sz val="10.0"/>
      <color rgb="FF0000FF"/>
      <name val="Arial"/>
    </font>
    <font>
      <b/>
      <sz val="10.0"/>
    </font>
    <font>
      <sz val="10.0"/>
      <color rgb="FF980000"/>
      <name val="Arial"/>
    </font>
    <font>
      <sz val="10.0"/>
      <color rgb="FF0535D2"/>
      <name val="Arial"/>
    </font>
    <font>
      <sz val="10.0"/>
    </font>
    <font>
      <sz val="10.0"/>
      <color rgb="FF6F6F6F"/>
      <name val="Arial"/>
    </font>
    <font>
      <sz val="11.0"/>
    </font>
    <font>
      <sz val="11.0"/>
      <color theme="1"/>
      <name val="Inconsolata"/>
    </font>
    <font>
      <u/>
      <sz val="10.0"/>
      <color rgb="FFFF0000"/>
      <name val="Arial"/>
    </font>
    <font>
      <u/>
      <sz val="12.0"/>
      <color rgb="FF000000"/>
      <name val="Inconsolata"/>
    </font>
    <font>
      <u/>
      <sz val="12.0"/>
      <color rgb="FF0000FF"/>
      <name val="Arial"/>
    </font>
    <font>
      <u/>
      <sz val="12.0"/>
      <color rgb="FF0000FF"/>
    </font>
    <font>
      <u/>
      <sz val="12.0"/>
      <color rgb="FF1155CC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FBBC04"/>
        <bgColor rgb="FFFBBC04"/>
      </patternFill>
    </fill>
    <fill>
      <patternFill patternType="solid">
        <fgColor rgb="FFF4CCCC"/>
        <bgColor rgb="FFF4CCCC"/>
      </patternFill>
    </fill>
    <fill>
      <patternFill patternType="solid">
        <fgColor rgb="FFEA4335"/>
        <bgColor rgb="FFEA4335"/>
      </patternFill>
    </fill>
    <fill>
      <patternFill patternType="solid">
        <fgColor rgb="FFF0F0F0"/>
        <bgColor rgb="FFF0F0F0"/>
      </patternFill>
    </fill>
    <fill>
      <patternFill patternType="solid">
        <fgColor rgb="FFE6B8AF"/>
        <bgColor rgb="FFE6B8AF"/>
      </patternFill>
    </fill>
    <fill>
      <patternFill patternType="solid">
        <fgColor rgb="FFF5F5F5"/>
        <bgColor rgb="FFF5F5F5"/>
      </patternFill>
    </fill>
  </fills>
  <borders count="36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EA4335"/>
      </left>
    </border>
    <border>
      <right style="thin">
        <color rgb="FFEA4335"/>
      </right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EA4335"/>
      </left>
      <bottom style="thin">
        <color rgb="FFEA4335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EA4335"/>
      </left>
      <right style="thin">
        <color rgb="FFEA4335"/>
      </right>
      <top style="thin">
        <color rgb="FFEA4335"/>
      </top>
      <bottom style="thin">
        <color rgb="FF000000"/>
      </bottom>
    </border>
    <border>
      <left style="thin">
        <color rgb="FFEA4335"/>
      </left>
      <right style="thin">
        <color rgb="FFEA4335"/>
      </right>
    </border>
    <border>
      <left style="thin">
        <color rgb="FFEA4335"/>
      </left>
      <right style="thin">
        <color rgb="FFEA4335"/>
      </right>
      <top style="thin">
        <color rgb="FF000000"/>
      </top>
    </border>
    <border>
      <left style="thin">
        <color rgb="FFEA4335"/>
      </left>
      <right style="thin">
        <color rgb="FFEA4335"/>
      </right>
      <bottom style="thin">
        <color rgb="FFEA4335"/>
      </bottom>
    </border>
    <border>
      <left style="thin">
        <color rgb="FFEA4335"/>
      </left>
      <right style="thin">
        <color rgb="FFEA4335"/>
      </right>
      <top style="thin">
        <color rgb="FFEA4335"/>
      </top>
    </border>
    <border>
      <left style="thin">
        <color rgb="FFEA4335"/>
      </left>
      <right style="thin">
        <color rgb="FFEA4335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center" shrinkToFit="0" vertical="bottom" wrapText="0"/>
    </xf>
    <xf borderId="0" fillId="2" fontId="3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2" fontId="5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8" numFmtId="0" xfId="0" applyAlignment="1" applyFont="1">
      <alignment horizontal="center" readingOrder="0" shrinkToFit="0" vertical="bottom" wrapText="0"/>
    </xf>
    <xf borderId="0" fillId="0" fontId="9" numFmtId="4" xfId="0" applyAlignment="1" applyFont="1" applyNumberFormat="1">
      <alignment readingOrder="0" vertical="bottom"/>
    </xf>
    <xf borderId="0" fillId="2" fontId="10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0" fillId="0" fontId="7" numFmtId="3" xfId="0" applyAlignment="1" applyFont="1" applyNumberFormat="1">
      <alignment vertical="bottom"/>
    </xf>
    <xf borderId="0" fillId="0" fontId="7" numFmtId="0" xfId="0" applyFont="1"/>
    <xf borderId="0" fillId="3" fontId="7" numFmtId="0" xfId="0" applyAlignment="1" applyFill="1" applyFont="1">
      <alignment horizontal="center" vertical="bottom"/>
    </xf>
    <xf borderId="0" fillId="0" fontId="7" numFmtId="0" xfId="0" applyAlignment="1" applyFont="1">
      <alignment readingOrder="0" vertical="bottom"/>
    </xf>
    <xf borderId="0" fillId="2" fontId="11" numFmtId="0" xfId="0" applyAlignment="1" applyFont="1">
      <alignment shrinkToFit="0" vertical="bottom" wrapText="0"/>
    </xf>
    <xf borderId="1" fillId="0" fontId="7" numFmtId="0" xfId="0" applyAlignment="1" applyBorder="1" applyFont="1">
      <alignment readingOrder="0" vertical="bottom"/>
    </xf>
    <xf borderId="2" fillId="2" fontId="11" numFmtId="0" xfId="0" applyAlignment="1" applyBorder="1" applyFont="1">
      <alignment shrinkToFit="0" vertical="bottom" wrapText="0"/>
    </xf>
    <xf borderId="3" fillId="0" fontId="12" numFmtId="0" xfId="0" applyAlignment="1" applyBorder="1" applyFont="1">
      <alignment horizontal="center" readingOrder="0" shrinkToFit="0" wrapText="1"/>
    </xf>
    <xf borderId="4" fillId="0" fontId="13" numFmtId="0" xfId="0" applyBorder="1" applyFont="1"/>
    <xf borderId="0" fillId="0" fontId="12" numFmtId="0" xfId="0" applyAlignment="1" applyFont="1">
      <alignment horizontal="center" readingOrder="0" shrinkToFit="0" wrapText="1"/>
    </xf>
    <xf borderId="0" fillId="0" fontId="6" numFmtId="0" xfId="0" applyFont="1"/>
    <xf borderId="5" fillId="4" fontId="14" numFmtId="0" xfId="0" applyAlignment="1" applyBorder="1" applyFill="1" applyFont="1">
      <alignment horizontal="center" shrinkToFit="0" vertical="bottom" wrapText="1"/>
    </xf>
    <xf borderId="6" fillId="0" fontId="13" numFmtId="0" xfId="0" applyBorder="1" applyFont="1"/>
    <xf borderId="7" fillId="0" fontId="13" numFmtId="0" xfId="0" applyBorder="1" applyFont="1"/>
    <xf borderId="5" fillId="4" fontId="15" numFmtId="0" xfId="0" applyAlignment="1" applyBorder="1" applyFont="1">
      <alignment horizontal="center" shrinkToFit="0" vertical="bottom" wrapText="1"/>
    </xf>
    <xf borderId="5" fillId="4" fontId="15" numFmtId="0" xfId="0" applyAlignment="1" applyBorder="1" applyFont="1">
      <alignment horizontal="center" readingOrder="0" shrinkToFit="0" vertical="bottom" wrapText="1"/>
    </xf>
    <xf borderId="8" fillId="0" fontId="2" numFmtId="0" xfId="0" applyAlignment="1" applyBorder="1" applyFont="1">
      <alignment horizontal="center" readingOrder="0" shrinkToFit="0" vertical="bottom" wrapText="1"/>
    </xf>
    <xf borderId="9" fillId="4" fontId="1" numFmtId="0" xfId="0" applyAlignment="1" applyBorder="1" applyFont="1">
      <alignment horizontal="center" readingOrder="0" shrinkToFit="0" vertical="bottom" wrapText="1"/>
    </xf>
    <xf borderId="2" fillId="0" fontId="13" numFmtId="0" xfId="0" applyBorder="1" applyFont="1"/>
    <xf borderId="10" fillId="0" fontId="13" numFmtId="0" xfId="0" applyBorder="1" applyFont="1"/>
    <xf borderId="9" fillId="4" fontId="16" numFmtId="0" xfId="0" applyAlignment="1" applyBorder="1" applyFont="1">
      <alignment horizontal="center" readingOrder="0" shrinkToFit="0" vertical="bottom" wrapText="1"/>
    </xf>
    <xf borderId="11" fillId="0" fontId="17" numFmtId="0" xfId="0" applyAlignment="1" applyBorder="1" applyFont="1">
      <alignment horizontal="center" shrinkToFit="0" vertical="bottom" wrapText="1"/>
    </xf>
    <xf borderId="12" fillId="4" fontId="18" numFmtId="0" xfId="0" applyAlignment="1" applyBorder="1" applyFont="1">
      <alignment horizontal="center" vertical="bottom"/>
    </xf>
    <xf borderId="8" fillId="5" fontId="18" numFmtId="10" xfId="0" applyAlignment="1" applyBorder="1" applyFill="1" applyFont="1" applyNumberFormat="1">
      <alignment horizontal="center" vertical="bottom"/>
    </xf>
    <xf borderId="13" fillId="6" fontId="18" numFmtId="3" xfId="0" applyAlignment="1" applyBorder="1" applyFill="1" applyFont="1" applyNumberFormat="1">
      <alignment horizontal="center" vertical="bottom"/>
    </xf>
    <xf borderId="12" fillId="4" fontId="19" numFmtId="0" xfId="0" applyAlignment="1" applyBorder="1" applyFont="1">
      <alignment horizontal="center" vertical="bottom"/>
    </xf>
    <xf borderId="8" fillId="5" fontId="19" numFmtId="0" xfId="0" applyAlignment="1" applyBorder="1" applyFont="1">
      <alignment horizontal="center" vertical="bottom"/>
    </xf>
    <xf borderId="13" fillId="6" fontId="19" numFmtId="0" xfId="0" applyAlignment="1" applyBorder="1" applyFont="1">
      <alignment horizontal="center" vertical="bottom"/>
    </xf>
    <xf borderId="8" fillId="0" fontId="7" numFmtId="164" xfId="0" applyAlignment="1" applyBorder="1" applyFont="1" applyNumberFormat="1">
      <alignment horizontal="center" vertical="bottom"/>
    </xf>
    <xf borderId="0" fillId="0" fontId="20" numFmtId="165" xfId="0" applyAlignment="1" applyFont="1" applyNumberFormat="1">
      <alignment horizontal="center"/>
    </xf>
    <xf borderId="12" fillId="4" fontId="7" numFmtId="0" xfId="0" applyAlignment="1" applyBorder="1" applyFont="1">
      <alignment horizontal="center" vertical="bottom"/>
    </xf>
    <xf borderId="13" fillId="6" fontId="7" numFmtId="10" xfId="0" applyAlignment="1" applyBorder="1" applyFont="1" applyNumberFormat="1">
      <alignment horizontal="center" vertical="bottom"/>
    </xf>
    <xf borderId="12" fillId="4" fontId="7" numFmtId="3" xfId="0" applyAlignment="1" applyBorder="1" applyFont="1" applyNumberFormat="1">
      <alignment horizontal="center" vertical="bottom"/>
    </xf>
    <xf borderId="8" fillId="5" fontId="7" numFmtId="3" xfId="0" applyAlignment="1" applyBorder="1" applyFont="1" applyNumberFormat="1">
      <alignment horizontal="center" vertical="bottom"/>
    </xf>
    <xf borderId="13" fillId="6" fontId="7" numFmtId="3" xfId="0" applyAlignment="1" applyBorder="1" applyFont="1" applyNumberFormat="1">
      <alignment horizontal="center" vertical="bottom"/>
    </xf>
    <xf borderId="8" fillId="0" fontId="2" numFmtId="164" xfId="0" applyAlignment="1" applyBorder="1" applyFont="1" applyNumberFormat="1">
      <alignment horizontal="center" vertical="bottom"/>
    </xf>
    <xf borderId="12" fillId="4" fontId="18" numFmtId="165" xfId="0" applyAlignment="1" applyBorder="1" applyFont="1" applyNumberFormat="1">
      <alignment horizontal="center" vertical="bottom"/>
    </xf>
    <xf borderId="13" fillId="6" fontId="18" numFmtId="10" xfId="0" applyAlignment="1" applyBorder="1" applyFont="1" applyNumberFormat="1">
      <alignment horizontal="center" vertical="bottom"/>
    </xf>
    <xf borderId="12" fillId="4" fontId="19" numFmtId="9" xfId="0" applyAlignment="1" applyBorder="1" applyFont="1" applyNumberFormat="1">
      <alignment horizontal="center" vertical="bottom"/>
    </xf>
    <xf borderId="8" fillId="5" fontId="19" numFmtId="9" xfId="0" applyAlignment="1" applyBorder="1" applyFont="1" applyNumberFormat="1">
      <alignment horizontal="center" vertical="bottom"/>
    </xf>
    <xf borderId="13" fillId="6" fontId="19" numFmtId="9" xfId="0" applyAlignment="1" applyBorder="1" applyFont="1" applyNumberFormat="1">
      <alignment horizontal="center" vertical="bottom"/>
    </xf>
    <xf borderId="12" fillId="4" fontId="19" numFmtId="3" xfId="0" applyAlignment="1" applyBorder="1" applyFont="1" applyNumberFormat="1">
      <alignment horizontal="center" vertical="bottom"/>
    </xf>
    <xf borderId="14" fillId="0" fontId="7" numFmtId="0" xfId="0" applyAlignment="1" applyBorder="1" applyFont="1">
      <alignment horizontal="center" vertical="bottom"/>
    </xf>
    <xf borderId="15" fillId="0" fontId="3" numFmtId="0" xfId="0" applyBorder="1" applyFont="1"/>
    <xf borderId="16" fillId="2" fontId="7" numFmtId="3" xfId="0" applyAlignment="1" applyBorder="1" applyFont="1" applyNumberFormat="1">
      <alignment horizontal="center" vertical="bottom"/>
    </xf>
    <xf borderId="14" fillId="0" fontId="7" numFmtId="3" xfId="0" applyAlignment="1" applyBorder="1" applyFont="1" applyNumberFormat="1">
      <alignment horizontal="center" vertical="bottom"/>
    </xf>
    <xf borderId="17" fillId="2" fontId="7" numFmtId="3" xfId="0" applyAlignment="1" applyBorder="1" applyFont="1" applyNumberFormat="1">
      <alignment horizontal="center" vertical="bottom"/>
    </xf>
    <xf borderId="18" fillId="3" fontId="12" numFmtId="0" xfId="0" applyAlignment="1" applyBorder="1" applyFont="1">
      <alignment readingOrder="0"/>
    </xf>
    <xf borderId="0" fillId="3" fontId="7" numFmtId="0" xfId="0" applyAlignment="1" applyFont="1">
      <alignment horizontal="center"/>
    </xf>
    <xf borderId="3" fillId="0" fontId="21" numFmtId="0" xfId="0" applyAlignment="1" applyBorder="1" applyFont="1">
      <alignment horizontal="left" readingOrder="0" shrinkToFit="0" vertical="bottom" wrapText="0"/>
    </xf>
    <xf borderId="0" fillId="0" fontId="22" numFmtId="0" xfId="0" applyAlignment="1" applyFont="1">
      <alignment horizontal="left" readingOrder="0" shrinkToFit="0" vertical="bottom" wrapText="0"/>
    </xf>
    <xf borderId="19" fillId="0" fontId="1" numFmtId="0" xfId="0" applyAlignment="1" applyBorder="1" applyFont="1">
      <alignment horizontal="left" readingOrder="0" vertical="bottom"/>
    </xf>
    <xf borderId="20" fillId="0" fontId="3" numFmtId="0" xfId="0" applyBorder="1" applyFont="1"/>
    <xf borderId="20" fillId="0" fontId="2" numFmtId="0" xfId="0" applyAlignment="1" applyBorder="1" applyFont="1">
      <alignment horizontal="center" shrinkToFit="0" vertical="bottom" wrapText="0"/>
    </xf>
    <xf borderId="20" fillId="2" fontId="3" numFmtId="0" xfId="0" applyAlignment="1" applyBorder="1" applyFont="1">
      <alignment vertical="bottom"/>
    </xf>
    <xf borderId="21" fillId="2" fontId="3" numFmtId="0" xfId="0" applyAlignment="1" applyBorder="1" applyFont="1">
      <alignment vertical="bottom"/>
    </xf>
    <xf borderId="19" fillId="2" fontId="3" numFmtId="0" xfId="0" applyAlignment="1" applyBorder="1" applyFont="1">
      <alignment vertical="bottom"/>
    </xf>
    <xf borderId="1" fillId="0" fontId="23" numFmtId="0" xfId="0" applyAlignment="1" applyBorder="1" applyFont="1">
      <alignment horizontal="left" readingOrder="0" shrinkToFit="0" vertical="bottom" wrapText="0"/>
    </xf>
    <xf borderId="1" fillId="0" fontId="18" numFmtId="0" xfId="0" applyAlignment="1" applyBorder="1" applyFont="1">
      <alignment horizontal="center" vertical="bottom"/>
    </xf>
    <xf borderId="2" fillId="0" fontId="3" numFmtId="0" xfId="0" applyBorder="1" applyFont="1"/>
    <xf borderId="2" fillId="2" fontId="3" numFmtId="0" xfId="0" applyAlignment="1" applyBorder="1" applyFont="1">
      <alignment vertical="bottom"/>
    </xf>
    <xf borderId="22" fillId="2" fontId="3" numFmtId="0" xfId="0" applyAlignment="1" applyBorder="1" applyFont="1">
      <alignment vertical="bottom"/>
    </xf>
    <xf borderId="23" fillId="2" fontId="3" numFmtId="0" xfId="0" applyAlignment="1" applyBorder="1" applyFont="1">
      <alignment vertical="bottom"/>
    </xf>
    <xf borderId="24" fillId="2" fontId="3" numFmtId="0" xfId="0" applyAlignment="1" applyBorder="1" applyFont="1">
      <alignment vertical="bottom"/>
    </xf>
    <xf borderId="19" fillId="7" fontId="24" numFmtId="0" xfId="0" applyAlignment="1" applyBorder="1" applyFill="1" applyFont="1">
      <alignment horizontal="center" readingOrder="0" shrinkToFit="0" wrapText="1"/>
    </xf>
    <xf borderId="0" fillId="0" fontId="25" numFmtId="0" xfId="0" applyAlignment="1" applyFont="1">
      <alignment readingOrder="0" shrinkToFit="0" vertical="bottom" wrapText="1"/>
    </xf>
    <xf borderId="25" fillId="0" fontId="3" numFmtId="0" xfId="0" applyAlignment="1" applyBorder="1" applyFont="1">
      <alignment horizontal="left" vertical="bottom"/>
    </xf>
    <xf borderId="20" fillId="0" fontId="7" numFmtId="0" xfId="0" applyAlignment="1" applyBorder="1" applyFont="1">
      <alignment horizontal="center" vertical="bottom"/>
    </xf>
    <xf borderId="19" fillId="8" fontId="1" numFmtId="0" xfId="0" applyAlignment="1" applyBorder="1" applyFill="1" applyFont="1">
      <alignment horizontal="center" readingOrder="0" vertical="bottom"/>
    </xf>
    <xf borderId="20" fillId="0" fontId="13" numFmtId="0" xfId="0" applyBorder="1" applyFont="1"/>
    <xf borderId="21" fillId="0" fontId="13" numFmtId="0" xfId="0" applyBorder="1" applyFont="1"/>
    <xf borderId="0" fillId="8" fontId="1" numFmtId="0" xfId="0" applyAlignment="1" applyFont="1">
      <alignment horizontal="center" readingOrder="0" vertical="bottom"/>
    </xf>
    <xf borderId="26" fillId="2" fontId="26" numFmtId="0" xfId="0" applyAlignment="1" applyBorder="1" applyFont="1">
      <alignment horizontal="left" vertical="bottom"/>
    </xf>
    <xf borderId="0" fillId="2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11" fillId="8" fontId="26" numFmtId="0" xfId="0" applyAlignment="1" applyBorder="1" applyFont="1">
      <alignment horizontal="center" vertical="bottom"/>
    </xf>
    <xf borderId="27" fillId="0" fontId="13" numFmtId="0" xfId="0" applyBorder="1" applyFont="1"/>
    <xf borderId="28" fillId="0" fontId="13" numFmtId="0" xfId="0" applyBorder="1" applyFont="1"/>
    <xf borderId="27" fillId="8" fontId="26" numFmtId="0" xfId="0" applyAlignment="1" applyBorder="1" applyFont="1">
      <alignment horizontal="center" vertical="bottom"/>
    </xf>
    <xf borderId="0" fillId="2" fontId="26" numFmtId="0" xfId="0" applyAlignment="1" applyFont="1">
      <alignment vertical="bottom"/>
    </xf>
    <xf borderId="0" fillId="2" fontId="27" numFmtId="0" xfId="0" applyAlignment="1" applyFont="1">
      <alignment readingOrder="0"/>
    </xf>
    <xf borderId="29" fillId="0" fontId="12" numFmtId="4" xfId="0" applyAlignment="1" applyBorder="1" applyFont="1" applyNumberFormat="1">
      <alignment horizontal="left" readingOrder="0" shrinkToFit="0" vertical="bottom" wrapText="1"/>
    </xf>
    <xf borderId="2" fillId="0" fontId="2" numFmtId="0" xfId="0" applyAlignment="1" applyBorder="1" applyFont="1">
      <alignment horizontal="center" readingOrder="0" shrinkToFit="0" vertical="bottom" wrapText="1"/>
    </xf>
    <xf borderId="2" fillId="0" fontId="28" numFmtId="0" xfId="0" applyAlignment="1" applyBorder="1" applyFont="1">
      <alignment horizontal="center" readingOrder="0" shrinkToFit="0" vertical="bottom" wrapText="1"/>
    </xf>
    <xf borderId="1" fillId="4" fontId="26" numFmtId="0" xfId="0" applyAlignment="1" applyBorder="1" applyFont="1">
      <alignment shrinkToFit="0" vertical="bottom" wrapText="1"/>
    </xf>
    <xf borderId="2" fillId="4" fontId="26" numFmtId="0" xfId="0" applyAlignment="1" applyBorder="1" applyFont="1">
      <alignment shrinkToFit="0" vertical="bottom" wrapText="1"/>
    </xf>
    <xf borderId="22" fillId="4" fontId="29" numFmtId="0" xfId="0" applyAlignment="1" applyBorder="1" applyFont="1">
      <alignment shrinkToFit="0" vertical="bottom" wrapText="1"/>
    </xf>
    <xf borderId="30" fillId="4" fontId="26" numFmtId="0" xfId="0" applyAlignment="1" applyBorder="1" applyFont="1">
      <alignment shrinkToFit="0" vertical="bottom" wrapText="1"/>
    </xf>
    <xf borderId="21" fillId="0" fontId="23" numFmtId="0" xfId="0" applyAlignment="1" applyBorder="1" applyFont="1">
      <alignment horizontal="center" readingOrder="0" shrinkToFit="0" vertical="bottom" wrapText="1"/>
    </xf>
    <xf borderId="20" fillId="0" fontId="23" numFmtId="0" xfId="0" applyAlignment="1" applyBorder="1" applyFont="1">
      <alignment horizontal="center" readingOrder="0" shrinkToFit="0" vertical="bottom" wrapText="1"/>
    </xf>
    <xf borderId="0" fillId="2" fontId="30" numFmtId="0" xfId="0" applyAlignment="1" applyFont="1">
      <alignment horizontal="left" readingOrder="0" shrinkToFit="0" wrapText="1"/>
    </xf>
    <xf borderId="0" fillId="2" fontId="31" numFmtId="0" xfId="0" applyAlignment="1" applyFont="1">
      <alignment horizontal="left" readingOrder="0" shrinkToFit="0" wrapText="1"/>
    </xf>
    <xf borderId="26" fillId="0" fontId="3" numFmtId="4" xfId="0" applyAlignment="1" applyBorder="1" applyFont="1" applyNumberFormat="1">
      <alignment horizontal="left" vertical="bottom"/>
    </xf>
    <xf borderId="0" fillId="0" fontId="13" numFmtId="165" xfId="0" applyAlignment="1" applyFont="1" applyNumberFormat="1">
      <alignment horizontal="center"/>
    </xf>
    <xf borderId="23" fillId="4" fontId="3" numFmtId="3" xfId="0" applyAlignment="1" applyBorder="1" applyFont="1" applyNumberFormat="1">
      <alignment vertical="bottom"/>
    </xf>
    <xf borderId="0" fillId="4" fontId="3" numFmtId="3" xfId="0" applyAlignment="1" applyFont="1" applyNumberFormat="1">
      <alignment vertical="bottom"/>
    </xf>
    <xf borderId="24" fillId="4" fontId="3" numFmtId="9" xfId="0" applyAlignment="1" applyBorder="1" applyFont="1" applyNumberFormat="1">
      <alignment vertical="bottom"/>
    </xf>
    <xf borderId="23" fillId="5" fontId="3" numFmtId="3" xfId="0" applyAlignment="1" applyBorder="1" applyFont="1" applyNumberFormat="1">
      <alignment vertical="bottom"/>
    </xf>
    <xf borderId="0" fillId="5" fontId="3" numFmtId="3" xfId="0" applyAlignment="1" applyFont="1" applyNumberFormat="1">
      <alignment vertical="bottom"/>
    </xf>
    <xf borderId="31" fillId="5" fontId="3" numFmtId="3" xfId="0" applyAlignment="1" applyBorder="1" applyFont="1" applyNumberFormat="1">
      <alignment vertical="bottom"/>
    </xf>
    <xf borderId="24" fillId="5" fontId="3" numFmtId="9" xfId="0" applyAlignment="1" applyBorder="1" applyFont="1" applyNumberFormat="1">
      <alignment vertical="bottom"/>
    </xf>
    <xf borderId="0" fillId="9" fontId="3" numFmtId="3" xfId="0" applyAlignment="1" applyFill="1" applyFont="1" applyNumberFormat="1">
      <alignment vertical="bottom"/>
    </xf>
    <xf borderId="31" fillId="9" fontId="3" numFmtId="3" xfId="0" applyAlignment="1" applyBorder="1" applyFont="1" applyNumberFormat="1">
      <alignment vertical="bottom"/>
    </xf>
    <xf borderId="24" fillId="9" fontId="3" numFmtId="3" xfId="0" applyAlignment="1" applyBorder="1" applyFont="1" applyNumberFormat="1">
      <alignment vertical="bottom"/>
    </xf>
    <xf borderId="24" fillId="0" fontId="7" numFmtId="0" xfId="0" applyAlignment="1" applyBorder="1" applyFont="1">
      <alignment vertical="bottom"/>
    </xf>
    <xf borderId="23" fillId="7" fontId="2" numFmtId="0" xfId="0" applyAlignment="1" applyBorder="1" applyFont="1">
      <alignment horizontal="right" vertical="bottom"/>
    </xf>
    <xf borderId="23" fillId="7" fontId="32" numFmtId="0" xfId="0" applyAlignment="1" applyBorder="1" applyFont="1">
      <alignment horizontal="right" vertical="bottom"/>
    </xf>
    <xf borderId="0" fillId="7" fontId="2" numFmtId="0" xfId="0" applyAlignment="1" applyFont="1">
      <alignment horizontal="right" vertical="bottom"/>
    </xf>
    <xf borderId="24" fillId="0" fontId="7" numFmtId="165" xfId="0" applyAlignment="1" applyBorder="1" applyFont="1" applyNumberFormat="1">
      <alignment vertical="bottom"/>
    </xf>
    <xf borderId="0" fillId="0" fontId="7" numFmtId="165" xfId="0" applyAlignment="1" applyFont="1" applyNumberFormat="1">
      <alignment vertical="bottom"/>
    </xf>
    <xf borderId="25" fillId="0" fontId="2" numFmtId="166" xfId="0" applyAlignment="1" applyBorder="1" applyFont="1" applyNumberFormat="1">
      <alignment horizontal="left" vertical="bottom"/>
    </xf>
    <xf borderId="20" fillId="0" fontId="2" numFmtId="164" xfId="0" applyAlignment="1" applyBorder="1" applyFont="1" applyNumberFormat="1">
      <alignment horizontal="center" vertical="bottom"/>
    </xf>
    <xf borderId="19" fillId="4" fontId="2" numFmtId="3" xfId="0" applyAlignment="1" applyBorder="1" applyFont="1" applyNumberFormat="1">
      <alignment horizontal="right" vertical="bottom"/>
    </xf>
    <xf borderId="20" fillId="4" fontId="2" numFmtId="3" xfId="0" applyAlignment="1" applyBorder="1" applyFont="1" applyNumberFormat="1">
      <alignment horizontal="right" vertical="bottom"/>
    </xf>
    <xf borderId="20" fillId="4" fontId="7" numFmtId="3" xfId="0" applyAlignment="1" applyBorder="1" applyFont="1" applyNumberFormat="1">
      <alignment vertical="bottom"/>
    </xf>
    <xf borderId="21" fillId="4" fontId="33" numFmtId="165" xfId="0" applyAlignment="1" applyBorder="1" applyFont="1" applyNumberFormat="1">
      <alignment horizontal="right" vertical="bottom"/>
    </xf>
    <xf borderId="19" fillId="5" fontId="2" numFmtId="3" xfId="0" applyAlignment="1" applyBorder="1" applyFont="1" applyNumberFormat="1">
      <alignment horizontal="right" vertical="bottom"/>
    </xf>
    <xf borderId="20" fillId="5" fontId="2" numFmtId="3" xfId="0" applyAlignment="1" applyBorder="1" applyFont="1" applyNumberFormat="1">
      <alignment horizontal="right" vertical="bottom"/>
    </xf>
    <xf borderId="20" fillId="5" fontId="7" numFmtId="3" xfId="0" applyAlignment="1" applyBorder="1" applyFont="1" applyNumberFormat="1">
      <alignment vertical="bottom"/>
    </xf>
    <xf borderId="32" fillId="5" fontId="2" numFmtId="3" xfId="0" applyAlignment="1" applyBorder="1" applyFont="1" applyNumberFormat="1">
      <alignment horizontal="right" vertical="bottom"/>
    </xf>
    <xf borderId="21" fillId="5" fontId="33" numFmtId="9" xfId="0" applyAlignment="1" applyBorder="1" applyFont="1" applyNumberFormat="1">
      <alignment horizontal="right" vertical="bottom"/>
    </xf>
    <xf borderId="20" fillId="9" fontId="2" numFmtId="3" xfId="0" applyAlignment="1" applyBorder="1" applyFont="1" applyNumberFormat="1">
      <alignment horizontal="right" vertical="bottom"/>
    </xf>
    <xf borderId="20" fillId="9" fontId="7" numFmtId="3" xfId="0" applyAlignment="1" applyBorder="1" applyFont="1" applyNumberFormat="1">
      <alignment vertical="bottom"/>
    </xf>
    <xf borderId="32" fillId="9" fontId="2" numFmtId="3" xfId="0" applyAlignment="1" applyBorder="1" applyFont="1" applyNumberFormat="1">
      <alignment horizontal="right" vertical="bottom"/>
    </xf>
    <xf borderId="21" fillId="9" fontId="33" numFmtId="9" xfId="0" applyAlignment="1" applyBorder="1" applyFont="1" applyNumberFormat="1">
      <alignment horizontal="right" vertical="bottom"/>
    </xf>
    <xf borderId="24" fillId="0" fontId="2" numFmtId="10" xfId="0" applyAlignment="1" applyBorder="1" applyFont="1" applyNumberFormat="1">
      <alignment horizontal="right" vertical="bottom"/>
    </xf>
    <xf borderId="0" fillId="0" fontId="2" numFmtId="9" xfId="0" applyAlignment="1" applyFont="1" applyNumberFormat="1">
      <alignment horizontal="right" vertical="bottom"/>
    </xf>
    <xf borderId="19" fillId="7" fontId="2" numFmtId="0" xfId="0" applyAlignment="1" applyBorder="1" applyFont="1">
      <alignment horizontal="right" vertical="bottom"/>
    </xf>
    <xf borderId="20" fillId="0" fontId="7" numFmtId="0" xfId="0" applyAlignment="1" applyBorder="1" applyFont="1">
      <alignment vertical="bottom"/>
    </xf>
    <xf borderId="19" fillId="7" fontId="32" numFmtId="0" xfId="0" applyAlignment="1" applyBorder="1" applyFont="1">
      <alignment horizontal="right" vertical="bottom"/>
    </xf>
    <xf borderId="26" fillId="0" fontId="25" numFmtId="167" xfId="0" applyAlignment="1" applyBorder="1" applyFont="1" applyNumberFormat="1">
      <alignment horizontal="left" readingOrder="0" vertical="bottom"/>
    </xf>
    <xf borderId="23" fillId="4" fontId="7" numFmtId="3" xfId="0" applyAlignment="1" applyBorder="1" applyFont="1" applyNumberFormat="1">
      <alignment horizontal="right" vertical="bottom"/>
    </xf>
    <xf borderId="0" fillId="4" fontId="7" numFmtId="3" xfId="0" applyAlignment="1" applyFont="1" applyNumberFormat="1">
      <alignment horizontal="right" vertical="bottom"/>
    </xf>
    <xf borderId="0" fillId="4" fontId="7" numFmtId="3" xfId="0" applyAlignment="1" applyFont="1" applyNumberFormat="1">
      <alignment vertical="bottom"/>
    </xf>
    <xf borderId="24" fillId="4" fontId="33" numFmtId="165" xfId="0" applyAlignment="1" applyBorder="1" applyFont="1" applyNumberFormat="1">
      <alignment horizontal="right" vertical="bottom"/>
    </xf>
    <xf borderId="23" fillId="5" fontId="7" numFmtId="3" xfId="0" applyAlignment="1" applyBorder="1" applyFont="1" applyNumberFormat="1">
      <alignment horizontal="right" vertical="bottom"/>
    </xf>
    <xf borderId="0" fillId="5" fontId="7" numFmtId="3" xfId="0" applyAlignment="1" applyFont="1" applyNumberFormat="1">
      <alignment horizontal="right" vertical="bottom"/>
    </xf>
    <xf borderId="0" fillId="5" fontId="7" numFmtId="3" xfId="0" applyAlignment="1" applyFont="1" applyNumberFormat="1">
      <alignment vertical="bottom"/>
    </xf>
    <xf borderId="31" fillId="5" fontId="7" numFmtId="3" xfId="0" applyAlignment="1" applyBorder="1" applyFont="1" applyNumberFormat="1">
      <alignment horizontal="right" vertical="bottom"/>
    </xf>
    <xf borderId="24" fillId="5" fontId="33" numFmtId="9" xfId="0" applyAlignment="1" applyBorder="1" applyFont="1" applyNumberFormat="1">
      <alignment horizontal="right" vertical="bottom"/>
    </xf>
    <xf borderId="0" fillId="9" fontId="7" numFmtId="3" xfId="0" applyAlignment="1" applyFont="1" applyNumberFormat="1">
      <alignment horizontal="right" vertical="bottom"/>
    </xf>
    <xf borderId="0" fillId="9" fontId="7" numFmtId="3" xfId="0" applyAlignment="1" applyFont="1" applyNumberFormat="1">
      <alignment vertical="bottom"/>
    </xf>
    <xf borderId="31" fillId="9" fontId="7" numFmtId="3" xfId="0" applyAlignment="1" applyBorder="1" applyFont="1" applyNumberFormat="1">
      <alignment horizontal="right" vertical="bottom"/>
    </xf>
    <xf borderId="24" fillId="9" fontId="33" numFmtId="9" xfId="0" applyAlignment="1" applyBorder="1" applyFont="1" applyNumberFormat="1">
      <alignment horizontal="right" vertical="bottom"/>
    </xf>
    <xf borderId="26" fillId="0" fontId="3" numFmtId="164" xfId="0" applyAlignment="1" applyBorder="1" applyFont="1" applyNumberFormat="1">
      <alignment horizontal="left" vertical="bottom"/>
    </xf>
    <xf borderId="23" fillId="4" fontId="3" numFmtId="3" xfId="0" applyAlignment="1" applyBorder="1" applyFont="1" applyNumberFormat="1">
      <alignment horizontal="right" vertical="bottom"/>
    </xf>
    <xf borderId="0" fillId="4" fontId="3" numFmtId="3" xfId="0" applyAlignment="1" applyFont="1" applyNumberFormat="1">
      <alignment horizontal="right" vertical="bottom"/>
    </xf>
    <xf borderId="24" fillId="4" fontId="29" numFmtId="165" xfId="0" applyAlignment="1" applyBorder="1" applyFont="1" applyNumberFormat="1">
      <alignment horizontal="right" vertical="bottom"/>
    </xf>
    <xf borderId="23" fillId="5" fontId="3" numFmtId="3" xfId="0" applyAlignment="1" applyBorder="1" applyFont="1" applyNumberFormat="1">
      <alignment horizontal="right" vertical="bottom"/>
    </xf>
    <xf borderId="0" fillId="5" fontId="3" numFmtId="3" xfId="0" applyAlignment="1" applyFont="1" applyNumberFormat="1">
      <alignment horizontal="right" vertical="bottom"/>
    </xf>
    <xf borderId="31" fillId="5" fontId="3" numFmtId="3" xfId="0" applyAlignment="1" applyBorder="1" applyFont="1" applyNumberFormat="1">
      <alignment horizontal="right" vertical="bottom"/>
    </xf>
    <xf borderId="24" fillId="5" fontId="29" numFmtId="9" xfId="0" applyAlignment="1" applyBorder="1" applyFont="1" applyNumberFormat="1">
      <alignment horizontal="right" vertical="bottom"/>
    </xf>
    <xf borderId="0" fillId="9" fontId="3" numFmtId="3" xfId="0" applyAlignment="1" applyFont="1" applyNumberFormat="1">
      <alignment horizontal="right" vertical="bottom"/>
    </xf>
    <xf borderId="31" fillId="9" fontId="3" numFmtId="3" xfId="0" applyAlignment="1" applyBorder="1" applyFont="1" applyNumberFormat="1">
      <alignment horizontal="right" vertical="bottom"/>
    </xf>
    <xf borderId="24" fillId="9" fontId="29" numFmtId="9" xfId="0" applyAlignment="1" applyBorder="1" applyFont="1" applyNumberFormat="1">
      <alignment horizontal="right" vertical="bottom"/>
    </xf>
    <xf borderId="24" fillId="4" fontId="34" numFmtId="165" xfId="0" applyAlignment="1" applyBorder="1" applyFont="1" applyNumberFormat="1">
      <alignment horizontal="right" vertical="bottom"/>
    </xf>
    <xf borderId="24" fillId="5" fontId="34" numFmtId="9" xfId="0" applyAlignment="1" applyBorder="1" applyFont="1" applyNumberFormat="1">
      <alignment horizontal="right" vertical="bottom"/>
    </xf>
    <xf borderId="24" fillId="9" fontId="34" numFmtId="9" xfId="0" applyAlignment="1" applyBorder="1" applyFont="1" applyNumberFormat="1">
      <alignment horizontal="right" vertical="bottom"/>
    </xf>
    <xf borderId="0" fillId="7" fontId="32" numFmtId="0" xfId="0" applyAlignment="1" applyFont="1">
      <alignment horizontal="right" vertical="bottom"/>
    </xf>
    <xf borderId="0" fillId="8" fontId="35" numFmtId="3" xfId="0" applyAlignment="1" applyFont="1" applyNumberFormat="1">
      <alignment readingOrder="0"/>
    </xf>
    <xf borderId="0" fillId="0" fontId="25" numFmtId="3" xfId="0" applyAlignment="1" applyFont="1" applyNumberFormat="1">
      <alignment readingOrder="0" vertical="bottom"/>
    </xf>
    <xf borderId="26" fillId="0" fontId="25" numFmtId="164" xfId="0" applyAlignment="1" applyBorder="1" applyFont="1" applyNumberFormat="1">
      <alignment horizontal="left" readingOrder="0" vertical="bottom"/>
    </xf>
    <xf borderId="0" fillId="4" fontId="36" numFmtId="3" xfId="0" applyAlignment="1" applyFont="1" applyNumberFormat="1">
      <alignment horizontal="right" vertical="bottom"/>
    </xf>
    <xf borderId="33" fillId="9" fontId="3" numFmtId="3" xfId="0" applyAlignment="1" applyBorder="1" applyFont="1" applyNumberFormat="1">
      <alignment horizontal="right" vertical="bottom"/>
    </xf>
    <xf borderId="0" fillId="10" fontId="35" numFmtId="3" xfId="0" applyAlignment="1" applyFill="1" applyFont="1" applyNumberFormat="1">
      <alignment readingOrder="0"/>
    </xf>
    <xf borderId="23" fillId="0" fontId="3" numFmtId="3" xfId="0" applyAlignment="1" applyBorder="1" applyFont="1" applyNumberFormat="1">
      <alignment vertical="bottom"/>
    </xf>
    <xf borderId="0" fillId="0" fontId="3" numFmtId="3" xfId="0" applyAlignment="1" applyFont="1" applyNumberFormat="1">
      <alignment vertical="bottom"/>
    </xf>
    <xf borderId="24" fillId="0" fontId="3" numFmtId="9" xfId="0" applyAlignment="1" applyBorder="1" applyFont="1" applyNumberFormat="1">
      <alignment vertical="bottom"/>
    </xf>
    <xf borderId="33" fillId="0" fontId="3" numFmtId="3" xfId="0" applyAlignment="1" applyBorder="1" applyFont="1" applyNumberFormat="1">
      <alignment vertical="bottom"/>
    </xf>
    <xf borderId="24" fillId="0" fontId="3" numFmtId="3" xfId="0" applyAlignment="1" applyBorder="1" applyFont="1" applyNumberFormat="1">
      <alignment vertical="bottom"/>
    </xf>
    <xf borderId="22" fillId="0" fontId="3" numFmtId="0" xfId="0" applyBorder="1" applyFont="1"/>
    <xf borderId="1" fillId="7" fontId="32" numFmtId="0" xfId="0" applyAlignment="1" applyBorder="1" applyFont="1">
      <alignment horizontal="right" vertical="bottom"/>
    </xf>
    <xf borderId="29" fillId="0" fontId="3" numFmtId="164" xfId="0" applyAlignment="1" applyBorder="1" applyFont="1" applyNumberFormat="1">
      <alignment horizontal="left" vertical="bottom"/>
    </xf>
    <xf borderId="2" fillId="0" fontId="7" numFmtId="164" xfId="0" applyAlignment="1" applyBorder="1" applyFont="1" applyNumberFormat="1">
      <alignment horizontal="center" vertical="bottom"/>
    </xf>
    <xf borderId="2" fillId="0" fontId="37" numFmtId="164" xfId="0" applyAlignment="1" applyBorder="1" applyFont="1" applyNumberFormat="1">
      <alignment horizontal="center" vertical="bottom"/>
    </xf>
    <xf borderId="1" fillId="0" fontId="3" numFmtId="3" xfId="0" applyAlignment="1" applyBorder="1" applyFont="1" applyNumberFormat="1">
      <alignment vertical="bottom"/>
    </xf>
    <xf borderId="2" fillId="0" fontId="3" numFmtId="3" xfId="0" applyAlignment="1" applyBorder="1" applyFont="1" applyNumberFormat="1">
      <alignment vertical="bottom"/>
    </xf>
    <xf borderId="22" fillId="0" fontId="3" numFmtId="3" xfId="0" applyAlignment="1" applyBorder="1" applyFont="1" applyNumberFormat="1">
      <alignment vertical="bottom"/>
    </xf>
    <xf borderId="0" fillId="6" fontId="12" numFmtId="3" xfId="0" applyAlignment="1" applyFont="1" applyNumberFormat="1">
      <alignment readingOrder="0"/>
    </xf>
    <xf borderId="0" fillId="6" fontId="35" numFmtId="3" xfId="0" applyAlignment="1" applyFont="1" applyNumberFormat="1">
      <alignment readingOrder="0" vertical="top"/>
    </xf>
    <xf borderId="0" fillId="6" fontId="12" numFmtId="3" xfId="0" applyAlignment="1" applyFont="1" applyNumberFormat="1">
      <alignment readingOrder="0" vertical="bottom"/>
    </xf>
    <xf borderId="0" fillId="6" fontId="12" numFmtId="0" xfId="0" applyAlignment="1" applyFont="1">
      <alignment readingOrder="0" vertical="bottom"/>
    </xf>
    <xf borderId="0" fillId="6" fontId="35" numFmtId="0" xfId="0" applyAlignment="1" applyFont="1">
      <alignment readingOrder="0"/>
    </xf>
    <xf borderId="0" fillId="6" fontId="35" numFmtId="3" xfId="0" applyAlignment="1" applyFont="1" applyNumberFormat="1">
      <alignment readingOrder="0"/>
    </xf>
    <xf borderId="0" fillId="0" fontId="3" numFmtId="164" xfId="0" applyAlignment="1" applyFont="1" applyNumberFormat="1">
      <alignment horizontal="left" vertical="bottom"/>
    </xf>
    <xf borderId="0" fillId="0" fontId="37" numFmtId="164" xfId="0" applyAlignment="1" applyFont="1" applyNumberFormat="1">
      <alignment horizontal="center" vertical="bottom"/>
    </xf>
    <xf borderId="0" fillId="0" fontId="38" numFmtId="0" xfId="0" applyAlignment="1" applyFont="1">
      <alignment vertical="bottom"/>
    </xf>
    <xf borderId="0" fillId="0" fontId="23" numFmtId="0" xfId="0" applyAlignment="1" applyFont="1">
      <alignment horizontal="left" readingOrder="0" vertical="bottom"/>
    </xf>
    <xf borderId="8" fillId="2" fontId="32" numFmtId="0" xfId="0" applyAlignment="1" applyBorder="1" applyFont="1">
      <alignment horizontal="center" shrinkToFit="0" vertical="bottom" wrapText="0"/>
    </xf>
    <xf borderId="0" fillId="7" fontId="23" numFmtId="0" xfId="0" applyAlignment="1" applyFont="1">
      <alignment horizontal="center" readingOrder="0" shrinkToFit="0" wrapText="1"/>
    </xf>
    <xf borderId="8" fillId="2" fontId="2" numFmtId="0" xfId="0" applyAlignment="1" applyBorder="1" applyFont="1">
      <alignment horizontal="left" shrinkToFit="0" vertical="bottom" wrapText="0"/>
    </xf>
    <xf borderId="8" fillId="0" fontId="3" numFmtId="0" xfId="0" applyAlignment="1" applyBorder="1" applyFont="1">
      <alignment vertical="bottom"/>
    </xf>
    <xf borderId="0" fillId="0" fontId="3" numFmtId="0" xfId="0" applyAlignment="1" applyFont="1">
      <alignment horizontal="left" vertical="bottom"/>
    </xf>
    <xf borderId="8" fillId="0" fontId="7" numFmtId="0" xfId="0" applyAlignment="1" applyBorder="1" applyFont="1">
      <alignment horizontal="center" vertical="bottom"/>
    </xf>
    <xf borderId="0" fillId="8" fontId="1" numFmtId="0" xfId="0" applyAlignment="1" applyFont="1">
      <alignment horizontal="center" vertical="bottom"/>
    </xf>
    <xf borderId="19" fillId="2" fontId="26" numFmtId="0" xfId="0" applyAlignment="1" applyBorder="1" applyFont="1">
      <alignment horizontal="center" vertical="bottom"/>
    </xf>
    <xf borderId="19" fillId="2" fontId="23" numFmtId="0" xfId="0" applyAlignment="1" applyBorder="1" applyFont="1">
      <alignment horizontal="center" vertical="bottom"/>
    </xf>
    <xf borderId="0" fillId="2" fontId="23" numFmtId="0" xfId="0" applyAlignment="1" applyFont="1">
      <alignment horizontal="center" vertical="bottom"/>
    </xf>
    <xf borderId="0" fillId="0" fontId="7" numFmtId="0" xfId="0" applyAlignment="1" applyFont="1">
      <alignment horizontal="left" shrinkToFit="0" vertical="bottom" wrapText="1"/>
    </xf>
    <xf borderId="8" fillId="0" fontId="7" numFmtId="0" xfId="0" applyAlignment="1" applyBorder="1" applyFont="1">
      <alignment horizontal="center" shrinkToFit="0" vertical="bottom" wrapText="1"/>
    </xf>
    <xf borderId="0" fillId="0" fontId="39" numFmtId="0" xfId="0" applyAlignment="1" applyFont="1">
      <alignment horizontal="center" readingOrder="0" shrinkToFit="0" vertical="bottom" wrapText="1"/>
    </xf>
    <xf borderId="23" fillId="4" fontId="7" numFmtId="0" xfId="0" applyAlignment="1" applyBorder="1" applyFont="1">
      <alignment shrinkToFit="0" vertical="bottom" wrapText="1"/>
    </xf>
    <xf borderId="0" fillId="4" fontId="7" numFmtId="0" xfId="0" applyAlignment="1" applyFont="1">
      <alignment shrinkToFit="0" vertical="bottom" wrapText="1"/>
    </xf>
    <xf borderId="0" fillId="4" fontId="40" numFmtId="0" xfId="0" applyAlignment="1" applyFont="1">
      <alignment shrinkToFit="0" vertical="bottom" wrapText="1"/>
    </xf>
    <xf borderId="24" fillId="4" fontId="40" numFmtId="0" xfId="0" applyAlignment="1" applyBorder="1" applyFont="1">
      <alignment shrinkToFit="0" vertical="bottom" wrapText="1"/>
    </xf>
    <xf borderId="34" fillId="4" fontId="7" numFmtId="0" xfId="0" applyAlignment="1" applyBorder="1" applyFont="1">
      <alignment shrinkToFit="0" vertical="bottom" wrapText="1"/>
    </xf>
    <xf borderId="20" fillId="0" fontId="41" numFmtId="0" xfId="0" applyAlignment="1" applyBorder="1" applyFont="1">
      <alignment horizontal="center" readingOrder="0" shrinkToFit="0" vertical="bottom" wrapText="1"/>
    </xf>
    <xf borderId="24" fillId="5" fontId="3" numFmtId="3" xfId="0" applyAlignment="1" applyBorder="1" applyFont="1" applyNumberFormat="1">
      <alignment vertical="bottom"/>
    </xf>
    <xf borderId="31" fillId="9" fontId="38" numFmtId="3" xfId="0" applyAlignment="1" applyBorder="1" applyFont="1" applyNumberFormat="1">
      <alignment horizontal="right" vertical="bottom"/>
    </xf>
    <xf borderId="0" fillId="0" fontId="26" numFmtId="164" xfId="0" applyAlignment="1" applyFont="1" applyNumberFormat="1">
      <alignment horizontal="left" vertical="bottom"/>
    </xf>
    <xf borderId="19" fillId="4" fontId="3" numFmtId="3" xfId="0" applyAlignment="1" applyBorder="1" applyFont="1" applyNumberFormat="1">
      <alignment vertical="bottom"/>
    </xf>
    <xf borderId="20" fillId="4" fontId="3" numFmtId="3" xfId="0" applyAlignment="1" applyBorder="1" applyFont="1" applyNumberFormat="1">
      <alignment vertical="bottom"/>
    </xf>
    <xf borderId="19" fillId="5" fontId="3" numFmtId="3" xfId="0" applyAlignment="1" applyBorder="1" applyFont="1" applyNumberFormat="1">
      <alignment vertical="bottom"/>
    </xf>
    <xf borderId="20" fillId="5" fontId="3" numFmtId="3" xfId="0" applyAlignment="1" applyBorder="1" applyFont="1" applyNumberFormat="1">
      <alignment vertical="bottom"/>
    </xf>
    <xf borderId="21" fillId="5" fontId="3" numFmtId="3" xfId="0" applyAlignment="1" applyBorder="1" applyFont="1" applyNumberFormat="1">
      <alignment vertical="bottom"/>
    </xf>
    <xf borderId="20" fillId="9" fontId="3" numFmtId="3" xfId="0" applyAlignment="1" applyBorder="1" applyFont="1" applyNumberFormat="1">
      <alignment vertical="bottom"/>
    </xf>
    <xf borderId="32" fillId="9" fontId="3" numFmtId="3" xfId="0" applyAlignment="1" applyBorder="1" applyFont="1" applyNumberFormat="1">
      <alignment vertical="bottom"/>
    </xf>
    <xf borderId="0" fillId="0" fontId="2" numFmtId="10" xfId="0" applyAlignment="1" applyFont="1" applyNumberFormat="1">
      <alignment horizontal="right" vertical="bottom"/>
    </xf>
    <xf borderId="0" fillId="4" fontId="42" numFmtId="9" xfId="0" applyAlignment="1" applyFont="1" applyNumberFormat="1">
      <alignment horizontal="right" vertical="bottom"/>
    </xf>
    <xf borderId="24" fillId="5" fontId="42" numFmtId="9" xfId="0" applyAlignment="1" applyBorder="1" applyFont="1" applyNumberFormat="1">
      <alignment horizontal="right" vertical="bottom"/>
    </xf>
    <xf borderId="0" fillId="9" fontId="42" numFmtId="9" xfId="0" applyAlignment="1" applyFont="1" applyNumberFormat="1">
      <alignment horizontal="right" vertical="bottom"/>
    </xf>
    <xf borderId="1" fillId="2" fontId="3" numFmtId="3" xfId="0" applyAlignment="1" applyBorder="1" applyFont="1" applyNumberFormat="1">
      <alignment vertical="bottom"/>
    </xf>
    <xf borderId="2" fillId="2" fontId="3" numFmtId="3" xfId="0" applyAlignment="1" applyBorder="1" applyFont="1" applyNumberFormat="1">
      <alignment vertical="bottom"/>
    </xf>
    <xf borderId="2" fillId="2" fontId="3" numFmtId="9" xfId="0" applyAlignment="1" applyBorder="1" applyFont="1" applyNumberFormat="1">
      <alignment vertical="bottom"/>
    </xf>
    <xf borderId="22" fillId="2" fontId="3" numFmtId="9" xfId="0" applyAlignment="1" applyBorder="1" applyFont="1" applyNumberFormat="1">
      <alignment vertical="bottom"/>
    </xf>
    <xf borderId="28" fillId="2" fontId="3" numFmtId="3" xfId="0" applyAlignment="1" applyBorder="1" applyFont="1" applyNumberFormat="1">
      <alignment vertical="bottom"/>
    </xf>
    <xf borderId="8" fillId="2" fontId="3" numFmtId="3" xfId="0" applyAlignment="1" applyBorder="1" applyFont="1" applyNumberFormat="1">
      <alignment vertical="bottom"/>
    </xf>
    <xf borderId="11" fillId="2" fontId="3" numFmtId="3" xfId="0" applyAlignment="1" applyBorder="1" applyFont="1" applyNumberFormat="1">
      <alignment vertical="bottom"/>
    </xf>
    <xf borderId="35" fillId="2" fontId="3" numFmtId="3" xfId="0" applyAlignment="1" applyBorder="1" applyFont="1" applyNumberFormat="1">
      <alignment vertical="bottom"/>
    </xf>
    <xf borderId="28" fillId="2" fontId="3" numFmtId="10" xfId="0" applyAlignment="1" applyBorder="1" applyFont="1" applyNumberFormat="1">
      <alignment vertical="bottom"/>
    </xf>
    <xf borderId="0" fillId="2" fontId="3" numFmtId="3" xfId="0" applyAlignment="1" applyFont="1" applyNumberFormat="1">
      <alignment vertical="bottom"/>
    </xf>
    <xf borderId="0" fillId="2" fontId="3" numFmtId="9" xfId="0" applyAlignment="1" applyFont="1" applyNumberFormat="1">
      <alignment vertical="bottom"/>
    </xf>
    <xf borderId="0" fillId="2" fontId="3" numFmtId="3" xfId="0" applyAlignment="1" applyFont="1" applyNumberFormat="1">
      <alignment readingOrder="0" vertical="bottom"/>
    </xf>
    <xf borderId="31" fillId="2" fontId="3" numFmtId="3" xfId="0" applyAlignment="1" applyBorder="1" applyFont="1" applyNumberFormat="1">
      <alignment vertical="bottom"/>
    </xf>
    <xf borderId="0" fillId="2" fontId="3" numFmtId="10" xfId="0" applyAlignment="1" applyFont="1" applyNumberFormat="1">
      <alignment vertical="bottom"/>
    </xf>
    <xf borderId="0" fillId="0" fontId="43" numFmtId="0" xfId="0" applyAlignment="1" applyFont="1">
      <alignment horizontal="left" shrinkToFit="0" vertical="bottom" wrapText="0"/>
    </xf>
    <xf borderId="0" fillId="0" fontId="7" numFmtId="0" xfId="0" applyAlignment="1" applyFont="1">
      <alignment horizontal="center"/>
    </xf>
    <xf borderId="0" fillId="3" fontId="38" numFmtId="0" xfId="0" applyAlignment="1" applyFont="1">
      <alignment vertical="bottom"/>
    </xf>
    <xf borderId="0" fillId="3" fontId="3" numFmtId="0" xfId="0" applyFont="1"/>
    <xf borderId="0" fillId="3" fontId="38" numFmtId="3" xfId="0" applyAlignment="1" applyFont="1" applyNumberFormat="1">
      <alignment vertical="bottom"/>
    </xf>
    <xf borderId="0" fillId="3" fontId="26" numFmtId="0" xfId="0" applyAlignment="1" applyFont="1">
      <alignment horizontal="left"/>
    </xf>
    <xf borderId="19" fillId="3" fontId="2" numFmtId="0" xfId="0" applyAlignment="1" applyBorder="1" applyFont="1">
      <alignment horizontal="center"/>
    </xf>
    <xf borderId="20" fillId="3" fontId="2" numFmtId="0" xfId="0" applyAlignment="1" applyBorder="1" applyFont="1">
      <alignment horizontal="center"/>
    </xf>
    <xf borderId="11" fillId="2" fontId="44" numFmtId="0" xfId="0" applyAlignment="1" applyBorder="1" applyFont="1">
      <alignment horizontal="center" readingOrder="0"/>
    </xf>
    <xf borderId="0" fillId="3" fontId="45" numFmtId="0" xfId="0" applyAlignment="1" applyFont="1">
      <alignment horizontal="center" shrinkToFit="0" vertical="bottom" wrapText="1"/>
    </xf>
    <xf borderId="0" fillId="3" fontId="46" numFmtId="0" xfId="0" applyAlignment="1" applyFont="1">
      <alignment readingOrder="0" shrinkToFit="0" vertical="bottom" wrapText="0"/>
    </xf>
    <xf borderId="0" fillId="3" fontId="47" numFmtId="0" xfId="0" applyAlignment="1" applyFont="1">
      <alignment vertical="bottom"/>
    </xf>
    <xf borderId="0" fillId="3" fontId="46" numFmtId="0" xfId="0" applyAlignment="1" applyFont="1">
      <alignment shrinkToFit="0" vertical="bottom" wrapText="0"/>
    </xf>
    <xf borderId="0" fillId="3" fontId="48" numFmtId="0" xfId="0" applyAlignment="1" applyFont="1">
      <alignment horizontal="center" readingOrder="0"/>
    </xf>
    <xf borderId="0" fillId="3" fontId="26" numFmtId="0" xfId="0" applyAlignment="1" applyFont="1">
      <alignment vertical="bottom"/>
    </xf>
    <xf borderId="0" fillId="0" fontId="7" numFmtId="0" xfId="0" applyAlignment="1" applyFont="1">
      <alignment horizontal="left" vertical="bottom"/>
    </xf>
    <xf borderId="23" fillId="0" fontId="7" numFmtId="0" xfId="0" applyAlignment="1" applyBorder="1" applyFont="1">
      <alignment horizontal="center" vertical="bottom"/>
    </xf>
    <xf borderId="0" fillId="0" fontId="7" numFmtId="0" xfId="0" applyAlignment="1" applyFont="1">
      <alignment horizontal="center" vertical="bottom"/>
    </xf>
    <xf borderId="23" fillId="0" fontId="2" numFmtId="0" xfId="0" applyAlignment="1" applyBorder="1" applyFont="1">
      <alignment horizontal="center" readingOrder="0"/>
    </xf>
    <xf borderId="0" fillId="5" fontId="2" numFmtId="10" xfId="0" applyAlignment="1" applyFont="1" applyNumberFormat="1">
      <alignment horizontal="center" vertical="bottom"/>
    </xf>
    <xf borderId="0" fillId="6" fontId="2" numFmtId="3" xfId="0" applyAlignment="1" applyFont="1" applyNumberFormat="1">
      <alignment horizontal="center" vertical="bottom"/>
    </xf>
    <xf borderId="24" fillId="0" fontId="13" numFmtId="0" xfId="0" applyBorder="1" applyFont="1"/>
    <xf borderId="0" fillId="3" fontId="37" numFmtId="0" xfId="0" applyAlignment="1" applyFont="1">
      <alignment vertical="bottom"/>
    </xf>
    <xf borderId="0" fillId="3" fontId="24" numFmtId="0" xfId="0" applyAlignment="1" applyFont="1">
      <alignment readingOrder="0"/>
    </xf>
    <xf borderId="0" fillId="3" fontId="32" numFmtId="0" xfId="0" applyAlignment="1" applyFont="1">
      <alignment vertical="bottom"/>
    </xf>
    <xf borderId="0" fillId="3" fontId="41" numFmtId="0" xfId="0" applyAlignment="1" applyFont="1">
      <alignment readingOrder="0" vertical="bottom"/>
    </xf>
    <xf borderId="0" fillId="3" fontId="49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left" shrinkToFit="0" vertical="bottom" wrapText="1"/>
    </xf>
    <xf borderId="1" fillId="0" fontId="32" numFmtId="0" xfId="0" applyAlignment="1" applyBorder="1" applyFont="1">
      <alignment horizontal="center" shrinkToFit="0" vertical="bottom" wrapText="1"/>
    </xf>
    <xf borderId="2" fillId="0" fontId="50" numFmtId="0" xfId="0" applyAlignment="1" applyBorder="1" applyFont="1">
      <alignment horizontal="center" shrinkToFit="0" vertical="bottom" wrapText="1"/>
    </xf>
    <xf borderId="1" fillId="4" fontId="18" numFmtId="0" xfId="0" applyAlignment="1" applyBorder="1" applyFont="1">
      <alignment horizontal="center" readingOrder="0" shrinkToFit="0" vertical="bottom" wrapText="1"/>
    </xf>
    <xf borderId="2" fillId="4" fontId="19" numFmtId="0" xfId="0" applyAlignment="1" applyBorder="1" applyFont="1">
      <alignment horizontal="center" shrinkToFit="0" vertical="bottom" wrapText="1"/>
    </xf>
    <xf borderId="2" fillId="5" fontId="18" numFmtId="0" xfId="0" applyAlignment="1" applyBorder="1" applyFont="1">
      <alignment horizontal="center" shrinkToFit="0" vertical="bottom" wrapText="1"/>
    </xf>
    <xf borderId="2" fillId="5" fontId="19" numFmtId="0" xfId="0" applyAlignment="1" applyBorder="1" applyFont="1">
      <alignment horizontal="center" readingOrder="0" shrinkToFit="0" vertical="bottom" wrapText="1"/>
    </xf>
    <xf borderId="2" fillId="6" fontId="18" numFmtId="0" xfId="0" applyAlignment="1" applyBorder="1" applyFont="1">
      <alignment horizontal="center" shrinkToFit="0" vertical="bottom" wrapText="1"/>
    </xf>
    <xf borderId="22" fillId="6" fontId="19" numFmtId="0" xfId="0" applyAlignment="1" applyBorder="1" applyFont="1">
      <alignment horizontal="center" readingOrder="0" shrinkToFit="0" vertical="bottom" wrapText="1"/>
    </xf>
    <xf borderId="0" fillId="3" fontId="1" numFmtId="0" xfId="0" applyAlignment="1" applyFont="1">
      <alignment horizontal="center" readingOrder="0" shrinkToFit="0" vertical="bottom" wrapText="1"/>
    </xf>
    <xf borderId="0" fillId="3" fontId="51" numFmtId="0" xfId="0" applyAlignment="1" applyFont="1">
      <alignment horizontal="center" readingOrder="0" shrinkToFit="0" wrapText="1"/>
    </xf>
    <xf borderId="0" fillId="3" fontId="41" numFmtId="0" xfId="0" applyAlignment="1" applyFont="1">
      <alignment horizontal="center" readingOrder="0" shrinkToFit="0" vertical="bottom" wrapText="1"/>
    </xf>
    <xf borderId="0" fillId="3" fontId="24" numFmtId="0" xfId="0" applyAlignment="1" applyFont="1">
      <alignment horizontal="center" readingOrder="0" shrinkToFit="0" wrapText="1"/>
    </xf>
    <xf borderId="0" fillId="3" fontId="32" numFmtId="0" xfId="0" applyAlignment="1" applyFont="1">
      <alignment horizontal="center" shrinkToFit="0" vertical="bottom" wrapText="1"/>
    </xf>
    <xf borderId="0" fillId="3" fontId="20" numFmtId="0" xfId="0" applyFont="1"/>
    <xf borderId="0" fillId="3" fontId="41" numFmtId="0" xfId="0" applyAlignment="1" applyFont="1">
      <alignment readingOrder="0" shrinkToFit="0" vertical="bottom" wrapText="1"/>
    </xf>
    <xf borderId="0" fillId="3" fontId="32" numFmtId="0" xfId="0" applyAlignment="1" applyFont="1">
      <alignment horizontal="center" readingOrder="0" shrinkToFit="0" vertical="bottom" wrapText="1"/>
    </xf>
    <xf borderId="0" fillId="0" fontId="7" numFmtId="164" xfId="0" applyAlignment="1" applyFont="1" applyNumberFormat="1">
      <alignment horizontal="left" vertical="bottom"/>
    </xf>
    <xf borderId="23" fillId="0" fontId="37" numFmtId="164" xfId="0" applyAlignment="1" applyBorder="1" applyFont="1" applyNumberFormat="1">
      <alignment horizontal="center" vertical="bottom"/>
    </xf>
    <xf borderId="0" fillId="4" fontId="7" numFmtId="0" xfId="0" applyAlignment="1" applyFont="1">
      <alignment horizontal="center" vertical="bottom"/>
    </xf>
    <xf borderId="0" fillId="4" fontId="52" numFmtId="3" xfId="0" applyAlignment="1" applyFont="1" applyNumberFormat="1">
      <alignment vertical="bottom"/>
    </xf>
    <xf borderId="0" fillId="5" fontId="53" numFmtId="10" xfId="0" applyAlignment="1" applyFont="1" applyNumberFormat="1">
      <alignment vertical="bottom"/>
    </xf>
    <xf borderId="0" fillId="5" fontId="52" numFmtId="3" xfId="0" applyAlignment="1" applyFont="1" applyNumberFormat="1">
      <alignment vertical="bottom"/>
    </xf>
    <xf borderId="0" fillId="6" fontId="53" numFmtId="10" xfId="0" applyAlignment="1" applyFont="1" applyNumberFormat="1">
      <alignment vertical="bottom"/>
    </xf>
    <xf borderId="24" fillId="6" fontId="52" numFmtId="3" xfId="0" applyAlignment="1" applyBorder="1" applyFont="1" applyNumberFormat="1">
      <alignment vertical="bottom"/>
    </xf>
    <xf borderId="0" fillId="3" fontId="32" numFmtId="0" xfId="0" applyAlignment="1" applyFont="1">
      <alignment horizontal="right" vertical="bottom"/>
    </xf>
    <xf borderId="0" fillId="3" fontId="37" numFmtId="9" xfId="0" applyAlignment="1" applyFont="1" applyNumberFormat="1">
      <alignment vertical="bottom"/>
    </xf>
    <xf borderId="0" fillId="3" fontId="37" numFmtId="0" xfId="0" applyAlignment="1" applyFont="1">
      <alignment horizontal="center" vertical="bottom"/>
    </xf>
    <xf borderId="0" fillId="3" fontId="37" numFmtId="165" xfId="0" applyAlignment="1" applyFont="1" applyNumberFormat="1">
      <alignment vertical="bottom"/>
    </xf>
    <xf borderId="0" fillId="3" fontId="32" numFmtId="1" xfId="0" applyAlignment="1" applyFont="1" applyNumberFormat="1">
      <alignment vertical="bottom"/>
    </xf>
    <xf borderId="0" fillId="3" fontId="54" numFmtId="0" xfId="0" applyAlignment="1" applyFont="1">
      <alignment horizontal="center"/>
    </xf>
    <xf borderId="0" fillId="0" fontId="2" numFmtId="164" xfId="0" applyAlignment="1" applyFont="1" applyNumberFormat="1">
      <alignment horizontal="left" vertical="bottom"/>
    </xf>
    <xf borderId="19" fillId="0" fontId="32" numFmtId="164" xfId="0" applyAlignment="1" applyBorder="1" applyFont="1" applyNumberFormat="1">
      <alignment horizontal="center" vertical="bottom"/>
    </xf>
    <xf borderId="20" fillId="4" fontId="18" numFmtId="165" xfId="0" applyAlignment="1" applyBorder="1" applyFont="1" applyNumberFormat="1">
      <alignment horizontal="center" vertical="bottom"/>
    </xf>
    <xf borderId="20" fillId="4" fontId="52" numFmtId="3" xfId="0" applyAlignment="1" applyBorder="1" applyFont="1" applyNumberFormat="1">
      <alignment vertical="bottom"/>
    </xf>
    <xf borderId="20" fillId="5" fontId="18" numFmtId="165" xfId="0" applyAlignment="1" applyBorder="1" applyFont="1" applyNumberFormat="1">
      <alignment horizontal="right" vertical="bottom"/>
    </xf>
    <xf borderId="20" fillId="5" fontId="52" numFmtId="3" xfId="0" applyAlignment="1" applyBorder="1" applyFont="1" applyNumberFormat="1">
      <alignment vertical="bottom"/>
    </xf>
    <xf borderId="20" fillId="6" fontId="18" numFmtId="165" xfId="0" applyAlignment="1" applyBorder="1" applyFont="1" applyNumberFormat="1">
      <alignment horizontal="right" vertical="bottom"/>
    </xf>
    <xf borderId="21" fillId="6" fontId="52" numFmtId="3" xfId="0" applyAlignment="1" applyBorder="1" applyFont="1" applyNumberFormat="1">
      <alignment vertical="bottom"/>
    </xf>
    <xf borderId="0" fillId="3" fontId="37" numFmtId="3" xfId="0" applyAlignment="1" applyFont="1" applyNumberFormat="1">
      <alignment horizontal="right" vertical="bottom"/>
    </xf>
    <xf borderId="0" fillId="3" fontId="32" numFmtId="10" xfId="0" applyAlignment="1" applyFont="1" applyNumberFormat="1">
      <alignment horizontal="right" vertical="bottom"/>
    </xf>
    <xf borderId="0" fillId="3" fontId="32" numFmtId="9" xfId="0" applyAlignment="1" applyFont="1" applyNumberFormat="1">
      <alignment horizontal="right" vertical="bottom"/>
    </xf>
    <xf borderId="0" fillId="3" fontId="32" numFmtId="2" xfId="0" applyAlignment="1" applyFont="1" applyNumberFormat="1">
      <alignment horizontal="center" vertical="bottom"/>
    </xf>
    <xf borderId="0" fillId="4" fontId="18" numFmtId="165" xfId="0" applyAlignment="1" applyFont="1" applyNumberFormat="1">
      <alignment horizontal="center" vertical="bottom"/>
    </xf>
    <xf borderId="0" fillId="4" fontId="19" numFmtId="9" xfId="0" applyAlignment="1" applyFont="1" applyNumberFormat="1">
      <alignment horizontal="right" vertical="bottom"/>
    </xf>
    <xf borderId="0" fillId="5" fontId="18" numFmtId="165" xfId="0" applyAlignment="1" applyFont="1" applyNumberFormat="1">
      <alignment horizontal="right" vertical="bottom"/>
    </xf>
    <xf borderId="0" fillId="5" fontId="19" numFmtId="9" xfId="0" applyAlignment="1" applyFont="1" applyNumberFormat="1">
      <alignment horizontal="right" vertical="bottom"/>
    </xf>
    <xf borderId="0" fillId="6" fontId="18" numFmtId="165" xfId="0" applyAlignment="1" applyFont="1" applyNumberFormat="1">
      <alignment horizontal="right" vertical="bottom"/>
    </xf>
    <xf borderId="24" fillId="6" fontId="19" numFmtId="9" xfId="0" applyAlignment="1" applyBorder="1" applyFont="1" applyNumberFormat="1">
      <alignment horizontal="right" vertical="bottom"/>
    </xf>
    <xf borderId="0" fillId="3" fontId="32" numFmtId="1" xfId="0" applyAlignment="1" applyFont="1" applyNumberFormat="1">
      <alignment horizontal="center" vertical="bottom"/>
    </xf>
    <xf borderId="23" fillId="0" fontId="7" numFmtId="164" xfId="0" applyAlignment="1" applyBorder="1" applyFont="1" applyNumberFormat="1">
      <alignment horizontal="center" vertical="bottom"/>
    </xf>
    <xf borderId="0" fillId="0" fontId="7" numFmtId="164" xfId="0" applyAlignment="1" applyFont="1" applyNumberFormat="1">
      <alignment vertical="bottom"/>
    </xf>
    <xf borderId="0" fillId="2" fontId="7" numFmtId="3" xfId="0" applyAlignment="1" applyFont="1" applyNumberFormat="1">
      <alignment vertical="bottom"/>
    </xf>
    <xf borderId="0" fillId="2" fontId="7" numFmtId="165" xfId="0" applyAlignment="1" applyFont="1" applyNumberFormat="1">
      <alignment vertical="bottom"/>
    </xf>
    <xf borderId="24" fillId="2" fontId="7" numFmtId="3" xfId="0" applyAlignment="1" applyBorder="1" applyFont="1" applyNumberFormat="1">
      <alignment vertical="bottom"/>
    </xf>
    <xf borderId="0" fillId="3" fontId="54" numFmtId="0" xfId="0" applyFont="1"/>
    <xf borderId="0" fillId="0" fontId="3" numFmtId="0" xfId="0" applyAlignment="1" applyFont="1">
      <alignment horizontal="left"/>
    </xf>
    <xf borderId="0" fillId="2" fontId="55" numFmtId="168" xfId="0" applyAlignment="1" applyFont="1" applyNumberFormat="1">
      <alignment readingOrder="0"/>
    </xf>
    <xf borderId="2" fillId="0" fontId="7" numFmtId="0" xfId="0" applyAlignment="1" applyBorder="1" applyFont="1">
      <alignment horizontal="center"/>
    </xf>
    <xf borderId="2" fillId="0" fontId="3" numFmtId="165" xfId="0" applyBorder="1" applyFont="1" applyNumberFormat="1"/>
    <xf borderId="0" fillId="3" fontId="56" numFmtId="3" xfId="0" applyAlignment="1" applyFont="1" applyNumberFormat="1">
      <alignment readingOrder="0"/>
    </xf>
    <xf borderId="0" fillId="3" fontId="35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left" shrinkToFit="0" vertical="bottom" wrapText="0"/>
    </xf>
    <xf borderId="8" fillId="0" fontId="2" numFmtId="0" xfId="0" applyAlignment="1" applyBorder="1" applyFont="1">
      <alignment horizontal="center" shrinkToFit="0" vertical="bottom" wrapText="0"/>
    </xf>
    <xf borderId="19" fillId="0" fontId="23" numFmtId="0" xfId="0" applyAlignment="1" applyBorder="1" applyFont="1">
      <alignment horizontal="left" readingOrder="0" vertical="bottom"/>
    </xf>
    <xf borderId="20" fillId="0" fontId="2" numFmtId="0" xfId="0" applyAlignment="1" applyBorder="1" applyFont="1">
      <alignment horizontal="center" readingOrder="0" shrinkToFit="0" vertical="bottom" wrapText="0"/>
    </xf>
    <xf borderId="20" fillId="0" fontId="3" numFmtId="3" xfId="0" applyAlignment="1" applyBorder="1" applyFont="1" applyNumberFormat="1">
      <alignment vertical="bottom"/>
    </xf>
    <xf borderId="21" fillId="0" fontId="3" numFmtId="3" xfId="0" applyAlignment="1" applyBorder="1" applyFont="1" applyNumberFormat="1">
      <alignment vertical="bottom"/>
    </xf>
    <xf borderId="2" fillId="0" fontId="23" numFmtId="0" xfId="0" applyAlignment="1" applyBorder="1" applyFont="1">
      <alignment horizontal="left" readingOrder="0" shrinkToFit="0" vertical="bottom" wrapText="0"/>
    </xf>
    <xf borderId="1" fillId="0" fontId="7" numFmtId="164" xfId="0" applyAlignment="1" applyBorder="1" applyFont="1" applyNumberFormat="1">
      <alignment horizontal="center" vertical="bottom"/>
    </xf>
    <xf borderId="0" fillId="0" fontId="23" numFmtId="0" xfId="0" applyAlignment="1" applyFont="1">
      <alignment horizontal="left" vertical="bottom"/>
    </xf>
    <xf borderId="23" fillId="0" fontId="23" numFmtId="0" xfId="0" applyAlignment="1" applyBorder="1" applyFont="1">
      <alignment horizontal="center" vertical="bottom"/>
    </xf>
    <xf borderId="0" fillId="0" fontId="23" numFmtId="164" xfId="0" applyAlignment="1" applyFont="1" applyNumberFormat="1">
      <alignment horizontal="center" vertical="bottom"/>
    </xf>
    <xf borderId="0" fillId="8" fontId="23" numFmtId="3" xfId="0" applyAlignment="1" applyFont="1" applyNumberFormat="1">
      <alignment horizontal="center" readingOrder="0" vertical="bottom"/>
    </xf>
    <xf borderId="0" fillId="0" fontId="23" numFmtId="0" xfId="0" applyAlignment="1" applyFont="1">
      <alignment vertical="bottom"/>
    </xf>
    <xf borderId="0" fillId="0" fontId="12" numFmtId="164" xfId="0" applyAlignment="1" applyFont="1" applyNumberFormat="1">
      <alignment horizontal="left" vertical="bottom"/>
    </xf>
    <xf borderId="23" fillId="0" fontId="12" numFmtId="164" xfId="0" applyAlignment="1" applyBorder="1" applyFont="1" applyNumberFormat="1">
      <alignment horizontal="center" vertical="bottom"/>
    </xf>
    <xf borderId="0" fillId="0" fontId="12" numFmtId="164" xfId="0" applyAlignment="1" applyFont="1" applyNumberFormat="1">
      <alignment horizontal="center" vertical="bottom"/>
    </xf>
    <xf borderId="19" fillId="8" fontId="23" numFmtId="0" xfId="0" applyAlignment="1" applyBorder="1" applyFont="1">
      <alignment horizontal="center" vertical="bottom"/>
    </xf>
    <xf borderId="0" fillId="0" fontId="12" numFmtId="0" xfId="0" applyAlignment="1" applyFont="1">
      <alignment vertical="bottom"/>
    </xf>
    <xf borderId="0" fillId="2" fontId="57" numFmtId="0" xfId="0" applyAlignment="1" applyFont="1">
      <alignment horizontal="left" shrinkToFit="0" vertical="bottom" wrapText="1"/>
    </xf>
    <xf borderId="11" fillId="2" fontId="10" numFmtId="0" xfId="0" applyAlignment="1" applyBorder="1" applyFont="1">
      <alignment horizontal="center" readingOrder="0" shrinkToFit="0" vertical="bottom" wrapText="1"/>
    </xf>
    <xf borderId="27" fillId="0" fontId="58" numFmtId="0" xfId="0" applyAlignment="1" applyBorder="1" applyFont="1">
      <alignment horizontal="center" readingOrder="0" shrinkToFit="0" vertical="bottom" wrapText="1"/>
    </xf>
    <xf borderId="11" fillId="4" fontId="3" numFmtId="0" xfId="0" applyAlignment="1" applyBorder="1" applyFont="1">
      <alignment shrinkToFit="0" vertical="bottom" wrapText="1"/>
    </xf>
    <xf borderId="27" fillId="4" fontId="3" numFmtId="0" xfId="0" applyAlignment="1" applyBorder="1" applyFont="1">
      <alignment shrinkToFit="0" vertical="bottom" wrapText="1"/>
    </xf>
    <xf borderId="28" fillId="4" fontId="34" numFmtId="0" xfId="0" applyAlignment="1" applyBorder="1" applyFont="1">
      <alignment shrinkToFit="0" vertical="bottom" wrapText="1"/>
    </xf>
    <xf borderId="11" fillId="4" fontId="12" numFmtId="0" xfId="0" applyAlignment="1" applyBorder="1" applyFont="1">
      <alignment shrinkToFit="0" vertical="bottom" wrapText="1"/>
    </xf>
    <xf borderId="0" fillId="0" fontId="40" numFmtId="169" xfId="0" applyAlignment="1" applyFont="1" applyNumberFormat="1">
      <alignment horizontal="center" vertical="bottom"/>
    </xf>
    <xf borderId="23" fillId="9" fontId="3" numFmtId="3" xfId="0" applyAlignment="1" applyBorder="1" applyFont="1" applyNumberFormat="1">
      <alignment vertical="bottom"/>
    </xf>
    <xf borderId="19" fillId="0" fontId="2" numFmtId="164" xfId="0" applyAlignment="1" applyBorder="1" applyFont="1" applyNumberFormat="1">
      <alignment horizontal="center" vertical="bottom"/>
    </xf>
    <xf borderId="20" fillId="0" fontId="33" numFmtId="169" xfId="0" applyAlignment="1" applyBorder="1" applyFont="1" applyNumberFormat="1">
      <alignment horizontal="center" vertical="bottom"/>
    </xf>
    <xf borderId="19" fillId="4" fontId="3" numFmtId="3" xfId="0" applyAlignment="1" applyBorder="1" applyFont="1" applyNumberFormat="1">
      <alignment horizontal="right" vertical="bottom"/>
    </xf>
    <xf borderId="20" fillId="4" fontId="3" numFmtId="3" xfId="0" applyAlignment="1" applyBorder="1" applyFont="1" applyNumberFormat="1">
      <alignment horizontal="right" vertical="bottom"/>
    </xf>
    <xf borderId="21" fillId="4" fontId="26" numFmtId="3" xfId="0" applyAlignment="1" applyBorder="1" applyFont="1" applyNumberFormat="1">
      <alignment horizontal="right" vertical="bottom"/>
    </xf>
    <xf borderId="19" fillId="5" fontId="3" numFmtId="3" xfId="0" applyAlignment="1" applyBorder="1" applyFont="1" applyNumberFormat="1">
      <alignment horizontal="right" vertical="bottom"/>
    </xf>
    <xf borderId="20" fillId="5" fontId="3" numFmtId="3" xfId="0" applyAlignment="1" applyBorder="1" applyFont="1" applyNumberFormat="1">
      <alignment horizontal="right" vertical="bottom"/>
    </xf>
    <xf borderId="21" fillId="5" fontId="3" numFmtId="9" xfId="0" applyAlignment="1" applyBorder="1" applyFont="1" applyNumberFormat="1">
      <alignment vertical="bottom"/>
    </xf>
    <xf borderId="19" fillId="9" fontId="3" numFmtId="3" xfId="0" applyAlignment="1" applyBorder="1" applyFont="1" applyNumberFormat="1">
      <alignment horizontal="right" vertical="bottom"/>
    </xf>
    <xf borderId="20" fillId="9" fontId="3" numFmtId="3" xfId="0" applyAlignment="1" applyBorder="1" applyFont="1" applyNumberFormat="1">
      <alignment horizontal="right" vertical="bottom"/>
    </xf>
    <xf borderId="21" fillId="9" fontId="3" numFmtId="3" xfId="0" applyAlignment="1" applyBorder="1" applyFont="1" applyNumberFormat="1">
      <alignment horizontal="right" vertical="bottom"/>
    </xf>
    <xf borderId="24" fillId="4" fontId="29" numFmtId="9" xfId="0" applyAlignment="1" applyBorder="1" applyFont="1" applyNumberFormat="1">
      <alignment horizontal="right" vertical="bottom"/>
    </xf>
    <xf borderId="23" fillId="9" fontId="3" numFmtId="3" xfId="0" applyAlignment="1" applyBorder="1" applyFont="1" applyNumberFormat="1">
      <alignment horizontal="right" vertical="bottom"/>
    </xf>
    <xf borderId="24" fillId="9" fontId="42" numFmtId="10" xfId="0" applyAlignment="1" applyBorder="1" applyFont="1" applyNumberFormat="1">
      <alignment horizontal="right" vertical="bottom"/>
    </xf>
    <xf borderId="0" fillId="0" fontId="40" numFmtId="0" xfId="0" applyAlignment="1" applyFont="1">
      <alignment horizontal="center" vertical="bottom"/>
    </xf>
    <xf borderId="23" fillId="0" fontId="3" numFmtId="0" xfId="0" applyAlignment="1" applyBorder="1" applyFont="1">
      <alignment vertical="bottom"/>
    </xf>
    <xf borderId="24" fillId="0" fontId="3" numFmtId="10" xfId="0" applyAlignment="1" applyBorder="1" applyFont="1" applyNumberFormat="1">
      <alignment vertical="bottom"/>
    </xf>
    <xf borderId="24" fillId="0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2" fillId="0" fontId="3" numFmtId="0" xfId="0" applyAlignment="1" applyBorder="1" applyFont="1">
      <alignment vertical="bottom"/>
    </xf>
    <xf borderId="8" fillId="0" fontId="6" numFmtId="0" xfId="0" applyAlignment="1" applyBorder="1" applyFont="1">
      <alignment readingOrder="0" shrinkToFit="0" vertical="bottom" wrapText="0"/>
    </xf>
    <xf borderId="8" fillId="0" fontId="6" numFmtId="0" xfId="0" applyAlignment="1" applyBorder="1" applyFont="1">
      <alignment vertical="bottom"/>
    </xf>
    <xf borderId="0" fillId="2" fontId="59" numFmtId="0" xfId="0" applyAlignment="1" applyFont="1">
      <alignment readingOrder="0"/>
    </xf>
    <xf borderId="8" fillId="0" fontId="60" numFmtId="0" xfId="0" applyAlignment="1" applyBorder="1" applyFont="1">
      <alignment readingOrder="0" vertical="bottom"/>
    </xf>
    <xf borderId="0" fillId="0" fontId="61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 scale of Vaccination Bias in PHAC 'Cases following vaccination' reports (published in PHAC COVID-19 Daily Epidemiology Updates)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'Fully vaccinated (%)'!$I$8</c:f>
            </c:strRef>
          </c:tx>
          <c:spPr>
            <a:solidFill>
              <a:schemeClr val="accent4"/>
            </a:solidFill>
            <a:ln cmpd="sng">
              <a:solidFill>
                <a:schemeClr val="accent4"/>
              </a:solidFill>
            </a:ln>
          </c:spPr>
          <c:cat>
            <c:strRef>
              <c:f>'Fully vaccinated (%)'!$A$9:$A$26</c:f>
            </c:strRef>
          </c:cat>
          <c:val>
            <c:numRef>
              <c:f>'Fully vaccinated (%)'!$I$9:$I$26</c:f>
              <c:numCache/>
            </c:numRef>
          </c:val>
        </c:ser>
        <c:ser>
          <c:idx val="1"/>
          <c:order val="1"/>
          <c:tx>
            <c:strRef>
              <c:f>'Fully vaccinated (%)'!$J$8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'Fully vaccinated (%)'!$A$9:$A$26</c:f>
            </c:strRef>
          </c:cat>
          <c:val>
            <c:numRef>
              <c:f>'Fully vaccinated (%)'!$J$9:$J$26</c:f>
              <c:numCache/>
            </c:numRef>
          </c:val>
        </c:ser>
        <c:ser>
          <c:idx val="2"/>
          <c:order val="2"/>
          <c:tx>
            <c:strRef>
              <c:f>'Fully vaccinated (%)'!$K$8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'Fully vaccinated (%)'!$A$9:$A$26</c:f>
            </c:strRef>
          </c:cat>
          <c:val>
            <c:numRef>
              <c:f>'Fully vaccinated (%)'!$K$9:$K$26</c:f>
              <c:numCache/>
            </c:numRef>
          </c:val>
        </c:ser>
        <c:axId val="1156019334"/>
        <c:axId val="1337143308"/>
      </c:barChart>
      <c:catAx>
        <c:axId val="1156019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7143308"/>
      </c:catAx>
      <c:valAx>
        <c:axId val="1337143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Reported  / Observed weekly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60193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Deaths from COVID-19 vs. "Serious reactions" from COVID vaccines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Fully vaccinated Deaths</c:v>
          </c:tx>
          <c:spPr>
            <a:solidFill>
              <a:srgbClr val="FF00FF"/>
            </a:solidFill>
            <a:ln cmpd="sng">
              <a:solidFill>
                <a:srgbClr val="FF00FF">
                  <a:alpha val="100000"/>
                </a:srgbClr>
              </a:solidFill>
            </a:ln>
          </c:spPr>
          <c:cat>
            <c:strRef>
              <c:f>'Raw total data &amp; weekly calcula'!$B$33:$B$50</c:f>
            </c:strRef>
          </c:cat>
          <c:val>
            <c:numRef>
              <c:f>'Raw total data &amp; weekly calcula'!$U$33:$U$50</c:f>
              <c:numCache/>
            </c:numRef>
          </c:val>
        </c:ser>
        <c:ser>
          <c:idx val="1"/>
          <c:order val="1"/>
          <c:tx>
            <c:v>Total Deaths</c:v>
          </c:tx>
          <c:spPr>
            <a:solidFill>
              <a:schemeClr val="accent2"/>
            </a:solidFill>
            <a:ln cmpd="sng" w="19050">
              <a:solidFill>
                <a:srgbClr val="000000"/>
              </a:solidFill>
            </a:ln>
          </c:spPr>
          <c:cat>
            <c:strRef>
              <c:f>'Raw total data &amp; weekly calcula'!$B$33:$B$50</c:f>
            </c:strRef>
          </c:cat>
          <c:val>
            <c:numRef>
              <c:f>'Raw total data &amp; weekly calcula'!$W$33:$W$50</c:f>
              <c:numCache/>
            </c:numRef>
          </c:val>
        </c:ser>
        <c:axId val="1158738234"/>
        <c:axId val="111294173"/>
      </c:barChart>
      <c:areaChart>
        <c:ser>
          <c:idx val="2"/>
          <c:order val="2"/>
          <c:tx>
            <c:strRef>
              <c:f>'Raw total data &amp; weekly calcula'!$AA$30:$AA$32</c:f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'Raw total data &amp; weekly calcula'!$B$33:$B$50</c:f>
            </c:strRef>
          </c:cat>
          <c:val>
            <c:numRef>
              <c:f>'Raw total data &amp; weekly calcula'!$AA$33:$AA$50</c:f>
              <c:numCache/>
            </c:numRef>
          </c:val>
        </c:ser>
        <c:axId val="1158738234"/>
        <c:axId val="111294173"/>
      </c:areaChart>
      <c:catAx>
        <c:axId val="1158738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94173"/>
      </c:catAx>
      <c:valAx>
        <c:axId val="111294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Weekly 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87382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of Fully vaccinated (%): Reported by PHAC  and Weekly observed statistics</a:t>
            </a:r>
          </a:p>
        </c:rich>
      </c:tx>
      <c:layout>
        <c:manualLayout>
          <c:xMode val="edge"/>
          <c:yMode val="edge"/>
          <c:x val="0.020384615384615386"/>
          <c:y val="0.05524193548387097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Cases (from Dec 2020)</c:v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cat>
            <c:strRef>
              <c:f>'Raw total data &amp; weekly calcula'!$B$56:$B$72</c:f>
            </c:strRef>
          </c:cat>
          <c:val>
            <c:numRef>
              <c:f>'Raw total data &amp; weekly calcula'!$D$56:$D$72</c:f>
              <c:numCache/>
            </c:numRef>
          </c:val>
        </c:ser>
        <c:ser>
          <c:idx val="1"/>
          <c:order val="1"/>
          <c:tx>
            <c:v>Cases (weekly)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'Raw total data &amp; weekly calcula'!$B$56:$B$72</c:f>
            </c:strRef>
          </c:cat>
          <c:val>
            <c:numRef>
              <c:f>'Raw total data &amp; weekly calcula'!$E$56:$E$72</c:f>
              <c:numCache/>
            </c:numRef>
          </c:val>
        </c:ser>
        <c:ser>
          <c:idx val="2"/>
          <c:order val="2"/>
          <c:tx>
            <c:v>Hospitalisations (from Dec 2020)</c:v>
          </c:tx>
          <c:spPr>
            <a:solidFill>
              <a:srgbClr val="FFFF00"/>
            </a:solidFill>
            <a:ln cmpd="sng">
              <a:solidFill>
                <a:srgbClr val="000000"/>
              </a:solidFill>
            </a:ln>
          </c:spPr>
          <c:cat>
            <c:strRef>
              <c:f>'Raw total data &amp; weekly calcula'!$B$56:$B$72</c:f>
            </c:strRef>
          </c:cat>
          <c:val>
            <c:numRef>
              <c:f>'Raw total data &amp; weekly calcula'!$F$56:$F$72</c:f>
              <c:numCache/>
            </c:numRef>
          </c:val>
        </c:ser>
        <c:ser>
          <c:idx val="3"/>
          <c:order val="3"/>
          <c:tx>
            <c:v>Hospitalizations (weekly)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'Raw total data &amp; weekly calcula'!$B$56:$B$72</c:f>
            </c:strRef>
          </c:cat>
          <c:val>
            <c:numRef>
              <c:f>'Raw total data &amp; weekly calcula'!$G$56:$G$71</c:f>
              <c:numCache/>
            </c:numRef>
          </c:val>
        </c:ser>
        <c:ser>
          <c:idx val="4"/>
          <c:order val="4"/>
          <c:tx>
            <c:v>Deaths  (from Dec 2020)</c:v>
          </c:tx>
          <c:spPr>
            <a:solidFill>
              <a:srgbClr val="FF00FF">
                <a:alpha val="50196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'Raw total data &amp; weekly calcula'!$B$56:$B$72</c:f>
            </c:strRef>
          </c:cat>
          <c:val>
            <c:numRef>
              <c:f>'Raw total data &amp; weekly calcula'!$H$56:$H$72</c:f>
              <c:numCache/>
            </c:numRef>
          </c:val>
        </c:ser>
        <c:ser>
          <c:idx val="5"/>
          <c:order val="5"/>
          <c:tx>
            <c:v>Deaths ( weekly )</c:v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'Raw total data &amp; weekly calcula'!$B$56:$B$72</c:f>
            </c:strRef>
          </c:cat>
          <c:val>
            <c:numRef>
              <c:f>'Raw total data &amp; weekly calcula'!$I$56:$I$72</c:f>
              <c:numCache/>
            </c:numRef>
          </c:val>
        </c:ser>
        <c:axId val="793357222"/>
        <c:axId val="238560988"/>
      </c:barChart>
      <c:lineChart>
        <c:varyColors val="0"/>
        <c:ser>
          <c:idx val="6"/>
          <c:order val="6"/>
          <c:tx>
            <c:strRef>
              <c:f>'Raw total data &amp; weekly calcula'!$C$32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'Raw total data &amp; weekly calcula'!$B$56:$B$72</c:f>
            </c:strRef>
          </c:cat>
          <c:val>
            <c:numRef>
              <c:f>'Raw total data &amp; weekly calcula'!$C$33:$C$50</c:f>
              <c:numCache/>
            </c:numRef>
          </c:val>
          <c:smooth val="0"/>
        </c:ser>
        <c:axId val="793357222"/>
        <c:axId val="238560988"/>
      </c:lineChart>
      <c:catAx>
        <c:axId val="793357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8560988"/>
      </c:catAx>
      <c:valAx>
        <c:axId val="23856098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35722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of Fully vaccinated (%)</a:t>
            </a:r>
          </a:p>
        </c:rich>
      </c:tx>
      <c:layout>
        <c:manualLayout>
          <c:xMode val="edge"/>
          <c:yMode val="edge"/>
          <c:x val="0.020384615384615386"/>
          <c:y val="0.05524193548387097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Cases (from Dec 2020)</c:v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cat>
            <c:strRef>
              <c:f>'Raw total data &amp; weekly calcula'!$B$56:$B$72</c:f>
            </c:strRef>
          </c:cat>
          <c:val>
            <c:numRef>
              <c:f>'Raw total data &amp; weekly calcula'!$D$56:$D$72</c:f>
              <c:numCache/>
            </c:numRef>
          </c:val>
        </c:ser>
        <c:ser>
          <c:idx val="1"/>
          <c:order val="1"/>
          <c:tx>
            <c:v>Cases (weekly)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'Raw total data &amp; weekly calcula'!$B$56:$B$72</c:f>
            </c:strRef>
          </c:cat>
          <c:val>
            <c:numRef>
              <c:f>'Raw total data &amp; weekly calcula'!$E$56:$E$72</c:f>
              <c:numCache/>
            </c:numRef>
          </c:val>
        </c:ser>
        <c:ser>
          <c:idx val="2"/>
          <c:order val="2"/>
          <c:tx>
            <c:v>Hospitalisations (from Dec 2020)</c:v>
          </c:tx>
          <c:spPr>
            <a:solidFill>
              <a:srgbClr val="FFFF00"/>
            </a:solidFill>
            <a:ln cmpd="sng">
              <a:solidFill>
                <a:srgbClr val="000000"/>
              </a:solidFill>
            </a:ln>
          </c:spPr>
          <c:cat>
            <c:strRef>
              <c:f>'Raw total data &amp; weekly calcula'!$B$56:$B$72</c:f>
            </c:strRef>
          </c:cat>
          <c:val>
            <c:numRef>
              <c:f>'Raw total data &amp; weekly calcula'!$F$56:$F$72</c:f>
              <c:numCache/>
            </c:numRef>
          </c:val>
        </c:ser>
        <c:ser>
          <c:idx val="3"/>
          <c:order val="3"/>
          <c:tx>
            <c:v>Hospitalizations (weekly)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'Raw total data &amp; weekly calcula'!$B$56:$B$72</c:f>
            </c:strRef>
          </c:cat>
          <c:val>
            <c:numRef>
              <c:f>'Raw total data &amp; weekly calcula'!$G$56:$G$71</c:f>
              <c:numCache/>
            </c:numRef>
          </c:val>
        </c:ser>
        <c:ser>
          <c:idx val="4"/>
          <c:order val="4"/>
          <c:tx>
            <c:v>Deaths  (from Dec 2020)</c:v>
          </c:tx>
          <c:spPr>
            <a:solidFill>
              <a:srgbClr val="FF00FF">
                <a:alpha val="50196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'Raw total data &amp; weekly calcula'!$B$56:$B$72</c:f>
            </c:strRef>
          </c:cat>
          <c:val>
            <c:numRef>
              <c:f>'Raw total data &amp; weekly calcula'!$H$56:$H$72</c:f>
              <c:numCache/>
            </c:numRef>
          </c:val>
        </c:ser>
        <c:ser>
          <c:idx val="5"/>
          <c:order val="5"/>
          <c:tx>
            <c:v>Deaths ( weekly )</c:v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'Raw total data &amp; weekly calcula'!$B$56:$B$72</c:f>
            </c:strRef>
          </c:cat>
          <c:val>
            <c:numRef>
              <c:f>'Raw total data &amp; weekly calcula'!$I$56:$I$72</c:f>
              <c:numCache/>
            </c:numRef>
          </c:val>
        </c:ser>
        <c:axId val="190008787"/>
        <c:axId val="1032012571"/>
      </c:barChart>
      <c:lineChart>
        <c:varyColors val="0"/>
        <c:ser>
          <c:idx val="6"/>
          <c:order val="6"/>
          <c:tx>
            <c:strRef>
              <c:f>'Raw total data &amp; weekly calcula'!$C$32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'Raw total data &amp; weekly calcula'!$B$56:$B$72</c:f>
            </c:strRef>
          </c:cat>
          <c:val>
            <c:numRef>
              <c:f>'Raw total data &amp; weekly calcula'!$C$33:$C$50</c:f>
              <c:numCache/>
            </c:numRef>
          </c:val>
          <c:smooth val="0"/>
        </c:ser>
        <c:axId val="190008787"/>
        <c:axId val="1032012571"/>
      </c:lineChart>
      <c:catAx>
        <c:axId val="190008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2012571"/>
      </c:catAx>
      <c:valAx>
        <c:axId val="10320125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0878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Deaths from COVID-19 vs. "Serious reactions" from COVID vaccines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Fully vaccinated Deaths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'Raw total data &amp; weekly calcula'!$B$33:$B$50</c:f>
            </c:strRef>
          </c:cat>
          <c:val>
            <c:numRef>
              <c:f>'Raw total data &amp; weekly calcula'!$U$33:$U$50</c:f>
              <c:numCache/>
            </c:numRef>
          </c:val>
        </c:ser>
        <c:ser>
          <c:idx val="1"/>
          <c:order val="1"/>
          <c:tx>
            <c:v>Total Deaths</c:v>
          </c:tx>
          <c:spPr>
            <a:solidFill>
              <a:schemeClr val="accent2"/>
            </a:solidFill>
            <a:ln cmpd="sng" w="19050">
              <a:solidFill>
                <a:srgbClr val="000000"/>
              </a:solidFill>
            </a:ln>
          </c:spPr>
          <c:cat>
            <c:strRef>
              <c:f>'Raw total data &amp; weekly calcula'!$B$33:$B$50</c:f>
            </c:strRef>
          </c:cat>
          <c:val>
            <c:numRef>
              <c:f>'Raw total data &amp; weekly calcula'!$W$33:$W$50</c:f>
              <c:numCache/>
            </c:numRef>
          </c:val>
        </c:ser>
        <c:axId val="894188661"/>
        <c:axId val="1176705129"/>
      </c:barChart>
      <c:areaChart>
        <c:ser>
          <c:idx val="2"/>
          <c:order val="2"/>
          <c:tx>
            <c:strRef>
              <c:f>'Raw total data &amp; weekly calcula'!$AA$30:$AA$32</c:f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'Raw total data &amp; weekly calcula'!$B$33:$B$50</c:f>
            </c:strRef>
          </c:cat>
          <c:val>
            <c:numRef>
              <c:f>'Raw total data &amp; weekly calcula'!$AA$33:$AA$50</c:f>
              <c:numCache/>
            </c:numRef>
          </c:val>
        </c:ser>
        <c:axId val="894188661"/>
        <c:axId val="1176705129"/>
      </c:areaChart>
      <c:catAx>
        <c:axId val="894188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For the week ending 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6705129"/>
      </c:catAx>
      <c:valAx>
        <c:axId val="1176705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Weekly 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1886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55</xdr:row>
      <xdr:rowOff>123825</xdr:rowOff>
    </xdr:from>
    <xdr:ext cx="11239500" cy="5438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82</xdr:row>
      <xdr:rowOff>133350</xdr:rowOff>
    </xdr:from>
    <xdr:ext cx="112395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27</xdr:row>
      <xdr:rowOff>200025</xdr:rowOff>
    </xdr:from>
    <xdr:ext cx="11334750" cy="5438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561975</xdr:colOff>
      <xdr:row>54</xdr:row>
      <xdr:rowOff>57150</xdr:rowOff>
    </xdr:from>
    <xdr:ext cx="10420350" cy="44100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25</xdr:col>
      <xdr:colOff>771525</xdr:colOff>
      <xdr:row>54</xdr:row>
      <xdr:rowOff>57150</xdr:rowOff>
    </xdr:from>
    <xdr:ext cx="7115175" cy="44100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ealth-infobase.canada.ca/covid-19/epidemiological-summary-covid-19-cases.html" TargetMode="External"/><Relationship Id="rId2" Type="http://schemas.openxmlformats.org/officeDocument/2006/relationships/hyperlink" Target="https://health-infobase.canada.ca/covid-19/vaccination-coverage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health-infobase.canada.ca/covid-19/vaccination-coverage/" TargetMode="External"/><Relationship Id="rId2" Type="http://schemas.openxmlformats.org/officeDocument/2006/relationships/hyperlink" Target="https://health-infobase.canada.ca/covid-19/vaccination-coverage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ealth-infobase.canada.ca/covid-19/vaccination-coverage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health-infobase.canada.ca/covid-19/epidemiological-summary-covid-19-cases.html" TargetMode="External"/><Relationship Id="rId2" Type="http://schemas.openxmlformats.org/officeDocument/2006/relationships/hyperlink" Target="https://health-infobase.canada.ca/covid-19/vaccine-safety" TargetMode="External"/><Relationship Id="rId3" Type="http://schemas.openxmlformats.org/officeDocument/2006/relationships/hyperlink" Target="https://www150.statcan.gc.ca/t1/tbl1/en/tv.action?pid=1310081001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19.29"/>
    <col customWidth="1" min="3" max="8" width="16.14"/>
    <col customWidth="1" min="9" max="32" width="12.43"/>
  </cols>
  <sheetData>
    <row r="1">
      <c r="A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4"/>
      <c r="AB1" s="4"/>
      <c r="AC1" s="4"/>
      <c r="AD1" s="4"/>
      <c r="AE1" s="4"/>
      <c r="AF1" s="4"/>
    </row>
    <row r="2">
      <c r="A2" s="5" t="s">
        <v>1</v>
      </c>
      <c r="B2" s="6"/>
      <c r="C2" s="7"/>
      <c r="D2" s="8"/>
      <c r="E2" s="7"/>
      <c r="F2" s="7"/>
      <c r="G2" s="7"/>
      <c r="H2" s="7"/>
      <c r="I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>
      <c r="A3" s="10" t="s">
        <v>2</v>
      </c>
      <c r="B3" s="11"/>
      <c r="C3" s="12"/>
      <c r="D3" s="12"/>
      <c r="E3" s="12"/>
      <c r="F3" s="13"/>
      <c r="G3" s="12"/>
      <c r="H3" s="12"/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>
      <c r="A4" s="16" t="s">
        <v>3</v>
      </c>
      <c r="B4" s="17"/>
      <c r="C4" s="12"/>
      <c r="D4" s="12"/>
      <c r="E4" s="12"/>
      <c r="F4" s="12"/>
      <c r="G4" s="12"/>
      <c r="H4" s="12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>
      <c r="A5" s="18" t="s">
        <v>4</v>
      </c>
      <c r="B5" s="19"/>
      <c r="C5" s="12"/>
      <c r="D5" s="12"/>
      <c r="E5" s="12"/>
      <c r="F5" s="12"/>
      <c r="G5" s="12"/>
      <c r="H5" s="12"/>
      <c r="I5" s="20"/>
      <c r="J5" s="21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</row>
    <row r="6">
      <c r="A6" s="23"/>
      <c r="B6" s="23"/>
      <c r="C6" s="24" t="s">
        <v>5</v>
      </c>
      <c r="D6" s="25"/>
      <c r="E6" s="26"/>
      <c r="F6" s="27" t="s">
        <v>5</v>
      </c>
      <c r="G6" s="25"/>
      <c r="H6" s="26"/>
      <c r="I6" s="28" t="s">
        <v>6</v>
      </c>
      <c r="J6" s="25"/>
      <c r="K6" s="26"/>
    </row>
    <row r="7">
      <c r="A7" s="29"/>
      <c r="C7" s="30" t="s">
        <v>7</v>
      </c>
      <c r="D7" s="31"/>
      <c r="E7" s="32"/>
      <c r="F7" s="33" t="s">
        <v>8</v>
      </c>
      <c r="G7" s="31"/>
      <c r="H7" s="32"/>
      <c r="I7" s="33" t="s">
        <v>8</v>
      </c>
      <c r="J7" s="31"/>
      <c r="K7" s="32"/>
    </row>
    <row r="8">
      <c r="A8" s="29" t="s">
        <v>9</v>
      </c>
      <c r="B8" s="34" t="s">
        <v>10</v>
      </c>
      <c r="C8" s="35" t="s">
        <v>11</v>
      </c>
      <c r="D8" s="36" t="s">
        <v>12</v>
      </c>
      <c r="E8" s="37" t="s">
        <v>13</v>
      </c>
      <c r="F8" s="38" t="s">
        <v>11</v>
      </c>
      <c r="G8" s="39" t="s">
        <v>12</v>
      </c>
      <c r="H8" s="40" t="s">
        <v>13</v>
      </c>
      <c r="I8" s="38" t="s">
        <v>11</v>
      </c>
      <c r="J8" s="39" t="s">
        <v>12</v>
      </c>
      <c r="K8" s="40" t="s">
        <v>13</v>
      </c>
    </row>
    <row r="9">
      <c r="A9" s="41">
        <v>44317.0</v>
      </c>
      <c r="B9" s="42">
        <v>0.0294</v>
      </c>
      <c r="C9" s="43"/>
      <c r="D9" s="36"/>
      <c r="E9" s="44"/>
      <c r="F9" s="45"/>
      <c r="G9" s="46"/>
      <c r="H9" s="47"/>
      <c r="I9" s="45"/>
      <c r="J9" s="46"/>
      <c r="K9" s="47"/>
    </row>
    <row r="10">
      <c r="A10" s="41">
        <v>44352.0</v>
      </c>
      <c r="B10" s="42">
        <v>0.08</v>
      </c>
      <c r="C10" s="43"/>
      <c r="D10" s="36"/>
      <c r="E10" s="44"/>
      <c r="F10" s="45"/>
      <c r="G10" s="46"/>
      <c r="H10" s="47"/>
      <c r="I10" s="45"/>
      <c r="J10" s="46"/>
      <c r="K10" s="47"/>
    </row>
    <row r="11">
      <c r="A11" s="41">
        <v>44373.0</v>
      </c>
      <c r="B11" s="42">
        <v>0.27</v>
      </c>
      <c r="C11" s="43"/>
      <c r="D11" s="36"/>
      <c r="E11" s="44"/>
      <c r="F11" s="45"/>
      <c r="G11" s="46"/>
      <c r="H11" s="47"/>
      <c r="I11" s="45"/>
      <c r="J11" s="46"/>
      <c r="K11" s="47"/>
    </row>
    <row r="12">
      <c r="A12" s="48">
        <v>44387.0</v>
      </c>
      <c r="B12" s="42">
        <v>0.4</v>
      </c>
      <c r="C12" s="49">
        <v>0.0047670618110613365</v>
      </c>
      <c r="D12" s="36">
        <v>0.006877453516326344</v>
      </c>
      <c r="E12" s="50">
        <v>0.011911434977578475</v>
      </c>
      <c r="F12" s="45"/>
      <c r="G12" s="46"/>
      <c r="H12" s="47"/>
      <c r="I12" s="45"/>
      <c r="J12" s="46"/>
      <c r="K12" s="47"/>
    </row>
    <row r="13">
      <c r="A13" s="41">
        <v>44394.0</v>
      </c>
      <c r="B13" s="42">
        <v>0.499</v>
      </c>
      <c r="C13" s="49">
        <v>0.005054761264225126</v>
      </c>
      <c r="D13" s="36">
        <v>0.007313002579274769</v>
      </c>
      <c r="E13" s="50">
        <v>0.01239209133945976</v>
      </c>
      <c r="F13" s="51">
        <v>0.15926892950391644</v>
      </c>
      <c r="G13" s="52">
        <v>0.1595744680851064</v>
      </c>
      <c r="H13" s="53">
        <v>0.08695652173913043</v>
      </c>
      <c r="I13" s="54">
        <f t="shared" ref="I13:K13" si="1">F13/C12</f>
        <v>33.41029251</v>
      </c>
      <c r="J13" s="54">
        <f t="shared" si="1"/>
        <v>23.20255131</v>
      </c>
      <c r="K13" s="54">
        <f t="shared" si="1"/>
        <v>7.300255754</v>
      </c>
    </row>
    <row r="14">
      <c r="A14" s="41">
        <v>44415.0</v>
      </c>
      <c r="B14" s="42">
        <v>0.615</v>
      </c>
      <c r="C14" s="49">
        <v>0.008128718149075535</v>
      </c>
      <c r="D14" s="36">
        <v>0.00974670419197156</v>
      </c>
      <c r="E14" s="50">
        <v>0.014271991217236175</v>
      </c>
      <c r="F14" s="51">
        <v>0.13323659389222348</v>
      </c>
      <c r="G14" s="52">
        <v>0.10999999999999999</v>
      </c>
      <c r="H14" s="53">
        <v>0.14285714285714285</v>
      </c>
      <c r="I14" s="54">
        <f t="shared" ref="I14:K14" si="2">F14/C13</f>
        <v>26.35863237</v>
      </c>
      <c r="J14" s="54">
        <f t="shared" si="2"/>
        <v>15.04170124</v>
      </c>
      <c r="K14" s="54">
        <f t="shared" si="2"/>
        <v>11.52808989</v>
      </c>
    </row>
    <row r="15">
      <c r="A15" s="41">
        <v>44422.0</v>
      </c>
      <c r="B15" s="42">
        <v>0.634</v>
      </c>
      <c r="C15" s="49">
        <v>0.010742698139986554</v>
      </c>
      <c r="D15" s="36">
        <v>0.011009870918754746</v>
      </c>
      <c r="E15" s="50">
        <v>0.01616189053374983</v>
      </c>
      <c r="F15" s="51">
        <v>0.17005687843439699</v>
      </c>
      <c r="G15" s="52">
        <v>0.09856262833675565</v>
      </c>
      <c r="H15" s="53">
        <v>0.19736842105263158</v>
      </c>
      <c r="I15" s="54">
        <f t="shared" ref="I15:K15" si="3">F15/C14</f>
        <v>20.92050374</v>
      </c>
      <c r="J15" s="54">
        <f t="shared" si="3"/>
        <v>10.11240583</v>
      </c>
      <c r="K15" s="54">
        <f t="shared" si="3"/>
        <v>13.82907389</v>
      </c>
    </row>
    <row r="16">
      <c r="A16" s="41">
        <v>44443.0</v>
      </c>
      <c r="B16" s="42">
        <v>0.67</v>
      </c>
      <c r="C16" s="49">
        <v>0.026436285573652508</v>
      </c>
      <c r="D16" s="36">
        <v>0.021871517790043794</v>
      </c>
      <c r="E16" s="50">
        <v>0.030143364783727485</v>
      </c>
      <c r="F16" s="51">
        <v>0.1483527776098652</v>
      </c>
      <c r="G16" s="52">
        <v>0.10754189944134078</v>
      </c>
      <c r="H16" s="53">
        <v>0.15625</v>
      </c>
      <c r="I16" s="54">
        <f t="shared" ref="I16:K16" si="4">F16/C15</f>
        <v>13.80963848</v>
      </c>
      <c r="J16" s="54">
        <f t="shared" si="4"/>
        <v>9.767771142</v>
      </c>
      <c r="K16" s="54">
        <f t="shared" si="4"/>
        <v>9.667804622</v>
      </c>
    </row>
    <row r="17">
      <c r="A17" s="41">
        <v>44450.0</v>
      </c>
      <c r="B17" s="42">
        <v>0.68</v>
      </c>
      <c r="C17" s="49">
        <v>0.03314977146413167</v>
      </c>
      <c r="D17" s="36">
        <v>0.026646872326505963</v>
      </c>
      <c r="E17" s="50">
        <v>0.03736526946107784</v>
      </c>
      <c r="F17" s="51">
        <v>0.2727183271832718</v>
      </c>
      <c r="G17" s="52">
        <v>0.18647007805724197</v>
      </c>
      <c r="H17" s="53">
        <v>0.3492063492063492</v>
      </c>
      <c r="I17" s="54">
        <f t="shared" ref="I17:K17" si="5">F17/C16</f>
        <v>10.31606072</v>
      </c>
      <c r="J17" s="54">
        <f t="shared" si="5"/>
        <v>8.525703604</v>
      </c>
      <c r="K17" s="54">
        <f t="shared" si="5"/>
        <v>11.58484966</v>
      </c>
    </row>
    <row r="18">
      <c r="A18" s="41">
        <v>44471.0</v>
      </c>
      <c r="B18" s="42">
        <v>0.71</v>
      </c>
      <c r="C18" s="49">
        <v>0.05399624100499452</v>
      </c>
      <c r="D18" s="36">
        <v>0.04177130613091261</v>
      </c>
      <c r="E18" s="50">
        <v>0.05752212389380531</v>
      </c>
      <c r="F18" s="51">
        <v>0.3332435054435701</v>
      </c>
      <c r="G18" s="52">
        <v>0.20573770491803278</v>
      </c>
      <c r="H18" s="53">
        <v>0.3</v>
      </c>
      <c r="I18" s="54">
        <f t="shared" ref="I18:K18" si="6">F18/C17</f>
        <v>10.05266374</v>
      </c>
      <c r="J18" s="54">
        <f t="shared" si="6"/>
        <v>7.72089506</v>
      </c>
      <c r="K18" s="54">
        <f t="shared" si="6"/>
        <v>8.028846154</v>
      </c>
    </row>
    <row r="19">
      <c r="A19" s="41">
        <v>44499.0</v>
      </c>
      <c r="B19" s="42">
        <v>0.74</v>
      </c>
      <c r="C19" s="49">
        <v>0.07315035785403531</v>
      </c>
      <c r="D19" s="36">
        <v>0.056432432432432435</v>
      </c>
      <c r="E19" s="50">
        <v>0.0794512132691717</v>
      </c>
      <c r="F19" s="51">
        <v>0.42276589443950885</v>
      </c>
      <c r="G19" s="52">
        <v>0.2794943820224719</v>
      </c>
      <c r="H19" s="53">
        <v>0.3516483516483517</v>
      </c>
      <c r="I19" s="54">
        <f t="shared" ref="I19:K19" si="7">F19/C18</f>
        <v>7.829543068</v>
      </c>
      <c r="J19" s="54">
        <f t="shared" si="7"/>
        <v>6.69106159</v>
      </c>
      <c r="K19" s="54">
        <f t="shared" si="7"/>
        <v>6.113271344</v>
      </c>
    </row>
    <row r="20">
      <c r="A20" s="41">
        <v>44527.0</v>
      </c>
      <c r="B20" s="42">
        <v>0.76</v>
      </c>
      <c r="C20" s="49">
        <v>0.09344747606988997</v>
      </c>
      <c r="D20" s="36">
        <v>0.07066583546162045</v>
      </c>
      <c r="E20" s="50">
        <v>0.09501210653753027</v>
      </c>
      <c r="F20" s="51">
        <v>0.5471423659781545</v>
      </c>
      <c r="G20" s="52">
        <v>0.2600690448791715</v>
      </c>
      <c r="H20" s="53">
        <v>0.36428571428571427</v>
      </c>
      <c r="I20" s="54">
        <f t="shared" ref="I20:K20" si="8">F20/C19</f>
        <v>7.479695001</v>
      </c>
      <c r="J20" s="54">
        <f t="shared" si="8"/>
        <v>4.60850319</v>
      </c>
      <c r="K20" s="54">
        <f t="shared" si="8"/>
        <v>4.585023932</v>
      </c>
    </row>
    <row r="21">
      <c r="A21" s="41">
        <v>44534.0</v>
      </c>
      <c r="B21" s="42">
        <v>0.7603</v>
      </c>
      <c r="C21" s="49">
        <v>0.09936456927874414</v>
      </c>
      <c r="D21" s="36">
        <v>0.07370347530287055</v>
      </c>
      <c r="E21" s="50">
        <v>0.09759140197677767</v>
      </c>
      <c r="F21" s="51">
        <v>0.6163055308202237</v>
      </c>
      <c r="G21" s="52">
        <v>0.35239852398523985</v>
      </c>
      <c r="H21" s="53">
        <v>0.375</v>
      </c>
      <c r="I21" s="54">
        <f t="shared" ref="I21:K21" si="9">F21/C20</f>
        <v>6.595207883</v>
      </c>
      <c r="J21" s="54">
        <f t="shared" si="9"/>
        <v>4.986830223</v>
      </c>
      <c r="K21" s="54">
        <f t="shared" si="9"/>
        <v>3.946865443</v>
      </c>
    </row>
    <row r="22">
      <c r="A22" s="41">
        <v>44548.0</v>
      </c>
      <c r="B22" s="42">
        <v>0.7648999999999999</v>
      </c>
      <c r="C22" s="49">
        <v>0.12966192039349383</v>
      </c>
      <c r="D22" s="36">
        <v>0.07986672641895447</v>
      </c>
      <c r="E22" s="50">
        <v>0.1016709147550269</v>
      </c>
      <c r="F22" s="51">
        <v>0.627837613918807</v>
      </c>
      <c r="G22" s="52">
        <v>0.3738140417457306</v>
      </c>
      <c r="H22" s="53">
        <v>0.3488372093023256</v>
      </c>
      <c r="I22" s="54">
        <f t="shared" ref="I22:K22" si="10">F22/C21</f>
        <v>6.318525994</v>
      </c>
      <c r="J22" s="54">
        <f t="shared" si="10"/>
        <v>5.071864525</v>
      </c>
      <c r="K22" s="54">
        <f t="shared" si="10"/>
        <v>3.574466626</v>
      </c>
    </row>
    <row r="23">
      <c r="A23" s="41">
        <v>44576.0</v>
      </c>
      <c r="B23" s="42">
        <v>0.7748</v>
      </c>
      <c r="C23" s="49">
        <v>0.39880858509881145</v>
      </c>
      <c r="D23" s="36">
        <v>0.1709456568249893</v>
      </c>
      <c r="E23" s="50">
        <v>0.16836523324219074</v>
      </c>
      <c r="F23" s="51">
        <v>0.897791493158834</v>
      </c>
      <c r="G23" s="52">
        <v>0.6661016949152543</v>
      </c>
      <c r="H23" s="53">
        <v>0.6476964769647696</v>
      </c>
      <c r="I23" s="54">
        <f t="shared" ref="I23:K23" si="11">F23/C22</f>
        <v>6.924095297</v>
      </c>
      <c r="J23" s="54">
        <f t="shared" si="11"/>
        <v>8.340165233</v>
      </c>
      <c r="K23" s="54">
        <f t="shared" si="11"/>
        <v>6.370518831</v>
      </c>
    </row>
    <row r="24">
      <c r="A24" s="41">
        <v>44583.0</v>
      </c>
      <c r="B24" s="42">
        <v>0.7794</v>
      </c>
      <c r="C24" s="49">
        <v>0.3880277635121465</v>
      </c>
      <c r="D24" s="36">
        <v>0.2005720524688985</v>
      </c>
      <c r="E24" s="50">
        <v>0.19504934983550054</v>
      </c>
      <c r="F24" s="51">
        <v>0.3139487769024914</v>
      </c>
      <c r="G24" s="52">
        <v>0.6224513709866417</v>
      </c>
      <c r="H24" s="53">
        <v>0.6571018651362984</v>
      </c>
      <c r="I24" s="54">
        <f t="shared" ref="I24:K24" si="12">F24/C23</f>
        <v>0.7872166965</v>
      </c>
      <c r="J24" s="54">
        <f t="shared" si="12"/>
        <v>3.641223665</v>
      </c>
      <c r="K24" s="54">
        <f t="shared" si="12"/>
        <v>3.902835832</v>
      </c>
    </row>
    <row r="25">
      <c r="A25" s="41">
        <v>44591.0</v>
      </c>
      <c r="B25" s="42">
        <v>0.7868999999999999</v>
      </c>
      <c r="C25" s="49">
        <v>0.4042920743800181</v>
      </c>
      <c r="D25" s="36">
        <v>0.22592430858806406</v>
      </c>
      <c r="E25" s="50">
        <v>0.21635548917102315</v>
      </c>
      <c r="F25" s="51">
        <v>0.79577576394992</v>
      </c>
      <c r="G25" s="52">
        <v>0.6750204304004358</v>
      </c>
      <c r="H25" s="53">
        <v>0.6522435897435898</v>
      </c>
      <c r="I25" s="54">
        <f t="shared" ref="I25:K25" si="13">F25/C24</f>
        <v>2.050821716</v>
      </c>
      <c r="J25" s="54">
        <f t="shared" si="13"/>
        <v>3.365476008</v>
      </c>
      <c r="K25" s="54">
        <f t="shared" si="13"/>
        <v>3.343992637</v>
      </c>
    </row>
    <row r="26">
      <c r="A26" s="41">
        <v>44598.0</v>
      </c>
      <c r="B26" s="42">
        <v>0.7936</v>
      </c>
      <c r="C26" s="55"/>
      <c r="D26" s="56"/>
      <c r="E26" s="57"/>
      <c r="F26" s="58"/>
      <c r="G26" s="59"/>
      <c r="H26" s="57"/>
      <c r="I26" s="58"/>
      <c r="J26" s="59"/>
      <c r="K26" s="57"/>
    </row>
    <row r="27">
      <c r="A27" s="60"/>
      <c r="B27" s="14"/>
      <c r="C27" s="14"/>
      <c r="D27" s="14"/>
      <c r="E27" s="14"/>
      <c r="F27" s="14"/>
      <c r="G27" s="14"/>
      <c r="H27" s="14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</row>
    <row r="28">
      <c r="A28" s="62"/>
      <c r="B28" s="14"/>
      <c r="C28" s="14"/>
      <c r="D28" s="14"/>
      <c r="E28" s="14"/>
      <c r="F28" s="14"/>
      <c r="G28" s="14"/>
      <c r="H28" s="14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</row>
    <row r="29">
      <c r="A29" s="63"/>
      <c r="B29" s="14"/>
      <c r="C29" s="14"/>
      <c r="D29" s="14"/>
      <c r="E29" s="14"/>
      <c r="F29" s="14"/>
      <c r="G29" s="14"/>
      <c r="H29" s="14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</row>
    <row r="30">
      <c r="A30" s="63"/>
      <c r="B30" s="14"/>
      <c r="C30" s="14"/>
      <c r="D30" s="14"/>
      <c r="E30" s="14"/>
      <c r="F30" s="14"/>
      <c r="G30" s="14"/>
      <c r="H30" s="14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</row>
    <row r="31">
      <c r="A31" s="63"/>
      <c r="B31" s="14"/>
      <c r="C31" s="14"/>
      <c r="D31" s="14"/>
      <c r="E31" s="14"/>
      <c r="F31" s="14"/>
      <c r="G31" s="14"/>
      <c r="H31" s="14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</row>
    <row r="32">
      <c r="A32" s="63"/>
      <c r="B32" s="14"/>
      <c r="C32" s="14"/>
      <c r="D32" s="14"/>
      <c r="E32" s="14"/>
      <c r="F32" s="14"/>
      <c r="G32" s="14"/>
      <c r="H32" s="14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</row>
    <row r="33">
      <c r="A33" s="63"/>
      <c r="B33" s="14"/>
      <c r="C33" s="14"/>
      <c r="D33" s="14"/>
      <c r="E33" s="14"/>
      <c r="F33" s="14"/>
      <c r="G33" s="14"/>
      <c r="H33" s="14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</row>
    <row r="34">
      <c r="A34" s="63"/>
      <c r="B34" s="14"/>
      <c r="C34" s="14"/>
      <c r="D34" s="14"/>
      <c r="E34" s="14"/>
      <c r="F34" s="14"/>
      <c r="G34" s="14"/>
      <c r="H34" s="14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</row>
    <row r="35">
      <c r="A35" s="63"/>
      <c r="B35" s="14"/>
      <c r="C35" s="14"/>
      <c r="D35" s="14"/>
      <c r="E35" s="14"/>
      <c r="F35" s="14"/>
      <c r="G35" s="14"/>
      <c r="H35" s="14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</row>
    <row r="36">
      <c r="A36" s="63"/>
      <c r="B36" s="14"/>
      <c r="C36" s="14"/>
      <c r="D36" s="14"/>
      <c r="E36" s="14"/>
      <c r="F36" s="14"/>
      <c r="G36" s="14"/>
      <c r="H36" s="14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</row>
    <row r="37">
      <c r="A37" s="63"/>
      <c r="B37" s="14"/>
      <c r="C37" s="14"/>
      <c r="D37" s="14"/>
      <c r="E37" s="14"/>
      <c r="F37" s="14"/>
      <c r="G37" s="14"/>
      <c r="H37" s="14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</row>
    <row r="38">
      <c r="A38" s="63"/>
      <c r="B38" s="14"/>
      <c r="C38" s="14"/>
      <c r="D38" s="14"/>
      <c r="E38" s="14"/>
      <c r="F38" s="14"/>
      <c r="G38" s="14"/>
      <c r="H38" s="14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</row>
    <row r="39">
      <c r="A39" s="63"/>
      <c r="B39" s="14"/>
      <c r="C39" s="14"/>
      <c r="D39" s="14"/>
      <c r="E39" s="14"/>
      <c r="F39" s="14"/>
      <c r="G39" s="14"/>
      <c r="H39" s="14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</row>
    <row r="40">
      <c r="A40" s="63"/>
      <c r="B40" s="14"/>
      <c r="C40" s="14"/>
      <c r="D40" s="14"/>
      <c r="E40" s="14"/>
      <c r="F40" s="14"/>
      <c r="G40" s="14"/>
      <c r="H40" s="14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</row>
    <row r="41">
      <c r="A41" s="63"/>
      <c r="B41" s="14"/>
      <c r="C41" s="14"/>
      <c r="D41" s="14"/>
      <c r="E41" s="14"/>
      <c r="F41" s="14"/>
      <c r="G41" s="14"/>
      <c r="H41" s="14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</row>
    <row r="42">
      <c r="A42" s="63"/>
      <c r="B42" s="14"/>
      <c r="C42" s="14"/>
      <c r="D42" s="14"/>
      <c r="E42" s="14"/>
      <c r="F42" s="14"/>
      <c r="G42" s="14"/>
      <c r="H42" s="14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</row>
    <row r="43">
      <c r="A43" s="63"/>
      <c r="B43" s="14"/>
      <c r="C43" s="14"/>
      <c r="D43" s="14"/>
      <c r="E43" s="14"/>
      <c r="F43" s="14"/>
      <c r="G43" s="14"/>
      <c r="H43" s="14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</row>
    <row r="44">
      <c r="A44" s="63"/>
      <c r="B44" s="14"/>
      <c r="C44" s="14"/>
      <c r="D44" s="14"/>
      <c r="E44" s="14"/>
      <c r="F44" s="14"/>
      <c r="G44" s="14"/>
      <c r="H44" s="14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</row>
    <row r="45">
      <c r="A45" s="63"/>
      <c r="B45" s="14"/>
      <c r="C45" s="14"/>
      <c r="D45" s="14"/>
      <c r="E45" s="14"/>
      <c r="F45" s="14"/>
      <c r="G45" s="14"/>
      <c r="H45" s="14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</row>
    <row r="46">
      <c r="A46" s="63"/>
      <c r="B46" s="14"/>
      <c r="C46" s="14"/>
      <c r="D46" s="14"/>
      <c r="E46" s="14"/>
      <c r="F46" s="14"/>
      <c r="G46" s="14"/>
      <c r="H46" s="14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</row>
    <row r="47">
      <c r="A47" s="63"/>
      <c r="B47" s="14"/>
      <c r="C47" s="14"/>
      <c r="D47" s="14"/>
      <c r="E47" s="14"/>
      <c r="F47" s="14"/>
      <c r="G47" s="14"/>
      <c r="H47" s="14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</row>
    <row r="48">
      <c r="A48" s="63"/>
      <c r="B48" s="14"/>
      <c r="C48" s="14"/>
      <c r="D48" s="14"/>
      <c r="E48" s="14"/>
      <c r="F48" s="14"/>
      <c r="G48" s="14"/>
      <c r="H48" s="14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</row>
    <row r="49">
      <c r="A49" s="63"/>
      <c r="B49" s="14"/>
      <c r="C49" s="14"/>
      <c r="D49" s="14"/>
      <c r="E49" s="14"/>
      <c r="F49" s="14"/>
      <c r="G49" s="14"/>
      <c r="H49" s="14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</row>
    <row r="50">
      <c r="A50" s="63"/>
      <c r="B50" s="14"/>
      <c r="C50" s="14"/>
      <c r="D50" s="14"/>
      <c r="E50" s="14"/>
      <c r="F50" s="14"/>
      <c r="G50" s="14"/>
      <c r="H50" s="14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</row>
    <row r="51">
      <c r="A51" s="63"/>
      <c r="B51" s="14"/>
      <c r="C51" s="14"/>
      <c r="D51" s="14"/>
      <c r="E51" s="14"/>
      <c r="F51" s="14"/>
      <c r="G51" s="14"/>
      <c r="H51" s="14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</row>
    <row r="52">
      <c r="A52" s="63"/>
      <c r="B52" s="14"/>
      <c r="C52" s="14"/>
      <c r="D52" s="14"/>
      <c r="E52" s="14"/>
      <c r="F52" s="14"/>
      <c r="G52" s="14"/>
      <c r="H52" s="14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</row>
    <row r="53">
      <c r="A53" s="63"/>
      <c r="B53" s="14"/>
      <c r="C53" s="14"/>
      <c r="D53" s="14"/>
      <c r="E53" s="14"/>
      <c r="F53" s="14"/>
      <c r="G53" s="14"/>
      <c r="H53" s="14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</row>
    <row r="54">
      <c r="A54" s="63"/>
      <c r="B54" s="14"/>
      <c r="C54" s="14"/>
      <c r="D54" s="14"/>
      <c r="E54" s="14"/>
      <c r="F54" s="14"/>
      <c r="G54" s="14"/>
      <c r="H54" s="14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</row>
    <row r="55">
      <c r="A55" s="63"/>
      <c r="B55" s="14"/>
      <c r="C55" s="14"/>
      <c r="D55" s="14"/>
      <c r="E55" s="14"/>
      <c r="F55" s="14"/>
      <c r="G55" s="14"/>
      <c r="H55" s="14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</row>
    <row r="56">
      <c r="A56" s="63"/>
      <c r="B56" s="14"/>
      <c r="C56" s="14"/>
      <c r="D56" s="14"/>
      <c r="E56" s="14"/>
      <c r="F56" s="14"/>
      <c r="G56" s="14"/>
      <c r="H56" s="14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</row>
    <row r="57">
      <c r="A57" s="63"/>
      <c r="B57" s="14"/>
      <c r="C57" s="14"/>
      <c r="D57" s="14"/>
      <c r="E57" s="14"/>
      <c r="F57" s="14"/>
      <c r="G57" s="14"/>
      <c r="H57" s="14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</row>
    <row r="58">
      <c r="A58" s="63"/>
      <c r="B58" s="14"/>
      <c r="C58" s="14"/>
      <c r="D58" s="14"/>
      <c r="E58" s="14"/>
      <c r="F58" s="14"/>
      <c r="G58" s="14"/>
      <c r="H58" s="14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</row>
    <row r="59">
      <c r="A59" s="63"/>
      <c r="B59" s="14"/>
      <c r="C59" s="14"/>
      <c r="D59" s="14"/>
      <c r="E59" s="14"/>
      <c r="F59" s="14"/>
      <c r="G59" s="14"/>
      <c r="H59" s="14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</row>
    <row r="60">
      <c r="A60" s="63"/>
      <c r="B60" s="14"/>
      <c r="C60" s="14"/>
      <c r="D60" s="14"/>
      <c r="E60" s="14"/>
      <c r="F60" s="14"/>
      <c r="G60" s="14"/>
      <c r="H60" s="14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</row>
    <row r="61">
      <c r="A61" s="63"/>
      <c r="B61" s="14"/>
      <c r="C61" s="14"/>
      <c r="D61" s="14"/>
      <c r="E61" s="14"/>
      <c r="F61" s="14"/>
      <c r="G61" s="14"/>
      <c r="H61" s="14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</row>
    <row r="62">
      <c r="A62" s="63"/>
      <c r="B62" s="14"/>
      <c r="C62" s="14"/>
      <c r="D62" s="14"/>
      <c r="E62" s="14"/>
      <c r="F62" s="14"/>
      <c r="G62" s="14"/>
      <c r="H62" s="14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</row>
    <row r="63">
      <c r="A63" s="63"/>
      <c r="B63" s="14"/>
      <c r="C63" s="14"/>
      <c r="D63" s="14"/>
      <c r="E63" s="14"/>
      <c r="F63" s="14"/>
      <c r="G63" s="14"/>
      <c r="H63" s="14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</row>
    <row r="64">
      <c r="A64" s="63"/>
      <c r="B64" s="14"/>
      <c r="C64" s="14"/>
      <c r="D64" s="14"/>
      <c r="E64" s="14"/>
      <c r="F64" s="14"/>
      <c r="G64" s="14"/>
      <c r="H64" s="14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</row>
    <row r="65">
      <c r="A65" s="63"/>
      <c r="B65" s="14"/>
      <c r="C65" s="14"/>
      <c r="D65" s="14"/>
      <c r="E65" s="14"/>
      <c r="F65" s="14"/>
      <c r="G65" s="14"/>
      <c r="H65" s="14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</row>
    <row r="66">
      <c r="A66" s="63"/>
      <c r="B66" s="14"/>
      <c r="C66" s="14"/>
      <c r="D66" s="14"/>
      <c r="E66" s="14"/>
      <c r="F66" s="14"/>
      <c r="G66" s="14"/>
      <c r="H66" s="14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</row>
    <row r="67">
      <c r="A67" s="63"/>
      <c r="B67" s="14"/>
      <c r="C67" s="14"/>
      <c r="D67" s="14"/>
      <c r="E67" s="14"/>
      <c r="F67" s="14"/>
      <c r="G67" s="14"/>
      <c r="H67" s="14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</row>
    <row r="68">
      <c r="A68" s="63"/>
      <c r="B68" s="14"/>
      <c r="C68" s="14"/>
      <c r="D68" s="14"/>
      <c r="E68" s="14"/>
      <c r="F68" s="14"/>
      <c r="G68" s="14"/>
      <c r="H68" s="14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</row>
    <row r="69">
      <c r="A69" s="63"/>
      <c r="B69" s="14"/>
      <c r="C69" s="14"/>
      <c r="D69" s="14"/>
      <c r="E69" s="14"/>
      <c r="F69" s="14"/>
      <c r="G69" s="14"/>
      <c r="H69" s="14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</row>
    <row r="70">
      <c r="A70" s="63"/>
      <c r="B70" s="14"/>
      <c r="C70" s="14"/>
      <c r="D70" s="14"/>
      <c r="E70" s="14"/>
      <c r="F70" s="14"/>
      <c r="G70" s="14"/>
      <c r="H70" s="14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</row>
    <row r="71">
      <c r="A71" s="63"/>
      <c r="B71" s="14"/>
      <c r="C71" s="14"/>
      <c r="D71" s="14"/>
      <c r="E71" s="14"/>
      <c r="F71" s="14"/>
      <c r="G71" s="14"/>
      <c r="H71" s="14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</row>
    <row r="72">
      <c r="A72" s="63"/>
      <c r="B72" s="14"/>
      <c r="C72" s="14"/>
      <c r="D72" s="14"/>
      <c r="E72" s="14"/>
      <c r="F72" s="14"/>
      <c r="G72" s="14"/>
      <c r="H72" s="14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</row>
    <row r="73">
      <c r="A73" s="63"/>
      <c r="B73" s="14"/>
      <c r="C73" s="14"/>
      <c r="D73" s="14"/>
      <c r="E73" s="14"/>
      <c r="F73" s="14"/>
      <c r="G73" s="14"/>
      <c r="H73" s="14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</row>
    <row r="74">
      <c r="A74" s="63"/>
      <c r="B74" s="14"/>
      <c r="C74" s="14"/>
      <c r="D74" s="14"/>
      <c r="E74" s="14"/>
      <c r="F74" s="14"/>
      <c r="G74" s="14"/>
      <c r="H74" s="14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</row>
    <row r="75">
      <c r="A75" s="63"/>
      <c r="B75" s="14"/>
      <c r="C75" s="14"/>
      <c r="D75" s="14"/>
      <c r="E75" s="14"/>
      <c r="F75" s="14"/>
      <c r="G75" s="14"/>
      <c r="H75" s="14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</row>
    <row r="76">
      <c r="A76" s="63"/>
      <c r="B76" s="14"/>
      <c r="C76" s="14"/>
      <c r="D76" s="14"/>
      <c r="E76" s="14"/>
      <c r="F76" s="14"/>
      <c r="G76" s="14"/>
      <c r="H76" s="14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</row>
    <row r="77">
      <c r="A77" s="63"/>
      <c r="B77" s="14"/>
      <c r="C77" s="14"/>
      <c r="D77" s="14"/>
      <c r="E77" s="14"/>
      <c r="F77" s="14"/>
      <c r="G77" s="14"/>
      <c r="H77" s="14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</row>
    <row r="78">
      <c r="A78" s="63"/>
      <c r="B78" s="14"/>
      <c r="C78" s="14"/>
      <c r="D78" s="14"/>
      <c r="E78" s="14"/>
      <c r="F78" s="14"/>
      <c r="G78" s="14"/>
      <c r="H78" s="14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</row>
    <row r="79">
      <c r="A79" s="63"/>
      <c r="B79" s="14"/>
      <c r="C79" s="14"/>
      <c r="D79" s="14"/>
      <c r="E79" s="14"/>
      <c r="F79" s="14"/>
      <c r="G79" s="14"/>
      <c r="H79" s="14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</row>
    <row r="80">
      <c r="A80" s="63"/>
      <c r="B80" s="14"/>
      <c r="C80" s="14"/>
      <c r="D80" s="14"/>
      <c r="E80" s="14"/>
      <c r="F80" s="14"/>
      <c r="G80" s="14"/>
      <c r="H80" s="14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</row>
    <row r="81">
      <c r="A81" s="63"/>
      <c r="B81" s="14"/>
      <c r="C81" s="14"/>
      <c r="D81" s="14"/>
      <c r="E81" s="14"/>
      <c r="F81" s="14"/>
      <c r="G81" s="14"/>
      <c r="H81" s="14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</row>
    <row r="82">
      <c r="A82" s="63"/>
      <c r="B82" s="14"/>
      <c r="C82" s="14"/>
      <c r="D82" s="14"/>
      <c r="E82" s="14"/>
      <c r="F82" s="14"/>
      <c r="G82" s="14"/>
      <c r="H82" s="14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</row>
    <row r="83">
      <c r="A83" s="63"/>
      <c r="B83" s="14"/>
      <c r="C83" s="14"/>
      <c r="D83" s="14"/>
      <c r="E83" s="14"/>
      <c r="F83" s="14"/>
      <c r="G83" s="14"/>
      <c r="H83" s="14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</row>
    <row r="84">
      <c r="A84" s="63"/>
      <c r="B84" s="14"/>
      <c r="C84" s="14"/>
      <c r="D84" s="14"/>
      <c r="E84" s="14"/>
      <c r="F84" s="14"/>
      <c r="G84" s="14"/>
      <c r="H84" s="14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</row>
    <row r="85">
      <c r="A85" s="63"/>
      <c r="B85" s="14"/>
      <c r="C85" s="14"/>
      <c r="D85" s="14"/>
      <c r="E85" s="14"/>
      <c r="F85" s="14"/>
      <c r="G85" s="14"/>
      <c r="H85" s="14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</row>
    <row r="86">
      <c r="A86" s="63"/>
      <c r="B86" s="14"/>
      <c r="C86" s="14"/>
      <c r="D86" s="14"/>
      <c r="E86" s="14"/>
      <c r="F86" s="14"/>
      <c r="G86" s="14"/>
      <c r="H86" s="14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</row>
    <row r="87">
      <c r="A87" s="63"/>
      <c r="B87" s="14"/>
      <c r="C87" s="14"/>
      <c r="D87" s="14"/>
      <c r="E87" s="14"/>
      <c r="F87" s="14"/>
      <c r="G87" s="14"/>
      <c r="H87" s="14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</row>
    <row r="88">
      <c r="A88" s="63"/>
      <c r="B88" s="14"/>
      <c r="C88" s="14"/>
      <c r="D88" s="14"/>
      <c r="E88" s="14"/>
      <c r="F88" s="14"/>
      <c r="G88" s="14"/>
      <c r="H88" s="14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</row>
    <row r="89">
      <c r="A89" s="63"/>
      <c r="B89" s="14"/>
      <c r="C89" s="14"/>
      <c r="D89" s="14"/>
      <c r="E89" s="14"/>
      <c r="F89" s="14"/>
      <c r="G89" s="14"/>
      <c r="H89" s="14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</row>
    <row r="90">
      <c r="A90" s="63"/>
      <c r="B90" s="14"/>
      <c r="C90" s="14"/>
      <c r="D90" s="14"/>
      <c r="E90" s="14"/>
      <c r="F90" s="14"/>
      <c r="G90" s="14"/>
      <c r="H90" s="14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</row>
    <row r="91">
      <c r="A91" s="63"/>
      <c r="B91" s="14"/>
      <c r="C91" s="14"/>
      <c r="D91" s="14"/>
      <c r="E91" s="14"/>
      <c r="F91" s="14"/>
      <c r="G91" s="14"/>
      <c r="H91" s="14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</row>
    <row r="92">
      <c r="A92" s="63"/>
      <c r="B92" s="14"/>
      <c r="C92" s="14"/>
      <c r="D92" s="14"/>
      <c r="E92" s="14"/>
      <c r="F92" s="14"/>
      <c r="G92" s="14"/>
      <c r="H92" s="14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</row>
    <row r="93">
      <c r="A93" s="63"/>
      <c r="B93" s="14"/>
      <c r="C93" s="14"/>
      <c r="D93" s="14"/>
      <c r="E93" s="14"/>
      <c r="F93" s="14"/>
      <c r="G93" s="14"/>
      <c r="H93" s="14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</row>
    <row r="94">
      <c r="A94" s="63"/>
      <c r="B94" s="14"/>
      <c r="C94" s="14"/>
      <c r="D94" s="14"/>
      <c r="E94" s="14"/>
      <c r="F94" s="14"/>
      <c r="G94" s="14"/>
      <c r="H94" s="14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</row>
    <row r="95">
      <c r="A95" s="63"/>
      <c r="B95" s="14"/>
      <c r="C95" s="14"/>
      <c r="D95" s="14"/>
      <c r="E95" s="14"/>
      <c r="F95" s="14"/>
      <c r="G95" s="14"/>
      <c r="H95" s="14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</row>
    <row r="96">
      <c r="A96" s="63"/>
      <c r="B96" s="14"/>
      <c r="C96" s="14"/>
      <c r="D96" s="14"/>
      <c r="E96" s="14"/>
      <c r="F96" s="14"/>
      <c r="G96" s="14"/>
      <c r="H96" s="14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</row>
    <row r="97">
      <c r="A97" s="63"/>
      <c r="B97" s="14"/>
      <c r="C97" s="14"/>
      <c r="D97" s="14"/>
      <c r="E97" s="14"/>
      <c r="F97" s="14"/>
      <c r="G97" s="14"/>
      <c r="H97" s="14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</row>
    <row r="98">
      <c r="A98" s="63"/>
      <c r="B98" s="14"/>
      <c r="C98" s="14"/>
      <c r="D98" s="14"/>
      <c r="E98" s="14"/>
      <c r="F98" s="14"/>
      <c r="G98" s="14"/>
      <c r="H98" s="14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</row>
    <row r="99">
      <c r="A99" s="63"/>
      <c r="B99" s="14"/>
      <c r="C99" s="14"/>
      <c r="D99" s="14"/>
      <c r="E99" s="14"/>
      <c r="F99" s="14"/>
      <c r="G99" s="14"/>
      <c r="H99" s="14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</row>
    <row r="100">
      <c r="A100" s="63"/>
      <c r="B100" s="14"/>
      <c r="C100" s="14"/>
      <c r="D100" s="14"/>
      <c r="E100" s="14"/>
      <c r="F100" s="14"/>
      <c r="G100" s="14"/>
      <c r="H100" s="14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</row>
    <row r="101">
      <c r="A101" s="63"/>
      <c r="B101" s="14"/>
      <c r="C101" s="14"/>
      <c r="D101" s="14"/>
      <c r="E101" s="14"/>
      <c r="F101" s="14"/>
      <c r="G101" s="14"/>
      <c r="H101" s="14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</row>
    <row r="102">
      <c r="A102" s="63"/>
      <c r="B102" s="14"/>
      <c r="C102" s="14"/>
      <c r="D102" s="14"/>
      <c r="E102" s="14"/>
      <c r="F102" s="14"/>
      <c r="G102" s="14"/>
      <c r="H102" s="14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</row>
    <row r="103">
      <c r="A103" s="63"/>
      <c r="B103" s="14"/>
      <c r="C103" s="14"/>
      <c r="D103" s="14"/>
      <c r="E103" s="14"/>
      <c r="F103" s="14"/>
      <c r="G103" s="14"/>
      <c r="H103" s="14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</row>
    <row r="104">
      <c r="A104" s="63"/>
      <c r="B104" s="14"/>
      <c r="C104" s="14"/>
      <c r="D104" s="14"/>
      <c r="E104" s="14"/>
      <c r="F104" s="14"/>
      <c r="G104" s="14"/>
      <c r="H104" s="14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</row>
    <row r="105">
      <c r="A105" s="63"/>
      <c r="B105" s="14"/>
      <c r="C105" s="14"/>
      <c r="D105" s="14"/>
      <c r="E105" s="14"/>
      <c r="F105" s="14"/>
      <c r="G105" s="14"/>
      <c r="H105" s="14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</row>
    <row r="106">
      <c r="A106" s="63"/>
      <c r="B106" s="14"/>
      <c r="C106" s="14"/>
      <c r="D106" s="14"/>
      <c r="E106" s="14"/>
      <c r="F106" s="14"/>
      <c r="G106" s="14"/>
      <c r="H106" s="14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</row>
    <row r="107">
      <c r="A107" s="63"/>
      <c r="B107" s="14"/>
      <c r="C107" s="14"/>
      <c r="D107" s="14"/>
      <c r="E107" s="14"/>
      <c r="F107" s="14"/>
      <c r="G107" s="14"/>
      <c r="H107" s="14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</row>
    <row r="108">
      <c r="A108" s="63"/>
      <c r="B108" s="14"/>
      <c r="C108" s="14"/>
      <c r="D108" s="14"/>
      <c r="E108" s="14"/>
      <c r="F108" s="14"/>
      <c r="G108" s="14"/>
      <c r="H108" s="14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</row>
    <row r="109">
      <c r="A109" s="63"/>
      <c r="B109" s="14"/>
      <c r="C109" s="14"/>
      <c r="D109" s="14"/>
      <c r="E109" s="14"/>
      <c r="F109" s="14"/>
      <c r="G109" s="14"/>
      <c r="H109" s="14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</row>
    <row r="110">
      <c r="A110" s="63"/>
      <c r="B110" s="14"/>
      <c r="C110" s="14"/>
      <c r="D110" s="14"/>
      <c r="E110" s="14"/>
      <c r="F110" s="14"/>
      <c r="G110" s="14"/>
      <c r="H110" s="14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</row>
    <row r="111">
      <c r="A111" s="63"/>
      <c r="B111" s="14"/>
      <c r="C111" s="14"/>
      <c r="D111" s="14"/>
      <c r="E111" s="14"/>
      <c r="F111" s="14"/>
      <c r="G111" s="14"/>
      <c r="H111" s="14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</row>
    <row r="112">
      <c r="A112" s="63"/>
      <c r="B112" s="14"/>
      <c r="C112" s="14"/>
      <c r="D112" s="14"/>
      <c r="E112" s="14"/>
      <c r="F112" s="14"/>
      <c r="G112" s="14"/>
      <c r="H112" s="14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</row>
    <row r="113">
      <c r="A113" s="63"/>
      <c r="B113" s="14"/>
      <c r="C113" s="14"/>
      <c r="D113" s="14"/>
      <c r="E113" s="14"/>
      <c r="F113" s="14"/>
      <c r="G113" s="14"/>
      <c r="H113" s="14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</row>
    <row r="114">
      <c r="A114" s="63"/>
      <c r="B114" s="14"/>
      <c r="C114" s="14"/>
      <c r="D114" s="14"/>
      <c r="E114" s="14"/>
      <c r="F114" s="14"/>
      <c r="G114" s="14"/>
      <c r="H114" s="14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</row>
    <row r="115">
      <c r="A115" s="63"/>
      <c r="B115" s="14"/>
      <c r="C115" s="14"/>
      <c r="D115" s="14"/>
      <c r="E115" s="14"/>
      <c r="F115" s="14"/>
      <c r="G115" s="14"/>
      <c r="H115" s="14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</row>
    <row r="116">
      <c r="A116" s="63"/>
      <c r="B116" s="14"/>
      <c r="C116" s="14"/>
      <c r="D116" s="14"/>
      <c r="E116" s="14"/>
      <c r="F116" s="14"/>
      <c r="G116" s="14"/>
      <c r="H116" s="14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</row>
    <row r="117">
      <c r="A117" s="63"/>
      <c r="B117" s="14"/>
      <c r="C117" s="14"/>
      <c r="D117" s="14"/>
      <c r="E117" s="14"/>
      <c r="F117" s="14"/>
      <c r="G117" s="14"/>
      <c r="H117" s="14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</row>
    <row r="118">
      <c r="A118" s="63"/>
      <c r="B118" s="14"/>
      <c r="C118" s="14"/>
      <c r="D118" s="14"/>
      <c r="E118" s="14"/>
      <c r="F118" s="14"/>
      <c r="G118" s="14"/>
      <c r="H118" s="14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</row>
  </sheetData>
  <mergeCells count="8">
    <mergeCell ref="I2:J2"/>
    <mergeCell ref="I5:J5"/>
    <mergeCell ref="C6:E6"/>
    <mergeCell ref="F6:H6"/>
    <mergeCell ref="C7:E7"/>
    <mergeCell ref="F7:H7"/>
    <mergeCell ref="I6:K6"/>
    <mergeCell ref="I7:K7"/>
  </mergeCells>
  <hyperlinks>
    <hyperlink r:id="rId1" location="9" ref="A3"/>
    <hyperlink r:id="rId2" ref="B8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75"/>
  <cols>
    <col customWidth="1" min="1" max="24" width="10.43"/>
  </cols>
  <sheetData>
    <row r="1">
      <c r="A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4"/>
      <c r="AB1" s="4"/>
      <c r="AC1" s="4"/>
      <c r="AD1" s="4"/>
      <c r="AE1" s="4"/>
      <c r="AF1" s="4"/>
      <c r="AG1" s="4"/>
      <c r="AH1" s="4"/>
    </row>
    <row r="2">
      <c r="A2" s="64" t="s">
        <v>14</v>
      </c>
      <c r="B2" s="65"/>
      <c r="C2" s="66"/>
      <c r="D2" s="67"/>
      <c r="E2" s="67"/>
      <c r="F2" s="67"/>
      <c r="G2" s="67"/>
      <c r="H2" s="67"/>
      <c r="I2" s="67"/>
      <c r="J2" s="68"/>
      <c r="K2" s="69"/>
      <c r="L2" s="67"/>
      <c r="M2" s="67"/>
      <c r="N2" s="67"/>
      <c r="O2" s="67"/>
      <c r="P2" s="67"/>
      <c r="Q2" s="68"/>
      <c r="R2" s="67"/>
      <c r="S2" s="67"/>
      <c r="T2" s="67"/>
      <c r="U2" s="67"/>
      <c r="V2" s="67"/>
      <c r="W2" s="67"/>
      <c r="X2" s="68"/>
      <c r="Y2" s="4"/>
      <c r="Z2" s="4"/>
      <c r="AA2" s="4"/>
      <c r="AB2" s="4"/>
      <c r="AC2" s="4"/>
      <c r="AD2" s="4"/>
      <c r="AE2" s="4"/>
      <c r="AF2" s="4"/>
      <c r="AG2" s="4"/>
      <c r="AH2" s="4"/>
    </row>
    <row r="3">
      <c r="A3" s="70" t="s">
        <v>15</v>
      </c>
      <c r="B3" s="71"/>
      <c r="C3" s="72"/>
      <c r="D3" s="73"/>
      <c r="E3" s="73"/>
      <c r="F3" s="73"/>
      <c r="G3" s="73"/>
      <c r="H3" s="73"/>
      <c r="I3" s="73"/>
      <c r="J3" s="74"/>
      <c r="K3" s="75"/>
      <c r="L3" s="3"/>
      <c r="M3" s="3"/>
      <c r="N3" s="3"/>
      <c r="O3" s="3"/>
      <c r="P3" s="3"/>
      <c r="Q3" s="76"/>
      <c r="R3" s="3"/>
      <c r="S3" s="3"/>
      <c r="T3" s="3"/>
      <c r="U3" s="3"/>
      <c r="V3" s="3"/>
      <c r="W3" s="3"/>
      <c r="X3" s="76"/>
      <c r="Y3" s="4"/>
      <c r="Z3" s="4"/>
      <c r="AA3" s="4"/>
      <c r="AB3" s="4"/>
      <c r="AC3" s="4"/>
      <c r="AD3" s="4"/>
      <c r="AE3" s="4"/>
      <c r="AF3" s="4"/>
      <c r="AG3" s="77" t="s">
        <v>16</v>
      </c>
      <c r="AH3" s="78" t="s">
        <v>17</v>
      </c>
    </row>
    <row r="4">
      <c r="A4" s="79"/>
      <c r="B4" s="80"/>
      <c r="C4" s="80"/>
      <c r="D4" s="81" t="s">
        <v>18</v>
      </c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3"/>
      <c r="Y4" s="81" t="s">
        <v>18</v>
      </c>
      <c r="Z4" s="82"/>
      <c r="AA4" s="82"/>
      <c r="AB4" s="82"/>
      <c r="AC4" s="82"/>
      <c r="AD4" s="82"/>
      <c r="AE4" s="82"/>
      <c r="AF4" s="83"/>
      <c r="AG4" s="84"/>
      <c r="AH4" s="84"/>
    </row>
    <row r="5">
      <c r="A5" s="85"/>
      <c r="B5" s="86"/>
      <c r="C5" s="87"/>
      <c r="D5" s="88" t="s">
        <v>11</v>
      </c>
      <c r="E5" s="89"/>
      <c r="F5" s="89"/>
      <c r="G5" s="89"/>
      <c r="H5" s="89"/>
      <c r="I5" s="89"/>
      <c r="J5" s="90"/>
      <c r="K5" s="88" t="s">
        <v>12</v>
      </c>
      <c r="L5" s="89"/>
      <c r="M5" s="89"/>
      <c r="N5" s="89"/>
      <c r="O5" s="89"/>
      <c r="P5" s="89"/>
      <c r="Q5" s="90"/>
      <c r="R5" s="91" t="s">
        <v>13</v>
      </c>
      <c r="S5" s="89"/>
      <c r="T5" s="89"/>
      <c r="U5" s="89"/>
      <c r="V5" s="89"/>
      <c r="W5" s="89"/>
      <c r="X5" s="90"/>
      <c r="Y5" s="92"/>
      <c r="Z5" s="92"/>
      <c r="AA5" s="93" t="s">
        <v>19</v>
      </c>
      <c r="AB5" s="92"/>
      <c r="AC5" s="92"/>
      <c r="AD5" s="92"/>
      <c r="AE5" s="92"/>
      <c r="AF5" s="92"/>
      <c r="AG5" s="92"/>
      <c r="AH5" s="92"/>
    </row>
    <row r="6">
      <c r="A6" s="94" t="s">
        <v>20</v>
      </c>
      <c r="B6" s="95" t="s">
        <v>21</v>
      </c>
      <c r="C6" s="96" t="s">
        <v>10</v>
      </c>
      <c r="D6" s="97" t="s">
        <v>22</v>
      </c>
      <c r="E6" s="98" t="s">
        <v>23</v>
      </c>
      <c r="F6" s="98" t="s">
        <v>24</v>
      </c>
      <c r="G6" s="98" t="s">
        <v>25</v>
      </c>
      <c r="H6" s="98" t="s">
        <v>26</v>
      </c>
      <c r="I6" s="98" t="s">
        <v>27</v>
      </c>
      <c r="J6" s="99" t="s">
        <v>5</v>
      </c>
      <c r="K6" s="97" t="s">
        <v>22</v>
      </c>
      <c r="L6" s="98" t="s">
        <v>23</v>
      </c>
      <c r="M6" s="98" t="s">
        <v>24</v>
      </c>
      <c r="N6" s="98" t="s">
        <v>25</v>
      </c>
      <c r="O6" s="98" t="s">
        <v>26</v>
      </c>
      <c r="P6" s="100" t="s">
        <v>27</v>
      </c>
      <c r="Q6" s="99" t="s">
        <v>5</v>
      </c>
      <c r="R6" s="98" t="s">
        <v>22</v>
      </c>
      <c r="S6" s="98" t="s">
        <v>23</v>
      </c>
      <c r="T6" s="98" t="s">
        <v>24</v>
      </c>
      <c r="U6" s="98" t="s">
        <v>25</v>
      </c>
      <c r="V6" s="98" t="s">
        <v>26</v>
      </c>
      <c r="W6" s="100" t="s">
        <v>27</v>
      </c>
      <c r="X6" s="99" t="s">
        <v>5</v>
      </c>
      <c r="Y6" s="101" t="s">
        <v>28</v>
      </c>
      <c r="Z6" s="102" t="s">
        <v>29</v>
      </c>
      <c r="AA6" s="77"/>
      <c r="AB6" s="78" t="s">
        <v>30</v>
      </c>
      <c r="AC6" s="78" t="s">
        <v>31</v>
      </c>
      <c r="AD6" s="78" t="s">
        <v>32</v>
      </c>
      <c r="AE6" s="78" t="s">
        <v>33</v>
      </c>
      <c r="AF6" s="103" t="s">
        <v>34</v>
      </c>
      <c r="AG6" s="104"/>
      <c r="AH6" s="104"/>
    </row>
    <row r="7">
      <c r="A7" s="105"/>
      <c r="B7" s="8">
        <v>44317.0</v>
      </c>
      <c r="C7" s="106">
        <v>0.0294</v>
      </c>
      <c r="D7" s="107"/>
      <c r="E7" s="108"/>
      <c r="F7" s="108"/>
      <c r="G7" s="108"/>
      <c r="H7" s="108"/>
      <c r="I7" s="108"/>
      <c r="J7" s="109"/>
      <c r="K7" s="110"/>
      <c r="L7" s="111"/>
      <c r="M7" s="111"/>
      <c r="N7" s="111"/>
      <c r="O7" s="111"/>
      <c r="P7" s="112"/>
      <c r="Q7" s="113"/>
      <c r="R7" s="114"/>
      <c r="S7" s="114"/>
      <c r="T7" s="114"/>
      <c r="U7" s="114"/>
      <c r="V7" s="114"/>
      <c r="W7" s="115"/>
      <c r="X7" s="116"/>
      <c r="Y7" s="117"/>
      <c r="Z7" s="12"/>
      <c r="AA7" s="118">
        <v>1200.0</v>
      </c>
      <c r="AB7" s="4"/>
      <c r="AC7" s="4"/>
      <c r="AD7" s="4"/>
      <c r="AE7" s="4"/>
      <c r="AF7" s="4"/>
      <c r="AG7" s="119">
        <v>1200.0</v>
      </c>
      <c r="AH7" s="120"/>
    </row>
    <row r="8">
      <c r="A8" s="105"/>
      <c r="B8" s="8">
        <v>44352.0</v>
      </c>
      <c r="C8" s="106">
        <v>0.08</v>
      </c>
      <c r="D8" s="107"/>
      <c r="E8" s="108"/>
      <c r="F8" s="108"/>
      <c r="G8" s="108"/>
      <c r="H8" s="108"/>
      <c r="I8" s="108"/>
      <c r="J8" s="109"/>
      <c r="K8" s="110"/>
      <c r="L8" s="111"/>
      <c r="M8" s="111"/>
      <c r="N8" s="111"/>
      <c r="O8" s="111"/>
      <c r="P8" s="112"/>
      <c r="Q8" s="113"/>
      <c r="R8" s="114"/>
      <c r="S8" s="114"/>
      <c r="T8" s="114"/>
      <c r="U8" s="114"/>
      <c r="V8" s="114"/>
      <c r="W8" s="115"/>
      <c r="X8" s="116"/>
      <c r="Y8" s="121"/>
      <c r="Z8" s="122"/>
      <c r="AA8" s="118">
        <v>2090.0</v>
      </c>
      <c r="AB8" s="4"/>
      <c r="AC8" s="4"/>
      <c r="AD8" s="4"/>
      <c r="AE8" s="4"/>
      <c r="AF8" s="4"/>
      <c r="AG8" s="119">
        <v>2090.0</v>
      </c>
      <c r="AH8" s="120"/>
    </row>
    <row r="9">
      <c r="A9" s="105"/>
      <c r="B9" s="8">
        <v>44373.0</v>
      </c>
      <c r="C9" s="106">
        <v>0.27</v>
      </c>
      <c r="D9" s="107"/>
      <c r="E9" s="108"/>
      <c r="F9" s="108"/>
      <c r="G9" s="108"/>
      <c r="H9" s="108"/>
      <c r="I9" s="108"/>
      <c r="J9" s="109"/>
      <c r="K9" s="110"/>
      <c r="L9" s="111"/>
      <c r="M9" s="111"/>
      <c r="N9" s="111"/>
      <c r="O9" s="111"/>
      <c r="P9" s="112"/>
      <c r="Q9" s="113"/>
      <c r="R9" s="114"/>
      <c r="S9" s="114"/>
      <c r="T9" s="114"/>
      <c r="U9" s="114"/>
      <c r="V9" s="114"/>
      <c r="W9" s="115"/>
      <c r="X9" s="116"/>
      <c r="Y9" s="121"/>
      <c r="Z9" s="122"/>
      <c r="AA9" s="118">
        <v>3260.0</v>
      </c>
      <c r="AB9" s="4"/>
      <c r="AC9" s="4"/>
      <c r="AD9" s="4"/>
      <c r="AE9" s="4"/>
      <c r="AF9" s="4"/>
      <c r="AG9" s="119">
        <v>3260.0</v>
      </c>
      <c r="AH9" s="120"/>
    </row>
    <row r="10">
      <c r="A10" s="123">
        <v>44407.0</v>
      </c>
      <c r="B10" s="124">
        <v>44387.0</v>
      </c>
      <c r="C10" s="106">
        <v>0.4</v>
      </c>
      <c r="D10" s="125">
        <v>552262.0</v>
      </c>
      <c r="E10" s="126">
        <v>32684.0</v>
      </c>
      <c r="F10" s="126">
        <v>28011.0</v>
      </c>
      <c r="G10" s="126">
        <v>2936.0</v>
      </c>
      <c r="H10" s="127"/>
      <c r="I10" s="126">
        <v>615893.0</v>
      </c>
      <c r="J10" s="128">
        <f t="shared" ref="J10:J23" si="1">G10/I10</f>
        <v>0.004767061811</v>
      </c>
      <c r="K10" s="129">
        <v>27889.0</v>
      </c>
      <c r="L10" s="130">
        <v>2443.0</v>
      </c>
      <c r="M10" s="130">
        <v>2303.0</v>
      </c>
      <c r="N10" s="130">
        <v>226.0</v>
      </c>
      <c r="O10" s="131"/>
      <c r="P10" s="132">
        <v>32861.0</v>
      </c>
      <c r="Q10" s="133">
        <f t="shared" ref="Q10:Q23" si="2">N10/P10</f>
        <v>0.006877453516</v>
      </c>
      <c r="R10" s="134">
        <v>5863.0</v>
      </c>
      <c r="S10" s="134">
        <v>633.0</v>
      </c>
      <c r="T10" s="134">
        <v>555.0</v>
      </c>
      <c r="U10" s="134">
        <v>85.0</v>
      </c>
      <c r="V10" s="135"/>
      <c r="W10" s="136">
        <v>7136.0</v>
      </c>
      <c r="X10" s="137">
        <f t="shared" ref="X10:X23" si="3">U10/W10</f>
        <v>0.01191143498</v>
      </c>
      <c r="Y10" s="138"/>
      <c r="Z10" s="139">
        <f t="shared" ref="Z10:Z23" si="4">AA10/W10</f>
        <v>0.4956558296</v>
      </c>
      <c r="AA10" s="140">
        <v>3537.0</v>
      </c>
      <c r="AB10" s="141"/>
      <c r="AC10" s="141"/>
      <c r="AD10" s="141"/>
      <c r="AE10" s="141"/>
      <c r="AF10" s="141"/>
      <c r="AG10" s="142">
        <v>3537.0</v>
      </c>
      <c r="AH10" s="120"/>
    </row>
    <row r="11">
      <c r="A11" s="143">
        <v>44419.0</v>
      </c>
      <c r="B11" s="8">
        <v>44394.0</v>
      </c>
      <c r="C11" s="106">
        <v>0.499</v>
      </c>
      <c r="D11" s="144">
        <v>552688.0</v>
      </c>
      <c r="E11" s="145">
        <v>32751.0</v>
      </c>
      <c r="F11" s="145">
        <v>28484.0</v>
      </c>
      <c r="G11" s="145">
        <v>3119.0</v>
      </c>
      <c r="H11" s="146"/>
      <c r="I11" s="145">
        <f t="shared" ref="I11:I13" si="5">SUM(D11:H11)</f>
        <v>617042</v>
      </c>
      <c r="J11" s="147">
        <f t="shared" si="1"/>
        <v>0.005054761264</v>
      </c>
      <c r="K11" s="148">
        <v>27941.0</v>
      </c>
      <c r="L11" s="149">
        <v>2446.0</v>
      </c>
      <c r="M11" s="149">
        <v>2327.0</v>
      </c>
      <c r="N11" s="149">
        <v>241.0</v>
      </c>
      <c r="O11" s="150"/>
      <c r="P11" s="151">
        <f t="shared" ref="P11:P13" si="6">SUM(K11:O11)</f>
        <v>32955</v>
      </c>
      <c r="Q11" s="152">
        <f t="shared" si="2"/>
        <v>0.007313002579</v>
      </c>
      <c r="R11" s="153">
        <v>5896.0</v>
      </c>
      <c r="S11" s="153">
        <v>636.0</v>
      </c>
      <c r="T11" s="153">
        <v>561.0</v>
      </c>
      <c r="U11" s="153">
        <v>89.0</v>
      </c>
      <c r="V11" s="154"/>
      <c r="W11" s="155">
        <f t="shared" ref="W11:W13" si="7">SUM(R11:V11)</f>
        <v>7182</v>
      </c>
      <c r="X11" s="156">
        <f t="shared" si="3"/>
        <v>0.01239209134</v>
      </c>
      <c r="Y11" s="138">
        <f t="shared" ref="Y11:Y23" si="8">W11/I11</f>
        <v>0.01163940218</v>
      </c>
      <c r="Z11" s="139">
        <f t="shared" si="4"/>
        <v>0.4951267057</v>
      </c>
      <c r="AA11" s="118">
        <v>3556.0</v>
      </c>
      <c r="AB11" s="12"/>
      <c r="AC11" s="12"/>
      <c r="AD11" s="12"/>
      <c r="AE11" s="12"/>
      <c r="AF11" s="12"/>
      <c r="AG11" s="119">
        <v>3556.0</v>
      </c>
      <c r="AH11" s="120"/>
    </row>
    <row r="12">
      <c r="A12" s="157"/>
      <c r="B12" s="8">
        <v>44415.0</v>
      </c>
      <c r="C12" s="106">
        <v>0.615</v>
      </c>
      <c r="D12" s="158">
        <v>562343.0</v>
      </c>
      <c r="E12" s="159">
        <v>33178.0</v>
      </c>
      <c r="F12" s="159">
        <v>31543.0</v>
      </c>
      <c r="G12" s="159">
        <v>5139.0</v>
      </c>
      <c r="H12" s="108"/>
      <c r="I12" s="159">
        <f t="shared" si="5"/>
        <v>632203</v>
      </c>
      <c r="J12" s="160">
        <f t="shared" si="1"/>
        <v>0.008128718149</v>
      </c>
      <c r="K12" s="161">
        <v>28575.0</v>
      </c>
      <c r="L12" s="162">
        <v>2459.0</v>
      </c>
      <c r="M12" s="162">
        <v>2392.0</v>
      </c>
      <c r="N12" s="162">
        <v>329.0</v>
      </c>
      <c r="O12" s="111"/>
      <c r="P12" s="163">
        <f t="shared" si="6"/>
        <v>33755</v>
      </c>
      <c r="Q12" s="164">
        <f t="shared" si="2"/>
        <v>0.009746704192</v>
      </c>
      <c r="R12" s="165">
        <v>5974.0</v>
      </c>
      <c r="S12" s="165">
        <v>639.0</v>
      </c>
      <c r="T12" s="165">
        <v>570.0</v>
      </c>
      <c r="U12" s="165">
        <v>104.0</v>
      </c>
      <c r="V12" s="114"/>
      <c r="W12" s="166">
        <f t="shared" si="7"/>
        <v>7287</v>
      </c>
      <c r="X12" s="167">
        <f t="shared" si="3"/>
        <v>0.01427199122</v>
      </c>
      <c r="Y12" s="138">
        <f t="shared" si="8"/>
        <v>0.01152636099</v>
      </c>
      <c r="Z12" s="139">
        <f t="shared" si="4"/>
        <v>0.578152875</v>
      </c>
      <c r="AA12" s="118">
        <v>4213.0</v>
      </c>
      <c r="AB12" s="4"/>
      <c r="AC12" s="4"/>
      <c r="AD12" s="4"/>
      <c r="AE12" s="4"/>
      <c r="AF12" s="4"/>
      <c r="AG12" s="119">
        <v>4213.0</v>
      </c>
      <c r="AH12" s="120"/>
    </row>
    <row r="13">
      <c r="A13" s="157"/>
      <c r="B13" s="8">
        <v>44422.0</v>
      </c>
      <c r="C13" s="106">
        <v>0.634</v>
      </c>
      <c r="D13" s="158">
        <v>569216.0</v>
      </c>
      <c r="E13" s="159">
        <v>33486.0</v>
      </c>
      <c r="F13" s="159">
        <v>32971.0</v>
      </c>
      <c r="G13" s="159">
        <v>6903.0</v>
      </c>
      <c r="H13" s="108"/>
      <c r="I13" s="159">
        <f t="shared" si="5"/>
        <v>642576</v>
      </c>
      <c r="J13" s="160">
        <f t="shared" si="1"/>
        <v>0.01074269814</v>
      </c>
      <c r="K13" s="161">
        <v>28975.0</v>
      </c>
      <c r="L13" s="162">
        <v>2474.0</v>
      </c>
      <c r="M13" s="162">
        <v>2416.0</v>
      </c>
      <c r="N13" s="162">
        <v>377.0</v>
      </c>
      <c r="O13" s="111"/>
      <c r="P13" s="163">
        <f t="shared" si="6"/>
        <v>34242</v>
      </c>
      <c r="Q13" s="164">
        <f t="shared" si="2"/>
        <v>0.01100987092</v>
      </c>
      <c r="R13" s="165">
        <v>6035.0</v>
      </c>
      <c r="S13" s="165">
        <v>639.0</v>
      </c>
      <c r="T13" s="165">
        <v>570.0</v>
      </c>
      <c r="U13" s="165">
        <v>119.0</v>
      </c>
      <c r="V13" s="114"/>
      <c r="W13" s="166">
        <f t="shared" si="7"/>
        <v>7363</v>
      </c>
      <c r="X13" s="167">
        <f t="shared" si="3"/>
        <v>0.01616189053</v>
      </c>
      <c r="Y13" s="138">
        <f t="shared" si="8"/>
        <v>0.01145856677</v>
      </c>
      <c r="Z13" s="139">
        <f t="shared" si="4"/>
        <v>0.6032867038</v>
      </c>
      <c r="AA13" s="118">
        <v>4442.0</v>
      </c>
      <c r="AB13" s="4"/>
      <c r="AC13" s="4"/>
      <c r="AD13" s="4"/>
      <c r="AE13" s="4"/>
      <c r="AF13" s="4"/>
      <c r="AG13" s="119">
        <v>4442.0</v>
      </c>
      <c r="AH13" s="120"/>
    </row>
    <row r="14">
      <c r="A14" s="157"/>
      <c r="B14" s="8">
        <v>44443.0</v>
      </c>
      <c r="C14" s="106">
        <v>0.67</v>
      </c>
      <c r="D14" s="158">
        <v>629774.0</v>
      </c>
      <c r="E14" s="159">
        <v>36579.0</v>
      </c>
      <c r="F14" s="159">
        <v>39764.0</v>
      </c>
      <c r="G14" s="159">
        <v>19174.0</v>
      </c>
      <c r="H14" s="108"/>
      <c r="I14" s="159">
        <v>725291.0</v>
      </c>
      <c r="J14" s="168">
        <f t="shared" si="1"/>
        <v>0.02643628557</v>
      </c>
      <c r="K14" s="161">
        <v>32432.0</v>
      </c>
      <c r="L14" s="162">
        <v>2636.0</v>
      </c>
      <c r="M14" s="162">
        <v>2677.0</v>
      </c>
      <c r="N14" s="162">
        <v>844.0</v>
      </c>
      <c r="O14" s="111"/>
      <c r="P14" s="163">
        <v>38589.0</v>
      </c>
      <c r="Q14" s="169">
        <f t="shared" si="2"/>
        <v>0.02187151779</v>
      </c>
      <c r="R14" s="165">
        <v>6587.0</v>
      </c>
      <c r="S14" s="165">
        <v>696.0</v>
      </c>
      <c r="T14" s="165">
        <v>632.0</v>
      </c>
      <c r="U14" s="165">
        <v>246.0</v>
      </c>
      <c r="V14" s="114"/>
      <c r="W14" s="166">
        <v>8161.0</v>
      </c>
      <c r="X14" s="170">
        <f t="shared" si="3"/>
        <v>0.03014336478</v>
      </c>
      <c r="Y14" s="138">
        <f t="shared" si="8"/>
        <v>0.01125203539</v>
      </c>
      <c r="Z14" s="139">
        <f t="shared" si="4"/>
        <v>0.6179389781</v>
      </c>
      <c r="AA14" s="118">
        <v>5043.0</v>
      </c>
      <c r="AB14" s="4"/>
      <c r="AC14" s="4"/>
      <c r="AD14" s="4"/>
      <c r="AE14" s="4"/>
      <c r="AF14" s="4"/>
      <c r="AG14" s="119">
        <v>5043.0</v>
      </c>
      <c r="AH14" s="120"/>
    </row>
    <row r="15">
      <c r="A15" s="157"/>
      <c r="B15" s="8">
        <v>44450.0</v>
      </c>
      <c r="C15" s="106">
        <v>0.68</v>
      </c>
      <c r="D15" s="158">
        <v>642016.0</v>
      </c>
      <c r="E15" s="159">
        <v>37321.0</v>
      </c>
      <c r="F15" s="159">
        <v>41562.0</v>
      </c>
      <c r="G15" s="159">
        <v>24717.0</v>
      </c>
      <c r="H15" s="108"/>
      <c r="I15" s="159">
        <v>745616.0</v>
      </c>
      <c r="J15" s="168">
        <f t="shared" si="1"/>
        <v>0.03314977146</v>
      </c>
      <c r="K15" s="161">
        <v>33303.0</v>
      </c>
      <c r="L15" s="162">
        <v>2668.0</v>
      </c>
      <c r="M15" s="162">
        <v>2712.0</v>
      </c>
      <c r="N15" s="162">
        <v>1059.0</v>
      </c>
      <c r="O15" s="111"/>
      <c r="P15" s="163">
        <v>39742.0</v>
      </c>
      <c r="Q15" s="169">
        <f t="shared" si="2"/>
        <v>0.02664687233</v>
      </c>
      <c r="R15" s="165">
        <v>6700.0</v>
      </c>
      <c r="S15" s="165">
        <v>699.0</v>
      </c>
      <c r="T15" s="165">
        <v>639.0</v>
      </c>
      <c r="U15" s="165">
        <v>312.0</v>
      </c>
      <c r="V15" s="114"/>
      <c r="W15" s="166">
        <v>8350.0</v>
      </c>
      <c r="X15" s="170">
        <f t="shared" si="3"/>
        <v>0.03736526946</v>
      </c>
      <c r="Y15" s="138">
        <f t="shared" si="8"/>
        <v>0.01119879402</v>
      </c>
      <c r="Z15" s="139">
        <f t="shared" si="4"/>
        <v>0.6267065868</v>
      </c>
      <c r="AA15" s="118">
        <v>5233.0</v>
      </c>
      <c r="AB15" s="4"/>
      <c r="AC15" s="4"/>
      <c r="AD15" s="4"/>
      <c r="AE15" s="4"/>
      <c r="AF15" s="4"/>
      <c r="AG15" s="119">
        <v>5233.0</v>
      </c>
      <c r="AH15" s="120"/>
    </row>
    <row r="16">
      <c r="A16" s="157"/>
      <c r="B16" s="8">
        <v>44471.0</v>
      </c>
      <c r="C16" s="106">
        <v>0.71</v>
      </c>
      <c r="D16" s="158">
        <v>671339.0</v>
      </c>
      <c r="E16" s="159">
        <v>40590.0</v>
      </c>
      <c r="F16" s="159">
        <v>46083.0</v>
      </c>
      <c r="G16" s="159">
        <v>43266.0</v>
      </c>
      <c r="H16" s="108"/>
      <c r="I16" s="159">
        <v>801278.0</v>
      </c>
      <c r="J16" s="168">
        <f t="shared" si="1"/>
        <v>0.053996241</v>
      </c>
      <c r="K16" s="161">
        <v>35848.0</v>
      </c>
      <c r="L16" s="162">
        <v>2823.0</v>
      </c>
      <c r="M16" s="162">
        <v>2919.0</v>
      </c>
      <c r="N16" s="162">
        <v>1813.0</v>
      </c>
      <c r="O16" s="111"/>
      <c r="P16" s="163">
        <v>43403.0</v>
      </c>
      <c r="Q16" s="169">
        <f t="shared" si="2"/>
        <v>0.04177130613</v>
      </c>
      <c r="R16" s="165">
        <v>7120.0</v>
      </c>
      <c r="S16" s="165">
        <v>719.0</v>
      </c>
      <c r="T16" s="165">
        <v>681.0</v>
      </c>
      <c r="U16" s="165">
        <v>520.0</v>
      </c>
      <c r="V16" s="114"/>
      <c r="W16" s="166">
        <v>9040.0</v>
      </c>
      <c r="X16" s="170">
        <f t="shared" si="3"/>
        <v>0.05752212389</v>
      </c>
      <c r="Y16" s="138">
        <f t="shared" si="8"/>
        <v>0.01128197704</v>
      </c>
      <c r="Z16" s="139">
        <f t="shared" si="4"/>
        <v>0.6278761062</v>
      </c>
      <c r="AA16" s="118">
        <v>5676.0</v>
      </c>
      <c r="AB16" s="4"/>
      <c r="AC16" s="4"/>
      <c r="AD16" s="4"/>
      <c r="AE16" s="4"/>
      <c r="AF16" s="4"/>
      <c r="AG16" s="119">
        <v>5676.0</v>
      </c>
      <c r="AH16" s="120"/>
    </row>
    <row r="17">
      <c r="A17" s="157"/>
      <c r="B17" s="8">
        <v>44499.0</v>
      </c>
      <c r="C17" s="106">
        <v>0.74</v>
      </c>
      <c r="D17" s="158">
        <v>691361.0</v>
      </c>
      <c r="E17" s="159">
        <v>42321.0</v>
      </c>
      <c r="F17" s="159">
        <v>49670.0</v>
      </c>
      <c r="G17" s="159">
        <v>61825.0</v>
      </c>
      <c r="H17" s="108"/>
      <c r="I17" s="159">
        <v>845177.0</v>
      </c>
      <c r="J17" s="168">
        <f t="shared" si="1"/>
        <v>0.07315035785</v>
      </c>
      <c r="K17" s="161">
        <v>37742.0</v>
      </c>
      <c r="L17" s="162">
        <v>2883.0</v>
      </c>
      <c r="M17" s="162">
        <v>3015.0</v>
      </c>
      <c r="N17" s="162">
        <v>2610.0</v>
      </c>
      <c r="O17" s="111"/>
      <c r="P17" s="163">
        <v>46250.0</v>
      </c>
      <c r="Q17" s="169">
        <f t="shared" si="2"/>
        <v>0.05643243243</v>
      </c>
      <c r="R17" s="165">
        <v>7540.0</v>
      </c>
      <c r="S17" s="165">
        <v>741.0</v>
      </c>
      <c r="T17" s="165">
        <v>710.0</v>
      </c>
      <c r="U17" s="165">
        <v>776.0</v>
      </c>
      <c r="V17" s="114"/>
      <c r="W17" s="166">
        <v>9767.0</v>
      </c>
      <c r="X17" s="170">
        <f t="shared" si="3"/>
        <v>0.07945121327</v>
      </c>
      <c r="Y17" s="138">
        <f t="shared" si="8"/>
        <v>0.01155615924</v>
      </c>
      <c r="Z17" s="139">
        <f t="shared" si="4"/>
        <v>0.6404218286</v>
      </c>
      <c r="AA17" s="118">
        <v>6255.0</v>
      </c>
      <c r="AB17" s="4"/>
      <c r="AC17" s="4"/>
      <c r="AD17" s="4"/>
      <c r="AE17" s="4"/>
      <c r="AF17" s="4"/>
      <c r="AG17" s="119">
        <v>6255.0</v>
      </c>
      <c r="AH17" s="171"/>
    </row>
    <row r="18">
      <c r="A18" s="157"/>
      <c r="B18" s="8">
        <v>44527.0</v>
      </c>
      <c r="C18" s="106">
        <v>0.76</v>
      </c>
      <c r="D18" s="158">
        <v>705725.0</v>
      </c>
      <c r="E18" s="159">
        <v>43022.0</v>
      </c>
      <c r="F18" s="159">
        <v>51728.0</v>
      </c>
      <c r="G18" s="159">
        <v>82513.0</v>
      </c>
      <c r="H18" s="108"/>
      <c r="I18" s="159">
        <v>882988.0</v>
      </c>
      <c r="J18" s="168">
        <f t="shared" si="1"/>
        <v>0.09344747607</v>
      </c>
      <c r="K18" s="161">
        <v>39967.0</v>
      </c>
      <c r="L18" s="162">
        <v>2988.0</v>
      </c>
      <c r="M18" s="162">
        <v>3258.0</v>
      </c>
      <c r="N18" s="162">
        <v>3514.0</v>
      </c>
      <c r="O18" s="111"/>
      <c r="P18" s="163">
        <v>49727.0</v>
      </c>
      <c r="Q18" s="169">
        <f t="shared" si="2"/>
        <v>0.07066583546</v>
      </c>
      <c r="R18" s="165">
        <v>7861.0</v>
      </c>
      <c r="S18" s="165">
        <v>752.0</v>
      </c>
      <c r="T18" s="165">
        <v>731.0</v>
      </c>
      <c r="U18" s="165">
        <v>981.0</v>
      </c>
      <c r="V18" s="114"/>
      <c r="W18" s="166">
        <v>10325.0</v>
      </c>
      <c r="X18" s="170">
        <f t="shared" si="3"/>
        <v>0.09501210654</v>
      </c>
      <c r="Y18" s="138">
        <f t="shared" si="8"/>
        <v>0.01169325064</v>
      </c>
      <c r="Z18" s="139">
        <f t="shared" si="4"/>
        <v>0.6610169492</v>
      </c>
      <c r="AA18" s="172">
        <v>6825.0</v>
      </c>
      <c r="AB18" s="4"/>
      <c r="AC18" s="4"/>
      <c r="AD18" s="4"/>
      <c r="AE18" s="4"/>
      <c r="AF18" s="4"/>
      <c r="AG18" s="119">
        <v>6684.0</v>
      </c>
      <c r="AH18" s="172">
        <v>6825.0</v>
      </c>
    </row>
    <row r="19">
      <c r="A19" s="157"/>
      <c r="B19" s="8">
        <v>44534.0</v>
      </c>
      <c r="C19" s="106">
        <v>0.7603</v>
      </c>
      <c r="D19" s="158">
        <v>709123.0</v>
      </c>
      <c r="E19" s="159">
        <v>43114.0</v>
      </c>
      <c r="F19" s="159">
        <v>52116.0</v>
      </c>
      <c r="G19" s="159">
        <v>88742.0</v>
      </c>
      <c r="H19" s="108"/>
      <c r="I19" s="159">
        <v>893095.0</v>
      </c>
      <c r="J19" s="168">
        <f t="shared" si="1"/>
        <v>0.09936456928</v>
      </c>
      <c r="K19" s="161">
        <v>40287.0</v>
      </c>
      <c r="L19" s="162">
        <v>3000.0</v>
      </c>
      <c r="M19" s="162">
        <v>3277.0</v>
      </c>
      <c r="N19" s="162">
        <v>3705.0</v>
      </c>
      <c r="O19" s="111"/>
      <c r="P19" s="163">
        <v>50269.0</v>
      </c>
      <c r="Q19" s="169">
        <f t="shared" si="2"/>
        <v>0.0737034753</v>
      </c>
      <c r="R19" s="165">
        <v>7917.0</v>
      </c>
      <c r="S19" s="165">
        <v>753.0</v>
      </c>
      <c r="T19" s="165">
        <v>734.0</v>
      </c>
      <c r="U19" s="165">
        <v>1017.0</v>
      </c>
      <c r="V19" s="114"/>
      <c r="W19" s="166">
        <v>10421.0</v>
      </c>
      <c r="X19" s="170">
        <f t="shared" si="3"/>
        <v>0.09759140198</v>
      </c>
      <c r="Y19" s="138">
        <f t="shared" si="8"/>
        <v>0.01166841154</v>
      </c>
      <c r="Z19" s="139">
        <f t="shared" si="4"/>
        <v>0.6651952788</v>
      </c>
      <c r="AA19" s="173">
        <v>6932.0</v>
      </c>
      <c r="AB19" s="4"/>
      <c r="AC19" s="4"/>
      <c r="AD19" s="4"/>
      <c r="AE19" s="4"/>
      <c r="AF19" s="4"/>
      <c r="AG19" s="119">
        <v>6898.0</v>
      </c>
      <c r="AH19" s="173">
        <v>6932.0</v>
      </c>
    </row>
    <row r="20">
      <c r="A20" s="157"/>
      <c r="B20" s="8">
        <v>44548.0</v>
      </c>
      <c r="C20" s="106">
        <v>0.7648999999999999</v>
      </c>
      <c r="D20" s="158">
        <v>727925.0</v>
      </c>
      <c r="E20" s="159">
        <v>43471.0</v>
      </c>
      <c r="F20" s="159">
        <v>53171.0</v>
      </c>
      <c r="G20" s="159">
        <v>122843.0</v>
      </c>
      <c r="H20" s="108"/>
      <c r="I20" s="159">
        <v>947410.0</v>
      </c>
      <c r="J20" s="168">
        <f t="shared" si="1"/>
        <v>0.1296619204</v>
      </c>
      <c r="K20" s="161">
        <v>40788.0</v>
      </c>
      <c r="L20" s="162">
        <v>3062.0</v>
      </c>
      <c r="M20" s="162">
        <v>3374.0</v>
      </c>
      <c r="N20" s="162">
        <v>4099.0</v>
      </c>
      <c r="O20" s="111"/>
      <c r="P20" s="163">
        <v>51323.0</v>
      </c>
      <c r="Q20" s="169">
        <f t="shared" si="2"/>
        <v>0.07986672642</v>
      </c>
      <c r="R20" s="165">
        <v>8013.0</v>
      </c>
      <c r="S20" s="165">
        <v>759.0</v>
      </c>
      <c r="T20" s="165">
        <v>744.0</v>
      </c>
      <c r="U20" s="165">
        <v>1077.0</v>
      </c>
      <c r="V20" s="114"/>
      <c r="W20" s="166">
        <v>10593.0</v>
      </c>
      <c r="X20" s="170">
        <f t="shared" si="3"/>
        <v>0.1016709148</v>
      </c>
      <c r="Y20" s="138">
        <f t="shared" si="8"/>
        <v>0.01118100928</v>
      </c>
      <c r="Z20" s="139">
        <f t="shared" si="4"/>
        <v>0.6732748041</v>
      </c>
      <c r="AA20" s="172">
        <v>7132.0</v>
      </c>
      <c r="AB20" s="4"/>
      <c r="AC20" s="4"/>
      <c r="AD20" s="4"/>
      <c r="AE20" s="4"/>
      <c r="AF20" s="4"/>
      <c r="AG20" s="119">
        <v>7098.0</v>
      </c>
      <c r="AH20" s="172">
        <v>7132.0</v>
      </c>
    </row>
    <row r="21">
      <c r="A21" s="157"/>
      <c r="B21" s="8">
        <v>44576.0</v>
      </c>
      <c r="C21" s="106">
        <v>0.7748</v>
      </c>
      <c r="D21" s="158">
        <v>771095.0</v>
      </c>
      <c r="E21" s="159">
        <v>44494.0</v>
      </c>
      <c r="F21" s="159">
        <v>61209.0</v>
      </c>
      <c r="G21" s="159">
        <v>581636.0</v>
      </c>
      <c r="H21" s="108"/>
      <c r="I21" s="159">
        <v>1458434.0</v>
      </c>
      <c r="J21" s="168">
        <f t="shared" si="1"/>
        <v>0.3988085851</v>
      </c>
      <c r="K21" s="161">
        <v>43540.0</v>
      </c>
      <c r="L21" s="162">
        <v>3118.0</v>
      </c>
      <c r="M21" s="162">
        <v>3717.0</v>
      </c>
      <c r="N21" s="162">
        <v>10387.0</v>
      </c>
      <c r="O21" s="111"/>
      <c r="P21" s="163">
        <v>60762.0</v>
      </c>
      <c r="Q21" s="169">
        <f t="shared" si="2"/>
        <v>0.1709456568</v>
      </c>
      <c r="R21" s="165">
        <v>8479.0</v>
      </c>
      <c r="S21" s="165">
        <v>770.0</v>
      </c>
      <c r="T21" s="165">
        <v>788.0</v>
      </c>
      <c r="U21" s="165">
        <v>2032.0</v>
      </c>
      <c r="V21" s="114"/>
      <c r="W21" s="166">
        <v>12069.0</v>
      </c>
      <c r="X21" s="170">
        <f t="shared" si="3"/>
        <v>0.1683652332</v>
      </c>
      <c r="Y21" s="138">
        <f t="shared" si="8"/>
        <v>0.008275314481</v>
      </c>
      <c r="Z21" s="139">
        <f t="shared" si="4"/>
        <v>0.6186096611</v>
      </c>
      <c r="AA21" s="172">
        <v>7466.0</v>
      </c>
      <c r="AB21" s="4"/>
      <c r="AC21" s="4"/>
      <c r="AD21" s="4"/>
      <c r="AE21" s="4"/>
      <c r="AF21" s="4"/>
      <c r="AG21" s="119">
        <v>7424.0</v>
      </c>
      <c r="AH21" s="172">
        <v>7466.0</v>
      </c>
    </row>
    <row r="22">
      <c r="A22" s="157"/>
      <c r="B22" s="8">
        <v>44583.0</v>
      </c>
      <c r="C22" s="106">
        <v>0.7794</v>
      </c>
      <c r="D22" s="158">
        <v>892033.0</v>
      </c>
      <c r="E22" s="159">
        <v>50695.0</v>
      </c>
      <c r="F22" s="159">
        <v>79683.0</v>
      </c>
      <c r="G22" s="159">
        <v>648271.0</v>
      </c>
      <c r="H22" s="108"/>
      <c r="I22" s="159">
        <v>1670682.0</v>
      </c>
      <c r="J22" s="168">
        <f t="shared" si="1"/>
        <v>0.3880277635</v>
      </c>
      <c r="K22" s="161">
        <v>44907.0</v>
      </c>
      <c r="L22" s="162">
        <v>3154.0</v>
      </c>
      <c r="M22" s="162">
        <v>3925.0</v>
      </c>
      <c r="N22" s="162">
        <v>13043.0</v>
      </c>
      <c r="O22" s="111"/>
      <c r="P22" s="163">
        <v>65029.0</v>
      </c>
      <c r="Q22" s="169">
        <f t="shared" si="2"/>
        <v>0.2005720525</v>
      </c>
      <c r="R22" s="165">
        <v>8693.0</v>
      </c>
      <c r="S22" s="165">
        <v>775.0</v>
      </c>
      <c r="T22" s="165">
        <v>808.0</v>
      </c>
      <c r="U22" s="165">
        <v>2490.0</v>
      </c>
      <c r="V22" s="114"/>
      <c r="W22" s="166">
        <v>12766.0</v>
      </c>
      <c r="X22" s="170">
        <f t="shared" si="3"/>
        <v>0.1950493498</v>
      </c>
      <c r="Y22" s="138">
        <f t="shared" si="8"/>
        <v>0.007641190843</v>
      </c>
      <c r="Z22" s="139">
        <f t="shared" si="4"/>
        <v>0.594391352</v>
      </c>
      <c r="AA22" s="172">
        <v>7588.0</v>
      </c>
      <c r="AB22" s="4"/>
      <c r="AC22" s="4"/>
      <c r="AD22" s="4"/>
      <c r="AE22" s="4"/>
      <c r="AF22" s="4"/>
      <c r="AG22" s="119">
        <v>7543.0</v>
      </c>
      <c r="AH22" s="172">
        <v>7588.0</v>
      </c>
    </row>
    <row r="23">
      <c r="A23" s="174">
        <v>44614.0</v>
      </c>
      <c r="B23" s="8">
        <v>44591.0</v>
      </c>
      <c r="C23" s="106">
        <v>0.7868999999999999</v>
      </c>
      <c r="D23" s="158">
        <v>902290.0</v>
      </c>
      <c r="E23" s="159">
        <v>51132.0</v>
      </c>
      <c r="F23" s="159">
        <v>83164.0</v>
      </c>
      <c r="G23" s="175">
        <f>603974+H23</f>
        <v>703505</v>
      </c>
      <c r="H23" s="159">
        <v>99531.0</v>
      </c>
      <c r="I23" s="159">
        <v>1740091.0</v>
      </c>
      <c r="J23" s="168">
        <f t="shared" si="1"/>
        <v>0.4042920744</v>
      </c>
      <c r="K23" s="161">
        <v>45918.0</v>
      </c>
      <c r="L23" s="162">
        <v>3181.0</v>
      </c>
      <c r="M23" s="162">
        <v>4080.0</v>
      </c>
      <c r="N23" s="162">
        <f>12076+O23</f>
        <v>15521</v>
      </c>
      <c r="O23" s="162">
        <v>3445.0</v>
      </c>
      <c r="P23" s="163">
        <v>68700.0</v>
      </c>
      <c r="Q23" s="169">
        <f t="shared" si="2"/>
        <v>0.2259243086</v>
      </c>
      <c r="R23" s="165">
        <v>8884.0</v>
      </c>
      <c r="S23" s="165">
        <v>776.0</v>
      </c>
      <c r="T23" s="165">
        <v>833.0</v>
      </c>
      <c r="U23" s="165">
        <f>2029+V23</f>
        <v>2897</v>
      </c>
      <c r="V23" s="165">
        <v>868.0</v>
      </c>
      <c r="W23" s="176">
        <v>13390.0</v>
      </c>
      <c r="X23" s="170">
        <f t="shared" si="3"/>
        <v>0.2163554892</v>
      </c>
      <c r="Y23" s="138">
        <f t="shared" si="8"/>
        <v>0.007694999859</v>
      </c>
      <c r="Z23" s="139">
        <f t="shared" si="4"/>
        <v>0.5781926811</v>
      </c>
      <c r="AA23" s="177">
        <v>7742.0</v>
      </c>
      <c r="AB23" s="4"/>
      <c r="AC23" s="4"/>
      <c r="AD23" s="4"/>
      <c r="AE23" s="4"/>
      <c r="AF23" s="4"/>
      <c r="AG23" s="119">
        <v>7689.0</v>
      </c>
      <c r="AH23" s="177">
        <v>7742.0</v>
      </c>
    </row>
    <row r="24">
      <c r="A24" s="157"/>
      <c r="B24" s="8">
        <v>44598.0</v>
      </c>
      <c r="C24" s="106">
        <v>0.7936</v>
      </c>
      <c r="D24" s="178"/>
      <c r="E24" s="179"/>
      <c r="F24" s="179"/>
      <c r="G24" s="179"/>
      <c r="H24" s="179"/>
      <c r="I24" s="179"/>
      <c r="J24" s="180"/>
      <c r="K24" s="178"/>
      <c r="L24" s="179"/>
      <c r="M24" s="179"/>
      <c r="N24" s="179"/>
      <c r="O24" s="179"/>
      <c r="P24" s="181"/>
      <c r="Q24" s="180"/>
      <c r="R24" s="179"/>
      <c r="S24" s="179"/>
      <c r="T24" s="179"/>
      <c r="U24" s="179"/>
      <c r="V24" s="179"/>
      <c r="W24" s="179"/>
      <c r="X24" s="182"/>
      <c r="Y24" s="183"/>
      <c r="Z24" s="72"/>
      <c r="AA24" s="173">
        <v>7877.0</v>
      </c>
      <c r="AB24" s="4"/>
      <c r="AC24" s="4"/>
      <c r="AD24" s="4"/>
      <c r="AE24" s="4"/>
      <c r="AF24" s="4"/>
      <c r="AG24" s="184">
        <v>7805.0</v>
      </c>
      <c r="AH24" s="173">
        <v>7877.0</v>
      </c>
    </row>
    <row r="25">
      <c r="A25" s="185"/>
      <c r="B25" s="186"/>
      <c r="C25" s="187"/>
      <c r="D25" s="188"/>
      <c r="E25" s="189"/>
      <c r="F25" s="189"/>
      <c r="G25" s="189"/>
      <c r="H25" s="189"/>
      <c r="I25" s="189"/>
      <c r="J25" s="190"/>
      <c r="K25" s="188"/>
      <c r="L25" s="189"/>
      <c r="M25" s="189"/>
      <c r="N25" s="189"/>
      <c r="O25" s="189"/>
      <c r="P25" s="189"/>
      <c r="Q25" s="190"/>
      <c r="R25" s="189"/>
      <c r="S25" s="189"/>
      <c r="T25" s="189"/>
      <c r="U25" s="189"/>
      <c r="V25" s="189"/>
      <c r="W25" s="189"/>
      <c r="X25" s="190"/>
      <c r="Y25" s="4"/>
      <c r="Z25" s="4"/>
      <c r="AA25" s="191">
        <v>7999.0</v>
      </c>
      <c r="AB25" s="192">
        <v>1031.0</v>
      </c>
      <c r="AC25" s="193">
        <v>1253.0</v>
      </c>
      <c r="AD25" s="194">
        <v>456.0</v>
      </c>
      <c r="AE25" s="195">
        <v>774.0</v>
      </c>
      <c r="AF25" s="196">
        <v>1965.0</v>
      </c>
      <c r="AH25" s="191">
        <v>7999.0</v>
      </c>
    </row>
    <row r="26">
      <c r="A26" s="197"/>
      <c r="B26" s="8"/>
      <c r="C26" s="198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4"/>
      <c r="Z26" s="4"/>
      <c r="AA26" s="4"/>
      <c r="AB26" s="4"/>
      <c r="AC26" s="4"/>
      <c r="AD26" s="4"/>
      <c r="AE26" s="4"/>
      <c r="AF26" s="4"/>
      <c r="AG26" s="199"/>
      <c r="AH26" s="4"/>
    </row>
    <row r="27">
      <c r="A27" s="197"/>
      <c r="B27" s="8"/>
      <c r="C27" s="198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199"/>
      <c r="AH27" s="4"/>
    </row>
    <row r="28">
      <c r="A28" s="200" t="s">
        <v>35</v>
      </c>
      <c r="C28" s="201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77" t="s">
        <v>36</v>
      </c>
      <c r="AB28" s="4"/>
      <c r="AC28" s="4"/>
      <c r="AD28" s="4"/>
      <c r="AE28" s="4"/>
      <c r="AF28" s="4"/>
      <c r="AG28" s="77" t="s">
        <v>16</v>
      </c>
      <c r="AH28" s="202"/>
    </row>
    <row r="29">
      <c r="A29" s="203" t="s">
        <v>37</v>
      </c>
      <c r="B29" s="41"/>
      <c r="D29" s="204"/>
      <c r="E29" s="204"/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V29" s="204"/>
      <c r="W29" s="204"/>
      <c r="X29" s="20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>
      <c r="A30" s="205"/>
      <c r="B30" s="206"/>
      <c r="C30" s="198"/>
      <c r="D30" s="207" t="s">
        <v>38</v>
      </c>
      <c r="Y30" s="207" t="s">
        <v>38</v>
      </c>
      <c r="AG30" s="207"/>
      <c r="AH30" s="207"/>
    </row>
    <row r="31">
      <c r="A31" s="197"/>
      <c r="B31" s="41"/>
      <c r="C31" s="198"/>
      <c r="D31" s="208" t="s">
        <v>11</v>
      </c>
      <c r="E31" s="82"/>
      <c r="F31" s="82"/>
      <c r="G31" s="82"/>
      <c r="H31" s="82"/>
      <c r="I31" s="82"/>
      <c r="J31" s="83"/>
      <c r="K31" s="209" t="s">
        <v>12</v>
      </c>
      <c r="L31" s="82"/>
      <c r="M31" s="82"/>
      <c r="N31" s="82"/>
      <c r="O31" s="82"/>
      <c r="P31" s="82"/>
      <c r="Q31" s="83"/>
      <c r="R31" s="210" t="s">
        <v>13</v>
      </c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>
      <c r="A32" s="211"/>
      <c r="B32" s="212" t="s">
        <v>39</v>
      </c>
      <c r="C32" s="213" t="s">
        <v>10</v>
      </c>
      <c r="D32" s="214" t="s">
        <v>22</v>
      </c>
      <c r="E32" s="215" t="s">
        <v>23</v>
      </c>
      <c r="F32" s="215" t="s">
        <v>24</v>
      </c>
      <c r="G32" s="215" t="s">
        <v>25</v>
      </c>
      <c r="H32" s="215" t="s">
        <v>26</v>
      </c>
      <c r="I32" s="215" t="s">
        <v>27</v>
      </c>
      <c r="J32" s="216" t="s">
        <v>5</v>
      </c>
      <c r="K32" s="214" t="s">
        <v>22</v>
      </c>
      <c r="L32" s="215" t="s">
        <v>23</v>
      </c>
      <c r="M32" s="215" t="s">
        <v>24</v>
      </c>
      <c r="N32" s="215" t="s">
        <v>25</v>
      </c>
      <c r="O32" s="215" t="s">
        <v>26</v>
      </c>
      <c r="P32" s="215" t="s">
        <v>27</v>
      </c>
      <c r="Q32" s="217" t="s">
        <v>5</v>
      </c>
      <c r="R32" s="215" t="s">
        <v>22</v>
      </c>
      <c r="S32" s="215" t="s">
        <v>23</v>
      </c>
      <c r="T32" s="215" t="s">
        <v>24</v>
      </c>
      <c r="U32" s="215" t="s">
        <v>25</v>
      </c>
      <c r="V32" s="215" t="s">
        <v>26</v>
      </c>
      <c r="W32" s="218" t="s">
        <v>27</v>
      </c>
      <c r="X32" s="216" t="s">
        <v>5</v>
      </c>
      <c r="Y32" s="101" t="s">
        <v>28</v>
      </c>
      <c r="Z32" s="219" t="s">
        <v>29</v>
      </c>
      <c r="AA32" s="93" t="s">
        <v>19</v>
      </c>
      <c r="AB32" s="12"/>
      <c r="AC32" s="12"/>
      <c r="AD32" s="12"/>
      <c r="AE32" s="12"/>
      <c r="AF32" s="12"/>
      <c r="AG32" s="12"/>
      <c r="AH32" s="12"/>
    </row>
    <row r="33">
      <c r="A33" s="197"/>
      <c r="B33" s="41">
        <v>44317.0</v>
      </c>
      <c r="C33" s="106">
        <v>0.0294</v>
      </c>
      <c r="D33" s="107"/>
      <c r="E33" s="108"/>
      <c r="F33" s="108"/>
      <c r="G33" s="108"/>
      <c r="H33" s="108"/>
      <c r="I33" s="108"/>
      <c r="J33" s="108"/>
      <c r="K33" s="110"/>
      <c r="L33" s="111"/>
      <c r="M33" s="111"/>
      <c r="N33" s="111"/>
      <c r="O33" s="111"/>
      <c r="P33" s="111"/>
      <c r="Q33" s="220"/>
      <c r="R33" s="114"/>
      <c r="S33" s="114"/>
      <c r="T33" s="114"/>
      <c r="U33" s="114"/>
      <c r="V33" s="114"/>
      <c r="W33" s="115"/>
      <c r="X33" s="114"/>
      <c r="Y33" s="117"/>
      <c r="Z33" s="12"/>
      <c r="AA33" s="221"/>
      <c r="AB33" s="4"/>
      <c r="AC33" s="4"/>
      <c r="AD33" s="4"/>
      <c r="AE33" s="4"/>
      <c r="AF33" s="4"/>
      <c r="AG33" s="4"/>
      <c r="AH33" s="4"/>
    </row>
    <row r="34">
      <c r="A34" s="197"/>
      <c r="B34" s="41">
        <v>44352.0</v>
      </c>
      <c r="C34" s="106">
        <v>0.08</v>
      </c>
      <c r="D34" s="107"/>
      <c r="E34" s="108"/>
      <c r="F34" s="108"/>
      <c r="G34" s="108"/>
      <c r="H34" s="108"/>
      <c r="I34" s="108"/>
      <c r="J34" s="108"/>
      <c r="K34" s="110"/>
      <c r="L34" s="111"/>
      <c r="M34" s="111"/>
      <c r="N34" s="111"/>
      <c r="O34" s="111"/>
      <c r="P34" s="111"/>
      <c r="Q34" s="220"/>
      <c r="R34" s="114"/>
      <c r="S34" s="114"/>
      <c r="T34" s="114"/>
      <c r="U34" s="114"/>
      <c r="V34" s="114"/>
      <c r="W34" s="115"/>
      <c r="X34" s="114"/>
      <c r="Y34" s="121"/>
      <c r="Z34" s="122"/>
      <c r="AA34" s="166">
        <f t="shared" ref="AA34:AA50" si="9">(AA8-AA7)/($B8-$B7)*7</f>
        <v>178</v>
      </c>
      <c r="AB34" s="4"/>
      <c r="AC34" s="4"/>
      <c r="AD34" s="4"/>
      <c r="AE34" s="4"/>
      <c r="AF34" s="4"/>
      <c r="AG34" s="4"/>
      <c r="AH34" s="4"/>
    </row>
    <row r="35">
      <c r="A35" s="197"/>
      <c r="B35" s="41">
        <v>44373.0</v>
      </c>
      <c r="C35" s="106">
        <v>0.27</v>
      </c>
      <c r="D35" s="107"/>
      <c r="E35" s="108"/>
      <c r="F35" s="108"/>
      <c r="G35" s="108"/>
      <c r="H35" s="108"/>
      <c r="I35" s="108"/>
      <c r="J35" s="108"/>
      <c r="K35" s="110"/>
      <c r="L35" s="111"/>
      <c r="M35" s="111"/>
      <c r="N35" s="111"/>
      <c r="O35" s="111"/>
      <c r="P35" s="111"/>
      <c r="Q35" s="220"/>
      <c r="R35" s="114"/>
      <c r="S35" s="114"/>
      <c r="T35" s="114"/>
      <c r="U35" s="114"/>
      <c r="V35" s="114"/>
      <c r="W35" s="115"/>
      <c r="X35" s="114"/>
      <c r="Y35" s="121"/>
      <c r="Z35" s="122"/>
      <c r="AA35" s="166">
        <f t="shared" si="9"/>
        <v>390</v>
      </c>
      <c r="AB35" s="4"/>
      <c r="AC35" s="4"/>
      <c r="AD35" s="4"/>
      <c r="AE35" s="4"/>
      <c r="AF35" s="4"/>
      <c r="AG35" s="4"/>
      <c r="AH35" s="4"/>
    </row>
    <row r="36">
      <c r="A36" s="222"/>
      <c r="B36" s="48">
        <v>44387.0</v>
      </c>
      <c r="C36" s="106">
        <v>0.4</v>
      </c>
      <c r="D36" s="223"/>
      <c r="E36" s="224"/>
      <c r="F36" s="224"/>
      <c r="G36" s="224"/>
      <c r="H36" s="224"/>
      <c r="I36" s="224"/>
      <c r="J36" s="224"/>
      <c r="K36" s="225"/>
      <c r="L36" s="226"/>
      <c r="M36" s="226"/>
      <c r="N36" s="226"/>
      <c r="O36" s="226"/>
      <c r="P36" s="226"/>
      <c r="Q36" s="227"/>
      <c r="R36" s="228"/>
      <c r="S36" s="228"/>
      <c r="T36" s="228"/>
      <c r="U36" s="228"/>
      <c r="V36" s="228"/>
      <c r="W36" s="229"/>
      <c r="X36" s="228"/>
      <c r="Y36" s="138"/>
      <c r="Z36" s="230"/>
      <c r="AA36" s="166">
        <f t="shared" si="9"/>
        <v>138.5</v>
      </c>
      <c r="AB36" s="4"/>
      <c r="AC36" s="4"/>
      <c r="AD36" s="4"/>
      <c r="AE36" s="4"/>
      <c r="AF36" s="4"/>
      <c r="AG36" s="4"/>
      <c r="AH36" s="4"/>
    </row>
    <row r="37">
      <c r="A37" s="197"/>
      <c r="B37" s="41">
        <v>44394.0</v>
      </c>
      <c r="C37" s="106">
        <v>0.499</v>
      </c>
      <c r="D37" s="158">
        <f t="shared" ref="D37:I37" si="10">(D11-D10)/($B11-$B10)*7</f>
        <v>426</v>
      </c>
      <c r="E37" s="159">
        <f t="shared" si="10"/>
        <v>67</v>
      </c>
      <c r="F37" s="159">
        <f t="shared" si="10"/>
        <v>473</v>
      </c>
      <c r="G37" s="159">
        <f t="shared" si="10"/>
        <v>183</v>
      </c>
      <c r="H37" s="159">
        <f t="shared" si="10"/>
        <v>0</v>
      </c>
      <c r="I37" s="159">
        <f t="shared" si="10"/>
        <v>1149</v>
      </c>
      <c r="J37" s="231">
        <f t="shared" ref="J37:J49" si="14">G37/I37</f>
        <v>0.1592689295</v>
      </c>
      <c r="K37" s="161">
        <f t="shared" ref="K37:P37" si="11">(K11-K10)/($B11-$B10)*7</f>
        <v>52</v>
      </c>
      <c r="L37" s="162">
        <f t="shared" si="11"/>
        <v>3</v>
      </c>
      <c r="M37" s="162">
        <f t="shared" si="11"/>
        <v>24</v>
      </c>
      <c r="N37" s="162">
        <f t="shared" si="11"/>
        <v>15</v>
      </c>
      <c r="O37" s="162">
        <f t="shared" si="11"/>
        <v>0</v>
      </c>
      <c r="P37" s="162">
        <f t="shared" si="11"/>
        <v>94</v>
      </c>
      <c r="Q37" s="232">
        <f t="shared" ref="Q37:Q49" si="16">N37/P37</f>
        <v>0.1595744681</v>
      </c>
      <c r="R37" s="165">
        <f t="shared" ref="R37:W37" si="12">(R11-R10)/($B11-$B10)*7</f>
        <v>33</v>
      </c>
      <c r="S37" s="165">
        <f t="shared" si="12"/>
        <v>3</v>
      </c>
      <c r="T37" s="165">
        <f t="shared" si="12"/>
        <v>6</v>
      </c>
      <c r="U37" s="165">
        <f t="shared" si="12"/>
        <v>4</v>
      </c>
      <c r="V37" s="165">
        <f t="shared" si="12"/>
        <v>0</v>
      </c>
      <c r="W37" s="166">
        <f t="shared" si="12"/>
        <v>46</v>
      </c>
      <c r="X37" s="233">
        <f t="shared" ref="X37:X49" si="18">U37/W37</f>
        <v>0.08695652174</v>
      </c>
      <c r="Y37" s="138">
        <f t="shared" ref="Y37:Y49" si="19">W37/I37</f>
        <v>0.04003481288</v>
      </c>
      <c r="Z37" s="139">
        <f t="shared" ref="Z37:Z49" si="20">AA37/W37</f>
        <v>0.4130434783</v>
      </c>
      <c r="AA37" s="166">
        <f t="shared" si="9"/>
        <v>19</v>
      </c>
      <c r="AB37" s="4"/>
      <c r="AC37" s="4"/>
      <c r="AD37" s="4"/>
      <c r="AE37" s="4"/>
      <c r="AF37" s="4"/>
      <c r="AG37" s="4"/>
      <c r="AH37" s="4"/>
    </row>
    <row r="38">
      <c r="A38" s="197"/>
      <c r="B38" s="41">
        <v>44415.0</v>
      </c>
      <c r="C38" s="106">
        <v>0.615</v>
      </c>
      <c r="D38" s="158">
        <f t="shared" ref="D38:I38" si="13">(D12-D11)/($B12-$B11)*7</f>
        <v>3218.333333</v>
      </c>
      <c r="E38" s="159">
        <f t="shared" si="13"/>
        <v>142.3333333</v>
      </c>
      <c r="F38" s="159">
        <f t="shared" si="13"/>
        <v>1019.666667</v>
      </c>
      <c r="G38" s="159">
        <f t="shared" si="13"/>
        <v>673.3333333</v>
      </c>
      <c r="H38" s="159">
        <f t="shared" si="13"/>
        <v>0</v>
      </c>
      <c r="I38" s="159">
        <f t="shared" si="13"/>
        <v>5053.666667</v>
      </c>
      <c r="J38" s="231">
        <f t="shared" si="14"/>
        <v>0.1332365939</v>
      </c>
      <c r="K38" s="161">
        <f t="shared" ref="K38:P38" si="15">(K12-K11)/($B12-$B11)*7</f>
        <v>211.3333333</v>
      </c>
      <c r="L38" s="162">
        <f t="shared" si="15"/>
        <v>4.333333333</v>
      </c>
      <c r="M38" s="162">
        <f t="shared" si="15"/>
        <v>21.66666667</v>
      </c>
      <c r="N38" s="162">
        <f t="shared" si="15"/>
        <v>29.33333333</v>
      </c>
      <c r="O38" s="162">
        <f t="shared" si="15"/>
        <v>0</v>
      </c>
      <c r="P38" s="162">
        <f t="shared" si="15"/>
        <v>266.6666667</v>
      </c>
      <c r="Q38" s="232">
        <f t="shared" si="16"/>
        <v>0.11</v>
      </c>
      <c r="R38" s="165">
        <f t="shared" ref="R38:W38" si="17">(R12-R11)/($B12-$B11)*7</f>
        <v>26</v>
      </c>
      <c r="S38" s="165">
        <f t="shared" si="17"/>
        <v>1</v>
      </c>
      <c r="T38" s="165">
        <f t="shared" si="17"/>
        <v>3</v>
      </c>
      <c r="U38" s="165">
        <f t="shared" si="17"/>
        <v>5</v>
      </c>
      <c r="V38" s="165">
        <f t="shared" si="17"/>
        <v>0</v>
      </c>
      <c r="W38" s="166">
        <f t="shared" si="17"/>
        <v>35</v>
      </c>
      <c r="X38" s="233">
        <f t="shared" si="18"/>
        <v>0.1428571429</v>
      </c>
      <c r="Y38" s="138">
        <f t="shared" si="19"/>
        <v>0.006925664534</v>
      </c>
      <c r="Z38" s="139">
        <f t="shared" si="20"/>
        <v>6.257142857</v>
      </c>
      <c r="AA38" s="166">
        <f t="shared" si="9"/>
        <v>219</v>
      </c>
      <c r="AB38" s="4"/>
      <c r="AC38" s="4"/>
      <c r="AD38" s="4"/>
      <c r="AE38" s="4"/>
      <c r="AF38" s="4"/>
      <c r="AG38" s="4"/>
      <c r="AH38" s="4"/>
    </row>
    <row r="39">
      <c r="A39" s="197"/>
      <c r="B39" s="41">
        <v>44422.0</v>
      </c>
      <c r="C39" s="106">
        <v>0.634</v>
      </c>
      <c r="D39" s="158">
        <f t="shared" ref="D39:I39" si="21">(D13-D12)/($B13-$B12)*7</f>
        <v>6873</v>
      </c>
      <c r="E39" s="159">
        <f t="shared" si="21"/>
        <v>308</v>
      </c>
      <c r="F39" s="159">
        <f t="shared" si="21"/>
        <v>1428</v>
      </c>
      <c r="G39" s="159">
        <f t="shared" si="21"/>
        <v>1764</v>
      </c>
      <c r="H39" s="159">
        <f t="shared" si="21"/>
        <v>0</v>
      </c>
      <c r="I39" s="159">
        <f t="shared" si="21"/>
        <v>10373</v>
      </c>
      <c r="J39" s="231">
        <f t="shared" si="14"/>
        <v>0.1700568784</v>
      </c>
      <c r="K39" s="161">
        <f t="shared" ref="K39:P39" si="22">(K13-K12)/($B13-$B12)*7</f>
        <v>400</v>
      </c>
      <c r="L39" s="162">
        <f t="shared" si="22"/>
        <v>15</v>
      </c>
      <c r="M39" s="162">
        <f t="shared" si="22"/>
        <v>24</v>
      </c>
      <c r="N39" s="162">
        <f t="shared" si="22"/>
        <v>48</v>
      </c>
      <c r="O39" s="162">
        <f t="shared" si="22"/>
        <v>0</v>
      </c>
      <c r="P39" s="162">
        <f t="shared" si="22"/>
        <v>487</v>
      </c>
      <c r="Q39" s="232">
        <f t="shared" si="16"/>
        <v>0.09856262834</v>
      </c>
      <c r="R39" s="165">
        <f t="shared" ref="R39:W39" si="23">(R13-R12)/($B13-$B12)*7</f>
        <v>61</v>
      </c>
      <c r="S39" s="165">
        <f t="shared" si="23"/>
        <v>0</v>
      </c>
      <c r="T39" s="165">
        <f t="shared" si="23"/>
        <v>0</v>
      </c>
      <c r="U39" s="165">
        <f t="shared" si="23"/>
        <v>15</v>
      </c>
      <c r="V39" s="165">
        <f t="shared" si="23"/>
        <v>0</v>
      </c>
      <c r="W39" s="166">
        <f t="shared" si="23"/>
        <v>76</v>
      </c>
      <c r="X39" s="233">
        <f t="shared" si="18"/>
        <v>0.1973684211</v>
      </c>
      <c r="Y39" s="138">
        <f t="shared" si="19"/>
        <v>0.007326713583</v>
      </c>
      <c r="Z39" s="139">
        <f t="shared" si="20"/>
        <v>3.013157895</v>
      </c>
      <c r="AA39" s="166">
        <f t="shared" si="9"/>
        <v>229</v>
      </c>
      <c r="AB39" s="4"/>
      <c r="AC39" s="4"/>
      <c r="AD39" s="4"/>
      <c r="AE39" s="4"/>
      <c r="AF39" s="4"/>
      <c r="AG39" s="4"/>
      <c r="AH39" s="4"/>
    </row>
    <row r="40">
      <c r="A40" s="197"/>
      <c r="B40" s="41">
        <v>44443.0</v>
      </c>
      <c r="C40" s="106">
        <v>0.67</v>
      </c>
      <c r="D40" s="158">
        <f t="shared" ref="D40:I40" si="24">(D14-D13)/($B14-$B13)*7</f>
        <v>20186</v>
      </c>
      <c r="E40" s="159">
        <f t="shared" si="24"/>
        <v>1031</v>
      </c>
      <c r="F40" s="159">
        <f t="shared" si="24"/>
        <v>2264.333333</v>
      </c>
      <c r="G40" s="159">
        <f t="shared" si="24"/>
        <v>4090.333333</v>
      </c>
      <c r="H40" s="159">
        <f t="shared" si="24"/>
        <v>0</v>
      </c>
      <c r="I40" s="159">
        <f t="shared" si="24"/>
        <v>27571.66667</v>
      </c>
      <c r="J40" s="231">
        <f t="shared" si="14"/>
        <v>0.1483527776</v>
      </c>
      <c r="K40" s="161">
        <f t="shared" ref="K40:P40" si="25">(K14-K13)/($B14-$B13)*7</f>
        <v>1152.333333</v>
      </c>
      <c r="L40" s="162">
        <f t="shared" si="25"/>
        <v>54</v>
      </c>
      <c r="M40" s="162">
        <f t="shared" si="25"/>
        <v>87</v>
      </c>
      <c r="N40" s="162">
        <f t="shared" si="25"/>
        <v>155.6666667</v>
      </c>
      <c r="O40" s="162">
        <f t="shared" si="25"/>
        <v>0</v>
      </c>
      <c r="P40" s="162">
        <f t="shared" si="25"/>
        <v>1449</v>
      </c>
      <c r="Q40" s="232">
        <f t="shared" si="16"/>
        <v>0.1074304118</v>
      </c>
      <c r="R40" s="165">
        <f t="shared" ref="R40:W40" si="26">(R14-R13)/($B14-$B13)*7</f>
        <v>184</v>
      </c>
      <c r="S40" s="165">
        <f t="shared" si="26"/>
        <v>19</v>
      </c>
      <c r="T40" s="165">
        <f t="shared" si="26"/>
        <v>20.66666667</v>
      </c>
      <c r="U40" s="165">
        <f t="shared" si="26"/>
        <v>42.33333333</v>
      </c>
      <c r="V40" s="165">
        <f t="shared" si="26"/>
        <v>0</v>
      </c>
      <c r="W40" s="166">
        <f t="shared" si="26"/>
        <v>266</v>
      </c>
      <c r="X40" s="233">
        <f t="shared" si="18"/>
        <v>0.1591478697</v>
      </c>
      <c r="Y40" s="138">
        <f t="shared" si="19"/>
        <v>0.009647585081</v>
      </c>
      <c r="Z40" s="139">
        <f t="shared" si="20"/>
        <v>0.7531328321</v>
      </c>
      <c r="AA40" s="166">
        <f t="shared" si="9"/>
        <v>200.3333333</v>
      </c>
      <c r="AB40" s="4"/>
      <c r="AC40" s="4"/>
      <c r="AD40" s="4"/>
      <c r="AE40" s="4"/>
      <c r="AF40" s="4"/>
      <c r="AG40" s="4"/>
      <c r="AH40" s="4"/>
    </row>
    <row r="41">
      <c r="A41" s="197"/>
      <c r="B41" s="41">
        <v>44450.0</v>
      </c>
      <c r="C41" s="106">
        <v>0.68</v>
      </c>
      <c r="D41" s="158">
        <f t="shared" ref="D41:I41" si="27">(D15-D14)/($B15-$B14)*7</f>
        <v>12242</v>
      </c>
      <c r="E41" s="159">
        <f t="shared" si="27"/>
        <v>742</v>
      </c>
      <c r="F41" s="159">
        <f t="shared" si="27"/>
        <v>1798</v>
      </c>
      <c r="G41" s="159">
        <f t="shared" si="27"/>
        <v>5543</v>
      </c>
      <c r="H41" s="159">
        <f t="shared" si="27"/>
        <v>0</v>
      </c>
      <c r="I41" s="159">
        <f t="shared" si="27"/>
        <v>20325</v>
      </c>
      <c r="J41" s="231">
        <f t="shared" si="14"/>
        <v>0.2727183272</v>
      </c>
      <c r="K41" s="161">
        <f t="shared" ref="K41:P41" si="28">(K15-K14)/($B15-$B14)*7</f>
        <v>871</v>
      </c>
      <c r="L41" s="162">
        <f t="shared" si="28"/>
        <v>32</v>
      </c>
      <c r="M41" s="162">
        <f t="shared" si="28"/>
        <v>35</v>
      </c>
      <c r="N41" s="162">
        <f t="shared" si="28"/>
        <v>215</v>
      </c>
      <c r="O41" s="162">
        <f t="shared" si="28"/>
        <v>0</v>
      </c>
      <c r="P41" s="162">
        <f t="shared" si="28"/>
        <v>1153</v>
      </c>
      <c r="Q41" s="232">
        <f t="shared" si="16"/>
        <v>0.1864700781</v>
      </c>
      <c r="R41" s="165">
        <f t="shared" ref="R41:W41" si="29">(R15-R14)/($B15-$B14)*7</f>
        <v>113</v>
      </c>
      <c r="S41" s="165">
        <f t="shared" si="29"/>
        <v>3</v>
      </c>
      <c r="T41" s="165">
        <f t="shared" si="29"/>
        <v>7</v>
      </c>
      <c r="U41" s="165">
        <f t="shared" si="29"/>
        <v>66</v>
      </c>
      <c r="V41" s="165">
        <f t="shared" si="29"/>
        <v>0</v>
      </c>
      <c r="W41" s="166">
        <f t="shared" si="29"/>
        <v>189</v>
      </c>
      <c r="X41" s="233">
        <f t="shared" si="18"/>
        <v>0.3492063492</v>
      </c>
      <c r="Y41" s="138">
        <f t="shared" si="19"/>
        <v>0.009298892989</v>
      </c>
      <c r="Z41" s="139">
        <f t="shared" si="20"/>
        <v>1.005291005</v>
      </c>
      <c r="AA41" s="166">
        <f t="shared" si="9"/>
        <v>190</v>
      </c>
      <c r="AB41" s="4"/>
      <c r="AC41" s="4"/>
      <c r="AD41" s="4"/>
      <c r="AE41" s="4"/>
      <c r="AF41" s="4"/>
      <c r="AG41" s="4"/>
      <c r="AH41" s="4"/>
    </row>
    <row r="42">
      <c r="A42" s="197"/>
      <c r="B42" s="41">
        <v>44471.0</v>
      </c>
      <c r="C42" s="106">
        <v>0.71</v>
      </c>
      <c r="D42" s="158">
        <f t="shared" ref="D42:I42" si="30">(D16-D15)/($B16-$B15)*7</f>
        <v>9774.333333</v>
      </c>
      <c r="E42" s="159">
        <f t="shared" si="30"/>
        <v>1089.666667</v>
      </c>
      <c r="F42" s="159">
        <f t="shared" si="30"/>
        <v>1507</v>
      </c>
      <c r="G42" s="159">
        <f t="shared" si="30"/>
        <v>6183</v>
      </c>
      <c r="H42" s="159">
        <f t="shared" si="30"/>
        <v>0</v>
      </c>
      <c r="I42" s="159">
        <f t="shared" si="30"/>
        <v>18554</v>
      </c>
      <c r="J42" s="231">
        <f t="shared" si="14"/>
        <v>0.3332435054</v>
      </c>
      <c r="K42" s="161">
        <f t="shared" ref="K42:P42" si="31">(K16-K15)/($B16-$B15)*7</f>
        <v>848.3333333</v>
      </c>
      <c r="L42" s="162">
        <f t="shared" si="31"/>
        <v>51.66666667</v>
      </c>
      <c r="M42" s="162">
        <f t="shared" si="31"/>
        <v>69</v>
      </c>
      <c r="N42" s="162">
        <f t="shared" si="31"/>
        <v>251.3333333</v>
      </c>
      <c r="O42" s="162">
        <f t="shared" si="31"/>
        <v>0</v>
      </c>
      <c r="P42" s="162">
        <f t="shared" si="31"/>
        <v>1220.333333</v>
      </c>
      <c r="Q42" s="232">
        <f t="shared" si="16"/>
        <v>0.2059546572</v>
      </c>
      <c r="R42" s="165">
        <f t="shared" ref="R42:W42" si="32">(R16-R15)/($B16-$B15)*7</f>
        <v>140</v>
      </c>
      <c r="S42" s="165">
        <f t="shared" si="32"/>
        <v>6.666666667</v>
      </c>
      <c r="T42" s="165">
        <f t="shared" si="32"/>
        <v>14</v>
      </c>
      <c r="U42" s="165">
        <f t="shared" si="32"/>
        <v>69.33333333</v>
      </c>
      <c r="V42" s="165">
        <f t="shared" si="32"/>
        <v>0</v>
      </c>
      <c r="W42" s="166">
        <f t="shared" si="32"/>
        <v>230</v>
      </c>
      <c r="X42" s="233">
        <f t="shared" si="18"/>
        <v>0.3014492754</v>
      </c>
      <c r="Y42" s="138">
        <f t="shared" si="19"/>
        <v>0.01239624879</v>
      </c>
      <c r="Z42" s="139">
        <f t="shared" si="20"/>
        <v>0.6420289855</v>
      </c>
      <c r="AA42" s="166">
        <f t="shared" si="9"/>
        <v>147.6666667</v>
      </c>
      <c r="AB42" s="4"/>
      <c r="AC42" s="4"/>
      <c r="AD42" s="4"/>
      <c r="AE42" s="4"/>
      <c r="AF42" s="4"/>
      <c r="AG42" s="4"/>
      <c r="AH42" s="4"/>
    </row>
    <row r="43">
      <c r="A43" s="197"/>
      <c r="B43" s="41">
        <v>44499.0</v>
      </c>
      <c r="C43" s="106">
        <v>0.74</v>
      </c>
      <c r="D43" s="158">
        <f t="shared" ref="D43:I43" si="33">(D17-D16)/($B17-$B16)*7</f>
        <v>5005.5</v>
      </c>
      <c r="E43" s="159">
        <f t="shared" si="33"/>
        <v>432.75</v>
      </c>
      <c r="F43" s="159">
        <f t="shared" si="33"/>
        <v>896.75</v>
      </c>
      <c r="G43" s="159">
        <f t="shared" si="33"/>
        <v>4639.75</v>
      </c>
      <c r="H43" s="159">
        <f t="shared" si="33"/>
        <v>0</v>
      </c>
      <c r="I43" s="159">
        <f t="shared" si="33"/>
        <v>10974.75</v>
      </c>
      <c r="J43" s="231">
        <f t="shared" si="14"/>
        <v>0.4227658944</v>
      </c>
      <c r="K43" s="161">
        <f t="shared" ref="K43:P43" si="34">(K17-K16)/($B17-$B16)*7</f>
        <v>473.5</v>
      </c>
      <c r="L43" s="162">
        <f t="shared" si="34"/>
        <v>15</v>
      </c>
      <c r="M43" s="162">
        <f t="shared" si="34"/>
        <v>24</v>
      </c>
      <c r="N43" s="162">
        <f t="shared" si="34"/>
        <v>199.25</v>
      </c>
      <c r="O43" s="162">
        <f t="shared" si="34"/>
        <v>0</v>
      </c>
      <c r="P43" s="162">
        <f t="shared" si="34"/>
        <v>711.75</v>
      </c>
      <c r="Q43" s="232">
        <f t="shared" si="16"/>
        <v>0.2799438005</v>
      </c>
      <c r="R43" s="165">
        <f t="shared" ref="R43:W43" si="35">(R17-R16)/($B17-$B16)*7</f>
        <v>105</v>
      </c>
      <c r="S43" s="165">
        <f t="shared" si="35"/>
        <v>5.5</v>
      </c>
      <c r="T43" s="165">
        <f t="shared" si="35"/>
        <v>7.25</v>
      </c>
      <c r="U43" s="165">
        <f t="shared" si="35"/>
        <v>64</v>
      </c>
      <c r="V43" s="165">
        <f t="shared" si="35"/>
        <v>0</v>
      </c>
      <c r="W43" s="166">
        <f t="shared" si="35"/>
        <v>181.75</v>
      </c>
      <c r="X43" s="233">
        <f t="shared" si="18"/>
        <v>0.3521320495</v>
      </c>
      <c r="Y43" s="138">
        <f t="shared" si="19"/>
        <v>0.0165607417</v>
      </c>
      <c r="Z43" s="139">
        <f t="shared" si="20"/>
        <v>0.7964236589</v>
      </c>
      <c r="AA43" s="166">
        <f t="shared" si="9"/>
        <v>144.75</v>
      </c>
      <c r="AB43" s="4"/>
      <c r="AC43" s="4"/>
      <c r="AD43" s="4"/>
      <c r="AE43" s="4"/>
      <c r="AF43" s="4"/>
      <c r="AG43" s="4"/>
      <c r="AH43" s="4"/>
    </row>
    <row r="44">
      <c r="A44" s="197"/>
      <c r="B44" s="41">
        <v>44527.0</v>
      </c>
      <c r="C44" s="106">
        <v>0.76</v>
      </c>
      <c r="D44" s="158">
        <f t="shared" ref="D44:I44" si="36">(D18-D17)/($B18-$B17)*7</f>
        <v>3591</v>
      </c>
      <c r="E44" s="159">
        <f t="shared" si="36"/>
        <v>175.25</v>
      </c>
      <c r="F44" s="159">
        <f t="shared" si="36"/>
        <v>514.5</v>
      </c>
      <c r="G44" s="159">
        <f t="shared" si="36"/>
        <v>5172</v>
      </c>
      <c r="H44" s="159">
        <f t="shared" si="36"/>
        <v>0</v>
      </c>
      <c r="I44" s="159">
        <f t="shared" si="36"/>
        <v>9452.75</v>
      </c>
      <c r="J44" s="231">
        <f t="shared" si="14"/>
        <v>0.547142366</v>
      </c>
      <c r="K44" s="161">
        <f t="shared" ref="K44:P44" si="37">(K18-K17)/($B18-$B17)*7</f>
        <v>556.25</v>
      </c>
      <c r="L44" s="162">
        <f t="shared" si="37"/>
        <v>26.25</v>
      </c>
      <c r="M44" s="162">
        <f t="shared" si="37"/>
        <v>60.75</v>
      </c>
      <c r="N44" s="162">
        <f t="shared" si="37"/>
        <v>226</v>
      </c>
      <c r="O44" s="162">
        <f t="shared" si="37"/>
        <v>0</v>
      </c>
      <c r="P44" s="162">
        <f t="shared" si="37"/>
        <v>869.25</v>
      </c>
      <c r="Q44" s="232">
        <f t="shared" si="16"/>
        <v>0.2599942479</v>
      </c>
      <c r="R44" s="165">
        <f t="shared" ref="R44:W44" si="38">(R18-R17)/($B18-$B17)*7</f>
        <v>80.25</v>
      </c>
      <c r="S44" s="165">
        <f t="shared" si="38"/>
        <v>2.75</v>
      </c>
      <c r="T44" s="165">
        <f t="shared" si="38"/>
        <v>5.25</v>
      </c>
      <c r="U44" s="165">
        <f t="shared" si="38"/>
        <v>51.25</v>
      </c>
      <c r="V44" s="165">
        <f t="shared" si="38"/>
        <v>0</v>
      </c>
      <c r="W44" s="166">
        <f t="shared" si="38"/>
        <v>139.5</v>
      </c>
      <c r="X44" s="233">
        <f t="shared" si="18"/>
        <v>0.3673835125</v>
      </c>
      <c r="Y44" s="138">
        <f t="shared" si="19"/>
        <v>0.01475761022</v>
      </c>
      <c r="Z44" s="139">
        <f t="shared" si="20"/>
        <v>1.021505376</v>
      </c>
      <c r="AA44" s="166">
        <f t="shared" si="9"/>
        <v>142.5</v>
      </c>
      <c r="AB44" s="4"/>
      <c r="AC44" s="4"/>
      <c r="AD44" s="4"/>
      <c r="AE44" s="4"/>
      <c r="AF44" s="4"/>
      <c r="AG44" s="4"/>
      <c r="AH44" s="4"/>
    </row>
    <row r="45">
      <c r="A45" s="197"/>
      <c r="B45" s="41">
        <v>44534.0</v>
      </c>
      <c r="C45" s="106">
        <v>0.7603</v>
      </c>
      <c r="D45" s="158">
        <f t="shared" ref="D45:I45" si="39">(D19-D18)/($B19-$B18)*7</f>
        <v>3398</v>
      </c>
      <c r="E45" s="159">
        <f t="shared" si="39"/>
        <v>92</v>
      </c>
      <c r="F45" s="159">
        <f t="shared" si="39"/>
        <v>388</v>
      </c>
      <c r="G45" s="159">
        <f t="shared" si="39"/>
        <v>6229</v>
      </c>
      <c r="H45" s="159">
        <f t="shared" si="39"/>
        <v>0</v>
      </c>
      <c r="I45" s="159">
        <f t="shared" si="39"/>
        <v>10107</v>
      </c>
      <c r="J45" s="231">
        <f t="shared" si="14"/>
        <v>0.6163055308</v>
      </c>
      <c r="K45" s="161">
        <f t="shared" ref="K45:P45" si="40">(K19-K18)/($B19-$B18)*7</f>
        <v>320</v>
      </c>
      <c r="L45" s="162">
        <f t="shared" si="40"/>
        <v>12</v>
      </c>
      <c r="M45" s="162">
        <f t="shared" si="40"/>
        <v>19</v>
      </c>
      <c r="N45" s="162">
        <f t="shared" si="40"/>
        <v>191</v>
      </c>
      <c r="O45" s="162">
        <f t="shared" si="40"/>
        <v>0</v>
      </c>
      <c r="P45" s="162">
        <f t="shared" si="40"/>
        <v>542</v>
      </c>
      <c r="Q45" s="232">
        <f t="shared" si="16"/>
        <v>0.352398524</v>
      </c>
      <c r="R45" s="165">
        <f t="shared" ref="R45:W45" si="41">(R19-R18)/($B19-$B18)*7</f>
        <v>56</v>
      </c>
      <c r="S45" s="165">
        <f t="shared" si="41"/>
        <v>1</v>
      </c>
      <c r="T45" s="165">
        <f t="shared" si="41"/>
        <v>3</v>
      </c>
      <c r="U45" s="165">
        <f t="shared" si="41"/>
        <v>36</v>
      </c>
      <c r="V45" s="165">
        <f t="shared" si="41"/>
        <v>0</v>
      </c>
      <c r="W45" s="166">
        <f t="shared" si="41"/>
        <v>96</v>
      </c>
      <c r="X45" s="233">
        <f t="shared" si="18"/>
        <v>0.375</v>
      </c>
      <c r="Y45" s="138">
        <f t="shared" si="19"/>
        <v>0.009498367468</v>
      </c>
      <c r="Z45" s="139">
        <f t="shared" si="20"/>
        <v>1.114583333</v>
      </c>
      <c r="AA45" s="166">
        <f t="shared" si="9"/>
        <v>107</v>
      </c>
      <c r="AB45" s="4"/>
      <c r="AC45" s="4"/>
      <c r="AD45" s="4"/>
      <c r="AE45" s="4"/>
      <c r="AF45" s="4"/>
      <c r="AG45" s="4"/>
      <c r="AH45" s="4"/>
    </row>
    <row r="46">
      <c r="A46" s="197"/>
      <c r="B46" s="41">
        <v>44548.0</v>
      </c>
      <c r="C46" s="106">
        <v>0.7648999999999999</v>
      </c>
      <c r="D46" s="158">
        <f t="shared" ref="D46:I46" si="42">(D20-D19)/($B20-$B19)*7</f>
        <v>9401</v>
      </c>
      <c r="E46" s="159">
        <f t="shared" si="42"/>
        <v>178.5</v>
      </c>
      <c r="F46" s="159">
        <f t="shared" si="42"/>
        <v>527.5</v>
      </c>
      <c r="G46" s="159">
        <f t="shared" si="42"/>
        <v>17050.5</v>
      </c>
      <c r="H46" s="159">
        <f t="shared" si="42"/>
        <v>0</v>
      </c>
      <c r="I46" s="159">
        <f t="shared" si="42"/>
        <v>27157.5</v>
      </c>
      <c r="J46" s="231">
        <f t="shared" si="14"/>
        <v>0.6278376139</v>
      </c>
      <c r="K46" s="161">
        <f t="shared" ref="K46:P46" si="43">(K20-K19)/($B20-$B19)*7</f>
        <v>250.5</v>
      </c>
      <c r="L46" s="162">
        <f t="shared" si="43"/>
        <v>31</v>
      </c>
      <c r="M46" s="162">
        <f t="shared" si="43"/>
        <v>48.5</v>
      </c>
      <c r="N46" s="162">
        <f t="shared" si="43"/>
        <v>197</v>
      </c>
      <c r="O46" s="162">
        <f t="shared" si="43"/>
        <v>0</v>
      </c>
      <c r="P46" s="162">
        <f t="shared" si="43"/>
        <v>527</v>
      </c>
      <c r="Q46" s="232">
        <f t="shared" si="16"/>
        <v>0.3738140417</v>
      </c>
      <c r="R46" s="165">
        <f t="shared" ref="R46:W46" si="44">(R20-R19)/($B20-$B19)*7</f>
        <v>48</v>
      </c>
      <c r="S46" s="165">
        <f t="shared" si="44"/>
        <v>3</v>
      </c>
      <c r="T46" s="165">
        <f t="shared" si="44"/>
        <v>5</v>
      </c>
      <c r="U46" s="165">
        <f t="shared" si="44"/>
        <v>30</v>
      </c>
      <c r="V46" s="165">
        <f t="shared" si="44"/>
        <v>0</v>
      </c>
      <c r="W46" s="166">
        <f t="shared" si="44"/>
        <v>86</v>
      </c>
      <c r="X46" s="233">
        <f t="shared" si="18"/>
        <v>0.3488372093</v>
      </c>
      <c r="Y46" s="138">
        <f t="shared" si="19"/>
        <v>0.003166712694</v>
      </c>
      <c r="Z46" s="139">
        <f t="shared" si="20"/>
        <v>1.162790698</v>
      </c>
      <c r="AA46" s="166">
        <f t="shared" si="9"/>
        <v>100</v>
      </c>
      <c r="AB46" s="4"/>
      <c r="AC46" s="4"/>
      <c r="AD46" s="4"/>
      <c r="AE46" s="4"/>
      <c r="AF46" s="4"/>
      <c r="AG46" s="4"/>
      <c r="AH46" s="4"/>
    </row>
    <row r="47">
      <c r="A47" s="197"/>
      <c r="B47" s="41">
        <v>44576.0</v>
      </c>
      <c r="C47" s="106">
        <v>0.7748</v>
      </c>
      <c r="D47" s="158">
        <f t="shared" ref="D47:I47" si="45">(D21-D20)/($B21-$B20)*7</f>
        <v>10792.5</v>
      </c>
      <c r="E47" s="159">
        <f t="shared" si="45"/>
        <v>255.75</v>
      </c>
      <c r="F47" s="159">
        <f t="shared" si="45"/>
        <v>2009.5</v>
      </c>
      <c r="G47" s="159">
        <f t="shared" si="45"/>
        <v>114698.25</v>
      </c>
      <c r="H47" s="159">
        <f t="shared" si="45"/>
        <v>0</v>
      </c>
      <c r="I47" s="159">
        <f t="shared" si="45"/>
        <v>127756</v>
      </c>
      <c r="J47" s="231">
        <f t="shared" si="14"/>
        <v>0.8977914932</v>
      </c>
      <c r="K47" s="161">
        <f t="shared" ref="K47:P47" si="46">(K21-K20)/($B21-$B20)*7</f>
        <v>688</v>
      </c>
      <c r="L47" s="162">
        <f t="shared" si="46"/>
        <v>14</v>
      </c>
      <c r="M47" s="162">
        <f t="shared" si="46"/>
        <v>85.75</v>
      </c>
      <c r="N47" s="162">
        <f t="shared" si="46"/>
        <v>1572</v>
      </c>
      <c r="O47" s="162">
        <f t="shared" si="46"/>
        <v>0</v>
      </c>
      <c r="P47" s="162">
        <f t="shared" si="46"/>
        <v>2359.75</v>
      </c>
      <c r="Q47" s="232">
        <f t="shared" si="16"/>
        <v>0.666172264</v>
      </c>
      <c r="R47" s="165">
        <f t="shared" ref="R47:W47" si="47">(R21-R20)/($B21-$B20)*7</f>
        <v>116.5</v>
      </c>
      <c r="S47" s="165">
        <f t="shared" si="47"/>
        <v>2.75</v>
      </c>
      <c r="T47" s="165">
        <f t="shared" si="47"/>
        <v>11</v>
      </c>
      <c r="U47" s="165">
        <f t="shared" si="47"/>
        <v>238.75</v>
      </c>
      <c r="V47" s="165">
        <f t="shared" si="47"/>
        <v>0</v>
      </c>
      <c r="W47" s="166">
        <f t="shared" si="47"/>
        <v>369</v>
      </c>
      <c r="X47" s="233">
        <f t="shared" si="18"/>
        <v>0.6470189702</v>
      </c>
      <c r="Y47" s="138">
        <f t="shared" si="19"/>
        <v>0.002888318357</v>
      </c>
      <c r="Z47" s="139">
        <f t="shared" si="20"/>
        <v>0.2262872629</v>
      </c>
      <c r="AA47" s="166">
        <f t="shared" si="9"/>
        <v>83.5</v>
      </c>
      <c r="AB47" s="4"/>
      <c r="AC47" s="4"/>
      <c r="AD47" s="4"/>
      <c r="AE47" s="4"/>
      <c r="AF47" s="4"/>
      <c r="AG47" s="4"/>
      <c r="AH47" s="4"/>
    </row>
    <row r="48">
      <c r="A48" s="197"/>
      <c r="B48" s="41">
        <v>44583.0</v>
      </c>
      <c r="C48" s="106">
        <v>0.7794</v>
      </c>
      <c r="D48" s="158">
        <f t="shared" ref="D48:I48" si="48">(D22-D21)/($B22-$B21)*7</f>
        <v>120938</v>
      </c>
      <c r="E48" s="159">
        <f t="shared" si="48"/>
        <v>6201</v>
      </c>
      <c r="F48" s="159">
        <f t="shared" si="48"/>
        <v>18474</v>
      </c>
      <c r="G48" s="159">
        <f t="shared" si="48"/>
        <v>66635</v>
      </c>
      <c r="H48" s="159">
        <f t="shared" si="48"/>
        <v>0</v>
      </c>
      <c r="I48" s="159">
        <f t="shared" si="48"/>
        <v>212248</v>
      </c>
      <c r="J48" s="231">
        <f t="shared" si="14"/>
        <v>0.3139487769</v>
      </c>
      <c r="K48" s="161">
        <f t="shared" ref="K48:P48" si="49">(K22-K21)/($B22-$B21)*7</f>
        <v>1367</v>
      </c>
      <c r="L48" s="162">
        <f t="shared" si="49"/>
        <v>36</v>
      </c>
      <c r="M48" s="162">
        <f t="shared" si="49"/>
        <v>208</v>
      </c>
      <c r="N48" s="162">
        <f t="shared" si="49"/>
        <v>2656</v>
      </c>
      <c r="O48" s="162">
        <f t="shared" si="49"/>
        <v>0</v>
      </c>
      <c r="P48" s="162">
        <f t="shared" si="49"/>
        <v>4267</v>
      </c>
      <c r="Q48" s="232">
        <f t="shared" si="16"/>
        <v>0.622451371</v>
      </c>
      <c r="R48" s="165">
        <f t="shared" ref="R48:W48" si="50">(R22-R21)/($B22-$B21)*7</f>
        <v>214</v>
      </c>
      <c r="S48" s="165">
        <f t="shared" si="50"/>
        <v>5</v>
      </c>
      <c r="T48" s="165">
        <f t="shared" si="50"/>
        <v>20</v>
      </c>
      <c r="U48" s="165">
        <f t="shared" si="50"/>
        <v>458</v>
      </c>
      <c r="V48" s="165">
        <f t="shared" si="50"/>
        <v>0</v>
      </c>
      <c r="W48" s="166">
        <f t="shared" si="50"/>
        <v>697</v>
      </c>
      <c r="X48" s="233">
        <f t="shared" si="18"/>
        <v>0.6571018651</v>
      </c>
      <c r="Y48" s="138">
        <f t="shared" si="19"/>
        <v>0.003283894312</v>
      </c>
      <c r="Z48" s="139">
        <f t="shared" si="20"/>
        <v>0.175035868</v>
      </c>
      <c r="AA48" s="166">
        <f t="shared" si="9"/>
        <v>122</v>
      </c>
      <c r="AB48" s="4"/>
      <c r="AC48" s="4"/>
      <c r="AD48" s="4"/>
      <c r="AE48" s="4"/>
      <c r="AF48" s="4"/>
      <c r="AG48" s="4"/>
      <c r="AH48" s="4"/>
    </row>
    <row r="49">
      <c r="A49" s="197"/>
      <c r="B49" s="41">
        <v>44591.0</v>
      </c>
      <c r="C49" s="106">
        <v>0.7868999999999999</v>
      </c>
      <c r="D49" s="158">
        <f t="shared" ref="D49:I49" si="51">(D23-D22)/($B23-$B22)*7</f>
        <v>8974.875</v>
      </c>
      <c r="E49" s="159">
        <f t="shared" si="51"/>
        <v>382.375</v>
      </c>
      <c r="F49" s="159">
        <f t="shared" si="51"/>
        <v>3045.875</v>
      </c>
      <c r="G49" s="159">
        <f t="shared" si="51"/>
        <v>48329.75</v>
      </c>
      <c r="H49" s="159">
        <f t="shared" si="51"/>
        <v>87089.625</v>
      </c>
      <c r="I49" s="159">
        <f t="shared" si="51"/>
        <v>60732.875</v>
      </c>
      <c r="J49" s="231">
        <f t="shared" si="14"/>
        <v>0.7957757639</v>
      </c>
      <c r="K49" s="161">
        <f t="shared" ref="K49:P49" si="52">(K23-K22)/($B23-$B22)*7</f>
        <v>884.625</v>
      </c>
      <c r="L49" s="162">
        <f t="shared" si="52"/>
        <v>23.625</v>
      </c>
      <c r="M49" s="162">
        <f t="shared" si="52"/>
        <v>135.625</v>
      </c>
      <c r="N49" s="162">
        <f t="shared" si="52"/>
        <v>2168.25</v>
      </c>
      <c r="O49" s="162">
        <f t="shared" si="52"/>
        <v>3014.375</v>
      </c>
      <c r="P49" s="162">
        <f t="shared" si="52"/>
        <v>3212.125</v>
      </c>
      <c r="Q49" s="232">
        <f t="shared" si="16"/>
        <v>0.6750204304</v>
      </c>
      <c r="R49" s="165">
        <f t="shared" ref="R49:W49" si="53">(R23-R22)/($B23-$B22)*7</f>
        <v>167.125</v>
      </c>
      <c r="S49" s="165">
        <f t="shared" si="53"/>
        <v>0.875</v>
      </c>
      <c r="T49" s="165">
        <f t="shared" si="53"/>
        <v>21.875</v>
      </c>
      <c r="U49" s="165">
        <f t="shared" si="53"/>
        <v>356.125</v>
      </c>
      <c r="V49" s="165">
        <f t="shared" si="53"/>
        <v>759.5</v>
      </c>
      <c r="W49" s="166">
        <f t="shared" si="53"/>
        <v>546</v>
      </c>
      <c r="X49" s="233">
        <f t="shared" si="18"/>
        <v>0.6522435897</v>
      </c>
      <c r="Y49" s="138">
        <f t="shared" si="19"/>
        <v>0.008990188592</v>
      </c>
      <c r="Z49" s="139">
        <f t="shared" si="20"/>
        <v>0.2467948718</v>
      </c>
      <c r="AA49" s="166">
        <f t="shared" si="9"/>
        <v>134.75</v>
      </c>
      <c r="AB49" s="4"/>
      <c r="AC49" s="4"/>
      <c r="AD49" s="4"/>
      <c r="AE49" s="4"/>
      <c r="AF49" s="4"/>
      <c r="AG49" s="4"/>
      <c r="AH49" s="4"/>
    </row>
    <row r="50">
      <c r="A50" s="197"/>
      <c r="B50" s="41">
        <v>44598.0</v>
      </c>
      <c r="C50" s="106">
        <v>0.7936</v>
      </c>
      <c r="D50" s="234"/>
      <c r="E50" s="235"/>
      <c r="F50" s="235"/>
      <c r="G50" s="235"/>
      <c r="H50" s="235"/>
      <c r="I50" s="235"/>
      <c r="J50" s="236"/>
      <c r="K50" s="234"/>
      <c r="L50" s="235"/>
      <c r="M50" s="235"/>
      <c r="N50" s="235"/>
      <c r="O50" s="235"/>
      <c r="P50" s="235"/>
      <c r="Q50" s="237"/>
      <c r="R50" s="238"/>
      <c r="S50" s="239"/>
      <c r="T50" s="239"/>
      <c r="U50" s="239"/>
      <c r="V50" s="240"/>
      <c r="W50" s="241"/>
      <c r="X50" s="242"/>
      <c r="Y50" s="183"/>
      <c r="AA50" s="166">
        <f t="shared" si="9"/>
        <v>135</v>
      </c>
      <c r="AB50" s="4"/>
      <c r="AC50" s="4"/>
      <c r="AD50" s="4"/>
      <c r="AE50" s="4"/>
      <c r="AF50" s="4"/>
      <c r="AG50" s="4"/>
      <c r="AH50" s="4"/>
    </row>
    <row r="51">
      <c r="A51" s="197"/>
      <c r="B51" s="8"/>
      <c r="C51" s="8"/>
      <c r="D51" s="243"/>
      <c r="E51" s="243"/>
      <c r="F51" s="243"/>
      <c r="G51" s="243"/>
      <c r="H51" s="243"/>
      <c r="I51" s="243"/>
      <c r="J51" s="244"/>
      <c r="K51" s="245" t="s">
        <v>40</v>
      </c>
      <c r="L51" s="243"/>
      <c r="M51" s="243"/>
      <c r="N51" s="243"/>
      <c r="O51" s="243"/>
      <c r="P51" s="243"/>
      <c r="Q51" s="244"/>
      <c r="R51" s="243"/>
      <c r="S51" s="243"/>
      <c r="T51" s="243"/>
      <c r="U51" s="243"/>
      <c r="V51" s="243"/>
      <c r="W51" s="246"/>
      <c r="X51" s="247"/>
      <c r="AA51" s="4"/>
      <c r="AB51" s="4"/>
      <c r="AC51" s="4"/>
      <c r="AD51" s="4"/>
      <c r="AE51" s="4"/>
      <c r="AF51" s="4"/>
      <c r="AG51" s="4"/>
      <c r="AH51" s="4"/>
    </row>
    <row r="52">
      <c r="A52" s="248" t="s">
        <v>41</v>
      </c>
      <c r="B52" s="249"/>
      <c r="C52" s="87"/>
      <c r="D52" s="4"/>
      <c r="E52" s="4"/>
      <c r="F52" s="4"/>
      <c r="G52" s="4"/>
      <c r="H52" s="4"/>
      <c r="I52" s="4"/>
      <c r="J52" s="4"/>
      <c r="K52" s="250"/>
      <c r="L52" s="250"/>
      <c r="M52" s="251"/>
      <c r="N52" s="251"/>
      <c r="O52" s="251"/>
      <c r="P52" s="251"/>
      <c r="Q52" s="251"/>
      <c r="R52" s="251"/>
      <c r="S52" s="251"/>
      <c r="T52" s="251"/>
      <c r="U52" s="250"/>
      <c r="V52" s="252"/>
      <c r="W52" s="252"/>
      <c r="X52" s="252"/>
      <c r="Y52" s="251"/>
      <c r="Z52" s="251"/>
      <c r="AA52" s="251"/>
      <c r="AB52" s="250"/>
      <c r="AC52" s="250"/>
      <c r="AD52" s="4"/>
      <c r="AE52" s="4"/>
      <c r="AF52" s="4"/>
      <c r="AG52" s="4"/>
      <c r="AH52" s="4"/>
    </row>
    <row r="53">
      <c r="A53" s="253"/>
      <c r="B53" s="254"/>
      <c r="C53" s="255"/>
      <c r="D53" s="256" t="s">
        <v>42</v>
      </c>
      <c r="E53" s="89"/>
      <c r="F53" s="89"/>
      <c r="G53" s="89"/>
      <c r="H53" s="89"/>
      <c r="I53" s="90"/>
      <c r="J53" s="257"/>
      <c r="K53" s="258"/>
      <c r="L53" s="259"/>
      <c r="M53" s="251"/>
      <c r="N53" s="259"/>
      <c r="O53" s="259"/>
      <c r="P53" s="259"/>
      <c r="Q53" s="259"/>
      <c r="R53" s="260"/>
      <c r="S53" s="259"/>
      <c r="T53" s="259"/>
      <c r="U53" s="259"/>
      <c r="V53" s="259"/>
      <c r="W53" s="259"/>
      <c r="X53" s="259"/>
      <c r="Y53" s="251"/>
      <c r="Z53" s="251"/>
      <c r="AA53" s="251"/>
      <c r="AB53" s="261"/>
      <c r="AC53" s="259"/>
      <c r="AD53" s="262"/>
      <c r="AE53" s="262"/>
      <c r="AF53" s="262"/>
      <c r="AG53" s="262"/>
      <c r="AH53" s="262"/>
    </row>
    <row r="54">
      <c r="A54" s="263"/>
      <c r="B54" s="264"/>
      <c r="C54" s="265"/>
      <c r="D54" s="266" t="s">
        <v>11</v>
      </c>
      <c r="F54" s="267" t="s">
        <v>12</v>
      </c>
      <c r="H54" s="268" t="s">
        <v>13</v>
      </c>
      <c r="I54" s="269"/>
      <c r="J54" s="14"/>
      <c r="K54" s="270"/>
      <c r="L54" s="270"/>
      <c r="M54" s="271"/>
      <c r="N54" s="272"/>
      <c r="O54" s="272"/>
      <c r="P54" s="272"/>
      <c r="Q54" s="272"/>
      <c r="R54" s="251"/>
      <c r="S54" s="251"/>
      <c r="T54" s="272"/>
      <c r="U54" s="270"/>
      <c r="V54" s="273"/>
      <c r="W54" s="272"/>
      <c r="X54" s="270"/>
      <c r="Y54" s="251"/>
      <c r="Z54" s="251"/>
      <c r="AA54" s="251"/>
      <c r="AB54" s="274"/>
      <c r="AC54" s="270"/>
      <c r="AD54" s="12"/>
      <c r="AE54" s="12"/>
      <c r="AF54" s="12"/>
      <c r="AG54" s="12"/>
      <c r="AH54" s="12"/>
    </row>
    <row r="55">
      <c r="A55" s="275"/>
      <c r="B55" s="276" t="s">
        <v>39</v>
      </c>
      <c r="C55" s="277" t="s">
        <v>10</v>
      </c>
      <c r="D55" s="278" t="s">
        <v>43</v>
      </c>
      <c r="E55" s="279" t="s">
        <v>44</v>
      </c>
      <c r="F55" s="280" t="s">
        <v>43</v>
      </c>
      <c r="G55" s="281" t="s">
        <v>45</v>
      </c>
      <c r="H55" s="282" t="s">
        <v>43</v>
      </c>
      <c r="I55" s="283" t="s">
        <v>45</v>
      </c>
      <c r="J55" s="14"/>
      <c r="K55" s="284"/>
      <c r="L55" s="285"/>
      <c r="M55" s="286"/>
      <c r="N55" s="251"/>
      <c r="O55" s="287"/>
      <c r="P55" s="288"/>
      <c r="Q55" s="251"/>
      <c r="R55" s="251"/>
      <c r="S55" s="289"/>
      <c r="T55" s="272"/>
      <c r="U55" s="272"/>
      <c r="V55" s="290"/>
      <c r="W55" s="290"/>
      <c r="X55" s="272"/>
      <c r="Y55" s="251"/>
      <c r="Z55" s="251"/>
      <c r="AA55" s="251"/>
      <c r="AB55" s="291"/>
      <c r="AC55" s="270"/>
      <c r="AD55" s="12"/>
      <c r="AE55" s="12"/>
      <c r="AF55" s="12"/>
      <c r="AG55" s="12"/>
      <c r="AH55" s="12"/>
    </row>
    <row r="56">
      <c r="A56" s="292"/>
      <c r="B56" s="293">
        <v>44317.0</v>
      </c>
      <c r="C56" s="106">
        <v>0.0294</v>
      </c>
      <c r="D56" s="294"/>
      <c r="E56" s="295"/>
      <c r="F56" s="296"/>
      <c r="G56" s="297"/>
      <c r="H56" s="298"/>
      <c r="I56" s="299"/>
      <c r="J56" s="14"/>
      <c r="K56" s="270"/>
      <c r="L56" s="270"/>
      <c r="M56" s="270"/>
      <c r="N56" s="251"/>
      <c r="O56" s="300"/>
      <c r="P56" s="301"/>
      <c r="Q56" s="251"/>
      <c r="R56" s="251"/>
      <c r="S56" s="251"/>
      <c r="T56" s="270"/>
      <c r="U56" s="270"/>
      <c r="V56" s="272"/>
      <c r="W56" s="272"/>
      <c r="X56" s="270"/>
      <c r="Y56" s="251"/>
      <c r="Z56" s="251"/>
      <c r="AA56" s="251"/>
      <c r="AB56" s="302"/>
      <c r="AC56" s="270"/>
      <c r="AD56" s="12"/>
      <c r="AE56" s="12"/>
      <c r="AF56" s="12"/>
      <c r="AG56" s="12"/>
      <c r="AH56" s="12"/>
    </row>
    <row r="57">
      <c r="A57" s="292"/>
      <c r="B57" s="293">
        <v>44352.0</v>
      </c>
      <c r="C57" s="106">
        <v>0.08</v>
      </c>
      <c r="D57" s="294"/>
      <c r="E57" s="295"/>
      <c r="F57" s="296"/>
      <c r="G57" s="297"/>
      <c r="H57" s="298"/>
      <c r="I57" s="299"/>
      <c r="J57" s="14"/>
      <c r="K57" s="270"/>
      <c r="L57" s="270"/>
      <c r="M57" s="303"/>
      <c r="N57" s="251"/>
      <c r="O57" s="300"/>
      <c r="P57" s="301"/>
      <c r="Q57" s="251"/>
      <c r="R57" s="251"/>
      <c r="S57" s="251"/>
      <c r="T57" s="270"/>
      <c r="U57" s="270"/>
      <c r="V57" s="304"/>
      <c r="W57" s="304"/>
      <c r="X57" s="270"/>
      <c r="Y57" s="251"/>
      <c r="Z57" s="251"/>
      <c r="AA57" s="251"/>
      <c r="AB57" s="305"/>
      <c r="AC57" s="270"/>
      <c r="AD57" s="12"/>
      <c r="AE57" s="12"/>
      <c r="AF57" s="12"/>
      <c r="AG57" s="12"/>
      <c r="AH57" s="12"/>
    </row>
    <row r="58">
      <c r="A58" s="292"/>
      <c r="B58" s="293">
        <v>44373.0</v>
      </c>
      <c r="C58" s="106">
        <v>0.27</v>
      </c>
      <c r="D58" s="294"/>
      <c r="E58" s="295"/>
      <c r="F58" s="296"/>
      <c r="G58" s="297"/>
      <c r="H58" s="298"/>
      <c r="I58" s="299"/>
      <c r="J58" s="14"/>
      <c r="K58" s="270"/>
      <c r="L58" s="270"/>
      <c r="M58" s="303"/>
      <c r="N58" s="251"/>
      <c r="O58" s="300"/>
      <c r="P58" s="301"/>
      <c r="Q58" s="251"/>
      <c r="R58" s="251"/>
      <c r="S58" s="251"/>
      <c r="T58" s="270"/>
      <c r="U58" s="270"/>
      <c r="V58" s="304"/>
      <c r="W58" s="304"/>
      <c r="X58" s="270"/>
      <c r="Y58" s="251"/>
      <c r="Z58" s="251"/>
      <c r="AA58" s="251"/>
      <c r="AB58" s="302"/>
      <c r="AC58" s="270"/>
      <c r="AD58" s="12"/>
      <c r="AE58" s="12"/>
      <c r="AF58" s="12"/>
      <c r="AG58" s="12"/>
      <c r="AH58" s="12"/>
    </row>
    <row r="59">
      <c r="A59" s="306"/>
      <c r="B59" s="307">
        <v>44387.0</v>
      </c>
      <c r="C59" s="106">
        <v>0.4</v>
      </c>
      <c r="D59" s="308">
        <v>0.0047670618110613365</v>
      </c>
      <c r="E59" s="309"/>
      <c r="F59" s="310">
        <v>0.006877453516326344</v>
      </c>
      <c r="G59" s="311"/>
      <c r="H59" s="312">
        <v>0.011911434977578475</v>
      </c>
      <c r="I59" s="313"/>
      <c r="J59" s="14"/>
      <c r="K59" s="314"/>
      <c r="L59" s="300"/>
      <c r="M59" s="315"/>
      <c r="N59" s="251"/>
      <c r="O59" s="300"/>
      <c r="P59" s="316"/>
      <c r="Q59" s="251"/>
      <c r="R59" s="251"/>
      <c r="S59" s="251"/>
      <c r="T59" s="270"/>
      <c r="U59" s="270"/>
      <c r="V59" s="304"/>
      <c r="W59" s="304"/>
      <c r="X59" s="270"/>
      <c r="Y59" s="251"/>
      <c r="Z59" s="251"/>
      <c r="AA59" s="251"/>
      <c r="AB59" s="317"/>
      <c r="AC59" s="270"/>
      <c r="AD59" s="12"/>
      <c r="AE59" s="12"/>
      <c r="AF59" s="12"/>
      <c r="AG59" s="12"/>
      <c r="AH59" s="12"/>
    </row>
    <row r="60">
      <c r="A60" s="292"/>
      <c r="B60" s="293">
        <v>44394.0</v>
      </c>
      <c r="C60" s="106">
        <v>0.499</v>
      </c>
      <c r="D60" s="318">
        <v>0.005054761264225126</v>
      </c>
      <c r="E60" s="319">
        <f t="shared" ref="E60:E72" si="54">J37</f>
        <v>0.1592689295</v>
      </c>
      <c r="F60" s="320">
        <v>0.007313002579274769</v>
      </c>
      <c r="G60" s="321">
        <f t="shared" ref="G60:G72" si="55">Q37</f>
        <v>0.1595744681</v>
      </c>
      <c r="H60" s="322">
        <v>0.01239209133945976</v>
      </c>
      <c r="I60" s="323">
        <f t="shared" ref="I60:I72" si="56">X37</f>
        <v>0.08695652174</v>
      </c>
      <c r="J60" s="14"/>
      <c r="K60" s="314"/>
      <c r="L60" s="300"/>
      <c r="M60" s="315"/>
      <c r="N60" s="251"/>
      <c r="O60" s="300"/>
      <c r="P60" s="316"/>
      <c r="Q60" s="251"/>
      <c r="R60" s="251"/>
      <c r="S60" s="251"/>
      <c r="T60" s="270"/>
      <c r="U60" s="270"/>
      <c r="V60" s="304"/>
      <c r="W60" s="304"/>
      <c r="X60" s="270"/>
      <c r="Y60" s="251"/>
      <c r="Z60" s="251"/>
      <c r="AA60" s="251"/>
      <c r="AB60" s="324"/>
      <c r="AC60" s="270"/>
      <c r="AD60" s="12"/>
      <c r="AE60" s="12"/>
      <c r="AF60" s="12"/>
      <c r="AG60" s="12"/>
      <c r="AH60" s="12"/>
    </row>
    <row r="61">
      <c r="A61" s="292"/>
      <c r="B61" s="293">
        <v>44415.0</v>
      </c>
      <c r="C61" s="106">
        <v>0.615</v>
      </c>
      <c r="D61" s="318">
        <v>0.008128718149075535</v>
      </c>
      <c r="E61" s="319">
        <f t="shared" si="54"/>
        <v>0.1332365939</v>
      </c>
      <c r="F61" s="320">
        <v>0.00974670419197156</v>
      </c>
      <c r="G61" s="321">
        <f t="shared" si="55"/>
        <v>0.11</v>
      </c>
      <c r="H61" s="322">
        <v>0.014271991217236175</v>
      </c>
      <c r="I61" s="323">
        <f t="shared" si="56"/>
        <v>0.1428571429</v>
      </c>
      <c r="J61" s="14"/>
      <c r="K61" s="314"/>
      <c r="L61" s="300"/>
      <c r="M61" s="315"/>
      <c r="N61" s="251"/>
      <c r="O61" s="300"/>
      <c r="P61" s="316"/>
      <c r="Q61" s="251"/>
      <c r="R61" s="251"/>
      <c r="S61" s="251"/>
      <c r="T61" s="270"/>
      <c r="U61" s="270"/>
      <c r="V61" s="304"/>
      <c r="W61" s="304"/>
      <c r="X61" s="270"/>
      <c r="Y61" s="251"/>
      <c r="Z61" s="251"/>
      <c r="AA61" s="251"/>
      <c r="AB61" s="324"/>
      <c r="AC61" s="270"/>
      <c r="AD61" s="12"/>
      <c r="AE61" s="12"/>
      <c r="AF61" s="12"/>
      <c r="AG61" s="12"/>
      <c r="AH61" s="12"/>
    </row>
    <row r="62">
      <c r="A62" s="292"/>
      <c r="B62" s="293">
        <v>44422.0</v>
      </c>
      <c r="C62" s="106">
        <v>0.634</v>
      </c>
      <c r="D62" s="318">
        <v>0.010742698139986554</v>
      </c>
      <c r="E62" s="319">
        <f t="shared" si="54"/>
        <v>0.1700568784</v>
      </c>
      <c r="F62" s="320">
        <v>0.011009870918754746</v>
      </c>
      <c r="G62" s="321">
        <f t="shared" si="55"/>
        <v>0.09856262834</v>
      </c>
      <c r="H62" s="322">
        <v>0.01616189053374983</v>
      </c>
      <c r="I62" s="323">
        <f t="shared" si="56"/>
        <v>0.1973684211</v>
      </c>
      <c r="J62" s="14"/>
      <c r="K62" s="314"/>
      <c r="L62" s="300"/>
      <c r="M62" s="315"/>
      <c r="N62" s="251"/>
      <c r="O62" s="300"/>
      <c r="P62" s="316"/>
      <c r="Q62" s="251"/>
      <c r="R62" s="251"/>
      <c r="S62" s="251"/>
      <c r="T62" s="270"/>
      <c r="U62" s="270"/>
      <c r="V62" s="304"/>
      <c r="W62" s="304"/>
      <c r="X62" s="270"/>
      <c r="Y62" s="251"/>
      <c r="Z62" s="251"/>
      <c r="AA62" s="251"/>
      <c r="AB62" s="324"/>
      <c r="AC62" s="270"/>
      <c r="AD62" s="12"/>
      <c r="AE62" s="12"/>
      <c r="AF62" s="12"/>
      <c r="AG62" s="12"/>
      <c r="AH62" s="12"/>
    </row>
    <row r="63">
      <c r="A63" s="292"/>
      <c r="B63" s="293">
        <v>44443.0</v>
      </c>
      <c r="C63" s="106">
        <v>0.67</v>
      </c>
      <c r="D63" s="318">
        <v>0.026436285573652508</v>
      </c>
      <c r="E63" s="319">
        <f t="shared" si="54"/>
        <v>0.1483527776</v>
      </c>
      <c r="F63" s="320">
        <v>0.021871517790043794</v>
      </c>
      <c r="G63" s="321">
        <f t="shared" si="55"/>
        <v>0.1074304118</v>
      </c>
      <c r="H63" s="322">
        <v>0.030143364783727485</v>
      </c>
      <c r="I63" s="323">
        <f t="shared" si="56"/>
        <v>0.1591478697</v>
      </c>
      <c r="J63" s="14"/>
      <c r="K63" s="314"/>
      <c r="L63" s="300"/>
      <c r="M63" s="315"/>
      <c r="N63" s="251"/>
      <c r="O63" s="300"/>
      <c r="P63" s="316"/>
      <c r="Q63" s="251"/>
      <c r="R63" s="251"/>
      <c r="S63" s="251"/>
      <c r="T63" s="270"/>
      <c r="U63" s="270"/>
      <c r="V63" s="304"/>
      <c r="W63" s="304"/>
      <c r="X63" s="270"/>
      <c r="Y63" s="251"/>
      <c r="Z63" s="251"/>
      <c r="AA63" s="251"/>
      <c r="AB63" s="324"/>
      <c r="AC63" s="270"/>
      <c r="AD63" s="12"/>
      <c r="AE63" s="12"/>
      <c r="AF63" s="12"/>
      <c r="AG63" s="12"/>
      <c r="AH63" s="12"/>
    </row>
    <row r="64">
      <c r="A64" s="292"/>
      <c r="B64" s="293">
        <v>44450.0</v>
      </c>
      <c r="C64" s="106">
        <v>0.68</v>
      </c>
      <c r="D64" s="318">
        <v>0.03314977146413167</v>
      </c>
      <c r="E64" s="319">
        <f t="shared" si="54"/>
        <v>0.2727183272</v>
      </c>
      <c r="F64" s="320">
        <v>0.026646872326505963</v>
      </c>
      <c r="G64" s="321">
        <f t="shared" si="55"/>
        <v>0.1864700781</v>
      </c>
      <c r="H64" s="322">
        <v>0.03736526946107784</v>
      </c>
      <c r="I64" s="323">
        <f t="shared" si="56"/>
        <v>0.3492063492</v>
      </c>
      <c r="J64" s="14"/>
      <c r="K64" s="314"/>
      <c r="L64" s="300"/>
      <c r="M64" s="315"/>
      <c r="N64" s="251"/>
      <c r="O64" s="300"/>
      <c r="P64" s="316"/>
      <c r="Q64" s="251"/>
      <c r="R64" s="251"/>
      <c r="S64" s="251"/>
      <c r="T64" s="270"/>
      <c r="U64" s="270"/>
      <c r="V64" s="304"/>
      <c r="W64" s="304"/>
      <c r="X64" s="270"/>
      <c r="Y64" s="251"/>
      <c r="Z64" s="251"/>
      <c r="AA64" s="251"/>
      <c r="AB64" s="324"/>
      <c r="AC64" s="270"/>
      <c r="AD64" s="12"/>
      <c r="AE64" s="12"/>
      <c r="AF64" s="12"/>
      <c r="AG64" s="12"/>
      <c r="AH64" s="12"/>
    </row>
    <row r="65">
      <c r="A65" s="292"/>
      <c r="B65" s="293">
        <v>44471.0</v>
      </c>
      <c r="C65" s="106">
        <v>0.71</v>
      </c>
      <c r="D65" s="318">
        <v>0.05399624100499452</v>
      </c>
      <c r="E65" s="319">
        <f t="shared" si="54"/>
        <v>0.3332435054</v>
      </c>
      <c r="F65" s="320">
        <v>0.04177130613091261</v>
      </c>
      <c r="G65" s="321">
        <f t="shared" si="55"/>
        <v>0.2059546572</v>
      </c>
      <c r="H65" s="322">
        <v>0.05752212389380531</v>
      </c>
      <c r="I65" s="323">
        <f t="shared" si="56"/>
        <v>0.3014492754</v>
      </c>
      <c r="J65" s="14"/>
      <c r="K65" s="314"/>
      <c r="L65" s="300"/>
      <c r="M65" s="315"/>
      <c r="N65" s="251"/>
      <c r="O65" s="300"/>
      <c r="P65" s="316"/>
      <c r="Q65" s="251"/>
      <c r="R65" s="251"/>
      <c r="S65" s="251"/>
      <c r="T65" s="270"/>
      <c r="U65" s="270"/>
      <c r="V65" s="304"/>
      <c r="W65" s="304"/>
      <c r="X65" s="270"/>
      <c r="Y65" s="251"/>
      <c r="Z65" s="251"/>
      <c r="AA65" s="251"/>
      <c r="AB65" s="324"/>
      <c r="AC65" s="270"/>
      <c r="AD65" s="12"/>
      <c r="AE65" s="12"/>
      <c r="AF65" s="12"/>
      <c r="AG65" s="12"/>
      <c r="AH65" s="12"/>
    </row>
    <row r="66">
      <c r="A66" s="292"/>
      <c r="B66" s="293">
        <v>44499.0</v>
      </c>
      <c r="C66" s="106">
        <v>0.74</v>
      </c>
      <c r="D66" s="318">
        <v>0.07315035785403531</v>
      </c>
      <c r="E66" s="319">
        <f t="shared" si="54"/>
        <v>0.4227658944</v>
      </c>
      <c r="F66" s="320">
        <v>0.056432432432432435</v>
      </c>
      <c r="G66" s="321">
        <f t="shared" si="55"/>
        <v>0.2799438005</v>
      </c>
      <c r="H66" s="322">
        <v>0.0794512132691717</v>
      </c>
      <c r="I66" s="323">
        <f t="shared" si="56"/>
        <v>0.3521320495</v>
      </c>
      <c r="J66" s="14"/>
      <c r="K66" s="314"/>
      <c r="L66" s="300"/>
      <c r="M66" s="315"/>
      <c r="N66" s="251"/>
      <c r="O66" s="300"/>
      <c r="P66" s="316"/>
      <c r="Q66" s="251"/>
      <c r="R66" s="251"/>
      <c r="S66" s="251"/>
      <c r="T66" s="270"/>
      <c r="U66" s="270"/>
      <c r="V66" s="304"/>
      <c r="W66" s="304"/>
      <c r="X66" s="270"/>
      <c r="Y66" s="251"/>
      <c r="Z66" s="251"/>
      <c r="AA66" s="251"/>
      <c r="AB66" s="324"/>
      <c r="AC66" s="270"/>
      <c r="AD66" s="12"/>
      <c r="AE66" s="12"/>
      <c r="AF66" s="12"/>
      <c r="AG66" s="12"/>
      <c r="AH66" s="12"/>
    </row>
    <row r="67">
      <c r="A67" s="292"/>
      <c r="B67" s="293">
        <v>44527.0</v>
      </c>
      <c r="C67" s="106">
        <v>0.76</v>
      </c>
      <c r="D67" s="318">
        <v>0.09344747606988997</v>
      </c>
      <c r="E67" s="319">
        <f t="shared" si="54"/>
        <v>0.547142366</v>
      </c>
      <c r="F67" s="320">
        <v>0.07066583546162045</v>
      </c>
      <c r="G67" s="321">
        <f t="shared" si="55"/>
        <v>0.2599942479</v>
      </c>
      <c r="H67" s="322">
        <v>0.09501210653753027</v>
      </c>
      <c r="I67" s="323">
        <f t="shared" si="56"/>
        <v>0.3673835125</v>
      </c>
      <c r="J67" s="14"/>
      <c r="K67" s="314"/>
      <c r="L67" s="300"/>
      <c r="M67" s="315"/>
      <c r="N67" s="251"/>
      <c r="O67" s="300"/>
      <c r="P67" s="316"/>
      <c r="Q67" s="251"/>
      <c r="R67" s="251"/>
      <c r="S67" s="251"/>
      <c r="T67" s="270"/>
      <c r="U67" s="270"/>
      <c r="V67" s="304"/>
      <c r="W67" s="304"/>
      <c r="X67" s="270"/>
      <c r="Y67" s="251"/>
      <c r="Z67" s="251"/>
      <c r="AA67" s="251"/>
      <c r="AB67" s="324"/>
      <c r="AC67" s="270"/>
      <c r="AD67" s="12"/>
      <c r="AE67" s="12"/>
      <c r="AF67" s="12"/>
      <c r="AG67" s="12"/>
      <c r="AH67" s="12"/>
    </row>
    <row r="68">
      <c r="A68" s="292"/>
      <c r="B68" s="293">
        <v>44534.0</v>
      </c>
      <c r="C68" s="106">
        <v>0.7603</v>
      </c>
      <c r="D68" s="318">
        <v>0.09936456927874414</v>
      </c>
      <c r="E68" s="319">
        <f t="shared" si="54"/>
        <v>0.6163055308</v>
      </c>
      <c r="F68" s="320">
        <v>0.07370347530287055</v>
      </c>
      <c r="G68" s="321">
        <f t="shared" si="55"/>
        <v>0.352398524</v>
      </c>
      <c r="H68" s="322">
        <v>0.09759140197677767</v>
      </c>
      <c r="I68" s="323">
        <f t="shared" si="56"/>
        <v>0.375</v>
      </c>
      <c r="J68" s="14"/>
      <c r="K68" s="314"/>
      <c r="L68" s="300"/>
      <c r="M68" s="315"/>
      <c r="N68" s="251"/>
      <c r="O68" s="300"/>
      <c r="P68" s="316"/>
      <c r="Q68" s="251"/>
      <c r="R68" s="251"/>
      <c r="S68" s="251"/>
      <c r="T68" s="270"/>
      <c r="U68" s="270"/>
      <c r="V68" s="304"/>
      <c r="W68" s="304"/>
      <c r="X68" s="270"/>
      <c r="Y68" s="251"/>
      <c r="Z68" s="251"/>
      <c r="AA68" s="251"/>
      <c r="AB68" s="324"/>
      <c r="AC68" s="270"/>
      <c r="AD68" s="12"/>
      <c r="AE68" s="12"/>
      <c r="AF68" s="12"/>
      <c r="AG68" s="12"/>
      <c r="AH68" s="12"/>
    </row>
    <row r="69">
      <c r="A69" s="292"/>
      <c r="B69" s="293">
        <v>44548.0</v>
      </c>
      <c r="C69" s="106">
        <v>0.7648999999999999</v>
      </c>
      <c r="D69" s="318">
        <v>0.12966192039349383</v>
      </c>
      <c r="E69" s="319">
        <f t="shared" si="54"/>
        <v>0.6278376139</v>
      </c>
      <c r="F69" s="320">
        <v>0.07986672641895447</v>
      </c>
      <c r="G69" s="321">
        <f t="shared" si="55"/>
        <v>0.3738140417</v>
      </c>
      <c r="H69" s="322">
        <v>0.1016709147550269</v>
      </c>
      <c r="I69" s="323">
        <f t="shared" si="56"/>
        <v>0.3488372093</v>
      </c>
      <c r="J69" s="14"/>
      <c r="K69" s="314"/>
      <c r="L69" s="300"/>
      <c r="M69" s="315"/>
      <c r="N69" s="251"/>
      <c r="O69" s="300"/>
      <c r="P69" s="316"/>
      <c r="Q69" s="251"/>
      <c r="R69" s="251"/>
      <c r="S69" s="251"/>
      <c r="T69" s="270"/>
      <c r="U69" s="270"/>
      <c r="V69" s="304"/>
      <c r="W69" s="304"/>
      <c r="X69" s="270"/>
      <c r="Y69" s="251"/>
      <c r="Z69" s="251"/>
      <c r="AA69" s="251"/>
      <c r="AB69" s="324"/>
      <c r="AC69" s="270"/>
      <c r="AD69" s="12"/>
      <c r="AE69" s="12"/>
      <c r="AF69" s="12"/>
      <c r="AG69" s="12"/>
      <c r="AH69" s="12"/>
    </row>
    <row r="70">
      <c r="A70" s="292"/>
      <c r="B70" s="293">
        <v>44576.0</v>
      </c>
      <c r="C70" s="106">
        <v>0.7748</v>
      </c>
      <c r="D70" s="318">
        <v>0.39880858509881145</v>
      </c>
      <c r="E70" s="319">
        <f t="shared" si="54"/>
        <v>0.8977914932</v>
      </c>
      <c r="F70" s="320">
        <v>0.1709456568249893</v>
      </c>
      <c r="G70" s="321">
        <f t="shared" si="55"/>
        <v>0.666172264</v>
      </c>
      <c r="H70" s="322">
        <v>0.16836523324219074</v>
      </c>
      <c r="I70" s="323">
        <f t="shared" si="56"/>
        <v>0.6470189702</v>
      </c>
      <c r="J70" s="14"/>
      <c r="K70" s="314"/>
      <c r="L70" s="300"/>
      <c r="M70" s="315"/>
      <c r="N70" s="251"/>
      <c r="O70" s="300"/>
      <c r="P70" s="316"/>
      <c r="Q70" s="251"/>
      <c r="R70" s="251"/>
      <c r="S70" s="251"/>
      <c r="T70" s="270"/>
      <c r="U70" s="270"/>
      <c r="V70" s="304"/>
      <c r="W70" s="304"/>
      <c r="X70" s="270"/>
      <c r="Y70" s="251"/>
      <c r="Z70" s="251"/>
      <c r="AA70" s="251"/>
      <c r="AB70" s="324"/>
      <c r="AC70" s="270"/>
      <c r="AD70" s="12"/>
      <c r="AE70" s="12"/>
      <c r="AF70" s="12"/>
      <c r="AG70" s="12"/>
      <c r="AH70" s="12"/>
    </row>
    <row r="71">
      <c r="A71" s="292"/>
      <c r="B71" s="293">
        <v>44583.0</v>
      </c>
      <c r="C71" s="106">
        <v>0.7794</v>
      </c>
      <c r="D71" s="318">
        <v>0.3880277635121465</v>
      </c>
      <c r="E71" s="319">
        <f t="shared" si="54"/>
        <v>0.3139487769</v>
      </c>
      <c r="F71" s="320">
        <v>0.2005720524688985</v>
      </c>
      <c r="G71" s="321">
        <f t="shared" si="55"/>
        <v>0.622451371</v>
      </c>
      <c r="H71" s="322">
        <v>0.19504934983550054</v>
      </c>
      <c r="I71" s="323">
        <f t="shared" si="56"/>
        <v>0.6571018651</v>
      </c>
      <c r="J71" s="14"/>
      <c r="K71" s="314"/>
      <c r="L71" s="300"/>
      <c r="M71" s="315"/>
      <c r="N71" s="251"/>
      <c r="O71" s="300"/>
      <c r="P71" s="316"/>
      <c r="Q71" s="251"/>
      <c r="R71" s="251"/>
      <c r="S71" s="251"/>
      <c r="T71" s="270"/>
      <c r="U71" s="270"/>
      <c r="V71" s="304"/>
      <c r="W71" s="304"/>
      <c r="X71" s="270"/>
      <c r="Y71" s="251"/>
      <c r="Z71" s="251"/>
      <c r="AA71" s="251"/>
      <c r="AB71" s="324"/>
      <c r="AC71" s="270"/>
      <c r="AD71" s="12"/>
      <c r="AE71" s="12"/>
      <c r="AF71" s="12"/>
      <c r="AG71" s="12"/>
      <c r="AH71" s="12"/>
    </row>
    <row r="72">
      <c r="A72" s="292"/>
      <c r="B72" s="293">
        <v>44591.0</v>
      </c>
      <c r="C72" s="106">
        <v>0.7868999999999999</v>
      </c>
      <c r="D72" s="49">
        <v>0.4042920743800181</v>
      </c>
      <c r="E72" s="319">
        <f t="shared" si="54"/>
        <v>0.7957757639</v>
      </c>
      <c r="F72" s="320">
        <v>0.22592430858806406</v>
      </c>
      <c r="G72" s="321">
        <f t="shared" si="55"/>
        <v>0.6750204304</v>
      </c>
      <c r="H72" s="322">
        <v>0.21635548917102315</v>
      </c>
      <c r="I72" s="323">
        <f t="shared" si="56"/>
        <v>0.6522435897</v>
      </c>
      <c r="J72" s="14"/>
      <c r="K72" s="314"/>
      <c r="L72" s="300"/>
      <c r="M72" s="315"/>
      <c r="N72" s="251"/>
      <c r="O72" s="300"/>
      <c r="P72" s="316"/>
      <c r="Q72" s="251"/>
      <c r="R72" s="251"/>
      <c r="S72" s="251"/>
      <c r="T72" s="270"/>
      <c r="U72" s="270"/>
      <c r="V72" s="304"/>
      <c r="W72" s="304"/>
      <c r="X72" s="270"/>
      <c r="Y72" s="270"/>
      <c r="Z72" s="270"/>
      <c r="AA72" s="270"/>
      <c r="AB72" s="324"/>
      <c r="AC72" s="270"/>
      <c r="AD72" s="12"/>
      <c r="AE72" s="12"/>
      <c r="AF72" s="12"/>
      <c r="AG72" s="12"/>
      <c r="AH72" s="12"/>
    </row>
    <row r="73">
      <c r="A73" s="292"/>
      <c r="B73" s="325">
        <v>44598.0</v>
      </c>
      <c r="C73" s="106">
        <v>0.7936</v>
      </c>
      <c r="D73" s="13"/>
      <c r="E73" s="326"/>
      <c r="F73" s="122"/>
      <c r="G73" s="327"/>
      <c r="H73" s="328"/>
      <c r="I73" s="329"/>
      <c r="J73" s="327"/>
      <c r="K73" s="270"/>
      <c r="L73" s="270"/>
      <c r="M73" s="251"/>
      <c r="N73" s="251"/>
      <c r="O73" s="300"/>
      <c r="P73" s="270"/>
      <c r="Q73" s="251"/>
      <c r="R73" s="251"/>
      <c r="S73" s="304"/>
      <c r="T73" s="270"/>
      <c r="U73" s="270"/>
      <c r="V73" s="270"/>
      <c r="W73" s="270"/>
      <c r="X73" s="270"/>
      <c r="Y73" s="270"/>
      <c r="Z73" s="270"/>
      <c r="AA73" s="270"/>
      <c r="AB73" s="330"/>
      <c r="AC73" s="270"/>
      <c r="AD73" s="12"/>
      <c r="AE73" s="12"/>
      <c r="AF73" s="12"/>
      <c r="AG73" s="12"/>
      <c r="AH73" s="12"/>
    </row>
    <row r="74">
      <c r="A74" s="331"/>
      <c r="B74" s="332">
        <v>44603.0</v>
      </c>
      <c r="C74" s="333"/>
      <c r="D74" s="72"/>
      <c r="E74" s="72"/>
      <c r="F74" s="334"/>
      <c r="G74" s="72"/>
      <c r="H74" s="334"/>
      <c r="I74" s="183"/>
      <c r="K74" s="251"/>
      <c r="L74" s="251"/>
      <c r="M74" s="251"/>
      <c r="N74" s="251"/>
      <c r="O74" s="335"/>
      <c r="P74" s="251"/>
      <c r="Q74" s="251"/>
      <c r="R74" s="251"/>
      <c r="S74" s="251"/>
      <c r="T74" s="251"/>
      <c r="U74" s="251"/>
      <c r="V74" s="336"/>
      <c r="W74" s="251"/>
      <c r="X74" s="251"/>
      <c r="Y74" s="251"/>
      <c r="Z74" s="251"/>
      <c r="AA74" s="251"/>
      <c r="AB74" s="251"/>
      <c r="AC74" s="251"/>
    </row>
    <row r="75">
      <c r="A75" s="331"/>
      <c r="B75" s="249"/>
      <c r="C75" s="249"/>
    </row>
    <row r="76">
      <c r="A76" s="331"/>
      <c r="B76" s="249"/>
      <c r="C76" s="249"/>
    </row>
    <row r="77">
      <c r="A77" s="331"/>
      <c r="B77" s="249"/>
      <c r="C77" s="249"/>
    </row>
    <row r="78">
      <c r="A78" s="331"/>
      <c r="B78" s="249"/>
      <c r="C78" s="249"/>
    </row>
    <row r="79">
      <c r="A79" s="337"/>
      <c r="B79" s="338"/>
      <c r="C79" s="249"/>
    </row>
    <row r="80">
      <c r="A80" s="339"/>
      <c r="B80" s="340"/>
      <c r="C80" s="249"/>
    </row>
    <row r="81">
      <c r="A81" s="331"/>
      <c r="B81" s="249"/>
      <c r="C81" s="249"/>
    </row>
    <row r="82">
      <c r="A82" s="331"/>
      <c r="B82" s="249"/>
      <c r="C82" s="249"/>
    </row>
    <row r="83">
      <c r="A83" s="331"/>
      <c r="B83" s="249"/>
      <c r="C83" s="249"/>
    </row>
    <row r="84">
      <c r="A84" s="331"/>
      <c r="B84" s="249"/>
      <c r="C84" s="249"/>
    </row>
    <row r="85">
      <c r="A85" s="331"/>
      <c r="B85" s="249"/>
      <c r="C85" s="249"/>
    </row>
    <row r="86">
      <c r="A86" s="331"/>
      <c r="B86" s="249"/>
      <c r="C86" s="249"/>
    </row>
    <row r="87">
      <c r="A87" s="331"/>
      <c r="B87" s="249"/>
      <c r="C87" s="249"/>
    </row>
    <row r="88">
      <c r="A88" s="331"/>
      <c r="B88" s="249"/>
      <c r="C88" s="249"/>
    </row>
    <row r="89">
      <c r="A89" s="331"/>
      <c r="B89" s="249"/>
      <c r="C89" s="249"/>
    </row>
    <row r="90">
      <c r="A90" s="331"/>
      <c r="B90" s="249"/>
      <c r="C90" s="249"/>
    </row>
    <row r="91">
      <c r="A91" s="331"/>
      <c r="B91" s="249"/>
      <c r="C91" s="249"/>
    </row>
    <row r="92">
      <c r="A92" s="331"/>
      <c r="B92" s="249"/>
      <c r="C92" s="249"/>
    </row>
    <row r="93">
      <c r="A93" s="331"/>
      <c r="B93" s="249"/>
      <c r="C93" s="249"/>
    </row>
    <row r="94">
      <c r="A94" s="331"/>
      <c r="B94" s="249"/>
      <c r="C94" s="249"/>
    </row>
    <row r="95">
      <c r="A95" s="331"/>
      <c r="B95" s="249"/>
      <c r="C95" s="249"/>
    </row>
    <row r="96">
      <c r="A96" s="331"/>
      <c r="B96" s="249"/>
      <c r="C96" s="249"/>
    </row>
    <row r="97">
      <c r="A97" s="331"/>
      <c r="B97" s="249"/>
      <c r="C97" s="249"/>
    </row>
    <row r="98">
      <c r="A98" s="331"/>
      <c r="B98" s="249"/>
      <c r="C98" s="249"/>
    </row>
    <row r="99">
      <c r="A99" s="331"/>
      <c r="B99" s="249"/>
      <c r="C99" s="249"/>
    </row>
    <row r="100">
      <c r="A100" s="331"/>
      <c r="B100" s="249"/>
      <c r="C100" s="249"/>
    </row>
    <row r="101">
      <c r="A101" s="331"/>
      <c r="B101" s="249"/>
      <c r="C101" s="249"/>
    </row>
    <row r="102">
      <c r="A102" s="331"/>
      <c r="B102" s="249"/>
      <c r="C102" s="249"/>
    </row>
    <row r="103">
      <c r="A103" s="331"/>
      <c r="B103" s="249"/>
      <c r="C103" s="249"/>
    </row>
    <row r="104">
      <c r="A104" s="331"/>
      <c r="B104" s="249"/>
      <c r="C104" s="249"/>
    </row>
    <row r="105">
      <c r="A105" s="331"/>
      <c r="B105" s="249"/>
      <c r="C105" s="249"/>
    </row>
    <row r="106">
      <c r="A106" s="331"/>
      <c r="B106" s="249"/>
      <c r="C106" s="249"/>
    </row>
    <row r="107">
      <c r="A107" s="331"/>
      <c r="B107" s="249"/>
      <c r="C107" s="249"/>
    </row>
    <row r="108">
      <c r="A108" s="331"/>
      <c r="B108" s="249"/>
      <c r="C108" s="249"/>
    </row>
    <row r="109">
      <c r="A109" s="331"/>
      <c r="B109" s="249"/>
      <c r="C109" s="249"/>
    </row>
    <row r="110">
      <c r="A110" s="331"/>
      <c r="B110" s="249"/>
      <c r="C110" s="249"/>
    </row>
    <row r="111">
      <c r="A111" s="331"/>
      <c r="B111" s="249"/>
      <c r="C111" s="249"/>
    </row>
    <row r="112">
      <c r="A112" s="331"/>
      <c r="B112" s="249"/>
      <c r="C112" s="249"/>
    </row>
    <row r="113">
      <c r="A113" s="331"/>
      <c r="B113" s="249"/>
      <c r="C113" s="249"/>
    </row>
    <row r="114">
      <c r="A114" s="331"/>
      <c r="B114" s="249"/>
      <c r="C114" s="249"/>
    </row>
    <row r="115">
      <c r="A115" s="331"/>
      <c r="B115" s="249"/>
      <c r="C115" s="249"/>
    </row>
    <row r="116">
      <c r="A116" s="331"/>
      <c r="B116" s="249"/>
      <c r="C116" s="249"/>
    </row>
    <row r="117">
      <c r="A117" s="331"/>
      <c r="B117" s="249"/>
      <c r="C117" s="249"/>
    </row>
    <row r="118">
      <c r="A118" s="331"/>
      <c r="B118" s="249"/>
      <c r="C118" s="249"/>
    </row>
    <row r="119">
      <c r="A119" s="331"/>
      <c r="B119" s="249"/>
      <c r="C119" s="249"/>
    </row>
    <row r="120">
      <c r="A120" s="331"/>
      <c r="B120" s="249"/>
      <c r="C120" s="249"/>
    </row>
    <row r="121">
      <c r="A121" s="331"/>
      <c r="B121" s="249"/>
      <c r="C121" s="249"/>
    </row>
    <row r="122">
      <c r="A122" s="331"/>
      <c r="B122" s="249"/>
      <c r="C122" s="249"/>
    </row>
    <row r="123">
      <c r="A123" s="331"/>
      <c r="B123" s="249"/>
      <c r="C123" s="249"/>
    </row>
    <row r="124">
      <c r="A124" s="331"/>
      <c r="B124" s="249"/>
      <c r="C124" s="249"/>
    </row>
    <row r="125">
      <c r="A125" s="331"/>
      <c r="B125" s="249"/>
      <c r="C125" s="249"/>
    </row>
    <row r="126">
      <c r="A126" s="331"/>
      <c r="B126" s="249"/>
      <c r="C126" s="249"/>
    </row>
    <row r="127">
      <c r="A127" s="331"/>
      <c r="B127" s="249"/>
      <c r="C127" s="249"/>
    </row>
    <row r="128">
      <c r="A128" s="331"/>
      <c r="B128" s="249"/>
      <c r="C128" s="249"/>
    </row>
    <row r="129">
      <c r="A129" s="331"/>
      <c r="B129" s="249"/>
      <c r="C129" s="249"/>
    </row>
    <row r="130">
      <c r="A130" s="331"/>
      <c r="B130" s="249"/>
      <c r="C130" s="249"/>
    </row>
    <row r="131">
      <c r="A131" s="331"/>
      <c r="B131" s="249"/>
      <c r="C131" s="249"/>
    </row>
    <row r="132">
      <c r="A132" s="331"/>
      <c r="B132" s="249"/>
      <c r="C132" s="249"/>
    </row>
    <row r="133">
      <c r="A133" s="331"/>
      <c r="B133" s="249"/>
      <c r="C133" s="249"/>
    </row>
    <row r="134">
      <c r="A134" s="331"/>
      <c r="B134" s="249"/>
      <c r="C134" s="249"/>
    </row>
    <row r="135">
      <c r="A135" s="331"/>
      <c r="B135" s="249"/>
      <c r="C135" s="249"/>
    </row>
    <row r="136">
      <c r="A136" s="331"/>
      <c r="B136" s="249"/>
      <c r="C136" s="249"/>
    </row>
    <row r="137">
      <c r="A137" s="331"/>
      <c r="B137" s="249"/>
      <c r="C137" s="249"/>
    </row>
    <row r="138">
      <c r="A138" s="331"/>
      <c r="B138" s="249"/>
      <c r="C138" s="249"/>
    </row>
    <row r="139">
      <c r="A139" s="331"/>
      <c r="B139" s="249"/>
      <c r="C139" s="249"/>
    </row>
    <row r="140">
      <c r="A140" s="331"/>
      <c r="B140" s="249"/>
      <c r="C140" s="249"/>
    </row>
    <row r="141">
      <c r="A141" s="331"/>
      <c r="B141" s="249"/>
      <c r="C141" s="249"/>
    </row>
    <row r="142">
      <c r="A142" s="331"/>
      <c r="B142" s="249"/>
      <c r="C142" s="249"/>
    </row>
    <row r="143">
      <c r="A143" s="331"/>
      <c r="B143" s="249"/>
      <c r="C143" s="249"/>
    </row>
    <row r="144">
      <c r="A144" s="331"/>
      <c r="B144" s="249"/>
      <c r="C144" s="249"/>
    </row>
    <row r="145">
      <c r="A145" s="331"/>
      <c r="B145" s="249"/>
      <c r="C145" s="249"/>
    </row>
    <row r="146">
      <c r="A146" s="331"/>
      <c r="B146" s="249"/>
      <c r="C146" s="249"/>
    </row>
    <row r="147">
      <c r="A147" s="331"/>
      <c r="B147" s="249"/>
      <c r="C147" s="249"/>
    </row>
    <row r="148">
      <c r="A148" s="331"/>
      <c r="B148" s="249"/>
      <c r="C148" s="249"/>
    </row>
    <row r="149">
      <c r="A149" s="331"/>
      <c r="B149" s="249"/>
      <c r="C149" s="249"/>
    </row>
    <row r="150">
      <c r="A150" s="331"/>
      <c r="B150" s="249"/>
      <c r="C150" s="249"/>
    </row>
    <row r="151">
      <c r="A151" s="331"/>
      <c r="B151" s="249"/>
      <c r="C151" s="249"/>
    </row>
    <row r="152">
      <c r="A152" s="331"/>
      <c r="B152" s="249"/>
      <c r="C152" s="249"/>
    </row>
    <row r="153">
      <c r="A153" s="331"/>
      <c r="B153" s="249"/>
      <c r="C153" s="249"/>
    </row>
    <row r="154">
      <c r="A154" s="331"/>
      <c r="B154" s="249"/>
      <c r="C154" s="249"/>
    </row>
    <row r="155">
      <c r="A155" s="331"/>
      <c r="B155" s="249"/>
      <c r="C155" s="249"/>
    </row>
    <row r="156">
      <c r="A156" s="331"/>
      <c r="B156" s="249"/>
      <c r="C156" s="249"/>
    </row>
    <row r="157">
      <c r="A157" s="331"/>
      <c r="B157" s="249"/>
      <c r="C157" s="249"/>
    </row>
    <row r="158">
      <c r="A158" s="331"/>
      <c r="B158" s="249"/>
      <c r="C158" s="249"/>
    </row>
    <row r="159">
      <c r="A159" s="331"/>
      <c r="B159" s="249"/>
      <c r="C159" s="249"/>
    </row>
    <row r="160">
      <c r="A160" s="331"/>
      <c r="B160" s="249"/>
      <c r="C160" s="249"/>
    </row>
    <row r="161">
      <c r="A161" s="331"/>
      <c r="B161" s="249"/>
      <c r="C161" s="249"/>
    </row>
    <row r="162">
      <c r="A162" s="331"/>
      <c r="B162" s="249"/>
      <c r="C162" s="249"/>
    </row>
    <row r="163">
      <c r="A163" s="331"/>
      <c r="B163" s="249"/>
      <c r="C163" s="249"/>
    </row>
    <row r="164">
      <c r="A164" s="331"/>
      <c r="B164" s="249"/>
      <c r="C164" s="249"/>
    </row>
    <row r="165">
      <c r="A165" s="331"/>
      <c r="B165" s="249"/>
      <c r="C165" s="249"/>
    </row>
    <row r="166">
      <c r="A166" s="331"/>
      <c r="B166" s="249"/>
      <c r="C166" s="249"/>
    </row>
    <row r="167">
      <c r="A167" s="331"/>
      <c r="B167" s="249"/>
      <c r="C167" s="249"/>
    </row>
    <row r="168">
      <c r="A168" s="331"/>
      <c r="B168" s="249"/>
      <c r="C168" s="249"/>
    </row>
    <row r="169">
      <c r="A169" s="331"/>
      <c r="B169" s="249"/>
      <c r="C169" s="249"/>
    </row>
    <row r="170">
      <c r="A170" s="331"/>
      <c r="B170" s="249"/>
      <c r="C170" s="249"/>
    </row>
    <row r="171">
      <c r="A171" s="331"/>
      <c r="B171" s="249"/>
      <c r="C171" s="249"/>
    </row>
    <row r="172">
      <c r="A172" s="331"/>
      <c r="B172" s="249"/>
      <c r="C172" s="249"/>
    </row>
    <row r="173">
      <c r="A173" s="331"/>
      <c r="B173" s="249"/>
      <c r="C173" s="249"/>
    </row>
    <row r="174">
      <c r="A174" s="331"/>
      <c r="B174" s="249"/>
      <c r="C174" s="249"/>
    </row>
    <row r="175">
      <c r="A175" s="331"/>
      <c r="B175" s="249"/>
      <c r="C175" s="249"/>
    </row>
    <row r="176">
      <c r="A176" s="331"/>
      <c r="B176" s="249"/>
      <c r="C176" s="249"/>
    </row>
    <row r="177">
      <c r="A177" s="331"/>
      <c r="B177" s="249"/>
      <c r="C177" s="249"/>
    </row>
    <row r="178">
      <c r="A178" s="331"/>
      <c r="B178" s="249"/>
      <c r="C178" s="249"/>
    </row>
    <row r="179">
      <c r="A179" s="331"/>
      <c r="B179" s="249"/>
      <c r="C179" s="249"/>
    </row>
    <row r="180">
      <c r="A180" s="331"/>
      <c r="B180" s="249"/>
      <c r="C180" s="249"/>
    </row>
    <row r="181">
      <c r="A181" s="331"/>
      <c r="B181" s="249"/>
      <c r="C181" s="249"/>
    </row>
    <row r="182">
      <c r="A182" s="331"/>
      <c r="B182" s="249"/>
      <c r="C182" s="249"/>
    </row>
    <row r="183">
      <c r="A183" s="331"/>
      <c r="B183" s="249"/>
      <c r="C183" s="249"/>
    </row>
    <row r="184">
      <c r="A184" s="331"/>
      <c r="B184" s="249"/>
      <c r="C184" s="249"/>
    </row>
    <row r="185">
      <c r="A185" s="331"/>
      <c r="B185" s="249"/>
      <c r="C185" s="249"/>
    </row>
    <row r="186">
      <c r="A186" s="331"/>
      <c r="B186" s="249"/>
      <c r="C186" s="249"/>
    </row>
    <row r="187">
      <c r="A187" s="331"/>
      <c r="B187" s="249"/>
      <c r="C187" s="249"/>
    </row>
    <row r="188">
      <c r="A188" s="331"/>
      <c r="B188" s="249"/>
      <c r="C188" s="249"/>
    </row>
    <row r="189">
      <c r="A189" s="331"/>
      <c r="B189" s="249"/>
      <c r="C189" s="249"/>
    </row>
    <row r="190">
      <c r="A190" s="331"/>
      <c r="B190" s="249"/>
      <c r="C190" s="249"/>
    </row>
    <row r="191">
      <c r="A191" s="331"/>
      <c r="B191" s="249"/>
      <c r="C191" s="249"/>
    </row>
    <row r="192">
      <c r="A192" s="331"/>
      <c r="B192" s="249"/>
      <c r="C192" s="249"/>
    </row>
    <row r="193">
      <c r="A193" s="331"/>
      <c r="B193" s="249"/>
      <c r="C193" s="249"/>
    </row>
    <row r="194">
      <c r="A194" s="331"/>
      <c r="B194" s="249"/>
      <c r="C194" s="249"/>
    </row>
    <row r="195">
      <c r="A195" s="331"/>
      <c r="B195" s="249"/>
      <c r="C195" s="249"/>
    </row>
    <row r="196">
      <c r="A196" s="331"/>
      <c r="B196" s="249"/>
      <c r="C196" s="249"/>
    </row>
    <row r="197">
      <c r="A197" s="331"/>
      <c r="B197" s="249"/>
      <c r="C197" s="249"/>
    </row>
    <row r="198">
      <c r="A198" s="331"/>
      <c r="B198" s="249"/>
      <c r="C198" s="249"/>
    </row>
    <row r="199">
      <c r="A199" s="331"/>
      <c r="B199" s="249"/>
      <c r="C199" s="249"/>
    </row>
    <row r="200">
      <c r="A200" s="331"/>
      <c r="B200" s="249"/>
      <c r="C200" s="249"/>
    </row>
    <row r="201">
      <c r="A201" s="331"/>
      <c r="B201" s="249"/>
      <c r="C201" s="249"/>
    </row>
    <row r="202">
      <c r="A202" s="331"/>
      <c r="B202" s="249"/>
      <c r="C202" s="249"/>
    </row>
    <row r="203">
      <c r="A203" s="331"/>
      <c r="B203" s="249"/>
      <c r="C203" s="249"/>
    </row>
    <row r="204">
      <c r="A204" s="331"/>
      <c r="B204" s="249"/>
      <c r="C204" s="249"/>
    </row>
    <row r="205">
      <c r="A205" s="331"/>
      <c r="B205" s="249"/>
      <c r="C205" s="249"/>
    </row>
    <row r="206">
      <c r="A206" s="331"/>
      <c r="B206" s="249"/>
      <c r="C206" s="249"/>
    </row>
    <row r="207">
      <c r="A207" s="331"/>
      <c r="B207" s="249"/>
      <c r="C207" s="249"/>
    </row>
    <row r="208">
      <c r="A208" s="331"/>
      <c r="B208" s="249"/>
      <c r="C208" s="249"/>
    </row>
    <row r="209">
      <c r="A209" s="331"/>
      <c r="B209" s="249"/>
      <c r="C209" s="249"/>
    </row>
    <row r="210">
      <c r="A210" s="331"/>
      <c r="B210" s="249"/>
      <c r="C210" s="249"/>
    </row>
    <row r="211">
      <c r="A211" s="331"/>
      <c r="B211" s="249"/>
      <c r="C211" s="249"/>
    </row>
    <row r="212">
      <c r="A212" s="331"/>
      <c r="B212" s="249"/>
      <c r="C212" s="249"/>
    </row>
    <row r="213">
      <c r="A213" s="331"/>
      <c r="B213" s="249"/>
      <c r="C213" s="249"/>
    </row>
    <row r="214">
      <c r="A214" s="331"/>
      <c r="B214" s="249"/>
      <c r="C214" s="249"/>
    </row>
    <row r="215">
      <c r="A215" s="331"/>
      <c r="B215" s="249"/>
      <c r="C215" s="249"/>
    </row>
    <row r="216">
      <c r="A216" s="331"/>
      <c r="B216" s="249"/>
      <c r="C216" s="249"/>
    </row>
    <row r="217">
      <c r="A217" s="331"/>
      <c r="B217" s="249"/>
      <c r="C217" s="249"/>
    </row>
    <row r="218">
      <c r="A218" s="331"/>
      <c r="B218" s="249"/>
      <c r="C218" s="249"/>
    </row>
    <row r="219">
      <c r="A219" s="331"/>
      <c r="B219" s="249"/>
      <c r="C219" s="249"/>
    </row>
    <row r="220">
      <c r="A220" s="331"/>
      <c r="B220" s="249"/>
      <c r="C220" s="249"/>
    </row>
    <row r="221">
      <c r="A221" s="331"/>
      <c r="B221" s="249"/>
      <c r="C221" s="249"/>
    </row>
    <row r="222">
      <c r="A222" s="331"/>
      <c r="B222" s="249"/>
      <c r="C222" s="249"/>
    </row>
    <row r="223">
      <c r="A223" s="331"/>
      <c r="B223" s="249"/>
      <c r="C223" s="249"/>
    </row>
    <row r="224">
      <c r="A224" s="331"/>
      <c r="B224" s="249"/>
      <c r="C224" s="249"/>
    </row>
    <row r="225">
      <c r="A225" s="331"/>
      <c r="B225" s="249"/>
      <c r="C225" s="249"/>
    </row>
    <row r="226">
      <c r="A226" s="331"/>
      <c r="B226" s="249"/>
      <c r="C226" s="249"/>
    </row>
    <row r="227">
      <c r="A227" s="331"/>
      <c r="B227" s="249"/>
      <c r="C227" s="249"/>
    </row>
    <row r="228">
      <c r="A228" s="331"/>
      <c r="B228" s="249"/>
      <c r="C228" s="249"/>
    </row>
    <row r="229">
      <c r="A229" s="331"/>
      <c r="B229" s="249"/>
      <c r="C229" s="249"/>
    </row>
    <row r="230">
      <c r="A230" s="331"/>
      <c r="B230" s="249"/>
      <c r="C230" s="249"/>
    </row>
    <row r="231">
      <c r="A231" s="331"/>
      <c r="B231" s="249"/>
      <c r="C231" s="249"/>
    </row>
    <row r="232">
      <c r="A232" s="331"/>
      <c r="B232" s="249"/>
      <c r="C232" s="249"/>
    </row>
    <row r="233">
      <c r="A233" s="331"/>
      <c r="B233" s="249"/>
      <c r="C233" s="249"/>
    </row>
    <row r="234">
      <c r="A234" s="331"/>
      <c r="B234" s="249"/>
      <c r="C234" s="249"/>
    </row>
    <row r="235">
      <c r="A235" s="331"/>
      <c r="B235" s="249"/>
      <c r="C235" s="249"/>
    </row>
    <row r="236">
      <c r="A236" s="331"/>
      <c r="B236" s="249"/>
      <c r="C236" s="249"/>
    </row>
    <row r="237">
      <c r="A237" s="331"/>
      <c r="B237" s="249"/>
      <c r="C237" s="249"/>
    </row>
    <row r="238">
      <c r="A238" s="331"/>
      <c r="B238" s="249"/>
      <c r="C238" s="249"/>
    </row>
    <row r="239">
      <c r="A239" s="331"/>
      <c r="B239" s="249"/>
      <c r="C239" s="249"/>
    </row>
    <row r="240">
      <c r="A240" s="331"/>
      <c r="B240" s="249"/>
      <c r="C240" s="249"/>
    </row>
    <row r="241">
      <c r="A241" s="331"/>
      <c r="B241" s="249"/>
      <c r="C241" s="249"/>
    </row>
    <row r="242">
      <c r="A242" s="331"/>
      <c r="B242" s="249"/>
      <c r="C242" s="249"/>
    </row>
    <row r="243">
      <c r="A243" s="331"/>
      <c r="B243" s="249"/>
      <c r="C243" s="249"/>
    </row>
    <row r="244">
      <c r="A244" s="331"/>
      <c r="B244" s="249"/>
      <c r="C244" s="249"/>
    </row>
    <row r="245">
      <c r="A245" s="331"/>
      <c r="B245" s="249"/>
      <c r="C245" s="249"/>
    </row>
    <row r="246">
      <c r="A246" s="331"/>
      <c r="B246" s="249"/>
      <c r="C246" s="249"/>
    </row>
    <row r="247">
      <c r="A247" s="331"/>
      <c r="B247" s="249"/>
      <c r="C247" s="249"/>
    </row>
    <row r="248">
      <c r="A248" s="331"/>
      <c r="B248" s="249"/>
      <c r="C248" s="249"/>
    </row>
    <row r="249">
      <c r="A249" s="331"/>
      <c r="B249" s="249"/>
      <c r="C249" s="249"/>
    </row>
    <row r="250">
      <c r="A250" s="331"/>
      <c r="B250" s="249"/>
      <c r="C250" s="249"/>
    </row>
    <row r="251">
      <c r="A251" s="331"/>
      <c r="B251" s="249"/>
      <c r="C251" s="249"/>
    </row>
    <row r="252">
      <c r="A252" s="331"/>
      <c r="B252" s="249"/>
      <c r="C252" s="249"/>
    </row>
    <row r="253">
      <c r="A253" s="331"/>
      <c r="B253" s="249"/>
      <c r="C253" s="249"/>
    </row>
    <row r="254">
      <c r="A254" s="331"/>
      <c r="B254" s="249"/>
      <c r="C254" s="249"/>
    </row>
    <row r="255">
      <c r="A255" s="331"/>
      <c r="B255" s="249"/>
      <c r="C255" s="249"/>
    </row>
    <row r="256">
      <c r="A256" s="331"/>
      <c r="B256" s="249"/>
      <c r="C256" s="249"/>
    </row>
    <row r="257">
      <c r="A257" s="331"/>
      <c r="B257" s="249"/>
      <c r="C257" s="249"/>
    </row>
    <row r="258">
      <c r="A258" s="331"/>
      <c r="B258" s="249"/>
      <c r="C258" s="249"/>
    </row>
    <row r="259">
      <c r="A259" s="331"/>
      <c r="B259" s="249"/>
      <c r="C259" s="249"/>
    </row>
    <row r="260">
      <c r="A260" s="331"/>
      <c r="B260" s="249"/>
      <c r="C260" s="249"/>
    </row>
    <row r="261">
      <c r="A261" s="331"/>
      <c r="B261" s="249"/>
      <c r="C261" s="249"/>
    </row>
    <row r="262">
      <c r="A262" s="331"/>
      <c r="B262" s="249"/>
      <c r="C262" s="249"/>
    </row>
    <row r="263">
      <c r="A263" s="331"/>
      <c r="B263" s="249"/>
      <c r="C263" s="249"/>
    </row>
    <row r="264">
      <c r="A264" s="331"/>
      <c r="B264" s="249"/>
      <c r="C264" s="249"/>
    </row>
    <row r="265">
      <c r="A265" s="331"/>
      <c r="B265" s="249"/>
      <c r="C265" s="249"/>
    </row>
    <row r="266">
      <c r="A266" s="331"/>
      <c r="B266" s="249"/>
      <c r="C266" s="249"/>
    </row>
    <row r="267">
      <c r="A267" s="331"/>
      <c r="B267" s="249"/>
      <c r="C267" s="249"/>
    </row>
    <row r="268">
      <c r="A268" s="331"/>
      <c r="B268" s="249"/>
      <c r="C268" s="249"/>
    </row>
    <row r="269">
      <c r="A269" s="331"/>
      <c r="B269" s="249"/>
      <c r="C269" s="249"/>
    </row>
    <row r="270">
      <c r="A270" s="331"/>
      <c r="B270" s="249"/>
      <c r="C270" s="249"/>
    </row>
    <row r="271">
      <c r="A271" s="331"/>
      <c r="B271" s="249"/>
      <c r="C271" s="249"/>
    </row>
    <row r="272">
      <c r="A272" s="331"/>
      <c r="B272" s="249"/>
      <c r="C272" s="249"/>
    </row>
    <row r="273">
      <c r="A273" s="331"/>
      <c r="B273" s="249"/>
      <c r="C273" s="249"/>
    </row>
    <row r="274">
      <c r="A274" s="331"/>
      <c r="B274" s="249"/>
      <c r="C274" s="249"/>
    </row>
    <row r="275">
      <c r="A275" s="331"/>
      <c r="B275" s="249"/>
      <c r="C275" s="249"/>
    </row>
    <row r="276">
      <c r="A276" s="331"/>
      <c r="B276" s="249"/>
      <c r="C276" s="249"/>
    </row>
    <row r="277">
      <c r="A277" s="331"/>
      <c r="B277" s="249"/>
      <c r="C277" s="249"/>
    </row>
    <row r="278">
      <c r="A278" s="331"/>
      <c r="B278" s="249"/>
      <c r="C278" s="249"/>
    </row>
    <row r="279">
      <c r="A279" s="331"/>
      <c r="B279" s="249"/>
      <c r="C279" s="249"/>
    </row>
    <row r="280">
      <c r="A280" s="331"/>
      <c r="B280" s="249"/>
      <c r="C280" s="249"/>
    </row>
    <row r="281">
      <c r="A281" s="331"/>
      <c r="B281" s="249"/>
      <c r="C281" s="249"/>
    </row>
    <row r="282">
      <c r="A282" s="331"/>
      <c r="B282" s="249"/>
      <c r="C282" s="249"/>
    </row>
    <row r="283">
      <c r="A283" s="331"/>
      <c r="B283" s="249"/>
      <c r="C283" s="249"/>
    </row>
    <row r="284">
      <c r="A284" s="331"/>
      <c r="B284" s="249"/>
      <c r="C284" s="249"/>
    </row>
    <row r="285">
      <c r="A285" s="331"/>
      <c r="B285" s="249"/>
      <c r="C285" s="249"/>
    </row>
    <row r="286">
      <c r="A286" s="331"/>
      <c r="B286" s="249"/>
      <c r="C286" s="249"/>
    </row>
    <row r="287">
      <c r="A287" s="331"/>
      <c r="B287" s="249"/>
      <c r="C287" s="249"/>
    </row>
    <row r="288">
      <c r="A288" s="331"/>
      <c r="B288" s="249"/>
      <c r="C288" s="249"/>
    </row>
    <row r="289">
      <c r="A289" s="331"/>
      <c r="B289" s="249"/>
      <c r="C289" s="249"/>
    </row>
    <row r="290">
      <c r="A290" s="331"/>
      <c r="B290" s="249"/>
      <c r="C290" s="249"/>
    </row>
    <row r="291">
      <c r="A291" s="331"/>
      <c r="B291" s="249"/>
      <c r="C291" s="249"/>
    </row>
    <row r="292">
      <c r="A292" s="331"/>
      <c r="B292" s="249"/>
      <c r="C292" s="249"/>
    </row>
    <row r="293">
      <c r="A293" s="331"/>
      <c r="B293" s="249"/>
      <c r="C293" s="249"/>
    </row>
    <row r="294">
      <c r="A294" s="331"/>
      <c r="B294" s="249"/>
      <c r="C294" s="249"/>
    </row>
    <row r="295">
      <c r="A295" s="331"/>
      <c r="B295" s="249"/>
      <c r="C295" s="249"/>
    </row>
    <row r="296">
      <c r="A296" s="331"/>
      <c r="B296" s="249"/>
      <c r="C296" s="249"/>
    </row>
    <row r="297">
      <c r="A297" s="331"/>
      <c r="B297" s="249"/>
      <c r="C297" s="249"/>
    </row>
    <row r="298">
      <c r="A298" s="331"/>
      <c r="B298" s="249"/>
      <c r="C298" s="249"/>
    </row>
    <row r="299">
      <c r="A299" s="331"/>
      <c r="B299" s="249"/>
      <c r="C299" s="249"/>
    </row>
    <row r="300">
      <c r="A300" s="331"/>
      <c r="B300" s="249"/>
      <c r="C300" s="249"/>
    </row>
    <row r="301">
      <c r="A301" s="331"/>
      <c r="B301" s="249"/>
      <c r="C301" s="249"/>
    </row>
    <row r="302">
      <c r="A302" s="331"/>
      <c r="B302" s="249"/>
      <c r="C302" s="249"/>
    </row>
    <row r="303">
      <c r="A303" s="331"/>
      <c r="B303" s="249"/>
      <c r="C303" s="249"/>
    </row>
    <row r="304">
      <c r="A304" s="331"/>
      <c r="B304" s="249"/>
      <c r="C304" s="249"/>
    </row>
    <row r="305">
      <c r="A305" s="331"/>
      <c r="B305" s="249"/>
      <c r="C305" s="249"/>
    </row>
    <row r="306">
      <c r="A306" s="331"/>
      <c r="B306" s="249"/>
      <c r="C306" s="249"/>
    </row>
    <row r="307">
      <c r="A307" s="331"/>
      <c r="B307" s="249"/>
      <c r="C307" s="249"/>
    </row>
    <row r="308">
      <c r="A308" s="331"/>
      <c r="B308" s="249"/>
      <c r="C308" s="249"/>
    </row>
    <row r="309">
      <c r="A309" s="331"/>
      <c r="B309" s="249"/>
      <c r="C309" s="249"/>
    </row>
    <row r="310">
      <c r="A310" s="331"/>
      <c r="B310" s="249"/>
      <c r="C310" s="249"/>
    </row>
    <row r="311">
      <c r="A311" s="331"/>
      <c r="B311" s="249"/>
      <c r="C311" s="249"/>
    </row>
    <row r="312">
      <c r="A312" s="331"/>
      <c r="B312" s="249"/>
      <c r="C312" s="249"/>
    </row>
    <row r="313">
      <c r="A313" s="331"/>
      <c r="B313" s="249"/>
      <c r="C313" s="249"/>
    </row>
    <row r="314">
      <c r="A314" s="331"/>
      <c r="B314" s="249"/>
      <c r="C314" s="249"/>
    </row>
    <row r="315">
      <c r="A315" s="331"/>
      <c r="B315" s="249"/>
      <c r="C315" s="249"/>
    </row>
    <row r="316">
      <c r="A316" s="331"/>
      <c r="B316" s="249"/>
      <c r="C316" s="249"/>
    </row>
    <row r="317">
      <c r="A317" s="331"/>
      <c r="B317" s="249"/>
      <c r="C317" s="249"/>
    </row>
    <row r="318">
      <c r="A318" s="331"/>
      <c r="B318" s="249"/>
      <c r="C318" s="249"/>
    </row>
    <row r="319">
      <c r="A319" s="331"/>
      <c r="B319" s="249"/>
      <c r="C319" s="249"/>
    </row>
    <row r="320">
      <c r="A320" s="331"/>
      <c r="B320" s="249"/>
      <c r="C320" s="249"/>
    </row>
    <row r="321">
      <c r="A321" s="331"/>
      <c r="B321" s="249"/>
      <c r="C321" s="249"/>
    </row>
    <row r="322">
      <c r="A322" s="331"/>
      <c r="B322" s="249"/>
      <c r="C322" s="249"/>
    </row>
    <row r="323">
      <c r="A323" s="331"/>
      <c r="B323" s="249"/>
      <c r="C323" s="249"/>
    </row>
    <row r="324">
      <c r="A324" s="331"/>
      <c r="B324" s="249"/>
      <c r="C324" s="249"/>
    </row>
    <row r="325">
      <c r="A325" s="331"/>
      <c r="B325" s="249"/>
      <c r="C325" s="249"/>
    </row>
    <row r="326">
      <c r="A326" s="331"/>
      <c r="B326" s="249"/>
      <c r="C326" s="249"/>
    </row>
    <row r="327">
      <c r="A327" s="331"/>
      <c r="B327" s="249"/>
      <c r="C327" s="249"/>
    </row>
    <row r="328">
      <c r="A328" s="331"/>
      <c r="B328" s="249"/>
      <c r="C328" s="249"/>
    </row>
    <row r="329">
      <c r="A329" s="331"/>
      <c r="B329" s="249"/>
      <c r="C329" s="249"/>
    </row>
    <row r="330">
      <c r="A330" s="331"/>
      <c r="B330" s="249"/>
      <c r="C330" s="249"/>
    </row>
    <row r="331">
      <c r="A331" s="331"/>
      <c r="B331" s="249"/>
      <c r="C331" s="249"/>
    </row>
    <row r="332">
      <c r="A332" s="331"/>
      <c r="B332" s="249"/>
      <c r="C332" s="249"/>
    </row>
    <row r="333">
      <c r="A333" s="331"/>
      <c r="B333" s="249"/>
      <c r="C333" s="249"/>
    </row>
    <row r="334">
      <c r="A334" s="331"/>
      <c r="B334" s="249"/>
      <c r="C334" s="249"/>
    </row>
    <row r="335">
      <c r="A335" s="331"/>
      <c r="B335" s="249"/>
      <c r="C335" s="249"/>
    </row>
    <row r="336">
      <c r="A336" s="331"/>
      <c r="B336" s="249"/>
      <c r="C336" s="249"/>
    </row>
    <row r="337">
      <c r="A337" s="331"/>
      <c r="B337" s="249"/>
      <c r="C337" s="249"/>
    </row>
    <row r="338">
      <c r="A338" s="331"/>
      <c r="B338" s="249"/>
      <c r="C338" s="249"/>
    </row>
    <row r="339">
      <c r="A339" s="331"/>
      <c r="B339" s="249"/>
      <c r="C339" s="249"/>
    </row>
    <row r="340">
      <c r="A340" s="331"/>
      <c r="B340" s="249"/>
      <c r="C340" s="249"/>
    </row>
    <row r="341">
      <c r="A341" s="331"/>
      <c r="B341" s="249"/>
      <c r="C341" s="249"/>
    </row>
    <row r="342">
      <c r="A342" s="331"/>
      <c r="B342" s="249"/>
      <c r="C342" s="249"/>
    </row>
    <row r="343">
      <c r="A343" s="331"/>
      <c r="B343" s="249"/>
      <c r="C343" s="249"/>
    </row>
    <row r="344">
      <c r="A344" s="331"/>
      <c r="B344" s="249"/>
      <c r="C344" s="249"/>
    </row>
    <row r="345">
      <c r="A345" s="331"/>
      <c r="B345" s="249"/>
      <c r="C345" s="249"/>
    </row>
    <row r="346">
      <c r="A346" s="331"/>
      <c r="B346" s="249"/>
      <c r="C346" s="249"/>
    </row>
    <row r="347">
      <c r="A347" s="331"/>
      <c r="B347" s="249"/>
      <c r="C347" s="249"/>
    </row>
    <row r="348">
      <c r="A348" s="331"/>
      <c r="B348" s="249"/>
      <c r="C348" s="249"/>
    </row>
    <row r="349">
      <c r="A349" s="331"/>
      <c r="B349" s="249"/>
      <c r="C349" s="249"/>
    </row>
    <row r="350">
      <c r="A350" s="331"/>
      <c r="B350" s="249"/>
      <c r="C350" s="249"/>
    </row>
    <row r="351">
      <c r="A351" s="331"/>
      <c r="B351" s="249"/>
      <c r="C351" s="249"/>
    </row>
    <row r="352">
      <c r="A352" s="331"/>
      <c r="B352" s="249"/>
      <c r="C352" s="249"/>
    </row>
    <row r="353">
      <c r="A353" s="331"/>
      <c r="B353" s="249"/>
      <c r="C353" s="249"/>
    </row>
    <row r="354">
      <c r="A354" s="331"/>
      <c r="B354" s="249"/>
      <c r="C354" s="249"/>
    </row>
    <row r="355">
      <c r="A355" s="331"/>
      <c r="B355" s="249"/>
      <c r="C355" s="249"/>
    </row>
    <row r="356">
      <c r="A356" s="331"/>
      <c r="B356" s="249"/>
      <c r="C356" s="249"/>
    </row>
    <row r="357">
      <c r="A357" s="331"/>
      <c r="B357" s="249"/>
      <c r="C357" s="249"/>
    </row>
    <row r="358">
      <c r="A358" s="331"/>
      <c r="B358" s="249"/>
      <c r="C358" s="249"/>
    </row>
    <row r="359">
      <c r="A359" s="331"/>
      <c r="B359" s="249"/>
      <c r="C359" s="249"/>
    </row>
    <row r="360">
      <c r="A360" s="331"/>
      <c r="B360" s="249"/>
      <c r="C360" s="249"/>
    </row>
    <row r="361">
      <c r="A361" s="331"/>
      <c r="B361" s="249"/>
      <c r="C361" s="249"/>
    </row>
    <row r="362">
      <c r="A362" s="331"/>
      <c r="B362" s="249"/>
      <c r="C362" s="249"/>
    </row>
    <row r="363">
      <c r="A363" s="331"/>
      <c r="B363" s="249"/>
      <c r="C363" s="249"/>
    </row>
    <row r="364">
      <c r="A364" s="331"/>
      <c r="B364" s="249"/>
      <c r="C364" s="249"/>
    </row>
    <row r="365">
      <c r="A365" s="331"/>
      <c r="B365" s="249"/>
      <c r="C365" s="249"/>
    </row>
    <row r="366">
      <c r="A366" s="331"/>
      <c r="B366" s="249"/>
      <c r="C366" s="249"/>
    </row>
    <row r="367">
      <c r="A367" s="331"/>
      <c r="B367" s="249"/>
      <c r="C367" s="249"/>
    </row>
    <row r="368">
      <c r="A368" s="331"/>
      <c r="B368" s="249"/>
      <c r="C368" s="249"/>
    </row>
    <row r="369">
      <c r="A369" s="331"/>
      <c r="B369" s="249"/>
      <c r="C369" s="249"/>
    </row>
    <row r="370">
      <c r="A370" s="331"/>
      <c r="B370" s="249"/>
      <c r="C370" s="249"/>
    </row>
    <row r="371">
      <c r="A371" s="331"/>
      <c r="B371" s="249"/>
      <c r="C371" s="249"/>
    </row>
    <row r="372">
      <c r="A372" s="331"/>
      <c r="B372" s="249"/>
      <c r="C372" s="249"/>
    </row>
    <row r="373">
      <c r="A373" s="331"/>
      <c r="B373" s="249"/>
      <c r="C373" s="249"/>
    </row>
    <row r="374">
      <c r="A374" s="331"/>
      <c r="B374" s="249"/>
      <c r="C374" s="249"/>
    </row>
    <row r="375">
      <c r="A375" s="331"/>
      <c r="B375" s="249"/>
      <c r="C375" s="249"/>
    </row>
    <row r="376">
      <c r="A376" s="331"/>
      <c r="B376" s="249"/>
      <c r="C376" s="249"/>
    </row>
    <row r="377">
      <c r="A377" s="331"/>
      <c r="B377" s="249"/>
      <c r="C377" s="249"/>
    </row>
    <row r="378">
      <c r="A378" s="331"/>
      <c r="B378" s="249"/>
      <c r="C378" s="249"/>
    </row>
    <row r="379">
      <c r="A379" s="331"/>
      <c r="B379" s="249"/>
      <c r="C379" s="249"/>
    </row>
    <row r="380">
      <c r="A380" s="331"/>
      <c r="B380" s="249"/>
      <c r="C380" s="249"/>
    </row>
    <row r="381">
      <c r="A381" s="331"/>
      <c r="B381" s="249"/>
      <c r="C381" s="249"/>
    </row>
    <row r="382">
      <c r="A382" s="331"/>
      <c r="B382" s="249"/>
      <c r="C382" s="249"/>
    </row>
    <row r="383">
      <c r="A383" s="331"/>
      <c r="B383" s="249"/>
      <c r="C383" s="249"/>
    </row>
    <row r="384">
      <c r="A384" s="331"/>
      <c r="B384" s="249"/>
      <c r="C384" s="249"/>
    </row>
    <row r="385">
      <c r="A385" s="331"/>
      <c r="B385" s="249"/>
      <c r="C385" s="249"/>
    </row>
    <row r="386">
      <c r="A386" s="331"/>
      <c r="B386" s="249"/>
      <c r="C386" s="249"/>
    </row>
    <row r="387">
      <c r="A387" s="331"/>
      <c r="B387" s="249"/>
      <c r="C387" s="249"/>
    </row>
    <row r="388">
      <c r="A388" s="331"/>
      <c r="B388" s="249"/>
      <c r="C388" s="249"/>
    </row>
    <row r="389">
      <c r="A389" s="331"/>
      <c r="B389" s="249"/>
      <c r="C389" s="249"/>
    </row>
    <row r="390">
      <c r="A390" s="331"/>
      <c r="B390" s="249"/>
      <c r="C390" s="249"/>
    </row>
    <row r="391">
      <c r="A391" s="331"/>
      <c r="B391" s="249"/>
      <c r="C391" s="249"/>
    </row>
    <row r="392">
      <c r="A392" s="331"/>
      <c r="B392" s="249"/>
      <c r="C392" s="249"/>
    </row>
    <row r="393">
      <c r="A393" s="331"/>
      <c r="B393" s="249"/>
      <c r="C393" s="249"/>
    </row>
    <row r="394">
      <c r="A394" s="331"/>
      <c r="B394" s="249"/>
      <c r="C394" s="249"/>
    </row>
    <row r="395">
      <c r="A395" s="331"/>
      <c r="B395" s="249"/>
      <c r="C395" s="249"/>
    </row>
    <row r="396">
      <c r="A396" s="331"/>
      <c r="B396" s="249"/>
      <c r="C396" s="249"/>
    </row>
    <row r="397">
      <c r="A397" s="331"/>
      <c r="B397" s="249"/>
      <c r="C397" s="249"/>
    </row>
    <row r="398">
      <c r="A398" s="331"/>
      <c r="B398" s="249"/>
      <c r="C398" s="249"/>
    </row>
    <row r="399">
      <c r="A399" s="331"/>
      <c r="B399" s="249"/>
      <c r="C399" s="249"/>
    </row>
    <row r="400">
      <c r="A400" s="331"/>
      <c r="B400" s="249"/>
      <c r="C400" s="249"/>
    </row>
    <row r="401">
      <c r="A401" s="331"/>
      <c r="B401" s="249"/>
      <c r="C401" s="249"/>
    </row>
    <row r="402">
      <c r="A402" s="331"/>
      <c r="B402" s="249"/>
      <c r="C402" s="249"/>
    </row>
    <row r="403">
      <c r="A403" s="331"/>
      <c r="B403" s="249"/>
      <c r="C403" s="249"/>
    </row>
    <row r="404">
      <c r="A404" s="331"/>
      <c r="B404" s="249"/>
      <c r="C404" s="249"/>
    </row>
    <row r="405">
      <c r="A405" s="331"/>
      <c r="B405" s="249"/>
      <c r="C405" s="249"/>
    </row>
    <row r="406">
      <c r="A406" s="331"/>
      <c r="B406" s="249"/>
      <c r="C406" s="249"/>
    </row>
    <row r="407">
      <c r="A407" s="331"/>
      <c r="B407" s="249"/>
      <c r="C407" s="249"/>
    </row>
    <row r="408">
      <c r="A408" s="331"/>
      <c r="B408" s="249"/>
      <c r="C408" s="249"/>
    </row>
    <row r="409">
      <c r="A409" s="331"/>
      <c r="B409" s="249"/>
      <c r="C409" s="249"/>
    </row>
    <row r="410">
      <c r="A410" s="331"/>
      <c r="B410" s="249"/>
      <c r="C410" s="249"/>
    </row>
    <row r="411">
      <c r="A411" s="331"/>
      <c r="B411" s="249"/>
      <c r="C411" s="249"/>
    </row>
    <row r="412">
      <c r="A412" s="331"/>
      <c r="B412" s="249"/>
      <c r="C412" s="249"/>
    </row>
    <row r="413">
      <c r="A413" s="331"/>
      <c r="B413" s="249"/>
      <c r="C413" s="249"/>
    </row>
    <row r="414">
      <c r="A414" s="331"/>
      <c r="B414" s="249"/>
      <c r="C414" s="249"/>
    </row>
    <row r="415">
      <c r="A415" s="331"/>
      <c r="B415" s="249"/>
      <c r="C415" s="249"/>
    </row>
    <row r="416">
      <c r="A416" s="331"/>
      <c r="B416" s="249"/>
      <c r="C416" s="249"/>
    </row>
    <row r="417">
      <c r="A417" s="331"/>
      <c r="B417" s="249"/>
      <c r="C417" s="249"/>
    </row>
    <row r="418">
      <c r="A418" s="331"/>
      <c r="B418" s="249"/>
      <c r="C418" s="249"/>
    </row>
    <row r="419">
      <c r="A419" s="331"/>
      <c r="B419" s="249"/>
      <c r="C419" s="249"/>
    </row>
    <row r="420">
      <c r="A420" s="331"/>
      <c r="B420" s="249"/>
      <c r="C420" s="249"/>
    </row>
    <row r="421">
      <c r="A421" s="331"/>
      <c r="B421" s="249"/>
      <c r="C421" s="249"/>
    </row>
    <row r="422">
      <c r="A422" s="331"/>
      <c r="B422" s="249"/>
      <c r="C422" s="249"/>
    </row>
    <row r="423">
      <c r="A423" s="331"/>
      <c r="B423" s="249"/>
      <c r="C423" s="249"/>
    </row>
    <row r="424">
      <c r="A424" s="331"/>
      <c r="B424" s="249"/>
      <c r="C424" s="249"/>
    </row>
    <row r="425">
      <c r="A425" s="331"/>
      <c r="B425" s="249"/>
      <c r="C425" s="249"/>
    </row>
    <row r="426">
      <c r="A426" s="331"/>
      <c r="B426" s="249"/>
      <c r="C426" s="249"/>
    </row>
    <row r="427">
      <c r="A427" s="331"/>
      <c r="B427" s="249"/>
      <c r="C427" s="249"/>
    </row>
    <row r="428">
      <c r="A428" s="331"/>
      <c r="B428" s="249"/>
      <c r="C428" s="249"/>
    </row>
    <row r="429">
      <c r="A429" s="331"/>
      <c r="B429" s="249"/>
      <c r="C429" s="249"/>
    </row>
    <row r="430">
      <c r="A430" s="331"/>
      <c r="B430" s="249"/>
      <c r="C430" s="249"/>
    </row>
    <row r="431">
      <c r="A431" s="331"/>
      <c r="B431" s="249"/>
      <c r="C431" s="249"/>
    </row>
    <row r="432">
      <c r="A432" s="331"/>
      <c r="B432" s="249"/>
      <c r="C432" s="249"/>
    </row>
    <row r="433">
      <c r="A433" s="331"/>
      <c r="B433" s="249"/>
      <c r="C433" s="249"/>
    </row>
    <row r="434">
      <c r="A434" s="331"/>
      <c r="B434" s="249"/>
      <c r="C434" s="249"/>
    </row>
    <row r="435">
      <c r="A435" s="331"/>
      <c r="B435" s="249"/>
      <c r="C435" s="249"/>
    </row>
    <row r="436">
      <c r="A436" s="331"/>
      <c r="B436" s="249"/>
      <c r="C436" s="249"/>
    </row>
    <row r="437">
      <c r="A437" s="331"/>
      <c r="B437" s="249"/>
      <c r="C437" s="249"/>
    </row>
    <row r="438">
      <c r="A438" s="331"/>
      <c r="B438" s="249"/>
      <c r="C438" s="249"/>
    </row>
    <row r="439">
      <c r="A439" s="331"/>
      <c r="B439" s="249"/>
      <c r="C439" s="249"/>
    </row>
    <row r="440">
      <c r="A440" s="331"/>
      <c r="B440" s="249"/>
      <c r="C440" s="249"/>
    </row>
    <row r="441">
      <c r="A441" s="331"/>
      <c r="B441" s="249"/>
      <c r="C441" s="249"/>
    </row>
    <row r="442">
      <c r="A442" s="331"/>
      <c r="B442" s="249"/>
      <c r="C442" s="249"/>
    </row>
    <row r="443">
      <c r="A443" s="331"/>
      <c r="B443" s="249"/>
      <c r="C443" s="249"/>
    </row>
    <row r="444">
      <c r="A444" s="331"/>
      <c r="B444" s="249"/>
      <c r="C444" s="249"/>
    </row>
    <row r="445">
      <c r="A445" s="331"/>
      <c r="B445" s="249"/>
      <c r="C445" s="249"/>
    </row>
    <row r="446">
      <c r="A446" s="331"/>
      <c r="B446" s="249"/>
      <c r="C446" s="249"/>
    </row>
    <row r="447">
      <c r="A447" s="331"/>
      <c r="B447" s="249"/>
      <c r="C447" s="249"/>
    </row>
    <row r="448">
      <c r="A448" s="331"/>
      <c r="B448" s="249"/>
      <c r="C448" s="249"/>
    </row>
    <row r="449">
      <c r="A449" s="331"/>
      <c r="B449" s="249"/>
      <c r="C449" s="249"/>
    </row>
    <row r="450">
      <c r="A450" s="331"/>
      <c r="B450" s="249"/>
      <c r="C450" s="249"/>
    </row>
    <row r="451">
      <c r="A451" s="331"/>
      <c r="B451" s="249"/>
      <c r="C451" s="249"/>
    </row>
    <row r="452">
      <c r="A452" s="331"/>
      <c r="B452" s="249"/>
      <c r="C452" s="249"/>
    </row>
    <row r="453">
      <c r="A453" s="331"/>
      <c r="B453" s="249"/>
      <c r="C453" s="249"/>
    </row>
    <row r="454">
      <c r="A454" s="331"/>
      <c r="B454" s="249"/>
      <c r="C454" s="249"/>
    </row>
    <row r="455">
      <c r="A455" s="331"/>
      <c r="B455" s="249"/>
      <c r="C455" s="249"/>
    </row>
    <row r="456">
      <c r="A456" s="331"/>
      <c r="B456" s="249"/>
      <c r="C456" s="249"/>
    </row>
    <row r="457">
      <c r="A457" s="331"/>
      <c r="B457" s="249"/>
      <c r="C457" s="249"/>
    </row>
    <row r="458">
      <c r="A458" s="331"/>
      <c r="B458" s="249"/>
      <c r="C458" s="249"/>
    </row>
    <row r="459">
      <c r="A459" s="331"/>
      <c r="B459" s="249"/>
      <c r="C459" s="249"/>
    </row>
    <row r="460">
      <c r="A460" s="331"/>
      <c r="B460" s="249"/>
      <c r="C460" s="249"/>
    </row>
    <row r="461">
      <c r="A461" s="331"/>
      <c r="B461" s="249"/>
      <c r="C461" s="249"/>
    </row>
    <row r="462">
      <c r="A462" s="331"/>
      <c r="B462" s="249"/>
      <c r="C462" s="249"/>
    </row>
    <row r="463">
      <c r="A463" s="331"/>
      <c r="B463" s="249"/>
      <c r="C463" s="249"/>
    </row>
    <row r="464">
      <c r="A464" s="331"/>
      <c r="B464" s="249"/>
      <c r="C464" s="249"/>
    </row>
    <row r="465">
      <c r="A465" s="331"/>
      <c r="B465" s="249"/>
      <c r="C465" s="249"/>
    </row>
    <row r="466">
      <c r="A466" s="331"/>
      <c r="B466" s="249"/>
      <c r="C466" s="249"/>
    </row>
    <row r="467">
      <c r="A467" s="331"/>
      <c r="B467" s="249"/>
      <c r="C467" s="249"/>
    </row>
    <row r="468">
      <c r="A468" s="331"/>
      <c r="B468" s="249"/>
      <c r="C468" s="249"/>
    </row>
    <row r="469">
      <c r="A469" s="331"/>
      <c r="B469" s="249"/>
      <c r="C469" s="249"/>
    </row>
    <row r="470">
      <c r="A470" s="331"/>
      <c r="B470" s="249"/>
      <c r="C470" s="249"/>
    </row>
    <row r="471">
      <c r="A471" s="331"/>
      <c r="B471" s="249"/>
      <c r="C471" s="249"/>
    </row>
    <row r="472">
      <c r="A472" s="331"/>
      <c r="B472" s="249"/>
      <c r="C472" s="249"/>
    </row>
    <row r="473">
      <c r="A473" s="331"/>
      <c r="B473" s="249"/>
      <c r="C473" s="249"/>
    </row>
    <row r="474">
      <c r="A474" s="331"/>
      <c r="B474" s="249"/>
      <c r="C474" s="249"/>
    </row>
    <row r="475">
      <c r="A475" s="331"/>
      <c r="B475" s="249"/>
      <c r="C475" s="249"/>
    </row>
    <row r="476">
      <c r="A476" s="331"/>
      <c r="B476" s="249"/>
      <c r="C476" s="249"/>
    </row>
    <row r="477">
      <c r="A477" s="331"/>
      <c r="B477" s="249"/>
      <c r="C477" s="249"/>
    </row>
    <row r="478">
      <c r="A478" s="331"/>
      <c r="B478" s="249"/>
      <c r="C478" s="249"/>
    </row>
    <row r="479">
      <c r="A479" s="331"/>
      <c r="B479" s="249"/>
      <c r="C479" s="249"/>
    </row>
    <row r="480">
      <c r="A480" s="331"/>
      <c r="B480" s="249"/>
      <c r="C480" s="249"/>
    </row>
    <row r="481">
      <c r="A481" s="331"/>
      <c r="B481" s="249"/>
      <c r="C481" s="249"/>
    </row>
    <row r="482">
      <c r="A482" s="331"/>
      <c r="B482" s="249"/>
      <c r="C482" s="249"/>
    </row>
    <row r="483">
      <c r="A483" s="331"/>
      <c r="B483" s="249"/>
      <c r="C483" s="249"/>
    </row>
    <row r="484">
      <c r="A484" s="331"/>
      <c r="B484" s="249"/>
      <c r="C484" s="249"/>
    </row>
    <row r="485">
      <c r="A485" s="331"/>
      <c r="B485" s="249"/>
      <c r="C485" s="249"/>
    </row>
    <row r="486">
      <c r="A486" s="331"/>
      <c r="B486" s="249"/>
      <c r="C486" s="249"/>
    </row>
    <row r="487">
      <c r="A487" s="331"/>
      <c r="B487" s="249"/>
      <c r="C487" s="249"/>
    </row>
    <row r="488">
      <c r="A488" s="331"/>
      <c r="B488" s="249"/>
      <c r="C488" s="249"/>
    </row>
    <row r="489">
      <c r="A489" s="331"/>
      <c r="B489" s="249"/>
      <c r="C489" s="249"/>
    </row>
    <row r="490">
      <c r="A490" s="331"/>
      <c r="B490" s="249"/>
      <c r="C490" s="249"/>
    </row>
    <row r="491">
      <c r="A491" s="331"/>
      <c r="B491" s="249"/>
      <c r="C491" s="249"/>
    </row>
    <row r="492">
      <c r="A492" s="331"/>
      <c r="B492" s="249"/>
      <c r="C492" s="249"/>
    </row>
    <row r="493">
      <c r="A493" s="331"/>
      <c r="B493" s="249"/>
      <c r="C493" s="249"/>
    </row>
    <row r="494">
      <c r="A494" s="331"/>
      <c r="B494" s="249"/>
      <c r="C494" s="249"/>
    </row>
    <row r="495">
      <c r="A495" s="331"/>
      <c r="B495" s="249"/>
      <c r="C495" s="249"/>
    </row>
    <row r="496">
      <c r="A496" s="331"/>
      <c r="B496" s="249"/>
      <c r="C496" s="249"/>
    </row>
    <row r="497">
      <c r="A497" s="331"/>
      <c r="B497" s="249"/>
      <c r="C497" s="249"/>
    </row>
    <row r="498">
      <c r="A498" s="331"/>
      <c r="B498" s="249"/>
      <c r="C498" s="249"/>
    </row>
    <row r="499">
      <c r="A499" s="331"/>
      <c r="B499" s="249"/>
      <c r="C499" s="249"/>
    </row>
    <row r="500">
      <c r="A500" s="331"/>
      <c r="B500" s="249"/>
      <c r="C500" s="249"/>
    </row>
    <row r="501">
      <c r="A501" s="331"/>
      <c r="B501" s="249"/>
      <c r="C501" s="249"/>
    </row>
    <row r="502">
      <c r="A502" s="331"/>
      <c r="B502" s="249"/>
      <c r="C502" s="249"/>
    </row>
    <row r="503">
      <c r="A503" s="331"/>
      <c r="B503" s="249"/>
      <c r="C503" s="249"/>
    </row>
    <row r="504">
      <c r="A504" s="331"/>
      <c r="B504" s="249"/>
      <c r="C504" s="249"/>
    </row>
    <row r="505">
      <c r="A505" s="331"/>
      <c r="B505" s="249"/>
      <c r="C505" s="249"/>
    </row>
    <row r="506">
      <c r="A506" s="331"/>
      <c r="B506" s="249"/>
      <c r="C506" s="249"/>
    </row>
    <row r="507">
      <c r="A507" s="331"/>
      <c r="B507" s="249"/>
      <c r="C507" s="249"/>
    </row>
    <row r="508">
      <c r="A508" s="331"/>
      <c r="B508" s="249"/>
      <c r="C508" s="249"/>
    </row>
    <row r="509">
      <c r="A509" s="331"/>
      <c r="B509" s="249"/>
      <c r="C509" s="249"/>
    </row>
    <row r="510">
      <c r="A510" s="331"/>
      <c r="B510" s="249"/>
      <c r="C510" s="249"/>
    </row>
    <row r="511">
      <c r="A511" s="331"/>
      <c r="B511" s="249"/>
      <c r="C511" s="249"/>
    </row>
    <row r="512">
      <c r="A512" s="331"/>
      <c r="B512" s="249"/>
      <c r="C512" s="249"/>
    </row>
    <row r="513">
      <c r="A513" s="331"/>
      <c r="B513" s="249"/>
      <c r="C513" s="249"/>
    </row>
    <row r="514">
      <c r="A514" s="331"/>
      <c r="B514" s="249"/>
      <c r="C514" s="249"/>
    </row>
    <row r="515">
      <c r="A515" s="331"/>
      <c r="B515" s="249"/>
      <c r="C515" s="249"/>
    </row>
    <row r="516">
      <c r="A516" s="331"/>
      <c r="B516" s="249"/>
      <c r="C516" s="249"/>
    </row>
    <row r="517">
      <c r="A517" s="331"/>
      <c r="B517" s="249"/>
      <c r="C517" s="249"/>
    </row>
    <row r="518">
      <c r="A518" s="331"/>
      <c r="B518" s="249"/>
      <c r="C518" s="249"/>
    </row>
    <row r="519">
      <c r="A519" s="331"/>
      <c r="B519" s="249"/>
      <c r="C519" s="249"/>
    </row>
    <row r="520">
      <c r="A520" s="331"/>
      <c r="B520" s="249"/>
      <c r="C520" s="249"/>
    </row>
    <row r="521">
      <c r="A521" s="331"/>
      <c r="B521" s="249"/>
      <c r="C521" s="249"/>
    </row>
    <row r="522">
      <c r="A522" s="331"/>
      <c r="B522" s="249"/>
      <c r="C522" s="249"/>
    </row>
    <row r="523">
      <c r="A523" s="331"/>
      <c r="B523" s="249"/>
      <c r="C523" s="249"/>
    </row>
    <row r="524">
      <c r="A524" s="331"/>
      <c r="B524" s="249"/>
      <c r="C524" s="249"/>
    </row>
    <row r="525">
      <c r="A525" s="331"/>
      <c r="B525" s="249"/>
      <c r="C525" s="249"/>
    </row>
    <row r="526">
      <c r="A526" s="331"/>
      <c r="B526" s="249"/>
      <c r="C526" s="249"/>
    </row>
    <row r="527">
      <c r="A527" s="331"/>
      <c r="B527" s="249"/>
      <c r="C527" s="249"/>
    </row>
    <row r="528">
      <c r="A528" s="331"/>
      <c r="B528" s="249"/>
      <c r="C528" s="249"/>
    </row>
    <row r="529">
      <c r="A529" s="331"/>
      <c r="B529" s="249"/>
      <c r="C529" s="249"/>
    </row>
    <row r="530">
      <c r="A530" s="331"/>
      <c r="B530" s="249"/>
      <c r="C530" s="249"/>
    </row>
    <row r="531">
      <c r="A531" s="331"/>
      <c r="B531" s="249"/>
      <c r="C531" s="249"/>
    </row>
    <row r="532">
      <c r="A532" s="331"/>
      <c r="B532" s="249"/>
      <c r="C532" s="249"/>
    </row>
    <row r="533">
      <c r="A533" s="331"/>
      <c r="B533" s="249"/>
      <c r="C533" s="249"/>
    </row>
    <row r="534">
      <c r="A534" s="331"/>
      <c r="B534" s="249"/>
      <c r="C534" s="249"/>
    </row>
    <row r="535">
      <c r="A535" s="331"/>
      <c r="B535" s="249"/>
      <c r="C535" s="249"/>
    </row>
    <row r="536">
      <c r="A536" s="331"/>
      <c r="B536" s="249"/>
      <c r="C536" s="249"/>
    </row>
    <row r="537">
      <c r="A537" s="331"/>
      <c r="B537" s="249"/>
      <c r="C537" s="249"/>
    </row>
    <row r="538">
      <c r="A538" s="331"/>
      <c r="B538" s="249"/>
      <c r="C538" s="249"/>
    </row>
    <row r="539">
      <c r="A539" s="331"/>
      <c r="B539" s="249"/>
      <c r="C539" s="249"/>
    </row>
    <row r="540">
      <c r="A540" s="331"/>
      <c r="B540" s="249"/>
      <c r="C540" s="249"/>
    </row>
    <row r="541">
      <c r="A541" s="331"/>
      <c r="B541" s="249"/>
      <c r="C541" s="249"/>
    </row>
    <row r="542">
      <c r="A542" s="331"/>
      <c r="B542" s="249"/>
      <c r="C542" s="249"/>
    </row>
    <row r="543">
      <c r="A543" s="331"/>
      <c r="B543" s="249"/>
      <c r="C543" s="249"/>
    </row>
    <row r="544">
      <c r="A544" s="331"/>
      <c r="B544" s="249"/>
      <c r="C544" s="249"/>
    </row>
    <row r="545">
      <c r="A545" s="331"/>
      <c r="B545" s="249"/>
      <c r="C545" s="249"/>
    </row>
    <row r="546">
      <c r="A546" s="331"/>
      <c r="B546" s="249"/>
      <c r="C546" s="249"/>
    </row>
    <row r="547">
      <c r="A547" s="331"/>
      <c r="B547" s="249"/>
      <c r="C547" s="249"/>
    </row>
    <row r="548">
      <c r="A548" s="331"/>
      <c r="B548" s="249"/>
      <c r="C548" s="249"/>
    </row>
    <row r="549">
      <c r="A549" s="331"/>
      <c r="B549" s="249"/>
      <c r="C549" s="249"/>
    </row>
    <row r="550">
      <c r="A550" s="331"/>
      <c r="B550" s="249"/>
      <c r="C550" s="249"/>
    </row>
    <row r="551">
      <c r="A551" s="331"/>
      <c r="B551" s="249"/>
      <c r="C551" s="249"/>
    </row>
    <row r="552">
      <c r="A552" s="331"/>
      <c r="B552" s="249"/>
      <c r="C552" s="249"/>
    </row>
    <row r="553">
      <c r="A553" s="331"/>
      <c r="B553" s="249"/>
      <c r="C553" s="249"/>
    </row>
    <row r="554">
      <c r="A554" s="331"/>
      <c r="B554" s="249"/>
      <c r="C554" s="249"/>
    </row>
    <row r="555">
      <c r="A555" s="331"/>
      <c r="B555" s="249"/>
      <c r="C555" s="249"/>
    </row>
    <row r="556">
      <c r="A556" s="331"/>
      <c r="B556" s="249"/>
      <c r="C556" s="249"/>
    </row>
    <row r="557">
      <c r="A557" s="331"/>
      <c r="B557" s="249"/>
      <c r="C557" s="249"/>
    </row>
    <row r="558">
      <c r="A558" s="331"/>
      <c r="B558" s="249"/>
      <c r="C558" s="249"/>
    </row>
    <row r="559">
      <c r="A559" s="331"/>
      <c r="B559" s="249"/>
      <c r="C559" s="249"/>
    </row>
    <row r="560">
      <c r="A560" s="331"/>
      <c r="B560" s="249"/>
      <c r="C560" s="249"/>
    </row>
    <row r="561">
      <c r="A561" s="331"/>
      <c r="B561" s="249"/>
      <c r="C561" s="249"/>
    </row>
    <row r="562">
      <c r="A562" s="331"/>
      <c r="B562" s="249"/>
      <c r="C562" s="249"/>
    </row>
    <row r="563">
      <c r="A563" s="331"/>
      <c r="B563" s="249"/>
      <c r="C563" s="249"/>
    </row>
    <row r="564">
      <c r="A564" s="331"/>
      <c r="B564" s="249"/>
      <c r="C564" s="249"/>
    </row>
    <row r="565">
      <c r="A565" s="331"/>
      <c r="B565" s="249"/>
      <c r="C565" s="249"/>
    </row>
    <row r="566">
      <c r="A566" s="331"/>
      <c r="B566" s="249"/>
      <c r="C566" s="249"/>
    </row>
    <row r="567">
      <c r="A567" s="331"/>
      <c r="B567" s="249"/>
      <c r="C567" s="249"/>
    </row>
    <row r="568">
      <c r="A568" s="331"/>
      <c r="B568" s="249"/>
      <c r="C568" s="249"/>
    </row>
    <row r="569">
      <c r="A569" s="331"/>
      <c r="B569" s="249"/>
      <c r="C569" s="249"/>
    </row>
    <row r="570">
      <c r="A570" s="331"/>
      <c r="B570" s="249"/>
      <c r="C570" s="249"/>
    </row>
    <row r="571">
      <c r="A571" s="331"/>
      <c r="B571" s="249"/>
      <c r="C571" s="249"/>
    </row>
    <row r="572">
      <c r="A572" s="331"/>
      <c r="B572" s="249"/>
      <c r="C572" s="249"/>
    </row>
    <row r="573">
      <c r="A573" s="331"/>
      <c r="B573" s="249"/>
      <c r="C573" s="249"/>
    </row>
    <row r="574">
      <c r="A574" s="331"/>
      <c r="B574" s="249"/>
      <c r="C574" s="249"/>
    </row>
    <row r="575">
      <c r="A575" s="331"/>
      <c r="B575" s="249"/>
      <c r="C575" s="249"/>
    </row>
    <row r="576">
      <c r="A576" s="331"/>
      <c r="B576" s="249"/>
      <c r="C576" s="249"/>
    </row>
    <row r="577">
      <c r="A577" s="331"/>
      <c r="B577" s="249"/>
      <c r="C577" s="249"/>
    </row>
    <row r="578">
      <c r="A578" s="331"/>
      <c r="B578" s="249"/>
      <c r="C578" s="249"/>
    </row>
    <row r="579">
      <c r="A579" s="331"/>
      <c r="B579" s="249"/>
      <c r="C579" s="249"/>
    </row>
    <row r="580">
      <c r="A580" s="331"/>
      <c r="B580" s="249"/>
      <c r="C580" s="249"/>
    </row>
    <row r="581">
      <c r="A581" s="331"/>
      <c r="B581" s="249"/>
      <c r="C581" s="249"/>
    </row>
    <row r="582">
      <c r="A582" s="331"/>
      <c r="B582" s="249"/>
      <c r="C582" s="249"/>
    </row>
    <row r="583">
      <c r="A583" s="331"/>
      <c r="B583" s="249"/>
      <c r="C583" s="249"/>
    </row>
    <row r="584">
      <c r="A584" s="331"/>
      <c r="B584" s="249"/>
      <c r="C584" s="249"/>
    </row>
    <row r="585">
      <c r="A585" s="331"/>
      <c r="B585" s="249"/>
      <c r="C585" s="249"/>
    </row>
    <row r="586">
      <c r="A586" s="331"/>
      <c r="B586" s="249"/>
      <c r="C586" s="249"/>
    </row>
    <row r="587">
      <c r="A587" s="331"/>
      <c r="B587" s="249"/>
      <c r="C587" s="249"/>
    </row>
    <row r="588">
      <c r="A588" s="331"/>
      <c r="B588" s="249"/>
      <c r="C588" s="249"/>
    </row>
    <row r="589">
      <c r="A589" s="331"/>
      <c r="B589" s="249"/>
      <c r="C589" s="249"/>
    </row>
    <row r="590">
      <c r="A590" s="331"/>
      <c r="B590" s="249"/>
      <c r="C590" s="249"/>
    </row>
    <row r="591">
      <c r="A591" s="331"/>
      <c r="B591" s="249"/>
      <c r="C591" s="249"/>
    </row>
    <row r="592">
      <c r="A592" s="331"/>
      <c r="B592" s="249"/>
      <c r="C592" s="249"/>
    </row>
    <row r="593">
      <c r="A593" s="331"/>
      <c r="B593" s="249"/>
      <c r="C593" s="249"/>
    </row>
    <row r="594">
      <c r="A594" s="331"/>
      <c r="B594" s="249"/>
      <c r="C594" s="249"/>
    </row>
    <row r="595">
      <c r="A595" s="331"/>
      <c r="B595" s="249"/>
      <c r="C595" s="249"/>
    </row>
    <row r="596">
      <c r="A596" s="331"/>
      <c r="B596" s="249"/>
      <c r="C596" s="249"/>
    </row>
    <row r="597">
      <c r="A597" s="331"/>
      <c r="B597" s="249"/>
      <c r="C597" s="249"/>
    </row>
    <row r="598">
      <c r="A598" s="331"/>
      <c r="B598" s="249"/>
      <c r="C598" s="249"/>
    </row>
    <row r="599">
      <c r="A599" s="331"/>
      <c r="B599" s="249"/>
      <c r="C599" s="249"/>
    </row>
    <row r="600">
      <c r="A600" s="331"/>
      <c r="B600" s="249"/>
      <c r="C600" s="249"/>
    </row>
    <row r="601">
      <c r="A601" s="331"/>
      <c r="B601" s="249"/>
      <c r="C601" s="249"/>
    </row>
    <row r="602">
      <c r="A602" s="331"/>
      <c r="B602" s="249"/>
      <c r="C602" s="249"/>
    </row>
    <row r="603">
      <c r="A603" s="331"/>
      <c r="B603" s="249"/>
      <c r="C603" s="249"/>
    </row>
    <row r="604">
      <c r="A604" s="331"/>
      <c r="B604" s="249"/>
      <c r="C604" s="249"/>
    </row>
    <row r="605">
      <c r="A605" s="331"/>
      <c r="B605" s="249"/>
      <c r="C605" s="249"/>
    </row>
    <row r="606">
      <c r="A606" s="331"/>
      <c r="B606" s="249"/>
      <c r="C606" s="249"/>
    </row>
    <row r="607">
      <c r="A607" s="331"/>
      <c r="B607" s="249"/>
      <c r="C607" s="249"/>
    </row>
    <row r="608">
      <c r="A608" s="331"/>
      <c r="B608" s="249"/>
      <c r="C608" s="249"/>
    </row>
    <row r="609">
      <c r="A609" s="331"/>
      <c r="B609" s="249"/>
      <c r="C609" s="249"/>
    </row>
    <row r="610">
      <c r="A610" s="331"/>
      <c r="B610" s="249"/>
      <c r="C610" s="249"/>
    </row>
    <row r="611">
      <c r="A611" s="331"/>
      <c r="B611" s="249"/>
      <c r="C611" s="249"/>
    </row>
    <row r="612">
      <c r="A612" s="331"/>
      <c r="B612" s="249"/>
      <c r="C612" s="249"/>
    </row>
    <row r="613">
      <c r="A613" s="331"/>
      <c r="B613" s="249"/>
      <c r="C613" s="249"/>
    </row>
    <row r="614">
      <c r="A614" s="331"/>
      <c r="B614" s="249"/>
      <c r="C614" s="249"/>
    </row>
    <row r="615">
      <c r="A615" s="331"/>
      <c r="B615" s="249"/>
      <c r="C615" s="249"/>
    </row>
    <row r="616">
      <c r="A616" s="331"/>
      <c r="B616" s="249"/>
      <c r="C616" s="249"/>
    </row>
    <row r="617">
      <c r="A617" s="331"/>
      <c r="B617" s="249"/>
      <c r="C617" s="249"/>
    </row>
    <row r="618">
      <c r="A618" s="331"/>
      <c r="B618" s="249"/>
      <c r="C618" s="249"/>
    </row>
    <row r="619">
      <c r="A619" s="331"/>
      <c r="B619" s="249"/>
      <c r="C619" s="249"/>
    </row>
    <row r="620">
      <c r="A620" s="331"/>
      <c r="B620" s="249"/>
      <c r="C620" s="249"/>
    </row>
    <row r="621">
      <c r="A621" s="331"/>
      <c r="B621" s="249"/>
      <c r="C621" s="249"/>
    </row>
    <row r="622">
      <c r="A622" s="331"/>
      <c r="B622" s="249"/>
      <c r="C622" s="249"/>
    </row>
    <row r="623">
      <c r="A623" s="331"/>
      <c r="B623" s="249"/>
      <c r="C623" s="249"/>
    </row>
    <row r="624">
      <c r="A624" s="331"/>
      <c r="B624" s="249"/>
      <c r="C624" s="249"/>
    </row>
    <row r="625">
      <c r="A625" s="331"/>
      <c r="B625" s="249"/>
      <c r="C625" s="249"/>
    </row>
    <row r="626">
      <c r="A626" s="331"/>
      <c r="B626" s="249"/>
      <c r="C626" s="249"/>
    </row>
    <row r="627">
      <c r="A627" s="331"/>
      <c r="B627" s="249"/>
      <c r="C627" s="249"/>
    </row>
    <row r="628">
      <c r="A628" s="331"/>
      <c r="B628" s="249"/>
      <c r="C628" s="249"/>
    </row>
    <row r="629">
      <c r="A629" s="331"/>
      <c r="B629" s="249"/>
      <c r="C629" s="249"/>
    </row>
    <row r="630">
      <c r="A630" s="331"/>
      <c r="B630" s="249"/>
      <c r="C630" s="249"/>
    </row>
    <row r="631">
      <c r="A631" s="331"/>
      <c r="B631" s="249"/>
      <c r="C631" s="249"/>
    </row>
    <row r="632">
      <c r="A632" s="331"/>
      <c r="B632" s="249"/>
      <c r="C632" s="249"/>
    </row>
    <row r="633">
      <c r="A633" s="331"/>
      <c r="B633" s="249"/>
      <c r="C633" s="249"/>
    </row>
    <row r="634">
      <c r="A634" s="331"/>
      <c r="B634" s="249"/>
      <c r="C634" s="249"/>
    </row>
    <row r="635">
      <c r="A635" s="331"/>
      <c r="B635" s="249"/>
      <c r="C635" s="249"/>
    </row>
    <row r="636">
      <c r="A636" s="331"/>
      <c r="B636" s="249"/>
      <c r="C636" s="249"/>
    </row>
    <row r="637">
      <c r="A637" s="331"/>
      <c r="B637" s="249"/>
      <c r="C637" s="249"/>
    </row>
    <row r="638">
      <c r="A638" s="331"/>
      <c r="B638" s="249"/>
      <c r="C638" s="249"/>
    </row>
    <row r="639">
      <c r="A639" s="331"/>
      <c r="B639" s="249"/>
      <c r="C639" s="249"/>
    </row>
    <row r="640">
      <c r="A640" s="331"/>
      <c r="B640" s="249"/>
      <c r="C640" s="249"/>
    </row>
    <row r="641">
      <c r="A641" s="331"/>
      <c r="B641" s="249"/>
      <c r="C641" s="249"/>
    </row>
    <row r="642">
      <c r="A642" s="331"/>
      <c r="B642" s="249"/>
      <c r="C642" s="249"/>
    </row>
    <row r="643">
      <c r="A643" s="331"/>
      <c r="B643" s="249"/>
      <c r="C643" s="249"/>
    </row>
    <row r="644">
      <c r="A644" s="331"/>
      <c r="B644" s="249"/>
      <c r="C644" s="249"/>
    </row>
    <row r="645">
      <c r="A645" s="331"/>
      <c r="B645" s="249"/>
      <c r="C645" s="249"/>
    </row>
    <row r="646">
      <c r="A646" s="331"/>
      <c r="B646" s="249"/>
      <c r="C646" s="249"/>
    </row>
    <row r="647">
      <c r="A647" s="331"/>
      <c r="B647" s="249"/>
      <c r="C647" s="249"/>
    </row>
    <row r="648">
      <c r="A648" s="331"/>
      <c r="B648" s="249"/>
      <c r="C648" s="249"/>
    </row>
    <row r="649">
      <c r="A649" s="331"/>
      <c r="B649" s="249"/>
      <c r="C649" s="249"/>
    </row>
    <row r="650">
      <c r="A650" s="331"/>
      <c r="B650" s="249"/>
      <c r="C650" s="249"/>
    </row>
    <row r="651">
      <c r="A651" s="331"/>
      <c r="B651" s="249"/>
      <c r="C651" s="249"/>
    </row>
    <row r="652">
      <c r="A652" s="331"/>
      <c r="B652" s="249"/>
      <c r="C652" s="249"/>
    </row>
    <row r="653">
      <c r="A653" s="331"/>
      <c r="B653" s="249"/>
      <c r="C653" s="249"/>
    </row>
    <row r="654">
      <c r="A654" s="331"/>
      <c r="B654" s="249"/>
      <c r="C654" s="249"/>
    </row>
    <row r="655">
      <c r="A655" s="331"/>
      <c r="B655" s="249"/>
      <c r="C655" s="249"/>
    </row>
    <row r="656">
      <c r="A656" s="331"/>
      <c r="B656" s="249"/>
      <c r="C656" s="249"/>
    </row>
    <row r="657">
      <c r="A657" s="331"/>
      <c r="B657" s="249"/>
      <c r="C657" s="249"/>
    </row>
    <row r="658">
      <c r="A658" s="331"/>
      <c r="B658" s="249"/>
      <c r="C658" s="249"/>
    </row>
    <row r="659">
      <c r="A659" s="331"/>
      <c r="B659" s="249"/>
      <c r="C659" s="249"/>
    </row>
    <row r="660">
      <c r="A660" s="331"/>
      <c r="B660" s="249"/>
      <c r="C660" s="249"/>
    </row>
    <row r="661">
      <c r="A661" s="331"/>
      <c r="B661" s="249"/>
      <c r="C661" s="249"/>
    </row>
    <row r="662">
      <c r="A662" s="331"/>
      <c r="B662" s="249"/>
      <c r="C662" s="249"/>
    </row>
    <row r="663">
      <c r="A663" s="331"/>
      <c r="B663" s="249"/>
      <c r="C663" s="249"/>
    </row>
    <row r="664">
      <c r="A664" s="331"/>
      <c r="B664" s="249"/>
      <c r="C664" s="249"/>
    </row>
    <row r="665">
      <c r="A665" s="331"/>
      <c r="B665" s="249"/>
      <c r="C665" s="249"/>
    </row>
    <row r="666">
      <c r="A666" s="331"/>
      <c r="B666" s="249"/>
      <c r="C666" s="249"/>
    </row>
    <row r="667">
      <c r="A667" s="331"/>
      <c r="B667" s="249"/>
      <c r="C667" s="249"/>
    </row>
    <row r="668">
      <c r="A668" s="331"/>
      <c r="B668" s="249"/>
      <c r="C668" s="249"/>
    </row>
    <row r="669">
      <c r="A669" s="331"/>
      <c r="B669" s="249"/>
      <c r="C669" s="249"/>
    </row>
    <row r="670">
      <c r="A670" s="331"/>
      <c r="B670" s="249"/>
      <c r="C670" s="249"/>
    </row>
    <row r="671">
      <c r="A671" s="331"/>
      <c r="B671" s="249"/>
      <c r="C671" s="249"/>
    </row>
    <row r="672">
      <c r="A672" s="331"/>
      <c r="B672" s="249"/>
      <c r="C672" s="249"/>
    </row>
    <row r="673">
      <c r="A673" s="331"/>
      <c r="B673" s="249"/>
      <c r="C673" s="249"/>
    </row>
    <row r="674">
      <c r="A674" s="331"/>
      <c r="B674" s="249"/>
      <c r="C674" s="249"/>
    </row>
    <row r="675">
      <c r="A675" s="331"/>
      <c r="B675" s="249"/>
      <c r="C675" s="249"/>
    </row>
    <row r="676">
      <c r="A676" s="331"/>
      <c r="B676" s="249"/>
      <c r="C676" s="249"/>
    </row>
    <row r="677">
      <c r="A677" s="331"/>
      <c r="B677" s="249"/>
      <c r="C677" s="249"/>
    </row>
    <row r="678">
      <c r="A678" s="331"/>
      <c r="B678" s="249"/>
      <c r="C678" s="249"/>
    </row>
    <row r="679">
      <c r="A679" s="331"/>
      <c r="B679" s="249"/>
      <c r="C679" s="249"/>
    </row>
    <row r="680">
      <c r="A680" s="331"/>
      <c r="B680" s="249"/>
      <c r="C680" s="249"/>
    </row>
    <row r="681">
      <c r="A681" s="331"/>
      <c r="B681" s="249"/>
      <c r="C681" s="249"/>
    </row>
    <row r="682">
      <c r="A682" s="331"/>
      <c r="B682" s="249"/>
      <c r="C682" s="249"/>
    </row>
    <row r="683">
      <c r="A683" s="331"/>
      <c r="B683" s="249"/>
      <c r="C683" s="249"/>
    </row>
    <row r="684">
      <c r="A684" s="331"/>
      <c r="B684" s="249"/>
      <c r="C684" s="249"/>
    </row>
    <row r="685">
      <c r="A685" s="331"/>
      <c r="B685" s="249"/>
      <c r="C685" s="249"/>
    </row>
    <row r="686">
      <c r="A686" s="331"/>
      <c r="B686" s="249"/>
      <c r="C686" s="249"/>
    </row>
    <row r="687">
      <c r="A687" s="331"/>
      <c r="B687" s="249"/>
      <c r="C687" s="249"/>
    </row>
    <row r="688">
      <c r="A688" s="331"/>
      <c r="B688" s="249"/>
      <c r="C688" s="249"/>
    </row>
    <row r="689">
      <c r="A689" s="331"/>
      <c r="B689" s="249"/>
      <c r="C689" s="249"/>
    </row>
    <row r="690">
      <c r="A690" s="331"/>
      <c r="B690" s="249"/>
      <c r="C690" s="249"/>
    </row>
    <row r="691">
      <c r="A691" s="331"/>
      <c r="B691" s="249"/>
      <c r="C691" s="249"/>
    </row>
    <row r="692">
      <c r="A692" s="331"/>
      <c r="B692" s="249"/>
      <c r="C692" s="249"/>
    </row>
    <row r="693">
      <c r="A693" s="331"/>
      <c r="B693" s="249"/>
      <c r="C693" s="249"/>
    </row>
    <row r="694">
      <c r="A694" s="331"/>
      <c r="B694" s="249"/>
      <c r="C694" s="249"/>
    </row>
    <row r="695">
      <c r="A695" s="331"/>
      <c r="B695" s="249"/>
      <c r="C695" s="249"/>
    </row>
    <row r="696">
      <c r="A696" s="331"/>
      <c r="B696" s="249"/>
      <c r="C696" s="249"/>
    </row>
    <row r="697">
      <c r="A697" s="331"/>
      <c r="B697" s="249"/>
      <c r="C697" s="249"/>
    </row>
    <row r="698">
      <c r="A698" s="331"/>
      <c r="B698" s="249"/>
      <c r="C698" s="249"/>
    </row>
    <row r="699">
      <c r="A699" s="331"/>
      <c r="B699" s="249"/>
      <c r="C699" s="249"/>
    </row>
    <row r="700">
      <c r="A700" s="331"/>
      <c r="B700" s="249"/>
      <c r="C700" s="249"/>
    </row>
    <row r="701">
      <c r="A701" s="331"/>
      <c r="B701" s="249"/>
      <c r="C701" s="249"/>
    </row>
    <row r="702">
      <c r="A702" s="331"/>
      <c r="B702" s="249"/>
      <c r="C702" s="249"/>
    </row>
    <row r="703">
      <c r="A703" s="331"/>
      <c r="B703" s="249"/>
      <c r="C703" s="249"/>
    </row>
    <row r="704">
      <c r="A704" s="331"/>
      <c r="B704" s="249"/>
      <c r="C704" s="249"/>
    </row>
    <row r="705">
      <c r="A705" s="331"/>
      <c r="B705" s="249"/>
      <c r="C705" s="249"/>
    </row>
    <row r="706">
      <c r="A706" s="331"/>
      <c r="B706" s="249"/>
      <c r="C706" s="249"/>
    </row>
    <row r="707">
      <c r="A707" s="331"/>
      <c r="B707" s="249"/>
      <c r="C707" s="249"/>
    </row>
    <row r="708">
      <c r="A708" s="331"/>
      <c r="B708" s="249"/>
      <c r="C708" s="249"/>
    </row>
    <row r="709">
      <c r="A709" s="331"/>
      <c r="B709" s="249"/>
      <c r="C709" s="249"/>
    </row>
    <row r="710">
      <c r="A710" s="331"/>
      <c r="B710" s="249"/>
      <c r="C710" s="249"/>
    </row>
    <row r="711">
      <c r="A711" s="331"/>
      <c r="B711" s="249"/>
      <c r="C711" s="249"/>
    </row>
    <row r="712">
      <c r="A712" s="331"/>
      <c r="B712" s="249"/>
      <c r="C712" s="249"/>
    </row>
    <row r="713">
      <c r="A713" s="331"/>
      <c r="B713" s="249"/>
      <c r="C713" s="249"/>
    </row>
    <row r="714">
      <c r="A714" s="331"/>
      <c r="B714" s="249"/>
      <c r="C714" s="249"/>
    </row>
    <row r="715">
      <c r="A715" s="331"/>
      <c r="B715" s="249"/>
      <c r="C715" s="249"/>
    </row>
    <row r="716">
      <c r="A716" s="331"/>
      <c r="B716" s="249"/>
      <c r="C716" s="249"/>
    </row>
    <row r="717">
      <c r="A717" s="331"/>
      <c r="B717" s="249"/>
      <c r="C717" s="249"/>
    </row>
    <row r="718">
      <c r="A718" s="331"/>
      <c r="B718" s="249"/>
      <c r="C718" s="249"/>
    </row>
    <row r="719">
      <c r="A719" s="331"/>
      <c r="B719" s="249"/>
      <c r="C719" s="249"/>
    </row>
    <row r="720">
      <c r="A720" s="331"/>
      <c r="B720" s="249"/>
      <c r="C720" s="249"/>
    </row>
    <row r="721">
      <c r="A721" s="331"/>
      <c r="B721" s="249"/>
      <c r="C721" s="249"/>
    </row>
    <row r="722">
      <c r="A722" s="331"/>
      <c r="B722" s="249"/>
      <c r="C722" s="249"/>
    </row>
    <row r="723">
      <c r="A723" s="331"/>
      <c r="B723" s="249"/>
      <c r="C723" s="249"/>
    </row>
    <row r="724">
      <c r="A724" s="331"/>
      <c r="B724" s="249"/>
      <c r="C724" s="249"/>
    </row>
    <row r="725">
      <c r="A725" s="331"/>
      <c r="B725" s="249"/>
      <c r="C725" s="249"/>
    </row>
    <row r="726">
      <c r="A726" s="331"/>
      <c r="B726" s="249"/>
      <c r="C726" s="249"/>
    </row>
    <row r="727">
      <c r="A727" s="331"/>
      <c r="B727" s="249"/>
      <c r="C727" s="249"/>
    </row>
    <row r="728">
      <c r="A728" s="331"/>
      <c r="B728" s="249"/>
      <c r="C728" s="249"/>
    </row>
    <row r="729">
      <c r="A729" s="331"/>
      <c r="B729" s="249"/>
      <c r="C729" s="249"/>
    </row>
    <row r="730">
      <c r="A730" s="331"/>
      <c r="B730" s="249"/>
      <c r="C730" s="249"/>
    </row>
    <row r="731">
      <c r="A731" s="331"/>
      <c r="B731" s="249"/>
      <c r="C731" s="249"/>
    </row>
    <row r="732">
      <c r="A732" s="331"/>
      <c r="B732" s="249"/>
      <c r="C732" s="249"/>
    </row>
    <row r="733">
      <c r="A733" s="331"/>
      <c r="B733" s="249"/>
      <c r="C733" s="249"/>
    </row>
    <row r="734">
      <c r="A734" s="331"/>
      <c r="B734" s="249"/>
      <c r="C734" s="249"/>
    </row>
    <row r="735">
      <c r="A735" s="331"/>
      <c r="B735" s="249"/>
      <c r="C735" s="249"/>
    </row>
    <row r="736">
      <c r="A736" s="331"/>
      <c r="B736" s="249"/>
      <c r="C736" s="249"/>
    </row>
    <row r="737">
      <c r="A737" s="331"/>
      <c r="B737" s="249"/>
      <c r="C737" s="249"/>
    </row>
    <row r="738">
      <c r="A738" s="331"/>
      <c r="B738" s="249"/>
      <c r="C738" s="249"/>
    </row>
    <row r="739">
      <c r="A739" s="331"/>
      <c r="B739" s="249"/>
      <c r="C739" s="249"/>
    </row>
    <row r="740">
      <c r="A740" s="331"/>
      <c r="B740" s="249"/>
      <c r="C740" s="249"/>
    </row>
    <row r="741">
      <c r="A741" s="331"/>
      <c r="B741" s="249"/>
      <c r="C741" s="249"/>
    </row>
    <row r="742">
      <c r="A742" s="331"/>
      <c r="B742" s="249"/>
      <c r="C742" s="249"/>
    </row>
    <row r="743">
      <c r="A743" s="331"/>
      <c r="B743" s="249"/>
      <c r="C743" s="249"/>
    </row>
    <row r="744">
      <c r="A744" s="331"/>
      <c r="B744" s="249"/>
      <c r="C744" s="249"/>
    </row>
    <row r="745">
      <c r="A745" s="331"/>
      <c r="B745" s="249"/>
      <c r="C745" s="249"/>
    </row>
    <row r="746">
      <c r="A746" s="331"/>
      <c r="B746" s="249"/>
      <c r="C746" s="249"/>
    </row>
    <row r="747">
      <c r="A747" s="331"/>
      <c r="B747" s="249"/>
      <c r="C747" s="249"/>
    </row>
    <row r="748">
      <c r="A748" s="331"/>
      <c r="B748" s="249"/>
      <c r="C748" s="249"/>
    </row>
    <row r="749">
      <c r="A749" s="331"/>
      <c r="B749" s="249"/>
      <c r="C749" s="249"/>
    </row>
    <row r="750">
      <c r="A750" s="331"/>
      <c r="B750" s="249"/>
      <c r="C750" s="249"/>
    </row>
    <row r="751">
      <c r="A751" s="331"/>
      <c r="B751" s="249"/>
      <c r="C751" s="249"/>
    </row>
    <row r="752">
      <c r="A752" s="331"/>
      <c r="B752" s="249"/>
      <c r="C752" s="249"/>
    </row>
    <row r="753">
      <c r="A753" s="331"/>
      <c r="B753" s="249"/>
      <c r="C753" s="249"/>
    </row>
    <row r="754">
      <c r="A754" s="331"/>
      <c r="B754" s="249"/>
      <c r="C754" s="249"/>
    </row>
    <row r="755">
      <c r="A755" s="331"/>
      <c r="B755" s="249"/>
      <c r="C755" s="249"/>
    </row>
    <row r="756">
      <c r="A756" s="331"/>
      <c r="B756" s="249"/>
      <c r="C756" s="249"/>
    </row>
    <row r="757">
      <c r="A757" s="331"/>
      <c r="B757" s="249"/>
      <c r="C757" s="249"/>
    </row>
    <row r="758">
      <c r="A758" s="331"/>
      <c r="B758" s="249"/>
      <c r="C758" s="249"/>
    </row>
    <row r="759">
      <c r="A759" s="331"/>
      <c r="B759" s="249"/>
      <c r="C759" s="249"/>
    </row>
    <row r="760">
      <c r="A760" s="331"/>
      <c r="B760" s="249"/>
      <c r="C760" s="249"/>
    </row>
    <row r="761">
      <c r="A761" s="331"/>
      <c r="B761" s="249"/>
      <c r="C761" s="249"/>
    </row>
    <row r="762">
      <c r="A762" s="331"/>
      <c r="B762" s="249"/>
      <c r="C762" s="249"/>
    </row>
    <row r="763">
      <c r="A763" s="331"/>
      <c r="B763" s="249"/>
      <c r="C763" s="249"/>
    </row>
    <row r="764">
      <c r="A764" s="331"/>
      <c r="B764" s="249"/>
      <c r="C764" s="249"/>
    </row>
    <row r="765">
      <c r="A765" s="331"/>
      <c r="B765" s="249"/>
      <c r="C765" s="249"/>
    </row>
    <row r="766">
      <c r="A766" s="331"/>
      <c r="B766" s="249"/>
      <c r="C766" s="249"/>
    </row>
    <row r="767">
      <c r="A767" s="331"/>
      <c r="B767" s="249"/>
      <c r="C767" s="249"/>
    </row>
    <row r="768">
      <c r="A768" s="331"/>
      <c r="B768" s="249"/>
      <c r="C768" s="249"/>
    </row>
    <row r="769">
      <c r="A769" s="331"/>
      <c r="B769" s="249"/>
      <c r="C769" s="249"/>
    </row>
    <row r="770">
      <c r="A770" s="331"/>
      <c r="B770" s="249"/>
      <c r="C770" s="249"/>
    </row>
    <row r="771">
      <c r="A771" s="331"/>
      <c r="B771" s="249"/>
      <c r="C771" s="249"/>
    </row>
    <row r="772">
      <c r="A772" s="331"/>
      <c r="B772" s="249"/>
      <c r="C772" s="249"/>
    </row>
    <row r="773">
      <c r="A773" s="331"/>
      <c r="B773" s="249"/>
      <c r="C773" s="249"/>
    </row>
    <row r="774">
      <c r="A774" s="331"/>
      <c r="B774" s="249"/>
      <c r="C774" s="249"/>
    </row>
    <row r="775">
      <c r="A775" s="331"/>
      <c r="B775" s="249"/>
      <c r="C775" s="249"/>
    </row>
    <row r="776">
      <c r="A776" s="331"/>
      <c r="B776" s="249"/>
      <c r="C776" s="249"/>
    </row>
    <row r="777">
      <c r="A777" s="331"/>
      <c r="B777" s="249"/>
      <c r="C777" s="249"/>
    </row>
    <row r="778">
      <c r="A778" s="331"/>
      <c r="B778" s="249"/>
      <c r="C778" s="249"/>
    </row>
    <row r="779">
      <c r="A779" s="331"/>
      <c r="B779" s="249"/>
      <c r="C779" s="249"/>
    </row>
    <row r="780">
      <c r="A780" s="331"/>
      <c r="B780" s="249"/>
      <c r="C780" s="249"/>
    </row>
    <row r="781">
      <c r="A781" s="331"/>
      <c r="B781" s="249"/>
      <c r="C781" s="249"/>
    </row>
    <row r="782">
      <c r="A782" s="331"/>
      <c r="B782" s="249"/>
      <c r="C782" s="249"/>
    </row>
    <row r="783">
      <c r="A783" s="331"/>
      <c r="B783" s="249"/>
      <c r="C783" s="249"/>
    </row>
    <row r="784">
      <c r="A784" s="331"/>
      <c r="B784" s="249"/>
      <c r="C784" s="249"/>
    </row>
    <row r="785">
      <c r="A785" s="331"/>
      <c r="B785" s="249"/>
      <c r="C785" s="249"/>
    </row>
    <row r="786">
      <c r="A786" s="331"/>
      <c r="B786" s="249"/>
      <c r="C786" s="249"/>
    </row>
    <row r="787">
      <c r="A787" s="331"/>
      <c r="B787" s="249"/>
      <c r="C787" s="249"/>
    </row>
    <row r="788">
      <c r="A788" s="331"/>
      <c r="B788" s="249"/>
      <c r="C788" s="249"/>
    </row>
    <row r="789">
      <c r="A789" s="331"/>
      <c r="B789" s="249"/>
      <c r="C789" s="249"/>
    </row>
    <row r="790">
      <c r="A790" s="331"/>
      <c r="B790" s="249"/>
      <c r="C790" s="249"/>
    </row>
    <row r="791">
      <c r="A791" s="331"/>
      <c r="B791" s="249"/>
      <c r="C791" s="249"/>
    </row>
    <row r="792">
      <c r="A792" s="331"/>
      <c r="B792" s="249"/>
      <c r="C792" s="249"/>
    </row>
    <row r="793">
      <c r="A793" s="331"/>
      <c r="B793" s="249"/>
      <c r="C793" s="249"/>
    </row>
    <row r="794">
      <c r="A794" s="331"/>
      <c r="B794" s="249"/>
      <c r="C794" s="249"/>
    </row>
    <row r="795">
      <c r="A795" s="331"/>
      <c r="B795" s="249"/>
      <c r="C795" s="249"/>
    </row>
    <row r="796">
      <c r="A796" s="331"/>
      <c r="B796" s="249"/>
      <c r="C796" s="249"/>
    </row>
    <row r="797">
      <c r="A797" s="331"/>
      <c r="B797" s="249"/>
      <c r="C797" s="249"/>
    </row>
    <row r="798">
      <c r="A798" s="331"/>
      <c r="B798" s="249"/>
      <c r="C798" s="249"/>
    </row>
    <row r="799">
      <c r="A799" s="331"/>
      <c r="B799" s="249"/>
      <c r="C799" s="249"/>
    </row>
    <row r="800">
      <c r="A800" s="331"/>
      <c r="B800" s="249"/>
      <c r="C800" s="249"/>
    </row>
    <row r="801">
      <c r="A801" s="331"/>
      <c r="B801" s="249"/>
      <c r="C801" s="249"/>
    </row>
    <row r="802">
      <c r="A802" s="331"/>
      <c r="B802" s="249"/>
      <c r="C802" s="249"/>
    </row>
    <row r="803">
      <c r="A803" s="331"/>
      <c r="B803" s="249"/>
      <c r="C803" s="249"/>
    </row>
    <row r="804">
      <c r="A804" s="331"/>
      <c r="B804" s="249"/>
      <c r="C804" s="249"/>
    </row>
    <row r="805">
      <c r="A805" s="331"/>
      <c r="B805" s="249"/>
      <c r="C805" s="249"/>
    </row>
    <row r="806">
      <c r="A806" s="331"/>
      <c r="B806" s="249"/>
      <c r="C806" s="249"/>
    </row>
    <row r="807">
      <c r="A807" s="331"/>
      <c r="B807" s="249"/>
      <c r="C807" s="249"/>
    </row>
    <row r="808">
      <c r="A808" s="331"/>
      <c r="B808" s="249"/>
      <c r="C808" s="249"/>
    </row>
    <row r="809">
      <c r="A809" s="331"/>
      <c r="B809" s="249"/>
      <c r="C809" s="249"/>
    </row>
    <row r="810">
      <c r="A810" s="331"/>
      <c r="B810" s="249"/>
      <c r="C810" s="249"/>
    </row>
    <row r="811">
      <c r="A811" s="331"/>
      <c r="B811" s="249"/>
      <c r="C811" s="249"/>
    </row>
    <row r="812">
      <c r="A812" s="331"/>
      <c r="B812" s="249"/>
      <c r="C812" s="249"/>
    </row>
    <row r="813">
      <c r="A813" s="331"/>
      <c r="B813" s="249"/>
      <c r="C813" s="249"/>
    </row>
    <row r="814">
      <c r="A814" s="331"/>
      <c r="B814" s="249"/>
      <c r="C814" s="249"/>
    </row>
    <row r="815">
      <c r="A815" s="331"/>
      <c r="B815" s="249"/>
      <c r="C815" s="249"/>
    </row>
    <row r="816">
      <c r="A816" s="331"/>
      <c r="B816" s="249"/>
      <c r="C816" s="249"/>
    </row>
    <row r="817">
      <c r="A817" s="331"/>
      <c r="B817" s="249"/>
      <c r="C817" s="249"/>
    </row>
    <row r="818">
      <c r="A818" s="331"/>
      <c r="B818" s="249"/>
      <c r="C818" s="249"/>
    </row>
    <row r="819">
      <c r="A819" s="331"/>
      <c r="B819" s="249"/>
      <c r="C819" s="249"/>
    </row>
    <row r="820">
      <c r="A820" s="331"/>
      <c r="B820" s="249"/>
      <c r="C820" s="249"/>
    </row>
    <row r="821">
      <c r="A821" s="331"/>
      <c r="B821" s="249"/>
      <c r="C821" s="249"/>
    </row>
    <row r="822">
      <c r="A822" s="331"/>
      <c r="B822" s="249"/>
      <c r="C822" s="249"/>
    </row>
    <row r="823">
      <c r="A823" s="331"/>
      <c r="B823" s="249"/>
      <c r="C823" s="249"/>
    </row>
    <row r="824">
      <c r="A824" s="331"/>
      <c r="B824" s="249"/>
      <c r="C824" s="249"/>
    </row>
    <row r="825">
      <c r="A825" s="331"/>
      <c r="B825" s="249"/>
      <c r="C825" s="249"/>
    </row>
    <row r="826">
      <c r="A826" s="331"/>
      <c r="B826" s="249"/>
      <c r="C826" s="249"/>
    </row>
    <row r="827">
      <c r="A827" s="331"/>
      <c r="B827" s="249"/>
      <c r="C827" s="249"/>
    </row>
    <row r="828">
      <c r="A828" s="331"/>
      <c r="B828" s="249"/>
      <c r="C828" s="249"/>
    </row>
    <row r="829">
      <c r="A829" s="331"/>
      <c r="B829" s="249"/>
      <c r="C829" s="249"/>
    </row>
    <row r="830">
      <c r="A830" s="331"/>
      <c r="B830" s="249"/>
      <c r="C830" s="249"/>
    </row>
    <row r="831">
      <c r="A831" s="331"/>
      <c r="B831" s="249"/>
      <c r="C831" s="249"/>
    </row>
    <row r="832">
      <c r="A832" s="331"/>
      <c r="B832" s="249"/>
      <c r="C832" s="249"/>
    </row>
    <row r="833">
      <c r="A833" s="331"/>
      <c r="B833" s="249"/>
      <c r="C833" s="249"/>
    </row>
    <row r="834">
      <c r="A834" s="331"/>
      <c r="B834" s="249"/>
      <c r="C834" s="249"/>
    </row>
    <row r="835">
      <c r="A835" s="331"/>
      <c r="B835" s="249"/>
      <c r="C835" s="249"/>
    </row>
    <row r="836">
      <c r="A836" s="331"/>
      <c r="B836" s="249"/>
      <c r="C836" s="249"/>
    </row>
    <row r="837">
      <c r="A837" s="331"/>
      <c r="B837" s="249"/>
      <c r="C837" s="249"/>
    </row>
    <row r="838">
      <c r="A838" s="331"/>
      <c r="B838" s="249"/>
      <c r="C838" s="249"/>
    </row>
    <row r="839">
      <c r="A839" s="331"/>
      <c r="B839" s="249"/>
      <c r="C839" s="249"/>
    </row>
    <row r="840">
      <c r="A840" s="331"/>
      <c r="B840" s="249"/>
      <c r="C840" s="249"/>
    </row>
    <row r="841">
      <c r="A841" s="331"/>
      <c r="B841" s="249"/>
      <c r="C841" s="249"/>
    </row>
    <row r="842">
      <c r="A842" s="331"/>
      <c r="B842" s="249"/>
      <c r="C842" s="249"/>
    </row>
    <row r="843">
      <c r="A843" s="331"/>
      <c r="B843" s="249"/>
      <c r="C843" s="249"/>
    </row>
    <row r="844">
      <c r="A844" s="331"/>
      <c r="B844" s="249"/>
      <c r="C844" s="249"/>
    </row>
    <row r="845">
      <c r="A845" s="331"/>
      <c r="B845" s="249"/>
      <c r="C845" s="249"/>
    </row>
    <row r="846">
      <c r="A846" s="331"/>
      <c r="B846" s="249"/>
      <c r="C846" s="249"/>
    </row>
    <row r="847">
      <c r="A847" s="331"/>
      <c r="B847" s="249"/>
      <c r="C847" s="249"/>
    </row>
    <row r="848">
      <c r="A848" s="331"/>
      <c r="B848" s="249"/>
      <c r="C848" s="249"/>
    </row>
    <row r="849">
      <c r="A849" s="331"/>
      <c r="B849" s="249"/>
      <c r="C849" s="249"/>
    </row>
    <row r="850">
      <c r="A850" s="331"/>
      <c r="B850" s="249"/>
      <c r="C850" s="249"/>
    </row>
    <row r="851">
      <c r="A851" s="331"/>
      <c r="B851" s="249"/>
      <c r="C851" s="249"/>
    </row>
    <row r="852">
      <c r="A852" s="331"/>
      <c r="B852" s="249"/>
      <c r="C852" s="249"/>
    </row>
    <row r="853">
      <c r="A853" s="331"/>
      <c r="B853" s="249"/>
      <c r="C853" s="249"/>
    </row>
    <row r="854">
      <c r="A854" s="331"/>
      <c r="B854" s="249"/>
      <c r="C854" s="249"/>
    </row>
    <row r="855">
      <c r="A855" s="331"/>
      <c r="B855" s="249"/>
      <c r="C855" s="249"/>
    </row>
    <row r="856">
      <c r="A856" s="331"/>
      <c r="B856" s="249"/>
      <c r="C856" s="249"/>
    </row>
    <row r="857">
      <c r="A857" s="331"/>
      <c r="B857" s="249"/>
      <c r="C857" s="249"/>
    </row>
    <row r="858">
      <c r="A858" s="331"/>
      <c r="B858" s="249"/>
      <c r="C858" s="249"/>
    </row>
    <row r="859">
      <c r="A859" s="331"/>
      <c r="B859" s="249"/>
      <c r="C859" s="249"/>
    </row>
    <row r="860">
      <c r="A860" s="331"/>
      <c r="B860" s="249"/>
      <c r="C860" s="249"/>
    </row>
    <row r="861">
      <c r="A861" s="331"/>
      <c r="B861" s="249"/>
      <c r="C861" s="249"/>
    </row>
    <row r="862">
      <c r="A862" s="331"/>
      <c r="B862" s="249"/>
      <c r="C862" s="249"/>
    </row>
    <row r="863">
      <c r="A863" s="331"/>
      <c r="B863" s="249"/>
      <c r="C863" s="249"/>
    </row>
    <row r="864">
      <c r="A864" s="331"/>
      <c r="B864" s="249"/>
      <c r="C864" s="249"/>
    </row>
    <row r="865">
      <c r="A865" s="331"/>
      <c r="B865" s="249"/>
      <c r="C865" s="249"/>
    </row>
    <row r="866">
      <c r="A866" s="331"/>
      <c r="B866" s="249"/>
      <c r="C866" s="249"/>
    </row>
    <row r="867">
      <c r="A867" s="331"/>
      <c r="B867" s="249"/>
      <c r="C867" s="249"/>
    </row>
    <row r="868">
      <c r="A868" s="331"/>
      <c r="B868" s="249"/>
      <c r="C868" s="249"/>
    </row>
    <row r="869">
      <c r="A869" s="331"/>
      <c r="B869" s="249"/>
      <c r="C869" s="249"/>
    </row>
    <row r="870">
      <c r="A870" s="331"/>
      <c r="B870" s="249"/>
      <c r="C870" s="249"/>
    </row>
    <row r="871">
      <c r="A871" s="331"/>
      <c r="B871" s="249"/>
      <c r="C871" s="249"/>
    </row>
    <row r="872">
      <c r="A872" s="331"/>
      <c r="B872" s="249"/>
      <c r="C872" s="249"/>
    </row>
    <row r="873">
      <c r="A873" s="331"/>
      <c r="B873" s="249"/>
      <c r="C873" s="249"/>
    </row>
    <row r="874">
      <c r="A874" s="331"/>
      <c r="B874" s="249"/>
      <c r="C874" s="249"/>
    </row>
    <row r="875">
      <c r="A875" s="331"/>
      <c r="B875" s="249"/>
      <c r="C875" s="249"/>
    </row>
    <row r="876">
      <c r="A876" s="331"/>
      <c r="B876" s="249"/>
      <c r="C876" s="249"/>
    </row>
    <row r="877">
      <c r="A877" s="331"/>
      <c r="B877" s="249"/>
      <c r="C877" s="249"/>
    </row>
    <row r="878">
      <c r="A878" s="331"/>
      <c r="B878" s="249"/>
      <c r="C878" s="249"/>
    </row>
    <row r="879">
      <c r="A879" s="331"/>
      <c r="B879" s="249"/>
      <c r="C879" s="249"/>
    </row>
    <row r="880">
      <c r="A880" s="331"/>
      <c r="B880" s="249"/>
      <c r="C880" s="249"/>
    </row>
    <row r="881">
      <c r="A881" s="331"/>
      <c r="B881" s="249"/>
      <c r="C881" s="249"/>
    </row>
    <row r="882">
      <c r="A882" s="331"/>
      <c r="B882" s="249"/>
      <c r="C882" s="249"/>
    </row>
    <row r="883">
      <c r="A883" s="331"/>
      <c r="B883" s="249"/>
      <c r="C883" s="249"/>
    </row>
    <row r="884">
      <c r="A884" s="331"/>
      <c r="B884" s="249"/>
      <c r="C884" s="249"/>
    </row>
    <row r="885">
      <c r="A885" s="331"/>
      <c r="B885" s="249"/>
      <c r="C885" s="249"/>
    </row>
    <row r="886">
      <c r="A886" s="331"/>
      <c r="B886" s="249"/>
      <c r="C886" s="249"/>
    </row>
    <row r="887">
      <c r="A887" s="331"/>
      <c r="B887" s="249"/>
      <c r="C887" s="249"/>
    </row>
    <row r="888">
      <c r="A888" s="331"/>
      <c r="B888" s="249"/>
      <c r="C888" s="249"/>
    </row>
    <row r="889">
      <c r="A889" s="331"/>
      <c r="B889" s="249"/>
      <c r="C889" s="249"/>
    </row>
    <row r="890">
      <c r="A890" s="331"/>
      <c r="B890" s="249"/>
      <c r="C890" s="249"/>
    </row>
    <row r="891">
      <c r="A891" s="331"/>
      <c r="B891" s="249"/>
      <c r="C891" s="249"/>
    </row>
    <row r="892">
      <c r="A892" s="331"/>
      <c r="B892" s="249"/>
      <c r="C892" s="249"/>
    </row>
    <row r="893">
      <c r="A893" s="331"/>
      <c r="B893" s="249"/>
      <c r="C893" s="249"/>
    </row>
    <row r="894">
      <c r="A894" s="331"/>
      <c r="B894" s="249"/>
      <c r="C894" s="249"/>
    </row>
    <row r="895">
      <c r="A895" s="331"/>
      <c r="B895" s="249"/>
      <c r="C895" s="249"/>
    </row>
    <row r="896">
      <c r="A896" s="331"/>
      <c r="B896" s="249"/>
      <c r="C896" s="249"/>
    </row>
    <row r="897">
      <c r="A897" s="331"/>
      <c r="B897" s="249"/>
      <c r="C897" s="249"/>
    </row>
    <row r="898">
      <c r="A898" s="331"/>
      <c r="B898" s="249"/>
      <c r="C898" s="249"/>
    </row>
    <row r="899">
      <c r="A899" s="331"/>
      <c r="B899" s="249"/>
      <c r="C899" s="249"/>
    </row>
    <row r="900">
      <c r="A900" s="331"/>
      <c r="B900" s="249"/>
      <c r="C900" s="249"/>
    </row>
    <row r="901">
      <c r="A901" s="331"/>
      <c r="B901" s="249"/>
      <c r="C901" s="249"/>
    </row>
    <row r="902">
      <c r="A902" s="331"/>
      <c r="B902" s="249"/>
      <c r="C902" s="249"/>
    </row>
    <row r="903">
      <c r="A903" s="331"/>
      <c r="B903" s="249"/>
      <c r="C903" s="249"/>
    </row>
    <row r="904">
      <c r="A904" s="331"/>
      <c r="B904" s="249"/>
      <c r="C904" s="249"/>
    </row>
    <row r="905">
      <c r="A905" s="331"/>
      <c r="B905" s="249"/>
      <c r="C905" s="249"/>
    </row>
    <row r="906">
      <c r="A906" s="331"/>
      <c r="B906" s="249"/>
      <c r="C906" s="249"/>
    </row>
    <row r="907">
      <c r="A907" s="331"/>
      <c r="B907" s="249"/>
      <c r="C907" s="249"/>
    </row>
    <row r="908">
      <c r="A908" s="331"/>
      <c r="B908" s="249"/>
      <c r="C908" s="249"/>
    </row>
    <row r="909">
      <c r="A909" s="331"/>
      <c r="B909" s="249"/>
      <c r="C909" s="249"/>
    </row>
    <row r="910">
      <c r="A910" s="331"/>
      <c r="B910" s="249"/>
      <c r="C910" s="249"/>
    </row>
    <row r="911">
      <c r="A911" s="331"/>
      <c r="B911" s="249"/>
      <c r="C911" s="249"/>
    </row>
    <row r="912">
      <c r="A912" s="331"/>
      <c r="B912" s="249"/>
      <c r="C912" s="249"/>
    </row>
    <row r="913">
      <c r="A913" s="331"/>
      <c r="B913" s="249"/>
      <c r="C913" s="249"/>
    </row>
    <row r="914">
      <c r="A914" s="331"/>
      <c r="B914" s="249"/>
      <c r="C914" s="249"/>
    </row>
    <row r="915">
      <c r="A915" s="331"/>
      <c r="B915" s="249"/>
      <c r="C915" s="249"/>
    </row>
    <row r="916">
      <c r="A916" s="331"/>
      <c r="B916" s="249"/>
      <c r="C916" s="249"/>
    </row>
    <row r="917">
      <c r="A917" s="331"/>
      <c r="B917" s="249"/>
      <c r="C917" s="249"/>
    </row>
    <row r="918">
      <c r="A918" s="331"/>
      <c r="B918" s="249"/>
      <c r="C918" s="249"/>
    </row>
    <row r="919">
      <c r="A919" s="331"/>
      <c r="B919" s="249"/>
      <c r="C919" s="249"/>
    </row>
    <row r="920">
      <c r="A920" s="331"/>
      <c r="B920" s="249"/>
      <c r="C920" s="249"/>
    </row>
    <row r="921">
      <c r="A921" s="331"/>
      <c r="B921" s="249"/>
      <c r="C921" s="249"/>
    </row>
    <row r="922">
      <c r="A922" s="331"/>
      <c r="B922" s="249"/>
      <c r="C922" s="249"/>
    </row>
    <row r="923">
      <c r="A923" s="331"/>
      <c r="B923" s="249"/>
      <c r="C923" s="249"/>
    </row>
    <row r="924">
      <c r="A924" s="331"/>
      <c r="B924" s="249"/>
      <c r="C924" s="249"/>
    </row>
    <row r="925">
      <c r="A925" s="331"/>
      <c r="B925" s="249"/>
      <c r="C925" s="249"/>
    </row>
    <row r="926">
      <c r="A926" s="331"/>
      <c r="B926" s="249"/>
      <c r="C926" s="249"/>
    </row>
    <row r="927">
      <c r="A927" s="331"/>
      <c r="B927" s="249"/>
      <c r="C927" s="249"/>
    </row>
    <row r="928">
      <c r="A928" s="331"/>
      <c r="B928" s="249"/>
      <c r="C928" s="249"/>
    </row>
    <row r="929">
      <c r="A929" s="331"/>
      <c r="B929" s="249"/>
      <c r="C929" s="249"/>
    </row>
    <row r="930">
      <c r="A930" s="331"/>
      <c r="B930" s="249"/>
      <c r="C930" s="249"/>
    </row>
    <row r="931">
      <c r="A931" s="331"/>
      <c r="B931" s="249"/>
      <c r="C931" s="249"/>
    </row>
    <row r="932">
      <c r="A932" s="331"/>
      <c r="B932" s="249"/>
      <c r="C932" s="249"/>
    </row>
    <row r="933">
      <c r="A933" s="331"/>
      <c r="B933" s="249"/>
      <c r="C933" s="249"/>
    </row>
    <row r="934">
      <c r="A934" s="331"/>
      <c r="B934" s="249"/>
      <c r="C934" s="249"/>
    </row>
    <row r="935">
      <c r="A935" s="331"/>
      <c r="B935" s="249"/>
      <c r="C935" s="249"/>
    </row>
    <row r="936">
      <c r="A936" s="331"/>
      <c r="B936" s="249"/>
      <c r="C936" s="249"/>
    </row>
    <row r="937">
      <c r="A937" s="331"/>
      <c r="B937" s="249"/>
      <c r="C937" s="249"/>
    </row>
    <row r="938">
      <c r="A938" s="331"/>
      <c r="B938" s="249"/>
      <c r="C938" s="249"/>
    </row>
    <row r="939">
      <c r="A939" s="331"/>
      <c r="B939" s="249"/>
      <c r="C939" s="249"/>
    </row>
    <row r="940">
      <c r="A940" s="331"/>
      <c r="B940" s="249"/>
      <c r="C940" s="249"/>
    </row>
    <row r="941">
      <c r="A941" s="331"/>
      <c r="B941" s="249"/>
      <c r="C941" s="249"/>
    </row>
    <row r="942">
      <c r="A942" s="331"/>
      <c r="B942" s="249"/>
      <c r="C942" s="249"/>
    </row>
    <row r="943">
      <c r="A943" s="331"/>
      <c r="B943" s="249"/>
      <c r="C943" s="249"/>
    </row>
    <row r="944">
      <c r="A944" s="331"/>
      <c r="B944" s="249"/>
      <c r="C944" s="249"/>
    </row>
    <row r="945">
      <c r="A945" s="331"/>
      <c r="B945" s="249"/>
      <c r="C945" s="249"/>
    </row>
    <row r="946">
      <c r="A946" s="331"/>
      <c r="B946" s="249"/>
      <c r="C946" s="249"/>
    </row>
    <row r="947">
      <c r="A947" s="331"/>
      <c r="B947" s="249"/>
      <c r="C947" s="249"/>
    </row>
    <row r="948">
      <c r="A948" s="331"/>
      <c r="B948" s="249"/>
      <c r="C948" s="249"/>
    </row>
    <row r="949">
      <c r="A949" s="331"/>
      <c r="B949" s="249"/>
      <c r="C949" s="249"/>
    </row>
    <row r="950">
      <c r="A950" s="331"/>
      <c r="B950" s="249"/>
      <c r="C950" s="249"/>
    </row>
    <row r="951">
      <c r="A951" s="331"/>
      <c r="B951" s="249"/>
      <c r="C951" s="249"/>
    </row>
    <row r="952">
      <c r="A952" s="331"/>
      <c r="B952" s="249"/>
      <c r="C952" s="249"/>
    </row>
    <row r="953">
      <c r="A953" s="331"/>
      <c r="B953" s="249"/>
      <c r="C953" s="249"/>
    </row>
    <row r="954">
      <c r="A954" s="331"/>
      <c r="B954" s="249"/>
      <c r="C954" s="249"/>
    </row>
    <row r="955">
      <c r="A955" s="331"/>
      <c r="B955" s="249"/>
      <c r="C955" s="249"/>
    </row>
    <row r="956">
      <c r="A956" s="331"/>
      <c r="B956" s="249"/>
      <c r="C956" s="249"/>
    </row>
    <row r="957">
      <c r="A957" s="331"/>
      <c r="B957" s="249"/>
      <c r="C957" s="249"/>
    </row>
    <row r="958">
      <c r="A958" s="331"/>
      <c r="B958" s="249"/>
      <c r="C958" s="249"/>
    </row>
    <row r="959">
      <c r="A959" s="331"/>
      <c r="B959" s="249"/>
      <c r="C959" s="249"/>
    </row>
    <row r="960">
      <c r="A960" s="331"/>
      <c r="B960" s="249"/>
      <c r="C960" s="249"/>
    </row>
    <row r="961">
      <c r="A961" s="331"/>
      <c r="B961" s="249"/>
      <c r="C961" s="249"/>
    </row>
    <row r="962">
      <c r="A962" s="331"/>
      <c r="B962" s="249"/>
      <c r="C962" s="249"/>
    </row>
    <row r="963">
      <c r="A963" s="331"/>
      <c r="B963" s="249"/>
      <c r="C963" s="249"/>
    </row>
    <row r="964">
      <c r="A964" s="331"/>
      <c r="B964" s="249"/>
      <c r="C964" s="249"/>
    </row>
    <row r="965">
      <c r="A965" s="331"/>
      <c r="B965" s="249"/>
      <c r="C965" s="249"/>
    </row>
    <row r="966">
      <c r="A966" s="331"/>
      <c r="B966" s="249"/>
      <c r="C966" s="249"/>
    </row>
    <row r="967">
      <c r="A967" s="331"/>
      <c r="B967" s="249"/>
      <c r="C967" s="249"/>
    </row>
    <row r="968">
      <c r="A968" s="331"/>
      <c r="B968" s="249"/>
      <c r="C968" s="249"/>
    </row>
    <row r="969">
      <c r="A969" s="331"/>
      <c r="B969" s="249"/>
      <c r="C969" s="249"/>
    </row>
    <row r="970">
      <c r="A970" s="331"/>
      <c r="B970" s="249"/>
      <c r="C970" s="249"/>
    </row>
    <row r="971">
      <c r="A971" s="331"/>
      <c r="B971" s="249"/>
      <c r="C971" s="249"/>
    </row>
    <row r="972">
      <c r="A972" s="331"/>
      <c r="B972" s="249"/>
      <c r="C972" s="249"/>
    </row>
    <row r="973">
      <c r="A973" s="331"/>
      <c r="B973" s="249"/>
      <c r="C973" s="249"/>
    </row>
    <row r="974">
      <c r="A974" s="331"/>
      <c r="B974" s="249"/>
      <c r="C974" s="249"/>
    </row>
  </sheetData>
  <mergeCells count="14">
    <mergeCell ref="D5:J5"/>
    <mergeCell ref="K5:Q5"/>
    <mergeCell ref="R5:X5"/>
    <mergeCell ref="D30:X30"/>
    <mergeCell ref="D4:X4"/>
    <mergeCell ref="Y4:AF4"/>
    <mergeCell ref="Y30:AF30"/>
    <mergeCell ref="D31:J31"/>
    <mergeCell ref="K31:Q31"/>
    <mergeCell ref="R31:X31"/>
    <mergeCell ref="D53:I53"/>
    <mergeCell ref="D54:E54"/>
    <mergeCell ref="F54:G54"/>
    <mergeCell ref="H54:I54"/>
  </mergeCells>
  <hyperlinks>
    <hyperlink r:id="rId1" ref="C32"/>
    <hyperlink r:id="rId2" ref="C55"/>
  </hyperlinks>
  <printOptions gridLines="1" horizontalCentered="1"/>
  <pageMargins bottom="0.75" footer="0.0" header="0.0" left="0.25" right="0.25" top="0.75"/>
  <pageSetup fitToHeight="0" cellComments="atEnd" orientation="portrait" pageOrder="overThenDown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6">
      <c r="A6" s="341" t="s">
        <v>46</v>
      </c>
      <c r="C6" s="342"/>
      <c r="D6" s="343"/>
      <c r="E6" s="343"/>
      <c r="F6" s="343"/>
      <c r="G6" s="343"/>
      <c r="H6" s="343"/>
      <c r="I6" s="343"/>
      <c r="J6" s="343"/>
      <c r="K6" s="343"/>
      <c r="L6" s="343"/>
      <c r="M6" s="343"/>
      <c r="N6" s="343"/>
      <c r="O6" s="343"/>
      <c r="P6" s="343"/>
      <c r="Q6" s="343"/>
      <c r="R6" s="343"/>
      <c r="S6" s="343"/>
      <c r="T6" s="343"/>
      <c r="U6" s="343"/>
      <c r="V6" s="343"/>
      <c r="W6" s="343"/>
      <c r="X6" s="344"/>
      <c r="Y6" s="4"/>
      <c r="Z6" s="4"/>
      <c r="AA6" s="4"/>
      <c r="AB6" s="4"/>
      <c r="AC6" s="4"/>
      <c r="AD6" s="4"/>
      <c r="AE6" s="4"/>
      <c r="AF6" s="4"/>
    </row>
    <row r="7">
      <c r="A7" s="345" t="s">
        <v>47</v>
      </c>
      <c r="B7" s="346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90"/>
      <c r="Y7" s="4"/>
      <c r="Z7" s="4"/>
      <c r="AA7" s="4"/>
      <c r="AB7" s="4"/>
      <c r="AC7" s="4"/>
      <c r="AD7" s="4"/>
      <c r="AE7" s="4"/>
      <c r="AF7" s="4"/>
    </row>
    <row r="8">
      <c r="A8" s="347"/>
      <c r="B8" s="348"/>
      <c r="C8" s="349"/>
      <c r="D8" s="350" t="s">
        <v>48</v>
      </c>
      <c r="X8" s="269"/>
      <c r="Y8" s="351"/>
      <c r="Z8" s="351"/>
      <c r="AA8" s="351"/>
      <c r="AB8" s="351"/>
      <c r="AC8" s="351"/>
      <c r="AD8" s="351"/>
      <c r="AE8" s="351"/>
      <c r="AF8" s="351"/>
    </row>
    <row r="9">
      <c r="A9" s="352"/>
      <c r="B9" s="353"/>
      <c r="C9" s="354"/>
      <c r="D9" s="355" t="s">
        <v>11</v>
      </c>
      <c r="E9" s="82"/>
      <c r="F9" s="82"/>
      <c r="G9" s="82"/>
      <c r="H9" s="82"/>
      <c r="I9" s="82"/>
      <c r="J9" s="83"/>
      <c r="K9" s="355" t="s">
        <v>12</v>
      </c>
      <c r="L9" s="82"/>
      <c r="M9" s="82"/>
      <c r="N9" s="82"/>
      <c r="O9" s="82"/>
      <c r="P9" s="82"/>
      <c r="Q9" s="83"/>
      <c r="R9" s="355" t="s">
        <v>13</v>
      </c>
      <c r="S9" s="82"/>
      <c r="T9" s="82"/>
      <c r="U9" s="82"/>
      <c r="V9" s="82"/>
      <c r="W9" s="82"/>
      <c r="X9" s="83"/>
      <c r="Y9" s="356"/>
      <c r="Z9" s="356"/>
      <c r="AA9" s="356"/>
      <c r="AB9" s="356"/>
      <c r="AC9" s="356"/>
      <c r="AD9" s="356"/>
      <c r="AE9" s="356"/>
      <c r="AF9" s="356"/>
    </row>
    <row r="10">
      <c r="A10" s="357"/>
      <c r="B10" s="358" t="s">
        <v>21</v>
      </c>
      <c r="C10" s="359" t="s">
        <v>49</v>
      </c>
      <c r="D10" s="360" t="s">
        <v>22</v>
      </c>
      <c r="E10" s="361" t="s">
        <v>23</v>
      </c>
      <c r="F10" s="361" t="s">
        <v>24</v>
      </c>
      <c r="G10" s="361" t="s">
        <v>25</v>
      </c>
      <c r="H10" s="361" t="s">
        <v>26</v>
      </c>
      <c r="I10" s="361" t="s">
        <v>27</v>
      </c>
      <c r="J10" s="362" t="s">
        <v>5</v>
      </c>
      <c r="K10" s="363" t="s">
        <v>22</v>
      </c>
      <c r="L10" s="361" t="s">
        <v>23</v>
      </c>
      <c r="M10" s="361" t="s">
        <v>24</v>
      </c>
      <c r="N10" s="361" t="s">
        <v>25</v>
      </c>
      <c r="O10" s="361" t="s">
        <v>26</v>
      </c>
      <c r="P10" s="361" t="s">
        <v>27</v>
      </c>
      <c r="Q10" s="362" t="s">
        <v>5</v>
      </c>
      <c r="R10" s="360" t="s">
        <v>22</v>
      </c>
      <c r="S10" s="361" t="s">
        <v>23</v>
      </c>
      <c r="T10" s="361" t="s">
        <v>24</v>
      </c>
      <c r="U10" s="361" t="s">
        <v>25</v>
      </c>
      <c r="V10" s="361" t="s">
        <v>26</v>
      </c>
      <c r="W10" s="361" t="s">
        <v>27</v>
      </c>
      <c r="X10" s="362" t="s">
        <v>5</v>
      </c>
      <c r="Y10" s="101" t="s">
        <v>50</v>
      </c>
      <c r="Z10" s="4"/>
      <c r="AA10" s="4"/>
      <c r="AB10" s="4"/>
      <c r="AC10" s="4"/>
      <c r="AD10" s="4"/>
      <c r="AE10" s="4"/>
      <c r="AF10" s="4"/>
    </row>
    <row r="11">
      <c r="A11" s="197"/>
      <c r="B11" s="325">
        <v>44317.0</v>
      </c>
      <c r="C11" s="364">
        <v>2.94</v>
      </c>
      <c r="D11" s="107"/>
      <c r="E11" s="108"/>
      <c r="F11" s="108"/>
      <c r="G11" s="108"/>
      <c r="H11" s="108"/>
      <c r="I11" s="108"/>
      <c r="J11" s="109"/>
      <c r="K11" s="110"/>
      <c r="L11" s="111"/>
      <c r="M11" s="111"/>
      <c r="N11" s="111"/>
      <c r="O11" s="111"/>
      <c r="P11" s="111"/>
      <c r="Q11" s="113"/>
      <c r="R11" s="365"/>
      <c r="S11" s="114"/>
      <c r="T11" s="114"/>
      <c r="U11" s="114"/>
      <c r="V11" s="114"/>
      <c r="W11" s="114"/>
      <c r="X11" s="116"/>
      <c r="Y11" s="117"/>
      <c r="Z11" s="4"/>
      <c r="AA11" s="4"/>
      <c r="AB11" s="4"/>
      <c r="AC11" s="4"/>
      <c r="AD11" s="4"/>
      <c r="AE11" s="4"/>
      <c r="AF11" s="4"/>
    </row>
    <row r="12">
      <c r="A12" s="197"/>
      <c r="B12" s="325">
        <v>44352.0</v>
      </c>
      <c r="C12" s="364">
        <v>8.0</v>
      </c>
      <c r="D12" s="107"/>
      <c r="E12" s="108"/>
      <c r="F12" s="108"/>
      <c r="G12" s="108"/>
      <c r="H12" s="108"/>
      <c r="I12" s="108"/>
      <c r="J12" s="109"/>
      <c r="K12" s="110"/>
      <c r="L12" s="111"/>
      <c r="M12" s="111"/>
      <c r="N12" s="111"/>
      <c r="O12" s="111"/>
      <c r="P12" s="111"/>
      <c r="Q12" s="113"/>
      <c r="R12" s="365"/>
      <c r="S12" s="114"/>
      <c r="T12" s="114"/>
      <c r="U12" s="114"/>
      <c r="V12" s="114"/>
      <c r="W12" s="114"/>
      <c r="X12" s="116"/>
      <c r="Y12" s="121"/>
      <c r="Z12" s="4"/>
      <c r="AA12" s="4"/>
      <c r="AB12" s="4"/>
      <c r="AC12" s="4"/>
      <c r="AD12" s="4"/>
      <c r="AE12" s="4"/>
      <c r="AF12" s="4"/>
    </row>
    <row r="13">
      <c r="A13" s="197"/>
      <c r="B13" s="325">
        <v>44373.0</v>
      </c>
      <c r="C13" s="364">
        <v>27.0</v>
      </c>
      <c r="D13" s="107"/>
      <c r="E13" s="108"/>
      <c r="F13" s="108"/>
      <c r="G13" s="108"/>
      <c r="H13" s="108"/>
      <c r="I13" s="108"/>
      <c r="J13" s="109"/>
      <c r="K13" s="110"/>
      <c r="L13" s="111"/>
      <c r="M13" s="111"/>
      <c r="N13" s="111"/>
      <c r="O13" s="111"/>
      <c r="P13" s="111"/>
      <c r="Q13" s="113"/>
      <c r="R13" s="365"/>
      <c r="S13" s="114"/>
      <c r="T13" s="114"/>
      <c r="U13" s="114"/>
      <c r="V13" s="114"/>
      <c r="W13" s="114"/>
      <c r="X13" s="116"/>
      <c r="Y13" s="121"/>
      <c r="Z13" s="4"/>
      <c r="AA13" s="4"/>
      <c r="AB13" s="4"/>
      <c r="AC13" s="4"/>
      <c r="AD13" s="4"/>
      <c r="AE13" s="4"/>
      <c r="AF13" s="4"/>
    </row>
    <row r="14">
      <c r="A14" s="222"/>
      <c r="B14" s="366">
        <v>44387.0</v>
      </c>
      <c r="C14" s="367">
        <v>40.0</v>
      </c>
      <c r="D14" s="368">
        <f>'Raw total data &amp; weekly calcula'!D10-'Raw total data &amp; weekly calcula'!D$10</f>
        <v>0</v>
      </c>
      <c r="E14" s="369">
        <f>'Raw total data &amp; weekly calcula'!E10-'Raw total data &amp; weekly calcula'!E$10</f>
        <v>0</v>
      </c>
      <c r="F14" s="369">
        <f>'Raw total data &amp; weekly calcula'!F10-'Raw total data &amp; weekly calcula'!F$10</f>
        <v>0</v>
      </c>
      <c r="G14" s="369">
        <f>'Raw total data &amp; weekly calcula'!G10-'Raw total data &amp; weekly calcula'!G$10</f>
        <v>0</v>
      </c>
      <c r="H14" s="369">
        <f>'Raw total data &amp; weekly calcula'!H10-'Raw total data &amp; weekly calcula'!H$10</f>
        <v>0</v>
      </c>
      <c r="I14" s="369">
        <f>'Raw total data &amp; weekly calcula'!I10-'Raw total data &amp; weekly calcula'!I$10</f>
        <v>0</v>
      </c>
      <c r="J14" s="370">
        <f>'Raw total data &amp; weekly calcula'!J10-'Raw total data &amp; weekly calcula'!J$10</f>
        <v>0</v>
      </c>
      <c r="K14" s="371">
        <f>'Raw total data &amp; weekly calcula'!K10-'Raw total data &amp; weekly calcula'!K$10</f>
        <v>0</v>
      </c>
      <c r="L14" s="372">
        <f>'Raw total data &amp; weekly calcula'!L10-'Raw total data &amp; weekly calcula'!L$10</f>
        <v>0</v>
      </c>
      <c r="M14" s="372">
        <f>'Raw total data &amp; weekly calcula'!M10-'Raw total data &amp; weekly calcula'!M$10</f>
        <v>0</v>
      </c>
      <c r="N14" s="372">
        <f>'Raw total data &amp; weekly calcula'!N10-'Raw total data &amp; weekly calcula'!N$10</f>
        <v>0</v>
      </c>
      <c r="O14" s="372">
        <f>'Raw total data &amp; weekly calcula'!O10-'Raw total data &amp; weekly calcula'!O$10</f>
        <v>0</v>
      </c>
      <c r="P14" s="372">
        <f>'Raw total data &amp; weekly calcula'!P10-'Raw total data &amp; weekly calcula'!P$10</f>
        <v>0</v>
      </c>
      <c r="Q14" s="373"/>
      <c r="R14" s="374">
        <f>'Raw total data &amp; weekly calcula'!R10-'Raw total data &amp; weekly calcula'!R$10</f>
        <v>0</v>
      </c>
      <c r="S14" s="375">
        <f>'Raw total data &amp; weekly calcula'!S10-'Raw total data &amp; weekly calcula'!S$10</f>
        <v>0</v>
      </c>
      <c r="T14" s="375">
        <f>'Raw total data &amp; weekly calcula'!T10-'Raw total data &amp; weekly calcula'!T$10</f>
        <v>0</v>
      </c>
      <c r="U14" s="375">
        <f>'Raw total data &amp; weekly calcula'!U10-'Raw total data &amp; weekly calcula'!U$10</f>
        <v>0</v>
      </c>
      <c r="V14" s="375">
        <f>'Raw total data &amp; weekly calcula'!V10-'Raw total data &amp; weekly calcula'!V$10</f>
        <v>0</v>
      </c>
      <c r="W14" s="375">
        <f>'Raw total data &amp; weekly calcula'!W10-'Raw total data &amp; weekly calcula'!W$10</f>
        <v>0</v>
      </c>
      <c r="X14" s="376">
        <f>'Raw total data &amp; weekly calcula'!X10-'Raw total data &amp; weekly calcula'!X$10</f>
        <v>0</v>
      </c>
      <c r="Y14" s="138"/>
      <c r="Z14" s="4"/>
      <c r="AA14" s="4"/>
      <c r="AB14" s="4"/>
      <c r="AC14" s="4"/>
      <c r="AD14" s="4"/>
      <c r="AE14" s="4"/>
      <c r="AF14" s="4"/>
    </row>
    <row r="15">
      <c r="A15" s="197"/>
      <c r="B15" s="325">
        <v>44394.0</v>
      </c>
      <c r="C15" s="364">
        <v>49.9</v>
      </c>
      <c r="D15" s="158">
        <f>'Raw total data &amp; weekly calcula'!D11-'Raw total data &amp; weekly calcula'!D$10</f>
        <v>426</v>
      </c>
      <c r="E15" s="159">
        <f>'Raw total data &amp; weekly calcula'!E11-'Raw total data &amp; weekly calcula'!E$10</f>
        <v>67</v>
      </c>
      <c r="F15" s="159">
        <f>'Raw total data &amp; weekly calcula'!F11-'Raw total data &amp; weekly calcula'!F$10</f>
        <v>473</v>
      </c>
      <c r="G15" s="159">
        <f>'Raw total data &amp; weekly calcula'!G11-'Raw total data &amp; weekly calcula'!G$10</f>
        <v>183</v>
      </c>
      <c r="H15" s="159">
        <f>'Raw total data &amp; weekly calcula'!H11-'Raw total data &amp; weekly calcula'!H$10</f>
        <v>0</v>
      </c>
      <c r="I15" s="159">
        <f>'Raw total data &amp; weekly calcula'!I11-'Raw total data &amp; weekly calcula'!I$10</f>
        <v>1149</v>
      </c>
      <c r="J15" s="377">
        <f t="shared" ref="J15:J27" si="1">G15/I15</f>
        <v>0.1592689295</v>
      </c>
      <c r="K15" s="161">
        <f>'Raw total data &amp; weekly calcula'!K11-'Raw total data &amp; weekly calcula'!K$10</f>
        <v>52</v>
      </c>
      <c r="L15" s="162">
        <f>'Raw total data &amp; weekly calcula'!L11-'Raw total data &amp; weekly calcula'!L$10</f>
        <v>3</v>
      </c>
      <c r="M15" s="162">
        <f>'Raw total data &amp; weekly calcula'!M11-'Raw total data &amp; weekly calcula'!M$10</f>
        <v>24</v>
      </c>
      <c r="N15" s="162">
        <f>'Raw total data &amp; weekly calcula'!N11-'Raw total data &amp; weekly calcula'!N$10</f>
        <v>15</v>
      </c>
      <c r="O15" s="162">
        <f>'Raw total data &amp; weekly calcula'!O11-'Raw total data &amp; weekly calcula'!O$10</f>
        <v>0</v>
      </c>
      <c r="P15" s="162">
        <f>'Raw total data &amp; weekly calcula'!P11-'Raw total data &amp; weekly calcula'!P$10</f>
        <v>94</v>
      </c>
      <c r="Q15" s="113">
        <f t="shared" ref="Q15:Q27" si="2">N15/P15</f>
        <v>0.1595744681</v>
      </c>
      <c r="R15" s="378">
        <f>'Raw total data &amp; weekly calcula'!R11-'Raw total data &amp; weekly calcula'!R$10</f>
        <v>33</v>
      </c>
      <c r="S15" s="165">
        <f>'Raw total data &amp; weekly calcula'!S11-'Raw total data &amp; weekly calcula'!S$10</f>
        <v>3</v>
      </c>
      <c r="T15" s="165">
        <f>'Raw total data &amp; weekly calcula'!T11-'Raw total data &amp; weekly calcula'!T$10</f>
        <v>6</v>
      </c>
      <c r="U15" s="165">
        <f>'Raw total data &amp; weekly calcula'!U11-'Raw total data &amp; weekly calcula'!U$10</f>
        <v>4</v>
      </c>
      <c r="V15" s="165">
        <f>'Raw total data &amp; weekly calcula'!V11-'Raw total data &amp; weekly calcula'!V$10</f>
        <v>0</v>
      </c>
      <c r="W15" s="165">
        <f>'Raw total data &amp; weekly calcula'!W11-'Raw total data &amp; weekly calcula'!W$10</f>
        <v>46</v>
      </c>
      <c r="X15" s="379">
        <f t="shared" ref="X15:X27" si="3">U15/W15</f>
        <v>0.08695652174</v>
      </c>
      <c r="Y15" s="138">
        <f t="shared" ref="Y15:Y27" si="4">W15/I15</f>
        <v>0.04003481288</v>
      </c>
      <c r="Z15" s="4"/>
      <c r="AA15" s="4"/>
      <c r="AB15" s="4"/>
      <c r="AC15" s="4"/>
      <c r="AD15" s="4"/>
      <c r="AE15" s="4"/>
      <c r="AF15" s="4"/>
    </row>
    <row r="16">
      <c r="A16" s="197"/>
      <c r="B16" s="325">
        <v>44415.0</v>
      </c>
      <c r="C16" s="364">
        <v>61.5</v>
      </c>
      <c r="D16" s="158">
        <f>'Raw total data &amp; weekly calcula'!D12-'Raw total data &amp; weekly calcula'!D$10</f>
        <v>10081</v>
      </c>
      <c r="E16" s="159">
        <f>'Raw total data &amp; weekly calcula'!E12-'Raw total data &amp; weekly calcula'!E$10</f>
        <v>494</v>
      </c>
      <c r="F16" s="159">
        <f>'Raw total data &amp; weekly calcula'!F12-'Raw total data &amp; weekly calcula'!F$10</f>
        <v>3532</v>
      </c>
      <c r="G16" s="159">
        <f>'Raw total data &amp; weekly calcula'!G12-'Raw total data &amp; weekly calcula'!G$10</f>
        <v>2203</v>
      </c>
      <c r="H16" s="159">
        <f>'Raw total data &amp; weekly calcula'!H12-'Raw total data &amp; weekly calcula'!H$10</f>
        <v>0</v>
      </c>
      <c r="I16" s="159">
        <f>'Raw total data &amp; weekly calcula'!I12-'Raw total data &amp; weekly calcula'!I$10</f>
        <v>16310</v>
      </c>
      <c r="J16" s="377">
        <f t="shared" si="1"/>
        <v>0.1350705089</v>
      </c>
      <c r="K16" s="161">
        <f>'Raw total data &amp; weekly calcula'!K12-'Raw total data &amp; weekly calcula'!K$10</f>
        <v>686</v>
      </c>
      <c r="L16" s="162">
        <f>'Raw total data &amp; weekly calcula'!L12-'Raw total data &amp; weekly calcula'!L$10</f>
        <v>16</v>
      </c>
      <c r="M16" s="162">
        <f>'Raw total data &amp; weekly calcula'!M12-'Raw total data &amp; weekly calcula'!M$10</f>
        <v>89</v>
      </c>
      <c r="N16" s="162">
        <f>'Raw total data &amp; weekly calcula'!N12-'Raw total data &amp; weekly calcula'!N$10</f>
        <v>103</v>
      </c>
      <c r="O16" s="162">
        <f>'Raw total data &amp; weekly calcula'!O12-'Raw total data &amp; weekly calcula'!O$10</f>
        <v>0</v>
      </c>
      <c r="P16" s="162">
        <f>'Raw total data &amp; weekly calcula'!P12-'Raw total data &amp; weekly calcula'!P$10</f>
        <v>894</v>
      </c>
      <c r="Q16" s="113">
        <f t="shared" si="2"/>
        <v>0.115212528</v>
      </c>
      <c r="R16" s="378">
        <f>'Raw total data &amp; weekly calcula'!R12-'Raw total data &amp; weekly calcula'!R$10</f>
        <v>111</v>
      </c>
      <c r="S16" s="165">
        <f>'Raw total data &amp; weekly calcula'!S12-'Raw total data &amp; weekly calcula'!S$10</f>
        <v>6</v>
      </c>
      <c r="T16" s="165">
        <f>'Raw total data &amp; weekly calcula'!T12-'Raw total data &amp; weekly calcula'!T$10</f>
        <v>15</v>
      </c>
      <c r="U16" s="165">
        <f>'Raw total data &amp; weekly calcula'!U12-'Raw total data &amp; weekly calcula'!U$10</f>
        <v>19</v>
      </c>
      <c r="V16" s="165">
        <f>'Raw total data &amp; weekly calcula'!V12-'Raw total data &amp; weekly calcula'!V$10</f>
        <v>0</v>
      </c>
      <c r="W16" s="165">
        <f>'Raw total data &amp; weekly calcula'!W12-'Raw total data &amp; weekly calcula'!W$10</f>
        <v>151</v>
      </c>
      <c r="X16" s="379">
        <f t="shared" si="3"/>
        <v>0.1258278146</v>
      </c>
      <c r="Y16" s="138">
        <f t="shared" si="4"/>
        <v>0.00925812385</v>
      </c>
      <c r="Z16" s="4"/>
      <c r="AA16" s="4"/>
      <c r="AB16" s="4"/>
      <c r="AC16" s="4"/>
      <c r="AD16" s="4"/>
      <c r="AE16" s="4"/>
      <c r="AF16" s="4"/>
    </row>
    <row r="17">
      <c r="A17" s="197"/>
      <c r="B17" s="325">
        <v>44422.0</v>
      </c>
      <c r="C17" s="364">
        <v>63.4</v>
      </c>
      <c r="D17" s="158">
        <f>'Raw total data &amp; weekly calcula'!D13-'Raw total data &amp; weekly calcula'!D$10</f>
        <v>16954</v>
      </c>
      <c r="E17" s="159">
        <f>'Raw total data &amp; weekly calcula'!E13-'Raw total data &amp; weekly calcula'!E$10</f>
        <v>802</v>
      </c>
      <c r="F17" s="159">
        <f>'Raw total data &amp; weekly calcula'!F13-'Raw total data &amp; weekly calcula'!F$10</f>
        <v>4960</v>
      </c>
      <c r="G17" s="159">
        <f>'Raw total data &amp; weekly calcula'!G13-'Raw total data &amp; weekly calcula'!G$10</f>
        <v>3967</v>
      </c>
      <c r="H17" s="159">
        <f>'Raw total data &amp; weekly calcula'!H13-'Raw total data &amp; weekly calcula'!H$10</f>
        <v>0</v>
      </c>
      <c r="I17" s="159">
        <f>'Raw total data &amp; weekly calcula'!I13-'Raw total data &amp; weekly calcula'!I$10</f>
        <v>26683</v>
      </c>
      <c r="J17" s="377">
        <f t="shared" si="1"/>
        <v>0.1486714387</v>
      </c>
      <c r="K17" s="161">
        <f>'Raw total data &amp; weekly calcula'!K13-'Raw total data &amp; weekly calcula'!K$10</f>
        <v>1086</v>
      </c>
      <c r="L17" s="162">
        <f>'Raw total data &amp; weekly calcula'!L13-'Raw total data &amp; weekly calcula'!L$10</f>
        <v>31</v>
      </c>
      <c r="M17" s="162">
        <f>'Raw total data &amp; weekly calcula'!M13-'Raw total data &amp; weekly calcula'!M$10</f>
        <v>113</v>
      </c>
      <c r="N17" s="162">
        <f>'Raw total data &amp; weekly calcula'!N13-'Raw total data &amp; weekly calcula'!N$10</f>
        <v>151</v>
      </c>
      <c r="O17" s="162">
        <f>'Raw total data &amp; weekly calcula'!O13-'Raw total data &amp; weekly calcula'!O$10</f>
        <v>0</v>
      </c>
      <c r="P17" s="162">
        <f>'Raw total data &amp; weekly calcula'!P13-'Raw total data &amp; weekly calcula'!P$10</f>
        <v>1381</v>
      </c>
      <c r="Q17" s="113">
        <f t="shared" si="2"/>
        <v>0.1093410572</v>
      </c>
      <c r="R17" s="378">
        <f>'Raw total data &amp; weekly calcula'!R13-'Raw total data &amp; weekly calcula'!R$10</f>
        <v>172</v>
      </c>
      <c r="S17" s="165">
        <f>'Raw total data &amp; weekly calcula'!S13-'Raw total data &amp; weekly calcula'!S$10</f>
        <v>6</v>
      </c>
      <c r="T17" s="165">
        <f>'Raw total data &amp; weekly calcula'!T13-'Raw total data &amp; weekly calcula'!T$10</f>
        <v>15</v>
      </c>
      <c r="U17" s="165">
        <f>'Raw total data &amp; weekly calcula'!U13-'Raw total data &amp; weekly calcula'!U$10</f>
        <v>34</v>
      </c>
      <c r="V17" s="165">
        <f>'Raw total data &amp; weekly calcula'!V13-'Raw total data &amp; weekly calcula'!V$10</f>
        <v>0</v>
      </c>
      <c r="W17" s="165">
        <f>'Raw total data &amp; weekly calcula'!W13-'Raw total data &amp; weekly calcula'!W$10</f>
        <v>227</v>
      </c>
      <c r="X17" s="379">
        <f t="shared" si="3"/>
        <v>0.1497797357</v>
      </c>
      <c r="Y17" s="138">
        <f t="shared" si="4"/>
        <v>0.008507289285</v>
      </c>
      <c r="Z17" s="4"/>
      <c r="AA17" s="4"/>
      <c r="AB17" s="4"/>
      <c r="AC17" s="4"/>
      <c r="AD17" s="4"/>
      <c r="AE17" s="4"/>
      <c r="AF17" s="4"/>
    </row>
    <row r="18">
      <c r="A18" s="197"/>
      <c r="B18" s="325">
        <v>44443.0</v>
      </c>
      <c r="C18" s="364">
        <v>67.0</v>
      </c>
      <c r="D18" s="158">
        <f>'Raw total data &amp; weekly calcula'!D14-'Raw total data &amp; weekly calcula'!D$10</f>
        <v>77512</v>
      </c>
      <c r="E18" s="159">
        <f>'Raw total data &amp; weekly calcula'!E14-'Raw total data &amp; weekly calcula'!E$10</f>
        <v>3895</v>
      </c>
      <c r="F18" s="159">
        <f>'Raw total data &amp; weekly calcula'!F14-'Raw total data &amp; weekly calcula'!F$10</f>
        <v>11753</v>
      </c>
      <c r="G18" s="159">
        <f>'Raw total data &amp; weekly calcula'!G14-'Raw total data &amp; weekly calcula'!G$10</f>
        <v>16238</v>
      </c>
      <c r="H18" s="159">
        <f>'Raw total data &amp; weekly calcula'!H14-'Raw total data &amp; weekly calcula'!H$10</f>
        <v>0</v>
      </c>
      <c r="I18" s="159">
        <f>'Raw total data &amp; weekly calcula'!I14-'Raw total data &amp; weekly calcula'!I$10</f>
        <v>109398</v>
      </c>
      <c r="J18" s="377">
        <f t="shared" si="1"/>
        <v>0.1484305015</v>
      </c>
      <c r="K18" s="161">
        <f>'Raw total data &amp; weekly calcula'!K14-'Raw total data &amp; weekly calcula'!K$10</f>
        <v>4543</v>
      </c>
      <c r="L18" s="162">
        <f>'Raw total data &amp; weekly calcula'!L14-'Raw total data &amp; weekly calcula'!L$10</f>
        <v>193</v>
      </c>
      <c r="M18" s="162">
        <f>'Raw total data &amp; weekly calcula'!M14-'Raw total data &amp; weekly calcula'!M$10</f>
        <v>374</v>
      </c>
      <c r="N18" s="162">
        <f>'Raw total data &amp; weekly calcula'!N14-'Raw total data &amp; weekly calcula'!N$10</f>
        <v>618</v>
      </c>
      <c r="O18" s="162">
        <f>'Raw total data &amp; weekly calcula'!O14-'Raw total data &amp; weekly calcula'!O$10</f>
        <v>0</v>
      </c>
      <c r="P18" s="162">
        <f>'Raw total data &amp; weekly calcula'!P14-'Raw total data &amp; weekly calcula'!P$10</f>
        <v>5728</v>
      </c>
      <c r="Q18" s="113">
        <f t="shared" si="2"/>
        <v>0.1078910615</v>
      </c>
      <c r="R18" s="378">
        <f>'Raw total data &amp; weekly calcula'!R14-'Raw total data &amp; weekly calcula'!R$10</f>
        <v>724</v>
      </c>
      <c r="S18" s="165">
        <f>'Raw total data &amp; weekly calcula'!S14-'Raw total data &amp; weekly calcula'!S$10</f>
        <v>63</v>
      </c>
      <c r="T18" s="165">
        <f>'Raw total data &amp; weekly calcula'!T14-'Raw total data &amp; weekly calcula'!T$10</f>
        <v>77</v>
      </c>
      <c r="U18" s="165">
        <f>'Raw total data &amp; weekly calcula'!U14-'Raw total data &amp; weekly calcula'!U$10</f>
        <v>161</v>
      </c>
      <c r="V18" s="165">
        <f>'Raw total data &amp; weekly calcula'!V14-'Raw total data &amp; weekly calcula'!V$10</f>
        <v>0</v>
      </c>
      <c r="W18" s="165">
        <f>'Raw total data &amp; weekly calcula'!W14-'Raw total data &amp; weekly calcula'!W$10</f>
        <v>1025</v>
      </c>
      <c r="X18" s="379">
        <f t="shared" si="3"/>
        <v>0.1570731707</v>
      </c>
      <c r="Y18" s="138">
        <f t="shared" si="4"/>
        <v>0.009369458308</v>
      </c>
      <c r="Z18" s="4"/>
      <c r="AA18" s="4"/>
      <c r="AB18" s="4"/>
      <c r="AC18" s="4"/>
      <c r="AD18" s="4"/>
      <c r="AE18" s="4"/>
      <c r="AF18" s="4"/>
    </row>
    <row r="19">
      <c r="A19" s="197"/>
      <c r="B19" s="325">
        <v>44450.0</v>
      </c>
      <c r="C19" s="364">
        <v>68.0</v>
      </c>
      <c r="D19" s="158">
        <f>'Raw total data &amp; weekly calcula'!D15-'Raw total data &amp; weekly calcula'!D$10</f>
        <v>89754</v>
      </c>
      <c r="E19" s="159">
        <f>'Raw total data &amp; weekly calcula'!E15-'Raw total data &amp; weekly calcula'!E$10</f>
        <v>4637</v>
      </c>
      <c r="F19" s="159">
        <f>'Raw total data &amp; weekly calcula'!F15-'Raw total data &amp; weekly calcula'!F$10</f>
        <v>13551</v>
      </c>
      <c r="G19" s="159">
        <f>'Raw total data &amp; weekly calcula'!G15-'Raw total data &amp; weekly calcula'!G$10</f>
        <v>21781</v>
      </c>
      <c r="H19" s="159">
        <f>'Raw total data &amp; weekly calcula'!H15-'Raw total data &amp; weekly calcula'!H$10</f>
        <v>0</v>
      </c>
      <c r="I19" s="159">
        <f>'Raw total data &amp; weekly calcula'!I15-'Raw total data &amp; weekly calcula'!I$10</f>
        <v>129723</v>
      </c>
      <c r="J19" s="377">
        <f t="shared" si="1"/>
        <v>0.1679039183</v>
      </c>
      <c r="K19" s="161">
        <f>'Raw total data &amp; weekly calcula'!K15-'Raw total data &amp; weekly calcula'!K$10</f>
        <v>5414</v>
      </c>
      <c r="L19" s="162">
        <f>'Raw total data &amp; weekly calcula'!L15-'Raw total data &amp; weekly calcula'!L$10</f>
        <v>225</v>
      </c>
      <c r="M19" s="162">
        <f>'Raw total data &amp; weekly calcula'!M15-'Raw total data &amp; weekly calcula'!M$10</f>
        <v>409</v>
      </c>
      <c r="N19" s="162">
        <f>'Raw total data &amp; weekly calcula'!N15-'Raw total data &amp; weekly calcula'!N$10</f>
        <v>833</v>
      </c>
      <c r="O19" s="162">
        <f>'Raw total data &amp; weekly calcula'!O15-'Raw total data &amp; weekly calcula'!O$10</f>
        <v>0</v>
      </c>
      <c r="P19" s="162">
        <f>'Raw total data &amp; weekly calcula'!P15-'Raw total data &amp; weekly calcula'!P$10</f>
        <v>6881</v>
      </c>
      <c r="Q19" s="113">
        <f t="shared" si="2"/>
        <v>0.1210579858</v>
      </c>
      <c r="R19" s="378">
        <f>'Raw total data &amp; weekly calcula'!R15-'Raw total data &amp; weekly calcula'!R$10</f>
        <v>837</v>
      </c>
      <c r="S19" s="165">
        <f>'Raw total data &amp; weekly calcula'!S15-'Raw total data &amp; weekly calcula'!S$10</f>
        <v>66</v>
      </c>
      <c r="T19" s="165">
        <f>'Raw total data &amp; weekly calcula'!T15-'Raw total data &amp; weekly calcula'!T$10</f>
        <v>84</v>
      </c>
      <c r="U19" s="165">
        <f>'Raw total data &amp; weekly calcula'!U15-'Raw total data &amp; weekly calcula'!U$10</f>
        <v>227</v>
      </c>
      <c r="V19" s="165">
        <f>'Raw total data &amp; weekly calcula'!V15-'Raw total data &amp; weekly calcula'!V$10</f>
        <v>0</v>
      </c>
      <c r="W19" s="165">
        <f>'Raw total data &amp; weekly calcula'!W15-'Raw total data &amp; weekly calcula'!W$10</f>
        <v>1214</v>
      </c>
      <c r="X19" s="379">
        <f t="shared" si="3"/>
        <v>0.186985173</v>
      </c>
      <c r="Y19" s="138">
        <f t="shared" si="4"/>
        <v>0.009358402134</v>
      </c>
      <c r="Z19" s="4"/>
      <c r="AA19" s="4"/>
      <c r="AB19" s="4"/>
      <c r="AC19" s="4"/>
      <c r="AD19" s="4"/>
      <c r="AE19" s="4"/>
      <c r="AF19" s="4"/>
    </row>
    <row r="20">
      <c r="A20" s="197"/>
      <c r="B20" s="325">
        <v>44471.0</v>
      </c>
      <c r="C20" s="364">
        <v>71.0</v>
      </c>
      <c r="D20" s="158">
        <f>'Raw total data &amp; weekly calcula'!D16-'Raw total data &amp; weekly calcula'!D$10</f>
        <v>119077</v>
      </c>
      <c r="E20" s="159">
        <f>'Raw total data &amp; weekly calcula'!E16-'Raw total data &amp; weekly calcula'!E$10</f>
        <v>7906</v>
      </c>
      <c r="F20" s="159">
        <f>'Raw total data &amp; weekly calcula'!F16-'Raw total data &amp; weekly calcula'!F$10</f>
        <v>18072</v>
      </c>
      <c r="G20" s="159">
        <f>'Raw total data &amp; weekly calcula'!G16-'Raw total data &amp; weekly calcula'!G$10</f>
        <v>40330</v>
      </c>
      <c r="H20" s="159">
        <f>'Raw total data &amp; weekly calcula'!H16-'Raw total data &amp; weekly calcula'!H$10</f>
        <v>0</v>
      </c>
      <c r="I20" s="159">
        <f>'Raw total data &amp; weekly calcula'!I16-'Raw total data &amp; weekly calcula'!I$10</f>
        <v>185385</v>
      </c>
      <c r="J20" s="377">
        <f t="shared" si="1"/>
        <v>0.2175472665</v>
      </c>
      <c r="K20" s="161">
        <f>'Raw total data &amp; weekly calcula'!K16-'Raw total data &amp; weekly calcula'!K$10</f>
        <v>7959</v>
      </c>
      <c r="L20" s="162">
        <f>'Raw total data &amp; weekly calcula'!L16-'Raw total data &amp; weekly calcula'!L$10</f>
        <v>380</v>
      </c>
      <c r="M20" s="162">
        <f>'Raw total data &amp; weekly calcula'!M16-'Raw total data &amp; weekly calcula'!M$10</f>
        <v>616</v>
      </c>
      <c r="N20" s="162">
        <f>'Raw total data &amp; weekly calcula'!N16-'Raw total data &amp; weekly calcula'!N$10</f>
        <v>1587</v>
      </c>
      <c r="O20" s="162">
        <f>'Raw total data &amp; weekly calcula'!O16-'Raw total data &amp; weekly calcula'!O$10</f>
        <v>0</v>
      </c>
      <c r="P20" s="162">
        <f>'Raw total data &amp; weekly calcula'!P16-'Raw total data &amp; weekly calcula'!P$10</f>
        <v>10542</v>
      </c>
      <c r="Q20" s="113">
        <f t="shared" si="2"/>
        <v>0.1505406944</v>
      </c>
      <c r="R20" s="378">
        <f>'Raw total data &amp; weekly calcula'!R16-'Raw total data &amp; weekly calcula'!R$10</f>
        <v>1257</v>
      </c>
      <c r="S20" s="165">
        <f>'Raw total data &amp; weekly calcula'!S16-'Raw total data &amp; weekly calcula'!S$10</f>
        <v>86</v>
      </c>
      <c r="T20" s="165">
        <f>'Raw total data &amp; weekly calcula'!T16-'Raw total data &amp; weekly calcula'!T$10</f>
        <v>126</v>
      </c>
      <c r="U20" s="165">
        <f>'Raw total data &amp; weekly calcula'!U16-'Raw total data &amp; weekly calcula'!U$10</f>
        <v>435</v>
      </c>
      <c r="V20" s="165">
        <f>'Raw total data &amp; weekly calcula'!V16-'Raw total data &amp; weekly calcula'!V$10</f>
        <v>0</v>
      </c>
      <c r="W20" s="165">
        <f>'Raw total data &amp; weekly calcula'!W16-'Raw total data &amp; weekly calcula'!W$10</f>
        <v>1904</v>
      </c>
      <c r="X20" s="379">
        <f t="shared" si="3"/>
        <v>0.2284663866</v>
      </c>
      <c r="Y20" s="138">
        <f t="shared" si="4"/>
        <v>0.01027051811</v>
      </c>
      <c r="Z20" s="4"/>
      <c r="AA20" s="4"/>
      <c r="AB20" s="4"/>
      <c r="AC20" s="4"/>
      <c r="AD20" s="4"/>
      <c r="AE20" s="4"/>
      <c r="AF20" s="4"/>
    </row>
    <row r="21">
      <c r="A21" s="197"/>
      <c r="B21" s="325">
        <v>44499.0</v>
      </c>
      <c r="C21" s="364">
        <v>74.0</v>
      </c>
      <c r="D21" s="158">
        <f>'Raw total data &amp; weekly calcula'!D17-'Raw total data &amp; weekly calcula'!D$10</f>
        <v>139099</v>
      </c>
      <c r="E21" s="159">
        <f>'Raw total data &amp; weekly calcula'!E17-'Raw total data &amp; weekly calcula'!E$10</f>
        <v>9637</v>
      </c>
      <c r="F21" s="159">
        <f>'Raw total data &amp; weekly calcula'!F17-'Raw total data &amp; weekly calcula'!F$10</f>
        <v>21659</v>
      </c>
      <c r="G21" s="159">
        <f>'Raw total data &amp; weekly calcula'!G17-'Raw total data &amp; weekly calcula'!G$10</f>
        <v>58889</v>
      </c>
      <c r="H21" s="159">
        <f>'Raw total data &amp; weekly calcula'!H17-'Raw total data &amp; weekly calcula'!H$10</f>
        <v>0</v>
      </c>
      <c r="I21" s="159">
        <f>'Raw total data &amp; weekly calcula'!I17-'Raw total data &amp; weekly calcula'!I$10</f>
        <v>229284</v>
      </c>
      <c r="J21" s="377">
        <f t="shared" si="1"/>
        <v>0.2568386804</v>
      </c>
      <c r="K21" s="161">
        <f>'Raw total data &amp; weekly calcula'!K17-'Raw total data &amp; weekly calcula'!K$10</f>
        <v>9853</v>
      </c>
      <c r="L21" s="162">
        <f>'Raw total data &amp; weekly calcula'!L17-'Raw total data &amp; weekly calcula'!L$10</f>
        <v>440</v>
      </c>
      <c r="M21" s="162">
        <f>'Raw total data &amp; weekly calcula'!M17-'Raw total data &amp; weekly calcula'!M$10</f>
        <v>712</v>
      </c>
      <c r="N21" s="162">
        <f>'Raw total data &amp; weekly calcula'!N17-'Raw total data &amp; weekly calcula'!N$10</f>
        <v>2384</v>
      </c>
      <c r="O21" s="162">
        <f>'Raw total data &amp; weekly calcula'!O17-'Raw total data &amp; weekly calcula'!O$10</f>
        <v>0</v>
      </c>
      <c r="P21" s="162">
        <f>'Raw total data &amp; weekly calcula'!P17-'Raw total data &amp; weekly calcula'!P$10</f>
        <v>13389</v>
      </c>
      <c r="Q21" s="113">
        <f t="shared" si="2"/>
        <v>0.1780566136</v>
      </c>
      <c r="R21" s="378">
        <f>'Raw total data &amp; weekly calcula'!R17-'Raw total data &amp; weekly calcula'!R$10</f>
        <v>1677</v>
      </c>
      <c r="S21" s="165">
        <f>'Raw total data &amp; weekly calcula'!S17-'Raw total data &amp; weekly calcula'!S$10</f>
        <v>108</v>
      </c>
      <c r="T21" s="165">
        <f>'Raw total data &amp; weekly calcula'!T17-'Raw total data &amp; weekly calcula'!T$10</f>
        <v>155</v>
      </c>
      <c r="U21" s="165">
        <f>'Raw total data &amp; weekly calcula'!U17-'Raw total data &amp; weekly calcula'!U$10</f>
        <v>691</v>
      </c>
      <c r="V21" s="165">
        <f>'Raw total data &amp; weekly calcula'!V17-'Raw total data &amp; weekly calcula'!V$10</f>
        <v>0</v>
      </c>
      <c r="W21" s="165">
        <f>'Raw total data &amp; weekly calcula'!W17-'Raw total data &amp; weekly calcula'!W$10</f>
        <v>2631</v>
      </c>
      <c r="X21" s="379">
        <f t="shared" si="3"/>
        <v>0.2626377803</v>
      </c>
      <c r="Y21" s="138">
        <f t="shared" si="4"/>
        <v>0.01147485215</v>
      </c>
      <c r="Z21" s="4"/>
      <c r="AA21" s="4"/>
      <c r="AB21" s="4"/>
      <c r="AC21" s="4"/>
      <c r="AD21" s="4"/>
      <c r="AE21" s="4"/>
      <c r="AF21" s="4"/>
    </row>
    <row r="22">
      <c r="A22" s="197"/>
      <c r="B22" s="325">
        <v>44527.0</v>
      </c>
      <c r="C22" s="364">
        <v>76.0</v>
      </c>
      <c r="D22" s="158">
        <f>'Raw total data &amp; weekly calcula'!D18-'Raw total data &amp; weekly calcula'!D$10</f>
        <v>153463</v>
      </c>
      <c r="E22" s="159">
        <f>'Raw total data &amp; weekly calcula'!E18-'Raw total data &amp; weekly calcula'!E$10</f>
        <v>10338</v>
      </c>
      <c r="F22" s="159">
        <f>'Raw total data &amp; weekly calcula'!F18-'Raw total data &amp; weekly calcula'!F$10</f>
        <v>23717</v>
      </c>
      <c r="G22" s="159">
        <f>'Raw total data &amp; weekly calcula'!G18-'Raw total data &amp; weekly calcula'!G$10</f>
        <v>79577</v>
      </c>
      <c r="H22" s="159">
        <f>'Raw total data &amp; weekly calcula'!H18-'Raw total data &amp; weekly calcula'!H$10</f>
        <v>0</v>
      </c>
      <c r="I22" s="159">
        <f>'Raw total data &amp; weekly calcula'!I18-'Raw total data &amp; weekly calcula'!I$10</f>
        <v>267095</v>
      </c>
      <c r="J22" s="377">
        <f t="shared" si="1"/>
        <v>0.2979351916</v>
      </c>
      <c r="K22" s="161">
        <f>'Raw total data &amp; weekly calcula'!K18-'Raw total data &amp; weekly calcula'!K$10</f>
        <v>12078</v>
      </c>
      <c r="L22" s="162">
        <f>'Raw total data &amp; weekly calcula'!L18-'Raw total data &amp; weekly calcula'!L$10</f>
        <v>545</v>
      </c>
      <c r="M22" s="162">
        <f>'Raw total data &amp; weekly calcula'!M18-'Raw total data &amp; weekly calcula'!M$10</f>
        <v>955</v>
      </c>
      <c r="N22" s="162">
        <f>'Raw total data &amp; weekly calcula'!N18-'Raw total data &amp; weekly calcula'!N$10</f>
        <v>3288</v>
      </c>
      <c r="O22" s="162">
        <f>'Raw total data &amp; weekly calcula'!O18-'Raw total data &amp; weekly calcula'!O$10</f>
        <v>0</v>
      </c>
      <c r="P22" s="162">
        <f>'Raw total data &amp; weekly calcula'!P18-'Raw total data &amp; weekly calcula'!P$10</f>
        <v>16866</v>
      </c>
      <c r="Q22" s="113">
        <f t="shared" si="2"/>
        <v>0.1949484169</v>
      </c>
      <c r="R22" s="378">
        <f>'Raw total data &amp; weekly calcula'!R18-'Raw total data &amp; weekly calcula'!R$10</f>
        <v>1998</v>
      </c>
      <c r="S22" s="165">
        <f>'Raw total data &amp; weekly calcula'!S18-'Raw total data &amp; weekly calcula'!S$10</f>
        <v>119</v>
      </c>
      <c r="T22" s="165">
        <f>'Raw total data &amp; weekly calcula'!T18-'Raw total data &amp; weekly calcula'!T$10</f>
        <v>176</v>
      </c>
      <c r="U22" s="165">
        <f>'Raw total data &amp; weekly calcula'!U18-'Raw total data &amp; weekly calcula'!U$10</f>
        <v>896</v>
      </c>
      <c r="V22" s="165">
        <f>'Raw total data &amp; weekly calcula'!V18-'Raw total data &amp; weekly calcula'!V$10</f>
        <v>0</v>
      </c>
      <c r="W22" s="165">
        <f>'Raw total data &amp; weekly calcula'!W18-'Raw total data &amp; weekly calcula'!W$10</f>
        <v>3189</v>
      </c>
      <c r="X22" s="379">
        <f t="shared" si="3"/>
        <v>0.28096582</v>
      </c>
      <c r="Y22" s="138">
        <f t="shared" si="4"/>
        <v>0.01193957206</v>
      </c>
      <c r="Z22" s="4"/>
      <c r="AA22" s="4"/>
      <c r="AB22" s="4"/>
      <c r="AC22" s="4"/>
      <c r="AD22" s="4"/>
      <c r="AE22" s="4"/>
      <c r="AF22" s="4"/>
    </row>
    <row r="23">
      <c r="A23" s="197"/>
      <c r="B23" s="325">
        <v>44534.0</v>
      </c>
      <c r="C23" s="364">
        <v>76.03</v>
      </c>
      <c r="D23" s="158">
        <f>'Raw total data &amp; weekly calcula'!D19-'Raw total data &amp; weekly calcula'!D$10</f>
        <v>156861</v>
      </c>
      <c r="E23" s="159">
        <f>'Raw total data &amp; weekly calcula'!E19-'Raw total data &amp; weekly calcula'!E$10</f>
        <v>10430</v>
      </c>
      <c r="F23" s="159">
        <f>'Raw total data &amp; weekly calcula'!F19-'Raw total data &amp; weekly calcula'!F$10</f>
        <v>24105</v>
      </c>
      <c r="G23" s="159">
        <f>'Raw total data &amp; weekly calcula'!G19-'Raw total data &amp; weekly calcula'!G$10</f>
        <v>85806</v>
      </c>
      <c r="H23" s="159">
        <f>'Raw total data &amp; weekly calcula'!H19-'Raw total data &amp; weekly calcula'!H$10</f>
        <v>0</v>
      </c>
      <c r="I23" s="159">
        <f>'Raw total data &amp; weekly calcula'!I19-'Raw total data &amp; weekly calcula'!I$10</f>
        <v>277202</v>
      </c>
      <c r="J23" s="377">
        <f t="shared" si="1"/>
        <v>0.3095432212</v>
      </c>
      <c r="K23" s="161">
        <f>'Raw total data &amp; weekly calcula'!K19-'Raw total data &amp; weekly calcula'!K$10</f>
        <v>12398</v>
      </c>
      <c r="L23" s="162">
        <f>'Raw total data &amp; weekly calcula'!L19-'Raw total data &amp; weekly calcula'!L$10</f>
        <v>557</v>
      </c>
      <c r="M23" s="162">
        <f>'Raw total data &amp; weekly calcula'!M19-'Raw total data &amp; weekly calcula'!M$10</f>
        <v>974</v>
      </c>
      <c r="N23" s="162">
        <f>'Raw total data &amp; weekly calcula'!N19-'Raw total data &amp; weekly calcula'!N$10</f>
        <v>3479</v>
      </c>
      <c r="O23" s="162">
        <f>'Raw total data &amp; weekly calcula'!O19-'Raw total data &amp; weekly calcula'!O$10</f>
        <v>0</v>
      </c>
      <c r="P23" s="162">
        <f>'Raw total data &amp; weekly calcula'!P19-'Raw total data &amp; weekly calcula'!P$10</f>
        <v>17408</v>
      </c>
      <c r="Q23" s="113">
        <f t="shared" si="2"/>
        <v>0.1998506434</v>
      </c>
      <c r="R23" s="378">
        <f>'Raw total data &amp; weekly calcula'!R19-'Raw total data &amp; weekly calcula'!R$10</f>
        <v>2054</v>
      </c>
      <c r="S23" s="165">
        <f>'Raw total data &amp; weekly calcula'!S19-'Raw total data &amp; weekly calcula'!S$10</f>
        <v>120</v>
      </c>
      <c r="T23" s="165">
        <f>'Raw total data &amp; weekly calcula'!T19-'Raw total data &amp; weekly calcula'!T$10</f>
        <v>179</v>
      </c>
      <c r="U23" s="165">
        <f>'Raw total data &amp; weekly calcula'!U19-'Raw total data &amp; weekly calcula'!U$10</f>
        <v>932</v>
      </c>
      <c r="V23" s="165">
        <f>'Raw total data &amp; weekly calcula'!V19-'Raw total data &amp; weekly calcula'!V$10</f>
        <v>0</v>
      </c>
      <c r="W23" s="165">
        <f>'Raw total data &amp; weekly calcula'!W19-'Raw total data &amp; weekly calcula'!W$10</f>
        <v>3285</v>
      </c>
      <c r="X23" s="379">
        <f t="shared" si="3"/>
        <v>0.2837138508</v>
      </c>
      <c r="Y23" s="138">
        <f t="shared" si="4"/>
        <v>0.01185056385</v>
      </c>
      <c r="Z23" s="4"/>
      <c r="AA23" s="4"/>
      <c r="AB23" s="4"/>
      <c r="AC23" s="4"/>
      <c r="AD23" s="4"/>
      <c r="AE23" s="4"/>
      <c r="AF23" s="4"/>
    </row>
    <row r="24">
      <c r="A24" s="197"/>
      <c r="B24" s="325">
        <v>44548.0</v>
      </c>
      <c r="C24" s="364">
        <v>76.49</v>
      </c>
      <c r="D24" s="158">
        <f>'Raw total data &amp; weekly calcula'!D20-'Raw total data &amp; weekly calcula'!D$10</f>
        <v>175663</v>
      </c>
      <c r="E24" s="159">
        <f>'Raw total data &amp; weekly calcula'!E20-'Raw total data &amp; weekly calcula'!E$10</f>
        <v>10787</v>
      </c>
      <c r="F24" s="159">
        <f>'Raw total data &amp; weekly calcula'!F20-'Raw total data &amp; weekly calcula'!F$10</f>
        <v>25160</v>
      </c>
      <c r="G24" s="159">
        <f>'Raw total data &amp; weekly calcula'!G20-'Raw total data &amp; weekly calcula'!G$10</f>
        <v>119907</v>
      </c>
      <c r="H24" s="159">
        <f>'Raw total data &amp; weekly calcula'!H20-'Raw total data &amp; weekly calcula'!H$10</f>
        <v>0</v>
      </c>
      <c r="I24" s="159">
        <f>'Raw total data &amp; weekly calcula'!I20-'Raw total data &amp; weekly calcula'!I$10</f>
        <v>331517</v>
      </c>
      <c r="J24" s="377">
        <f t="shared" si="1"/>
        <v>0.3616918589</v>
      </c>
      <c r="K24" s="161">
        <f>'Raw total data &amp; weekly calcula'!K20-'Raw total data &amp; weekly calcula'!K$10</f>
        <v>12899</v>
      </c>
      <c r="L24" s="162">
        <f>'Raw total data &amp; weekly calcula'!L20-'Raw total data &amp; weekly calcula'!L$10</f>
        <v>619</v>
      </c>
      <c r="M24" s="162">
        <f>'Raw total data &amp; weekly calcula'!M20-'Raw total data &amp; weekly calcula'!M$10</f>
        <v>1071</v>
      </c>
      <c r="N24" s="162">
        <f>'Raw total data &amp; weekly calcula'!N20-'Raw total data &amp; weekly calcula'!N$10</f>
        <v>3873</v>
      </c>
      <c r="O24" s="162">
        <f>'Raw total data &amp; weekly calcula'!O20-'Raw total data &amp; weekly calcula'!O$10</f>
        <v>0</v>
      </c>
      <c r="P24" s="162">
        <f>'Raw total data &amp; weekly calcula'!P20-'Raw total data &amp; weekly calcula'!P$10</f>
        <v>18462</v>
      </c>
      <c r="Q24" s="113">
        <f t="shared" si="2"/>
        <v>0.2097822554</v>
      </c>
      <c r="R24" s="378">
        <f>'Raw total data &amp; weekly calcula'!R20-'Raw total data &amp; weekly calcula'!R$10</f>
        <v>2150</v>
      </c>
      <c r="S24" s="165">
        <f>'Raw total data &amp; weekly calcula'!S20-'Raw total data &amp; weekly calcula'!S$10</f>
        <v>126</v>
      </c>
      <c r="T24" s="165">
        <f>'Raw total data &amp; weekly calcula'!T20-'Raw total data &amp; weekly calcula'!T$10</f>
        <v>189</v>
      </c>
      <c r="U24" s="165">
        <f>'Raw total data &amp; weekly calcula'!U20-'Raw total data &amp; weekly calcula'!U$10</f>
        <v>992</v>
      </c>
      <c r="V24" s="165">
        <f>'Raw total data &amp; weekly calcula'!V20-'Raw total data &amp; weekly calcula'!V$10</f>
        <v>0</v>
      </c>
      <c r="W24" s="165">
        <f>'Raw total data &amp; weekly calcula'!W20-'Raw total data &amp; weekly calcula'!W$10</f>
        <v>3457</v>
      </c>
      <c r="X24" s="379">
        <f t="shared" si="3"/>
        <v>0.2869540064</v>
      </c>
      <c r="Y24" s="138">
        <f t="shared" si="4"/>
        <v>0.0104278212</v>
      </c>
      <c r="Z24" s="4"/>
      <c r="AA24" s="4"/>
      <c r="AB24" s="4"/>
      <c r="AC24" s="4"/>
      <c r="AD24" s="4"/>
      <c r="AE24" s="4"/>
      <c r="AF24" s="4"/>
    </row>
    <row r="25">
      <c r="A25" s="197"/>
      <c r="B25" s="325">
        <v>44576.0</v>
      </c>
      <c r="C25" s="364">
        <v>77.48</v>
      </c>
      <c r="D25" s="158">
        <f>'Raw total data &amp; weekly calcula'!D21-'Raw total data &amp; weekly calcula'!D$10</f>
        <v>218833</v>
      </c>
      <c r="E25" s="159">
        <f>'Raw total data &amp; weekly calcula'!E21-'Raw total data &amp; weekly calcula'!E$10</f>
        <v>11810</v>
      </c>
      <c r="F25" s="159">
        <f>'Raw total data &amp; weekly calcula'!F21-'Raw total data &amp; weekly calcula'!F$10</f>
        <v>33198</v>
      </c>
      <c r="G25" s="159">
        <f>'Raw total data &amp; weekly calcula'!G21-'Raw total data &amp; weekly calcula'!G$10</f>
        <v>578700</v>
      </c>
      <c r="H25" s="159">
        <f>'Raw total data &amp; weekly calcula'!H21-'Raw total data &amp; weekly calcula'!H$10</f>
        <v>0</v>
      </c>
      <c r="I25" s="159">
        <f>'Raw total data &amp; weekly calcula'!I21-'Raw total data &amp; weekly calcula'!I$10</f>
        <v>842541</v>
      </c>
      <c r="J25" s="377">
        <f t="shared" si="1"/>
        <v>0.6868508476</v>
      </c>
      <c r="K25" s="161">
        <f>'Raw total data &amp; weekly calcula'!K21-'Raw total data &amp; weekly calcula'!K$10</f>
        <v>15651</v>
      </c>
      <c r="L25" s="162">
        <f>'Raw total data &amp; weekly calcula'!L21-'Raw total data &amp; weekly calcula'!L$10</f>
        <v>675</v>
      </c>
      <c r="M25" s="162">
        <f>'Raw total data &amp; weekly calcula'!M21-'Raw total data &amp; weekly calcula'!M$10</f>
        <v>1414</v>
      </c>
      <c r="N25" s="162">
        <f>'Raw total data &amp; weekly calcula'!N21-'Raw total data &amp; weekly calcula'!N$10</f>
        <v>10161</v>
      </c>
      <c r="O25" s="162">
        <f>'Raw total data &amp; weekly calcula'!O21-'Raw total data &amp; weekly calcula'!O$10</f>
        <v>0</v>
      </c>
      <c r="P25" s="162">
        <f>'Raw total data &amp; weekly calcula'!P21-'Raw total data &amp; weekly calcula'!P$10</f>
        <v>27901</v>
      </c>
      <c r="Q25" s="113">
        <f t="shared" si="2"/>
        <v>0.3641804953</v>
      </c>
      <c r="R25" s="378">
        <f>'Raw total data &amp; weekly calcula'!R21-'Raw total data &amp; weekly calcula'!R$10</f>
        <v>2616</v>
      </c>
      <c r="S25" s="165">
        <f>'Raw total data &amp; weekly calcula'!S21-'Raw total data &amp; weekly calcula'!S$10</f>
        <v>137</v>
      </c>
      <c r="T25" s="165">
        <f>'Raw total data &amp; weekly calcula'!T21-'Raw total data &amp; weekly calcula'!T$10</f>
        <v>233</v>
      </c>
      <c r="U25" s="165">
        <f>'Raw total data &amp; weekly calcula'!U21-'Raw total data &amp; weekly calcula'!U$10</f>
        <v>1947</v>
      </c>
      <c r="V25" s="165">
        <f>'Raw total data &amp; weekly calcula'!V21-'Raw total data &amp; weekly calcula'!V$10</f>
        <v>0</v>
      </c>
      <c r="W25" s="165">
        <f>'Raw total data &amp; weekly calcula'!W21-'Raw total data &amp; weekly calcula'!W$10</f>
        <v>4933</v>
      </c>
      <c r="X25" s="379">
        <f t="shared" si="3"/>
        <v>0.3946888303</v>
      </c>
      <c r="Y25" s="138">
        <f t="shared" si="4"/>
        <v>0.005854907951</v>
      </c>
      <c r="Z25" s="4"/>
      <c r="AA25" s="4"/>
      <c r="AB25" s="4"/>
      <c r="AC25" s="4"/>
      <c r="AD25" s="4"/>
      <c r="AE25" s="4"/>
      <c r="AF25" s="4"/>
    </row>
    <row r="26">
      <c r="A26" s="197"/>
      <c r="B26" s="325">
        <v>44583.0</v>
      </c>
      <c r="C26" s="364">
        <v>77.94</v>
      </c>
      <c r="D26" s="158">
        <f>'Raw total data &amp; weekly calcula'!D22-'Raw total data &amp; weekly calcula'!D$10</f>
        <v>339771</v>
      </c>
      <c r="E26" s="159">
        <f>'Raw total data &amp; weekly calcula'!E22-'Raw total data &amp; weekly calcula'!E$10</f>
        <v>18011</v>
      </c>
      <c r="F26" s="159">
        <f>'Raw total data &amp; weekly calcula'!F22-'Raw total data &amp; weekly calcula'!F$10</f>
        <v>51672</v>
      </c>
      <c r="G26" s="159">
        <f>'Raw total data &amp; weekly calcula'!G22-'Raw total data &amp; weekly calcula'!G$10</f>
        <v>645335</v>
      </c>
      <c r="H26" s="159">
        <f>'Raw total data &amp; weekly calcula'!H22-'Raw total data &amp; weekly calcula'!H$10</f>
        <v>0</v>
      </c>
      <c r="I26" s="159">
        <f>'Raw total data &amp; weekly calcula'!I22-'Raw total data &amp; weekly calcula'!I$10</f>
        <v>1054789</v>
      </c>
      <c r="J26" s="377">
        <f t="shared" si="1"/>
        <v>0.611814306</v>
      </c>
      <c r="K26" s="161">
        <f>'Raw total data &amp; weekly calcula'!K22-'Raw total data &amp; weekly calcula'!K$10</f>
        <v>17018</v>
      </c>
      <c r="L26" s="162">
        <f>'Raw total data &amp; weekly calcula'!L22-'Raw total data &amp; weekly calcula'!L$10</f>
        <v>711</v>
      </c>
      <c r="M26" s="162">
        <f>'Raw total data &amp; weekly calcula'!M22-'Raw total data &amp; weekly calcula'!M$10</f>
        <v>1622</v>
      </c>
      <c r="N26" s="162">
        <f>'Raw total data &amp; weekly calcula'!N22-'Raw total data &amp; weekly calcula'!N$10</f>
        <v>12817</v>
      </c>
      <c r="O26" s="162">
        <f>'Raw total data &amp; weekly calcula'!O22-'Raw total data &amp; weekly calcula'!O$10</f>
        <v>0</v>
      </c>
      <c r="P26" s="162">
        <f>'Raw total data &amp; weekly calcula'!P22-'Raw total data &amp; weekly calcula'!P$10</f>
        <v>32168</v>
      </c>
      <c r="Q26" s="113">
        <f t="shared" si="2"/>
        <v>0.3984394429</v>
      </c>
      <c r="R26" s="378">
        <f>'Raw total data &amp; weekly calcula'!R22-'Raw total data &amp; weekly calcula'!R$10</f>
        <v>2830</v>
      </c>
      <c r="S26" s="165">
        <f>'Raw total data &amp; weekly calcula'!S22-'Raw total data &amp; weekly calcula'!S$10</f>
        <v>142</v>
      </c>
      <c r="T26" s="165">
        <f>'Raw total data &amp; weekly calcula'!T22-'Raw total data &amp; weekly calcula'!T$10</f>
        <v>253</v>
      </c>
      <c r="U26" s="165">
        <f>'Raw total data &amp; weekly calcula'!U22-'Raw total data &amp; weekly calcula'!U$10</f>
        <v>2405</v>
      </c>
      <c r="V26" s="165">
        <f>'Raw total data &amp; weekly calcula'!V22-'Raw total data &amp; weekly calcula'!V$10</f>
        <v>0</v>
      </c>
      <c r="W26" s="165">
        <f>'Raw total data &amp; weekly calcula'!W22-'Raw total data &amp; weekly calcula'!W$10</f>
        <v>5630</v>
      </c>
      <c r="X26" s="379">
        <f t="shared" si="3"/>
        <v>0.4271758437</v>
      </c>
      <c r="Y26" s="138">
        <f t="shared" si="4"/>
        <v>0.005337560403</v>
      </c>
      <c r="Z26" s="4"/>
      <c r="AA26" s="4"/>
      <c r="AB26" s="4"/>
      <c r="AC26" s="4"/>
      <c r="AD26" s="4"/>
      <c r="AE26" s="4"/>
      <c r="AF26" s="4"/>
    </row>
    <row r="27">
      <c r="A27" s="197"/>
      <c r="B27" s="325">
        <v>44591.0</v>
      </c>
      <c r="C27" s="380">
        <v>78.69</v>
      </c>
      <c r="D27" s="158">
        <f>'Raw total data &amp; weekly calcula'!D23-'Raw total data &amp; weekly calcula'!D$10</f>
        <v>350028</v>
      </c>
      <c r="E27" s="159">
        <f>'Raw total data &amp; weekly calcula'!E23-'Raw total data &amp; weekly calcula'!E$10</f>
        <v>18448</v>
      </c>
      <c r="F27" s="159">
        <f>'Raw total data &amp; weekly calcula'!F23-'Raw total data &amp; weekly calcula'!F$10</f>
        <v>55153</v>
      </c>
      <c r="G27" s="159">
        <f>'Raw total data &amp; weekly calcula'!G23-'Raw total data &amp; weekly calcula'!G$10</f>
        <v>700569</v>
      </c>
      <c r="H27" s="159">
        <f>'Raw total data &amp; weekly calcula'!H23-'Raw total data &amp; weekly calcula'!H$10</f>
        <v>99531</v>
      </c>
      <c r="I27" s="159">
        <f>'Raw total data &amp; weekly calcula'!I23-'Raw total data &amp; weekly calcula'!I$10</f>
        <v>1124198</v>
      </c>
      <c r="J27" s="377">
        <f t="shared" si="1"/>
        <v>0.6231722526</v>
      </c>
      <c r="K27" s="161">
        <f>'Raw total data &amp; weekly calcula'!K23-'Raw total data &amp; weekly calcula'!K$10</f>
        <v>18029</v>
      </c>
      <c r="L27" s="162">
        <f>'Raw total data &amp; weekly calcula'!L23-'Raw total data &amp; weekly calcula'!L$10</f>
        <v>738</v>
      </c>
      <c r="M27" s="162">
        <f>'Raw total data &amp; weekly calcula'!M23-'Raw total data &amp; weekly calcula'!M$10</f>
        <v>1777</v>
      </c>
      <c r="N27" s="162">
        <f>'Raw total data &amp; weekly calcula'!N23-'Raw total data &amp; weekly calcula'!N$10</f>
        <v>15295</v>
      </c>
      <c r="O27" s="162">
        <f>'Raw total data &amp; weekly calcula'!O23-'Raw total data &amp; weekly calcula'!O$10</f>
        <v>3445</v>
      </c>
      <c r="P27" s="162">
        <f>'Raw total data &amp; weekly calcula'!P23-'Raw total data &amp; weekly calcula'!P$10</f>
        <v>35839</v>
      </c>
      <c r="Q27" s="113">
        <f t="shared" si="2"/>
        <v>0.4267697201</v>
      </c>
      <c r="R27" s="378">
        <f>'Raw total data &amp; weekly calcula'!R23-'Raw total data &amp; weekly calcula'!R$10</f>
        <v>3021</v>
      </c>
      <c r="S27" s="165">
        <f>'Raw total data &amp; weekly calcula'!S23-'Raw total data &amp; weekly calcula'!S$10</f>
        <v>143</v>
      </c>
      <c r="T27" s="165">
        <f>'Raw total data &amp; weekly calcula'!T23-'Raw total data &amp; weekly calcula'!T$10</f>
        <v>278</v>
      </c>
      <c r="U27" s="165">
        <f>'Raw total data &amp; weekly calcula'!U23-'Raw total data &amp; weekly calcula'!U$10</f>
        <v>2812</v>
      </c>
      <c r="V27" s="165">
        <f>'Raw total data &amp; weekly calcula'!V23-'Raw total data &amp; weekly calcula'!V$10</f>
        <v>868</v>
      </c>
      <c r="W27" s="165">
        <f>'Raw total data &amp; weekly calcula'!W23-'Raw total data &amp; weekly calcula'!W$10</f>
        <v>6254</v>
      </c>
      <c r="X27" s="379">
        <f t="shared" si="3"/>
        <v>0.4496322354</v>
      </c>
      <c r="Y27" s="138">
        <f t="shared" si="4"/>
        <v>0.005563076967</v>
      </c>
      <c r="Z27" s="4"/>
      <c r="AA27" s="4"/>
      <c r="AB27" s="4"/>
      <c r="AC27" s="4"/>
      <c r="AD27" s="4"/>
      <c r="AE27" s="4"/>
      <c r="AF27" s="4"/>
    </row>
    <row r="28">
      <c r="A28" s="197"/>
      <c r="B28" s="325">
        <v>44598.0</v>
      </c>
      <c r="C28" s="380">
        <v>79.36</v>
      </c>
      <c r="D28" s="381"/>
      <c r="E28" s="4"/>
      <c r="F28" s="4"/>
      <c r="G28" s="4"/>
      <c r="H28" s="4"/>
      <c r="I28" s="4"/>
      <c r="J28" s="382"/>
      <c r="K28" s="381"/>
      <c r="L28" s="4"/>
      <c r="M28" s="4"/>
      <c r="N28" s="4"/>
      <c r="O28" s="4"/>
      <c r="P28" s="4"/>
      <c r="Q28" s="383"/>
      <c r="R28" s="381"/>
      <c r="S28" s="4"/>
      <c r="T28" s="4"/>
      <c r="U28" s="4"/>
      <c r="V28" s="4"/>
      <c r="W28" s="4"/>
      <c r="X28" s="382"/>
      <c r="Y28" s="4"/>
      <c r="Z28" s="4"/>
      <c r="AA28" s="4"/>
      <c r="AB28" s="4"/>
      <c r="AC28" s="4"/>
      <c r="AD28" s="4"/>
      <c r="AE28" s="4"/>
      <c r="AF28" s="4"/>
    </row>
    <row r="29">
      <c r="A29" s="197"/>
      <c r="B29" s="346"/>
      <c r="C29" s="186"/>
      <c r="D29" s="384"/>
      <c r="E29" s="385"/>
      <c r="F29" s="385"/>
      <c r="G29" s="385"/>
      <c r="H29" s="385"/>
      <c r="I29" s="385"/>
      <c r="J29" s="386"/>
      <c r="K29" s="384"/>
      <c r="L29" s="385"/>
      <c r="M29" s="385"/>
      <c r="N29" s="385"/>
      <c r="O29" s="385"/>
      <c r="P29" s="385"/>
      <c r="Q29" s="386"/>
      <c r="R29" s="384"/>
      <c r="S29" s="385"/>
      <c r="T29" s="385"/>
      <c r="U29" s="385"/>
      <c r="V29" s="385"/>
      <c r="W29" s="385"/>
      <c r="X29" s="386"/>
      <c r="Y29" s="4"/>
      <c r="Z29" s="4"/>
      <c r="AA29" s="4"/>
      <c r="AB29" s="4"/>
      <c r="AC29" s="4"/>
      <c r="AD29" s="4"/>
      <c r="AE29" s="4"/>
      <c r="AF29" s="4"/>
    </row>
  </sheetData>
  <mergeCells count="4">
    <mergeCell ref="D8:X8"/>
    <mergeCell ref="D9:J9"/>
    <mergeCell ref="K9:Q9"/>
    <mergeCell ref="R9:X9"/>
  </mergeCells>
  <hyperlinks>
    <hyperlink r:id="rId1" ref="C10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387" t="s">
        <v>51</v>
      </c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87"/>
      <c r="B4" s="389" t="s">
        <v>52</v>
      </c>
      <c r="C4" s="388"/>
      <c r="D4" s="388"/>
      <c r="E4" s="388"/>
      <c r="F4" s="388"/>
      <c r="G4" s="388"/>
      <c r="H4" s="388"/>
      <c r="I4" s="388"/>
      <c r="J4" s="388"/>
      <c r="K4" s="388"/>
      <c r="L4" s="388"/>
      <c r="M4" s="388"/>
      <c r="N4" s="388"/>
      <c r="O4" s="388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87" t="s">
        <v>53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387"/>
      <c r="B6" s="390" t="s">
        <v>54</v>
      </c>
      <c r="C6" s="388"/>
      <c r="D6" s="388"/>
      <c r="E6" s="388"/>
      <c r="F6" s="388"/>
      <c r="G6" s="388"/>
      <c r="H6" s="388"/>
      <c r="I6" s="388"/>
      <c r="J6" s="388"/>
      <c r="K6" s="388"/>
      <c r="L6" s="388"/>
      <c r="M6" s="388"/>
      <c r="N6" s="388"/>
      <c r="O6" s="388"/>
      <c r="P6" s="388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87" t="s">
        <v>55</v>
      </c>
      <c r="B7" s="388"/>
      <c r="C7" s="388"/>
      <c r="D7" s="388"/>
      <c r="E7" s="388"/>
      <c r="F7" s="388"/>
      <c r="G7" s="388"/>
      <c r="H7" s="388"/>
      <c r="I7" s="388"/>
      <c r="J7" s="388"/>
      <c r="K7" s="388"/>
      <c r="L7" s="388"/>
      <c r="M7" s="388"/>
      <c r="N7" s="388"/>
      <c r="O7" s="388"/>
      <c r="P7" s="388"/>
      <c r="Q7" s="388"/>
      <c r="R7" s="388"/>
      <c r="S7" s="7"/>
      <c r="T7" s="7"/>
      <c r="U7" s="7"/>
      <c r="V7" s="7"/>
      <c r="W7" s="7"/>
      <c r="X7" s="7"/>
      <c r="Y7" s="7"/>
      <c r="Z7" s="7"/>
    </row>
    <row r="8">
      <c r="A8" s="23"/>
      <c r="B8" s="391" t="s">
        <v>56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39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39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39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>
      <c r="A1002" s="23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</sheetData>
  <hyperlinks>
    <hyperlink r:id="rId1" location="9" ref="B4"/>
    <hyperlink r:id="rId2" ref="B6"/>
    <hyperlink r:id="rId3" ref="B8"/>
  </hyperlinks>
  <drawing r:id="rId4"/>
</worksheet>
</file>