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Automatic - Data with the pump " sheetId="1" r:id="rId4"/>
    <sheet name="Avery - Data with Avery pumping" sheetId="2" r:id="rId5"/>
    <sheet name="Jacqui - Data with Jacqui pumpi" sheetId="3" r:id="rId6"/>
    <sheet name="Avery - Half Pumping - Data wit" sheetId="4" r:id="rId7"/>
    <sheet name="Avery - Slow Half Pumps - Data " sheetId="5" r:id="rId8"/>
  </sheets>
</workbook>
</file>

<file path=xl/sharedStrings.xml><?xml version="1.0" encoding="utf-8"?>
<sst xmlns="http://schemas.openxmlformats.org/spreadsheetml/2006/main" uniqueCount="32">
  <si/>
  <si>
    <t>Data with the pump automatic pumping</t>
  </si>
  <si>
    <t>degress</t>
  </si>
  <si>
    <t>radians</t>
  </si>
  <si>
    <t>Lowest Angle</t>
  </si>
  <si>
    <t>Highest Angle</t>
  </si>
  <si>
    <t>Delta</t>
  </si>
  <si>
    <t>MKII</t>
  </si>
  <si>
    <t>Total Angle Estimate</t>
  </si>
  <si>
    <t>Test 1</t>
  </si>
  <si>
    <t>Test 2</t>
  </si>
  <si>
    <t>Test 3</t>
  </si>
  <si>
    <t>Test 4</t>
  </si>
  <si>
    <t>Test 5</t>
  </si>
  <si>
    <t>Test 6</t>
  </si>
  <si>
    <t>Test 7</t>
  </si>
  <si>
    <t>Number of upstrokes</t>
  </si>
  <si>
    <t>Actual Volume</t>
  </si>
  <si>
    <t>Program Volume</t>
  </si>
  <si>
    <t>Estimated Volume</t>
  </si>
  <si>
    <t>Adjusted Program Volume</t>
  </si>
  <si>
    <t>Adjusted Estimated Volume</t>
  </si>
  <si>
    <t>Program Ratio</t>
  </si>
  <si>
    <t>Estimated Ratio</t>
  </si>
  <si>
    <t>Data with Avery pumping</t>
  </si>
  <si>
    <t>Avery's Adjusted Program Volume</t>
  </si>
  <si>
    <t>Avery's Program Ratio</t>
  </si>
  <si>
    <t>Data with Jacqui pumping</t>
  </si>
  <si>
    <t>Jacqui's Adjusted Program Volume</t>
  </si>
  <si>
    <t>Jacqui's Program Ratio</t>
  </si>
  <si>
    <t>Data with Avery pumping and half pumps</t>
  </si>
  <si>
    <t>Data with Avery pumping and slow half pumps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</si>
</sst>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2"/>
      <color indexed="8"/>
      <name val="Verdana"/>
    </font>
    <font>
      <sz val="12"/>
      <color indexed="8"/>
      <name val="Helvetica"/>
    </font>
    <font>
      <sz val="10"/>
      <color indexed="8"/>
      <name val="Helvetica"/>
    </font>
    <font>
      <b val="1"/>
      <sz val="10"/>
      <color indexed="8"/>
      <name val="Helvetica"/>
    </font>
  </fonts>
  <fills count="3">
    <fill>
      <patternFill patternType="none"/>
    </fill>
    <fill>
      <patternFill patternType="gray125"/>
    </fill>
    <fill>
      <patternFill patternType="solid">
        <fgColor indexed="16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5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/>
    </xf>
    <xf numFmtId="0" fontId="2" borderId="1" applyNumberFormat="0" applyFont="1" applyFill="0" applyBorder="1" applyAlignment="1" applyProtection="0">
      <alignment vertical="top" wrapText="1"/>
    </xf>
    <xf numFmtId="0" fontId="2" borderId="1" applyNumberFormat="1" applyFont="1" applyFill="0" applyBorder="1" applyAlignment="1" applyProtection="0">
      <alignment vertical="top" wrapText="1"/>
    </xf>
    <xf numFmtId="0" fontId="2" fillId="2" borderId="1" applyNumberFormat="1" applyFont="1" applyFill="1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0" fontId="3" borderId="1" applyNumberFormat="1" applyFont="1" applyFill="0" applyBorder="1" applyAlignment="1" applyProtection="0">
      <alignment vertical="top" wrapText="1"/>
    </xf>
    <xf numFmtId="0" fontId="3" fillId="2" borderId="1" applyNumberFormat="1" applyFont="1" applyFill="1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3" borderId="1" applyNumberFormat="0" applyFont="1" applyFill="0" applyBorder="1" applyAlignment="1" applyProtection="0">
      <alignment vertical="top" wrapText="1"/>
    </xf>
    <xf numFmtId="0" fontId="3" fillId="2" borderId="1" applyNumberFormat="0" applyFont="1" applyFill="1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8b8b8"/>
      <rgbColor rgb="ffffffff"/>
      <rgbColor rgb="ff51a7f9"/>
      <rgbColor rgb="ff6fbf40"/>
      <rgbColor rgb="fffbe02b"/>
      <rgbColor rgb="ffef9419"/>
      <rgbColor rgb="fffa4912"/>
      <rgbColor rgb="fff4f4f4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/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028881"/>
          <c:y val="0.04"/>
          <c:w val="0.95937"/>
          <c:h val="0.9275"/>
        </c:manualLayout>
      </c:layout>
      <c:lineChart>
        <c:grouping val="standard"/>
        <c:varyColors val="0"/>
        <c:ser>
          <c:idx val="0"/>
          <c:order val="0"/>
          <c:tx>
            <c:v>Untitled 1</c:v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8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</c:strLit>
          </c:cat>
          <c:val>
            <c:numRef>
              <c:f>'Automatic - Data with the pump '!$A$13:$H$13</c:f>
              <c:numCache>
                <c:ptCount val="7"/>
                <c:pt idx="1">
                  <c:v>0.946353</c:v>
                </c:pt>
                <c:pt idx="2">
                  <c:v>1.103447</c:v>
                </c:pt>
                <c:pt idx="3">
                  <c:v>1.892710</c:v>
                </c:pt>
                <c:pt idx="4">
                  <c:v>2.839060</c:v>
                </c:pt>
                <c:pt idx="5">
                  <c:v>2.839060</c:v>
                </c:pt>
                <c:pt idx="6">
                  <c:v>3.785410</c:v>
                </c:pt>
                <c:pt idx="7">
                  <c:v>7.570820</c:v>
                </c:pt>
              </c:numCache>
            </c:numRef>
          </c:val>
          <c:smooth val="0"/>
        </c:ser>
        <c:ser>
          <c:idx val="1"/>
          <c:order val="1"/>
          <c:tx>
            <c:v>Untitled 2</c:v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8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</c:strLit>
          </c:cat>
          <c:val>
            <c:numRef>
              <c:f>'Automatic - Data with the pump '!$A$14:$H$14</c:f>
              <c:numCache>
                <c:ptCount val="7"/>
                <c:pt idx="1">
                  <c:v>1.638000</c:v>
                </c:pt>
                <c:pt idx="2">
                  <c:v>1.985000</c:v>
                </c:pt>
                <c:pt idx="3">
                  <c:v>3.383000</c:v>
                </c:pt>
                <c:pt idx="4">
                  <c:v>4.349000</c:v>
                </c:pt>
                <c:pt idx="5">
                  <c:v>4.749000</c:v>
                </c:pt>
                <c:pt idx="6">
                  <c:v>6.423000</c:v>
                </c:pt>
                <c:pt idx="7">
                  <c:v>12.818000</c:v>
                </c:pt>
              </c:numCache>
            </c:numRef>
          </c:val>
          <c:smooth val="0"/>
        </c:ser>
        <c:ser>
          <c:idx val="2"/>
          <c:order val="2"/>
          <c:tx>
            <c:v>Untitled 3</c:v>
          </c:tx>
          <c:spPr>
            <a:solidFill>
              <a:srgbClr val="FFFFFF"/>
            </a:solidFill>
            <a:ln w="50800" cap="flat">
              <a:solidFill>
                <a:srgbClr val="FBE12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8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</c:strLit>
          </c:cat>
          <c:val>
            <c:numRef>
              <c:f>'Automatic - Data with the pump '!$A$15:$H$15</c:f>
              <c:numCache>
                <c:ptCount val="7"/>
                <c:pt idx="1">
                  <c:v>2.005069</c:v>
                </c:pt>
                <c:pt idx="2">
                  <c:v>2.172158</c:v>
                </c:pt>
                <c:pt idx="3">
                  <c:v>4.010138</c:v>
                </c:pt>
                <c:pt idx="4">
                  <c:v>5.948372</c:v>
                </c:pt>
                <c:pt idx="5">
                  <c:v>6.015207</c:v>
                </c:pt>
                <c:pt idx="6">
                  <c:v>8.421290</c:v>
                </c:pt>
                <c:pt idx="7">
                  <c:v>15.973718</c:v>
                </c:pt>
              </c:numCache>
            </c:numRef>
          </c:val>
          <c:smooth val="0"/>
        </c:ser>
        <c:ser>
          <c:idx val="3"/>
          <c:order val="3"/>
          <c:tx>
            <c:v>Untitled 4</c:v>
          </c:tx>
          <c:spPr>
            <a:solidFill>
              <a:srgbClr val="FFFFFF"/>
            </a:solidFill>
            <a:ln w="50800" cap="flat">
              <a:solidFill>
                <a:srgbClr val="EF951A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EF951A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8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</c:strLit>
          </c:cat>
          <c:val>
            <c:numRef>
              <c:f>'Automatic - Data with the pump '!$A$16:$H$16</c:f>
              <c:numCache>
                <c:ptCount val="7"/>
                <c:pt idx="1">
                  <c:v>0.946353</c:v>
                </c:pt>
                <c:pt idx="2">
                  <c:v>1.146832</c:v>
                </c:pt>
                <c:pt idx="3">
                  <c:v>1.954525</c:v>
                </c:pt>
                <c:pt idx="4">
                  <c:v>2.512631</c:v>
                </c:pt>
                <c:pt idx="5">
                  <c:v>2.743730</c:v>
                </c:pt>
                <c:pt idx="6">
                  <c:v>3.710882</c:v>
                </c:pt>
                <c:pt idx="7">
                  <c:v>7.405588</c:v>
                </c:pt>
              </c:numCache>
            </c:numRef>
          </c:val>
          <c:smooth val="0"/>
        </c:ser>
        <c:ser>
          <c:idx val="4"/>
          <c:order val="4"/>
          <c:tx>
            <c:v>Untitled 5</c:v>
          </c:tx>
          <c:spPr>
            <a:solidFill>
              <a:srgbClr val="FFFFFF"/>
            </a:solidFill>
            <a:ln w="50800" cap="flat">
              <a:solidFill>
                <a:srgbClr val="FB4912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4912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8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</c:strLit>
          </c:cat>
          <c:val>
            <c:numRef>
              <c:f>'Automatic - Data with the pump '!$A$17:$H$17</c:f>
              <c:numCache>
                <c:ptCount val="7"/>
                <c:pt idx="1">
                  <c:v>0.946353</c:v>
                </c:pt>
                <c:pt idx="2">
                  <c:v>1.025216</c:v>
                </c:pt>
                <c:pt idx="3">
                  <c:v>1.892707</c:v>
                </c:pt>
                <c:pt idx="4">
                  <c:v>2.807515</c:v>
                </c:pt>
                <c:pt idx="5">
                  <c:v>2.839060</c:v>
                </c:pt>
                <c:pt idx="6">
                  <c:v>3.974684</c:v>
                </c:pt>
                <c:pt idx="7">
                  <c:v>7.539282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midCat"/>
        <c:majorUnit val="4"/>
        <c:minorUnit val="2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/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0373354"/>
          <c:y val="0.04"/>
          <c:w val="0.945702"/>
          <c:h val="0.895833"/>
        </c:manualLayout>
      </c:layout>
      <c:lineChart>
        <c:grouping val="standard"/>
        <c:varyColors val="0"/>
        <c:ser>
          <c:idx val="0"/>
          <c:order val="0"/>
          <c:tx>
            <c:v>Untitled 1</c:v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'Avery - Data with Avery pumping'!$A$12:$F$12</c:f>
              <c:strCache>
                <c:ptCount val="6"/>
                <c:pt idx="0">
                  <c:v/>
                </c:pt>
                <c:pt idx="1">
                  <c:v>Test 1</c:v>
                </c:pt>
                <c:pt idx="2">
                  <c:v>Test 2</c:v>
                </c:pt>
                <c:pt idx="3">
                  <c:v>Test 3</c:v>
                </c:pt>
                <c:pt idx="4">
                  <c:v>Test 4</c:v>
                </c:pt>
                <c:pt idx="5">
                  <c:v>Test 5</c:v>
                </c:pt>
              </c:strCache>
            </c:strRef>
          </c:cat>
          <c:val>
            <c:numRef>
              <c:f>'Avery - Data with Avery pumping'!$A$13:$F$13</c:f>
              <c:numCache>
                <c:ptCount val="5"/>
                <c:pt idx="1">
                  <c:v>0.946353</c:v>
                </c:pt>
                <c:pt idx="2">
                  <c:v>1.892710</c:v>
                </c:pt>
                <c:pt idx="3">
                  <c:v>2.839060</c:v>
                </c:pt>
                <c:pt idx="4">
                  <c:v>3.785410</c:v>
                </c:pt>
                <c:pt idx="5">
                  <c:v>7.428871</c:v>
                </c:pt>
              </c:numCache>
            </c:numRef>
          </c:val>
          <c:smooth val="0"/>
        </c:ser>
        <c:ser>
          <c:idx val="1"/>
          <c:order val="1"/>
          <c:tx>
            <c:v>Untitled 2</c:v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'Avery - Data with Avery pumping'!$A$12:$F$12</c:f>
              <c:strCache>
                <c:ptCount val="6"/>
                <c:pt idx="0">
                  <c:v/>
                </c:pt>
                <c:pt idx="1">
                  <c:v>Test 1</c:v>
                </c:pt>
                <c:pt idx="2">
                  <c:v>Test 2</c:v>
                </c:pt>
                <c:pt idx="3">
                  <c:v>Test 3</c:v>
                </c:pt>
                <c:pt idx="4">
                  <c:v>Test 4</c:v>
                </c:pt>
                <c:pt idx="5">
                  <c:v>Test 5</c:v>
                </c:pt>
              </c:strCache>
            </c:strRef>
          </c:cat>
          <c:val>
            <c:numRef>
              <c:f>'Avery - Data with Avery pumping'!$A$14:$F$14</c:f>
              <c:numCache>
                <c:ptCount val="5"/>
                <c:pt idx="1">
                  <c:v>1.573000</c:v>
                </c:pt>
                <c:pt idx="2">
                  <c:v>3.489000</c:v>
                </c:pt>
                <c:pt idx="3">
                  <c:v>5.327000</c:v>
                </c:pt>
                <c:pt idx="4">
                  <c:v>7.189000</c:v>
                </c:pt>
                <c:pt idx="5">
                  <c:v>12.170000</c:v>
                </c:pt>
              </c:numCache>
            </c:numRef>
          </c:val>
          <c:smooth val="0"/>
        </c:ser>
        <c:ser>
          <c:idx val="2"/>
          <c:order val="2"/>
          <c:tx>
            <c:v>Untitled 3</c:v>
          </c:tx>
          <c:spPr>
            <a:solidFill>
              <a:srgbClr val="FFFFFF"/>
            </a:solidFill>
            <a:ln w="50800" cap="flat">
              <a:solidFill>
                <a:srgbClr val="FBE12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'Avery - Data with Avery pumping'!$A$12:$F$12</c:f>
              <c:strCache>
                <c:ptCount val="6"/>
                <c:pt idx="0">
                  <c:v/>
                </c:pt>
                <c:pt idx="1">
                  <c:v>Test 1</c:v>
                </c:pt>
                <c:pt idx="2">
                  <c:v>Test 2</c:v>
                </c:pt>
                <c:pt idx="3">
                  <c:v>Test 3</c:v>
                </c:pt>
                <c:pt idx="4">
                  <c:v>Test 4</c:v>
                </c:pt>
                <c:pt idx="5">
                  <c:v>Test 5</c:v>
                </c:pt>
              </c:strCache>
            </c:strRef>
          </c:cat>
          <c:val>
            <c:numRef>
              <c:f>'Avery - Data with Avery pumping'!$A$15:$F$15</c:f>
              <c:numCache>
                <c:ptCount val="5"/>
                <c:pt idx="1">
                  <c:v>0.908799</c:v>
                </c:pt>
                <c:pt idx="2">
                  <c:v>2.015767</c:v>
                </c:pt>
                <c:pt idx="3">
                  <c:v>3.077669</c:v>
                </c:pt>
                <c:pt idx="4">
                  <c:v>4.153438</c:v>
                </c:pt>
                <c:pt idx="5">
                  <c:v>7.031206</c:v>
                </c:pt>
              </c:numCache>
            </c:numRef>
          </c:val>
          <c:smooth val="0"/>
        </c:ser>
        <c:ser>
          <c:idx val="3"/>
          <c:order val="3"/>
          <c:tx>
            <c:v>Untitled 4</c:v>
          </c:tx>
          <c:spPr>
            <a:solidFill>
              <a:srgbClr val="FFFFFF"/>
            </a:solidFill>
            <a:ln w="50800" cap="flat">
              <a:solidFill>
                <a:srgbClr val="EF951A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EF951A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'Avery - Data with Avery pumping'!$A$12:$F$12</c:f>
              <c:strCache>
                <c:ptCount val="6"/>
                <c:pt idx="0">
                  <c:v/>
                </c:pt>
                <c:pt idx="1">
                  <c:v>Test 1</c:v>
                </c:pt>
                <c:pt idx="2">
                  <c:v>Test 2</c:v>
                </c:pt>
                <c:pt idx="3">
                  <c:v>Test 3</c:v>
                </c:pt>
                <c:pt idx="4">
                  <c:v>Test 4</c:v>
                </c:pt>
                <c:pt idx="5">
                  <c:v>Test 5</c:v>
                </c:pt>
              </c:strCache>
            </c:strRef>
          </c:cat>
          <c:val>
            <c:numRef>
              <c:f>'Avery - Data with Avery pumping'!$A$16:$F$16</c:f>
              <c:numCache>
                <c:ptCount val="5"/>
                <c:pt idx="1">
                  <c:v>0.946353</c:v>
                </c:pt>
                <c:pt idx="2">
                  <c:v>2.099063</c:v>
                </c:pt>
                <c:pt idx="3">
                  <c:v>3.204846</c:v>
                </c:pt>
                <c:pt idx="4">
                  <c:v>4.325068</c:v>
                </c:pt>
                <c:pt idx="5">
                  <c:v>7.321752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midCat"/>
        <c:majorUnit val="3.5"/>
        <c:minorUnit val="1.7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/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0365589"/>
          <c:y val="0.04"/>
          <c:w val="0.946832"/>
          <c:h val="0.895833"/>
        </c:manualLayout>
      </c:layout>
      <c:lineChart>
        <c:grouping val="standard"/>
        <c:varyColors val="0"/>
        <c:ser>
          <c:idx val="0"/>
          <c:order val="0"/>
          <c:tx>
            <c:v>Untitled 1</c:v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'Jacqui - Data with Jacqui pumpi'!$A$11:$F$11</c:f>
              <c:strCache>
                <c:ptCount val="6"/>
                <c:pt idx="0">
                  <c:v/>
                </c:pt>
                <c:pt idx="1">
                  <c:v>Test 1</c:v>
                </c:pt>
                <c:pt idx="2">
                  <c:v>Test 2</c:v>
                </c:pt>
                <c:pt idx="3">
                  <c:v>Test 3</c:v>
                </c:pt>
                <c:pt idx="4">
                  <c:v>Test 4</c:v>
                </c:pt>
                <c:pt idx="5">
                  <c:v>Test 5</c:v>
                </c:pt>
              </c:strCache>
            </c:strRef>
          </c:cat>
          <c:val>
            <c:numRef>
              <c:f>'Jacqui - Data with Jacqui pumpi'!$A$12:$F$12</c:f>
              <c:numCache>
                <c:ptCount val="5"/>
                <c:pt idx="1">
                  <c:v>1.064647</c:v>
                </c:pt>
                <c:pt idx="2">
                  <c:v>1.892710</c:v>
                </c:pt>
                <c:pt idx="3">
                  <c:v>2.996153</c:v>
                </c:pt>
                <c:pt idx="4">
                  <c:v>3.880050</c:v>
                </c:pt>
                <c:pt idx="5">
                  <c:v>7.570820</c:v>
                </c:pt>
              </c:numCache>
            </c:numRef>
          </c:val>
          <c:smooth val="0"/>
        </c:ser>
        <c:ser>
          <c:idx val="1"/>
          <c:order val="1"/>
          <c:tx>
            <c:v>Untitled 2</c:v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'Jacqui - Data with Jacqui pumpi'!$A$11:$F$11</c:f>
              <c:strCache>
                <c:ptCount val="6"/>
                <c:pt idx="0">
                  <c:v/>
                </c:pt>
                <c:pt idx="1">
                  <c:v>Test 1</c:v>
                </c:pt>
                <c:pt idx="2">
                  <c:v>Test 2</c:v>
                </c:pt>
                <c:pt idx="3">
                  <c:v>Test 3</c:v>
                </c:pt>
                <c:pt idx="4">
                  <c:v>Test 4</c:v>
                </c:pt>
                <c:pt idx="5">
                  <c:v>Test 5</c:v>
                </c:pt>
              </c:strCache>
            </c:strRef>
          </c:cat>
          <c:val>
            <c:numRef>
              <c:f>'Jacqui - Data with Jacqui pumpi'!$A$13:$F$13</c:f>
              <c:numCache>
                <c:ptCount val="5"/>
                <c:pt idx="1">
                  <c:v>2.174000</c:v>
                </c:pt>
                <c:pt idx="2">
                  <c:v>3.403000</c:v>
                </c:pt>
                <c:pt idx="3">
                  <c:v>5.612000</c:v>
                </c:pt>
                <c:pt idx="4">
                  <c:v>6.605000</c:v>
                </c:pt>
                <c:pt idx="5">
                  <c:v>16.850000</c:v>
                </c:pt>
              </c:numCache>
            </c:numRef>
          </c:val>
          <c:smooth val="0"/>
        </c:ser>
        <c:ser>
          <c:idx val="2"/>
          <c:order val="2"/>
          <c:tx>
            <c:v>Untitled 3</c:v>
          </c:tx>
          <c:spPr>
            <a:solidFill>
              <a:srgbClr val="FFFFFF"/>
            </a:solidFill>
            <a:ln w="50800" cap="flat">
              <a:solidFill>
                <a:srgbClr val="FBE12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'Jacqui - Data with Jacqui pumpi'!$A$11:$F$11</c:f>
              <c:strCache>
                <c:ptCount val="6"/>
                <c:pt idx="0">
                  <c:v/>
                </c:pt>
                <c:pt idx="1">
                  <c:v>Test 1</c:v>
                </c:pt>
                <c:pt idx="2">
                  <c:v>Test 2</c:v>
                </c:pt>
                <c:pt idx="3">
                  <c:v>Test 3</c:v>
                </c:pt>
                <c:pt idx="4">
                  <c:v>Test 4</c:v>
                </c:pt>
                <c:pt idx="5">
                  <c:v>Test 5</c:v>
                </c:pt>
              </c:strCache>
            </c:strRef>
          </c:cat>
          <c:val>
            <c:numRef>
              <c:f>'Jacqui - Data with Jacqui pumpi'!$A$14:$F$14</c:f>
              <c:numCache>
                <c:ptCount val="5"/>
                <c:pt idx="1">
                  <c:v>1.256027</c:v>
                </c:pt>
                <c:pt idx="2">
                  <c:v>1.966080</c:v>
                </c:pt>
                <c:pt idx="3">
                  <c:v>3.242328</c:v>
                </c:pt>
                <c:pt idx="4">
                  <c:v>3.816033</c:v>
                </c:pt>
                <c:pt idx="5">
                  <c:v>9.735072</c:v>
                </c:pt>
              </c:numCache>
            </c:numRef>
          </c:val>
          <c:smooth val="0"/>
        </c:ser>
        <c:ser>
          <c:idx val="3"/>
          <c:order val="3"/>
          <c:tx>
            <c:v>Untitled 4</c:v>
          </c:tx>
          <c:spPr>
            <a:solidFill>
              <a:srgbClr val="FFFFFF"/>
            </a:solidFill>
            <a:ln w="50800" cap="flat">
              <a:solidFill>
                <a:srgbClr val="EF951A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EF951A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'Jacqui - Data with Jacqui pumpi'!$A$11:$F$11</c:f>
              <c:strCache>
                <c:ptCount val="6"/>
                <c:pt idx="0">
                  <c:v/>
                </c:pt>
                <c:pt idx="1">
                  <c:v>Test 1</c:v>
                </c:pt>
                <c:pt idx="2">
                  <c:v>Test 2</c:v>
                </c:pt>
                <c:pt idx="3">
                  <c:v>Test 3</c:v>
                </c:pt>
                <c:pt idx="4">
                  <c:v>Test 4</c:v>
                </c:pt>
                <c:pt idx="5">
                  <c:v>Test 5</c:v>
                </c:pt>
              </c:strCache>
            </c:strRef>
          </c:cat>
          <c:val>
            <c:numRef>
              <c:f>'Jacqui - Data with Jacqui pumpi'!$A$15:$F$15</c:f>
              <c:numCache>
                <c:ptCount val="5"/>
                <c:pt idx="1">
                  <c:v>1.064647</c:v>
                </c:pt>
                <c:pt idx="2">
                  <c:v>1.666511</c:v>
                </c:pt>
                <c:pt idx="3">
                  <c:v>2.748298</c:v>
                </c:pt>
                <c:pt idx="4">
                  <c:v>3.234588</c:v>
                </c:pt>
                <c:pt idx="5">
                  <c:v>8.251750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midCat"/>
        <c:majorUnit val="4.5"/>
        <c:minorUnit val="2.2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/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041292"/>
          <c:y val="0.126667"/>
          <c:w val="0.939948"/>
          <c:h val="0.809167"/>
        </c:manualLayout>
      </c:layout>
      <c:lineChart>
        <c:grouping val="standard"/>
        <c:varyColors val="0"/>
        <c:ser>
          <c:idx val="0"/>
          <c:order val="0"/>
          <c:tx>
            <c:strRef>
              <c:f>'Avery - Half Pumping - Data wit'!$A$13</c:f>
              <c:strCache>
                <c:pt idx="0">
                  <c:v>Actual Volume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'Avery - Half Pumping - Data wit'!$B$12:$F$12</c:f>
              <c:strCache>
                <c:ptCount val="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</c:strCache>
            </c:strRef>
          </c:cat>
          <c:val>
            <c:numRef>
              <c:f>'Avery - Half Pumping - Data wit'!$B$13:$F$13</c:f>
              <c:numCache>
                <c:ptCount val="3"/>
                <c:pt idx="0">
                  <c:v>0.946353</c:v>
                </c:pt>
                <c:pt idx="1">
                  <c:v>1.892710</c:v>
                </c:pt>
                <c:pt idx="2">
                  <c:v>2.839060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'Avery - Half Pumping - Data wit'!$A$14</c:f>
              <c:strCache>
                <c:pt idx="0">
                  <c:v>Program Volume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'Avery - Half Pumping - Data wit'!$B$12:$F$12</c:f>
              <c:strCache>
                <c:ptCount val="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</c:strCache>
            </c:strRef>
          </c:cat>
          <c:val>
            <c:numRef>
              <c:f>'Avery - Half Pumping - Data wit'!$B$14:$F$14</c:f>
              <c:numCache>
                <c:ptCount val="3"/>
                <c:pt idx="0">
                  <c:v>2.833000</c:v>
                </c:pt>
                <c:pt idx="1">
                  <c:v>5.489000</c:v>
                </c:pt>
                <c:pt idx="2">
                  <c:v>8.415000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'Avery - Half Pumping - Data wit'!$A$15</c:f>
              <c:strCache>
                <c:pt idx="0">
                  <c:v>Adjusted Program Volume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E12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'Avery - Half Pumping - Data wit'!$B$12:$F$12</c:f>
              <c:strCache>
                <c:ptCount val="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</c:strCache>
            </c:strRef>
          </c:cat>
          <c:val>
            <c:numRef>
              <c:f>'Avery - Half Pumping - Data wit'!$B$15:$F$15</c:f>
              <c:numCache>
                <c:ptCount val="5"/>
                <c:pt idx="0">
                  <c:v>1.636763</c:v>
                </c:pt>
                <c:pt idx="1">
                  <c:v>3.171265</c:v>
                </c:pt>
                <c:pt idx="2">
                  <c:v>4.861759</c:v>
                </c:pt>
                <c:pt idx="3">
                  <c:v>0.000000</c:v>
                </c:pt>
                <c:pt idx="4">
                  <c:v>0.000000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midCat"/>
        <c:majorUnit val="2.25"/>
        <c:minorUnit val="1.1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479126"/>
          <c:y val="0.005"/>
          <c:w val="0.9"/>
          <c:h val="0.052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b="0" i="0" strike="noStrike" sz="1000" u="none">
              <a:solidFill>
                <a:srgbClr val="000000"/>
              </a:solidFill>
              <a:effectLst/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/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0414637"/>
          <c:y val="0.126667"/>
          <c:w val="0.939699"/>
          <c:h val="0.809167"/>
        </c:manualLayout>
      </c:layout>
      <c:lineChart>
        <c:grouping val="standard"/>
        <c:varyColors val="0"/>
        <c:ser>
          <c:idx val="0"/>
          <c:order val="0"/>
          <c:tx>
            <c:strRef>
              <c:f>'Avery - Slow Half Pumps - Data '!$B$12</c:f>
              <c:strCache>
                <c:pt idx="0">
                  <c:v>Actual Volume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'Avery - Slow Half Pumps - Data '!$C$11:$I$11</c:f>
              <c:strCache>
                <c:ptCount val="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</c:strCache>
            </c:strRef>
          </c:cat>
          <c:val>
            <c:numRef>
              <c:f>'Avery - Slow Half Pumps - Data '!$C$12:$I$12</c:f>
              <c:numCache>
                <c:ptCount val="7"/>
                <c:pt idx="0">
                  <c:v>0.946353</c:v>
                </c:pt>
                <c:pt idx="1">
                  <c:v>1.892710</c:v>
                </c:pt>
                <c:pt idx="2">
                  <c:v>1.500000</c:v>
                </c:pt>
                <c:pt idx="3">
                  <c:v>1.500000</c:v>
                </c:pt>
                <c:pt idx="4">
                  <c:v>1.500000</c:v>
                </c:pt>
                <c:pt idx="5">
                  <c:v>1.500000</c:v>
                </c:pt>
                <c:pt idx="6">
                  <c:v>1.500000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'Avery - Slow Half Pumps - Data '!$B$13</c:f>
              <c:strCache>
                <c:pt idx="0">
                  <c:v>Program Volume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'Avery - Slow Half Pumps - Data '!$C$11:$I$11</c:f>
              <c:strCache>
                <c:ptCount val="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</c:strCache>
            </c:strRef>
          </c:cat>
          <c:val>
            <c:numRef>
              <c:f>'Avery - Slow Half Pumps - Data '!$C$13:$I$13</c:f>
              <c:numCache>
                <c:ptCount val="7"/>
                <c:pt idx="0">
                  <c:v>1.099000</c:v>
                </c:pt>
                <c:pt idx="1">
                  <c:v>2.048000</c:v>
                </c:pt>
                <c:pt idx="2">
                  <c:v>1.500000</c:v>
                </c:pt>
                <c:pt idx="3">
                  <c:v>1.500000</c:v>
                </c:pt>
                <c:pt idx="4">
                  <c:v>1.500000</c:v>
                </c:pt>
                <c:pt idx="5">
                  <c:v>1.500000</c:v>
                </c:pt>
                <c:pt idx="6">
                  <c:v>1.500000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'Avery - Slow Half Pumps - Data '!$B$14</c:f>
              <c:strCache>
                <c:pt idx="0">
                  <c:v>Adjusted Program Volume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E12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'Avery - Slow Half Pumps - Data '!$C$11:$I$11</c:f>
              <c:strCache>
                <c:ptCount val="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</c:strCache>
            </c:strRef>
          </c:cat>
          <c:val>
            <c:numRef>
              <c:f>'Avery - Slow Half Pumps - Data '!$C$14:$I$14</c:f>
              <c:numCache>
                <c:ptCount val="7"/>
                <c:pt idx="0">
                  <c:v>0.657007</c:v>
                </c:pt>
                <c:pt idx="1">
                  <c:v>1.224341</c:v>
                </c:pt>
                <c:pt idx="2">
                  <c:v>1.500000</c:v>
                </c:pt>
                <c:pt idx="3">
                  <c:v>1.500000</c:v>
                </c:pt>
                <c:pt idx="4">
                  <c:v>1.500000</c:v>
                </c:pt>
                <c:pt idx="5">
                  <c:v>1.500000</c:v>
                </c:pt>
                <c:pt idx="6">
                  <c:v>1.500000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midCat"/>
        <c:majorUnit val="0.55"/>
        <c:minorUnit val="0.2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479126"/>
          <c:y val="0.005"/>
          <c:w val="0.9"/>
          <c:h val="0.052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b="0" i="0" strike="noStrike" sz="1000" u="none">
              <a:solidFill>
                <a:srgbClr val="000000"/>
              </a:solidFill>
              <a:effectLst/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22</xdr:row>
      <xdr:rowOff>50799</xdr:rowOff>
    </xdr:from>
    <xdr:to>
      <xdr:col>7</xdr:col>
      <xdr:colOff>1016079</xdr:colOff>
      <xdr:row>38</xdr:row>
      <xdr:rowOff>203199</xdr:rowOff>
    </xdr:to>
    <xdr:graphicFrame>
      <xdr:nvGraphicFramePr>
        <xdr:cNvPr id="2" name="Chart 2"/>
        <xdr:cNvGraphicFramePr/>
      </xdr:nvGraphicFramePr>
      <xdr:xfrm>
        <a:off x="0" y="5998209"/>
        <a:ext cx="9728280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21</xdr:row>
      <xdr:rowOff>50799</xdr:rowOff>
    </xdr:from>
    <xdr:to>
      <xdr:col>8</xdr:col>
      <xdr:colOff>405447</xdr:colOff>
      <xdr:row>37</xdr:row>
      <xdr:rowOff>203199</xdr:rowOff>
    </xdr:to>
    <xdr:graphicFrame>
      <xdr:nvGraphicFramePr>
        <xdr:cNvPr id="4" name="Chart 4"/>
        <xdr:cNvGraphicFramePr/>
      </xdr:nvGraphicFramePr>
      <xdr:xfrm>
        <a:off x="0" y="5481320"/>
        <a:ext cx="10362248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20</xdr:row>
      <xdr:rowOff>50799</xdr:rowOff>
    </xdr:from>
    <xdr:to>
      <xdr:col>8</xdr:col>
      <xdr:colOff>625554</xdr:colOff>
      <xdr:row>36</xdr:row>
      <xdr:rowOff>203199</xdr:rowOff>
    </xdr:to>
    <xdr:graphicFrame>
      <xdr:nvGraphicFramePr>
        <xdr:cNvPr id="6" name="Chart 6"/>
        <xdr:cNvGraphicFramePr/>
      </xdr:nvGraphicFramePr>
      <xdr:xfrm>
        <a:off x="0" y="5481320"/>
        <a:ext cx="10582355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4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19</xdr:row>
      <xdr:rowOff>50799</xdr:rowOff>
    </xdr:from>
    <xdr:to>
      <xdr:col>7</xdr:col>
      <xdr:colOff>657145</xdr:colOff>
      <xdr:row>35</xdr:row>
      <xdr:rowOff>203199</xdr:rowOff>
    </xdr:to>
    <xdr:graphicFrame>
      <xdr:nvGraphicFramePr>
        <xdr:cNvPr id="8" name="Chart 8"/>
        <xdr:cNvGraphicFramePr/>
      </xdr:nvGraphicFramePr>
      <xdr:xfrm>
        <a:off x="0" y="4659629"/>
        <a:ext cx="9369346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5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18</xdr:row>
      <xdr:rowOff>50799</xdr:rowOff>
    </xdr:from>
    <xdr:to>
      <xdr:col>8</xdr:col>
      <xdr:colOff>618331</xdr:colOff>
      <xdr:row>34</xdr:row>
      <xdr:rowOff>203199</xdr:rowOff>
    </xdr:to>
    <xdr:graphicFrame>
      <xdr:nvGraphicFramePr>
        <xdr:cNvPr id="10" name="Chart 10"/>
        <xdr:cNvGraphicFramePr/>
      </xdr:nvGraphicFramePr>
      <xdr:xfrm>
        <a:off x="0" y="4659629"/>
        <a:ext cx="9330532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/Relationships>
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/Relationships>
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/Relationships>
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5.v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H19"/>
  <sheetViews>
    <sheetView workbookViewId="0" showGridLines="0" defaultGridColor="1"/>
  </sheetViews>
  <sheetFormatPr defaultColWidth="12.25" defaultRowHeight="18" customHeight="1" outlineLevelRow="0" outlineLevelCol="0"/>
  <cols>
    <col min="1" max="1" width="12.25" style="1" customWidth="1"/>
    <col min="2" max="2" width="12.25" style="1" customWidth="1"/>
    <col min="3" max="3" width="12.25" style="1" customWidth="1"/>
    <col min="4" max="4" width="12.25" style="1" customWidth="1"/>
    <col min="5" max="5" width="12.25" style="1" customWidth="1"/>
    <col min="6" max="6" width="12.25" style="1" customWidth="1"/>
    <col min="7" max="7" width="12.25" style="1" customWidth="1"/>
    <col min="8" max="8" width="12.25" style="1" customWidth="1"/>
    <col min="9" max="256" width="12.25" style="1" customWidth="1"/>
  </cols>
  <sheetData>
    <row r="1">
      <c r="A1" t="s" s="2">
        <v>1</v>
      </c>
      <c r="B1"/>
      <c r="C1"/>
      <c r="D1"/>
      <c r="E1"/>
      <c r="F1"/>
      <c r="G1"/>
      <c r="H1"/>
    </row>
    <row r="2" ht="20.35" customHeight="1">
      <c r="A2" s="3"/>
      <c r="B2" t="s" s="4">
        <v>2</v>
      </c>
      <c r="C2" t="s" s="4">
        <v>3</v>
      </c>
      <c r="D2" s="3"/>
      <c r="E2" s="3"/>
      <c r="F2" s="3"/>
      <c r="G2" s="3"/>
      <c r="H2" s="3"/>
    </row>
    <row r="3" ht="20.35" customHeight="1">
      <c r="A3" t="s" s="5">
        <v>4</v>
      </c>
      <c r="B3" s="5">
        <v>-18</v>
      </c>
      <c r="C3" s="5">
        <f>B3*(PI()/180)</f>
        <v>-0.3141592653589793</v>
      </c>
      <c r="D3" s="6"/>
      <c r="E3" s="6"/>
      <c r="F3" s="6"/>
      <c r="G3" s="6"/>
      <c r="H3" s="6"/>
    </row>
    <row r="4" ht="20.35" customHeight="1">
      <c r="A4" t="s" s="4">
        <v>5</v>
      </c>
      <c r="B4" s="4">
        <v>23</v>
      </c>
      <c r="C4" s="4">
        <f>B4*(PI()/180)</f>
        <v>0.4014257279586958</v>
      </c>
      <c r="D4" s="3"/>
      <c r="E4" s="3"/>
      <c r="F4" s="3"/>
      <c r="G4" s="3"/>
      <c r="H4" s="3"/>
    </row>
    <row r="5" ht="20.35" customHeight="1">
      <c r="A5" t="s" s="5">
        <v>6</v>
      </c>
      <c r="B5" s="5">
        <f>B4-B3</f>
        <v>41</v>
      </c>
      <c r="C5" s="5">
        <f>C4-C3</f>
        <v>0.7155849933176751</v>
      </c>
      <c r="D5" s="6"/>
      <c r="E5" s="6"/>
      <c r="F5" s="6"/>
      <c r="G5" s="6"/>
      <c r="H5" s="6"/>
    </row>
    <row r="6" ht="20.35" customHeight="1">
      <c r="A6" s="3"/>
      <c r="B6" s="3"/>
      <c r="C6" s="3"/>
      <c r="D6" s="3"/>
      <c r="E6" s="3"/>
      <c r="F6" s="3"/>
      <c r="G6" s="3"/>
      <c r="H6" s="3"/>
    </row>
    <row r="7" ht="20.35" customHeight="1">
      <c r="A7" s="6"/>
      <c r="B7" s="6"/>
      <c r="C7" s="6"/>
      <c r="D7" t="s" s="5">
        <v>7</v>
      </c>
      <c r="E7" s="6"/>
      <c r="F7" s="6"/>
      <c r="G7" s="6"/>
      <c r="H7" s="6"/>
    </row>
    <row r="8" ht="20.35" customHeight="1">
      <c r="A8" s="3"/>
      <c r="B8" s="3"/>
      <c r="C8" s="3"/>
      <c r="D8" s="4">
        <v>0.467</v>
      </c>
      <c r="E8" s="3"/>
      <c r="F8" s="3"/>
      <c r="G8" s="3"/>
      <c r="H8" s="3"/>
    </row>
    <row r="9" ht="32.35" customHeight="1">
      <c r="A9" t="s" s="5">
        <v>8</v>
      </c>
      <c r="B9" s="5">
        <f>B7*B5</f>
        <v>0</v>
      </c>
      <c r="C9" s="5">
        <f>B7*C5</f>
        <v>0</v>
      </c>
      <c r="D9" s="6"/>
      <c r="E9" s="6"/>
      <c r="F9" s="6"/>
      <c r="G9" s="6"/>
      <c r="H9" s="6"/>
    </row>
    <row r="10" ht="20.35" customHeight="1">
      <c r="A10" s="3"/>
      <c r="B10" s="3"/>
      <c r="C10" s="3"/>
      <c r="D10" s="3"/>
      <c r="E10" s="3"/>
      <c r="F10" s="3"/>
      <c r="G10" s="3"/>
      <c r="H10" s="3"/>
    </row>
    <row r="11" ht="20.35" customHeight="1">
      <c r="A11" s="6"/>
      <c r="B11" t="s" s="5">
        <v>9</v>
      </c>
      <c r="C11" t="s" s="5">
        <v>10</v>
      </c>
      <c r="D11" t="s" s="5">
        <v>11</v>
      </c>
      <c r="E11" t="s" s="5">
        <v>12</v>
      </c>
      <c r="F11" t="s" s="5">
        <v>13</v>
      </c>
      <c r="G11" t="s" s="5">
        <v>14</v>
      </c>
      <c r="H11" t="s" s="5">
        <v>15</v>
      </c>
    </row>
    <row r="12" ht="32.35" customHeight="1">
      <c r="A12" t="s" s="4">
        <v>16</v>
      </c>
      <c r="B12" s="4">
        <v>6</v>
      </c>
      <c r="C12" s="4">
        <v>6.5</v>
      </c>
      <c r="D12" s="4">
        <v>12</v>
      </c>
      <c r="E12" s="4">
        <v>17.8</v>
      </c>
      <c r="F12" s="4">
        <v>18</v>
      </c>
      <c r="G12" s="4">
        <v>25.2</v>
      </c>
      <c r="H12" s="4">
        <v>47.8</v>
      </c>
    </row>
    <row r="13" ht="20.35" customHeight="1">
      <c r="A13" t="s" s="5">
        <v>17</v>
      </c>
      <c r="B13" s="5">
        <v>0.946353</v>
      </c>
      <c r="C13" s="5">
        <v>1.1034475</v>
      </c>
      <c r="D13" s="5">
        <v>1.89271</v>
      </c>
      <c r="E13" s="5">
        <v>2.83906</v>
      </c>
      <c r="F13" s="5">
        <v>2.83906</v>
      </c>
      <c r="G13" s="5">
        <v>3.78541</v>
      </c>
      <c r="H13" s="5">
        <v>7.57082</v>
      </c>
    </row>
    <row r="14" ht="20.35" customHeight="1">
      <c r="A14" t="s" s="4">
        <v>18</v>
      </c>
      <c r="B14" s="4">
        <v>1.638</v>
      </c>
      <c r="C14" s="4">
        <v>1.985</v>
      </c>
      <c r="D14" s="4">
        <v>3.383</v>
      </c>
      <c r="E14" s="4">
        <v>4.349</v>
      </c>
      <c r="F14" s="4">
        <v>4.749</v>
      </c>
      <c r="G14" s="4">
        <v>6.423</v>
      </c>
      <c r="H14" s="4">
        <v>12.818</v>
      </c>
    </row>
    <row r="15" ht="20.35" customHeight="1">
      <c r="A15" t="s" s="5">
        <v>19</v>
      </c>
      <c r="B15" s="5">
        <f>(B$12*$C$5)*$D$8</f>
        <v>2.005069151276126</v>
      </c>
      <c r="C15" s="5">
        <f>(C$12*$C$5)*$D$8</f>
        <v>2.172158247215803</v>
      </c>
      <c r="D15" s="5">
        <f>(D$12*$C$5)*$D$8</f>
        <v>4.010138302552252</v>
      </c>
      <c r="E15" s="5">
        <f>(E$12*$C$5)*$D$8</f>
        <v>5.948371815452506</v>
      </c>
      <c r="F15" s="5">
        <f>(F$12*$C$5)*$D$8</f>
        <v>6.015207453828377</v>
      </c>
      <c r="G15" s="5">
        <f>(G$12*$C$5)*$D$8</f>
        <v>8.421290435359728</v>
      </c>
      <c r="H15" s="5">
        <f>(H$12*$C$5)*$D$8</f>
        <v>15.97371757183314</v>
      </c>
    </row>
    <row r="16" ht="32.35" customHeight="1">
      <c r="A16" t="s" s="4">
        <v>20</v>
      </c>
      <c r="B16" s="4">
        <f>B14/B18</f>
        <v>0.946353</v>
      </c>
      <c r="C16" s="4">
        <f>C14/C18</f>
        <v>1.146831932234432</v>
      </c>
      <c r="D16" s="4">
        <f>D14/D18</f>
        <v>1.954525152014652</v>
      </c>
      <c r="E16" s="4">
        <f>E14/E18</f>
        <v>2.512630767399268</v>
      </c>
      <c r="F16" s="4">
        <f>F14/F18</f>
        <v>2.743730401098901</v>
      </c>
      <c r="G16" s="4">
        <f>G14/G18</f>
        <v>3.710882368131868</v>
      </c>
      <c r="H16" s="4">
        <f>H14/H18</f>
        <v>7.405587761904762</v>
      </c>
    </row>
    <row r="17" ht="32.35" customHeight="1">
      <c r="A17" t="s" s="5">
        <v>21</v>
      </c>
      <c r="B17" s="5">
        <f>B15/B19</f>
        <v>0.946353</v>
      </c>
      <c r="C17" s="5">
        <f>C15/C19</f>
        <v>1.025216111111111</v>
      </c>
      <c r="D17" s="5">
        <f>D15/D19</f>
        <v>1.892706666666667</v>
      </c>
      <c r="E17" s="5">
        <f>E15/E19</f>
        <v>2.807514888888889</v>
      </c>
      <c r="F17" s="5">
        <f>F15/F19</f>
        <v>2.83906</v>
      </c>
      <c r="G17" s="5">
        <f>G15/G19</f>
        <v>3.974684</v>
      </c>
      <c r="H17" s="5">
        <f>H15/H19</f>
        <v>7.539281555555556</v>
      </c>
    </row>
    <row r="18" ht="20.35" customHeight="1">
      <c r="A18" t="s" s="7">
        <v>22</v>
      </c>
      <c r="B18" s="7">
        <f>B14/B13</f>
        <v>1.730855188285978</v>
      </c>
      <c r="C18" s="7">
        <v>1.730855188285978</v>
      </c>
      <c r="D18" s="7">
        <v>1.730855188285978</v>
      </c>
      <c r="E18" s="7">
        <v>1.730855188285978</v>
      </c>
      <c r="F18" s="7">
        <v>1.730855188285978</v>
      </c>
      <c r="G18" s="7">
        <v>1.730855188285978</v>
      </c>
      <c r="H18" s="7">
        <v>1.730855188285978</v>
      </c>
    </row>
    <row r="19" ht="20.35" customHeight="1">
      <c r="A19" t="s" s="8">
        <v>23</v>
      </c>
      <c r="B19" s="8">
        <f>B15/B13</f>
        <v>2.118732810353141</v>
      </c>
      <c r="C19" s="8">
        <v>2.118732064073453</v>
      </c>
      <c r="D19" s="8">
        <v>2.118732064073453</v>
      </c>
      <c r="E19" s="8">
        <v>2.118732064073453</v>
      </c>
      <c r="F19" s="8">
        <v>2.118732064073453</v>
      </c>
      <c r="G19" s="8">
        <v>2.118732064073453</v>
      </c>
      <c r="H19" s="8">
        <v>2.118732064073453</v>
      </c>
    </row>
  </sheetData>
  <mergeCells count="1">
    <mergeCell ref="A1:H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3:H18"/>
  <sheetViews>
    <sheetView workbookViewId="0" showGridLines="0" defaultGridColor="1"/>
  </sheetViews>
  <sheetFormatPr defaultColWidth="12.25" defaultRowHeight="18" customHeight="1" outlineLevelRow="0" outlineLevelCol="0"/>
  <cols>
    <col min="1" max="1" width="12.25" style="9" customWidth="1"/>
    <col min="2" max="2" width="12.25" style="9" customWidth="1"/>
    <col min="3" max="3" width="12.25" style="9" customWidth="1"/>
    <col min="4" max="4" width="12.25" style="9" customWidth="1"/>
    <col min="5" max="5" width="12.25" style="9" customWidth="1"/>
    <col min="6" max="6" width="12.25" style="9" customWidth="1"/>
    <col min="7" max="7" width="12.25" style="9" customWidth="1"/>
    <col min="8" max="8" width="12.25" style="9" customWidth="1"/>
    <col min="9" max="256" width="12.25" style="9" customWidth="1"/>
  </cols>
  <sheetData>
    <row r="1" ht="0" customHeight="1"/>
    <row r="2">
      <c r="A2" t="s" s="2">
        <v>24</v>
      </c>
      <c r="B2"/>
      <c r="C2"/>
      <c r="D2"/>
      <c r="E2"/>
      <c r="F2"/>
      <c r="G2"/>
      <c r="H2"/>
    </row>
    <row r="3" ht="20.35" customHeight="1">
      <c r="A3" s="3"/>
      <c r="B3" t="s" s="4">
        <v>2</v>
      </c>
      <c r="C3" t="s" s="4">
        <v>3</v>
      </c>
      <c r="D3" s="3"/>
      <c r="E3" s="3"/>
      <c r="F3" s="3"/>
      <c r="G3" s="3"/>
      <c r="H3" s="3"/>
    </row>
    <row r="4" ht="20.35" customHeight="1">
      <c r="A4" t="s" s="5">
        <v>4</v>
      </c>
      <c r="B4" s="5">
        <v>-18</v>
      </c>
      <c r="C4" s="5">
        <f>B4*(PI()/180)</f>
        <v>-0.3141592653589793</v>
      </c>
      <c r="D4" s="6"/>
      <c r="E4" s="6"/>
      <c r="F4" s="6"/>
      <c r="G4" s="6"/>
      <c r="H4" s="6"/>
    </row>
    <row r="5" ht="20.35" customHeight="1">
      <c r="A5" t="s" s="4">
        <v>5</v>
      </c>
      <c r="B5" s="4">
        <v>23</v>
      </c>
      <c r="C5" s="4">
        <f>B5*(PI()/180)</f>
        <v>0.4014257279586958</v>
      </c>
      <c r="D5" s="3"/>
      <c r="E5" s="3"/>
      <c r="F5" s="3"/>
      <c r="G5" s="3"/>
      <c r="H5" s="3"/>
    </row>
    <row r="6" ht="20.35" customHeight="1">
      <c r="A6" t="s" s="5">
        <v>6</v>
      </c>
      <c r="B6" s="5">
        <f>B5-B4</f>
        <v>41</v>
      </c>
      <c r="C6" s="5">
        <f>C5-C4</f>
        <v>0.7155849933176751</v>
      </c>
      <c r="D6" s="6"/>
      <c r="E6" s="6"/>
      <c r="F6" s="6"/>
      <c r="G6" s="6"/>
      <c r="H6" s="6"/>
    </row>
    <row r="7" ht="20.35" customHeight="1">
      <c r="A7" s="3"/>
      <c r="B7" s="3"/>
      <c r="C7" s="3"/>
      <c r="D7" s="3"/>
      <c r="E7" s="3"/>
      <c r="F7" s="3"/>
      <c r="G7" s="3"/>
      <c r="H7" s="3"/>
    </row>
    <row r="8" ht="20.35" customHeight="1">
      <c r="A8" s="6"/>
      <c r="B8" s="6"/>
      <c r="C8" s="6"/>
      <c r="D8" t="s" s="5">
        <v>7</v>
      </c>
      <c r="E8" s="6"/>
      <c r="F8" s="6"/>
      <c r="G8" s="6"/>
      <c r="H8" s="6"/>
    </row>
    <row r="9" ht="20.35" customHeight="1">
      <c r="A9" s="3"/>
      <c r="B9" s="3"/>
      <c r="C9" s="3"/>
      <c r="D9" s="4">
        <v>0.467</v>
      </c>
      <c r="E9" s="3"/>
      <c r="F9" s="3"/>
      <c r="G9" s="3"/>
      <c r="H9" s="3"/>
    </row>
    <row r="10" ht="32.35" customHeight="1">
      <c r="A10" t="s" s="5">
        <v>8</v>
      </c>
      <c r="B10" s="5">
        <f>B8*B6</f>
        <v>0</v>
      </c>
      <c r="C10" s="5">
        <f>B8*C6</f>
        <v>0</v>
      </c>
      <c r="D10" s="6"/>
      <c r="E10" s="6"/>
      <c r="F10" s="6"/>
      <c r="G10" s="6"/>
      <c r="H10" s="6"/>
    </row>
    <row r="11" ht="20.35" customHeight="1">
      <c r="A11" s="3"/>
      <c r="B11" s="3"/>
      <c r="C11" s="3"/>
      <c r="D11" s="3"/>
      <c r="E11" s="3"/>
      <c r="F11" s="3"/>
      <c r="G11" s="3"/>
      <c r="H11" s="3"/>
    </row>
    <row r="12" ht="20.35" customHeight="1">
      <c r="A12" s="6"/>
      <c r="B12" t="s" s="5">
        <v>9</v>
      </c>
      <c r="C12" t="s" s="5">
        <v>10</v>
      </c>
      <c r="D12" t="s" s="5">
        <v>11</v>
      </c>
      <c r="E12" t="s" s="5">
        <v>12</v>
      </c>
      <c r="F12" t="s" s="5">
        <v>13</v>
      </c>
      <c r="G12" t="s" s="5">
        <v>14</v>
      </c>
      <c r="H12" t="s" s="5">
        <v>15</v>
      </c>
    </row>
    <row r="13" ht="20.35" customHeight="1">
      <c r="A13" t="s" s="4">
        <v>17</v>
      </c>
      <c r="B13" s="4">
        <v>0.946353</v>
      </c>
      <c r="C13" s="4">
        <v>1.89271</v>
      </c>
      <c r="D13" s="4">
        <v>2.83906</v>
      </c>
      <c r="E13" s="4">
        <v>3.78541</v>
      </c>
      <c r="F13" s="4">
        <v>7.428871</v>
      </c>
      <c r="G13" s="3"/>
      <c r="H13" s="3"/>
    </row>
    <row r="14" ht="20.35" customHeight="1">
      <c r="A14" t="s" s="5">
        <v>18</v>
      </c>
      <c r="B14" s="5">
        <v>1.573</v>
      </c>
      <c r="C14" s="5">
        <v>3.489</v>
      </c>
      <c r="D14" s="5">
        <v>5.327</v>
      </c>
      <c r="E14" s="5">
        <v>7.189</v>
      </c>
      <c r="F14" s="5">
        <v>12.17</v>
      </c>
      <c r="G14" s="6"/>
      <c r="H14" s="6"/>
    </row>
    <row r="15" ht="32.35" customHeight="1">
      <c r="A15" t="s" s="4">
        <v>20</v>
      </c>
      <c r="B15" s="4">
        <f>B14/B17</f>
        <v>0.9087993095238096</v>
      </c>
      <c r="C15" s="4">
        <f>C14/C17</f>
        <v>2.015766554945055</v>
      </c>
      <c r="D15" s="4">
        <f>D14/D17</f>
        <v>3.077669371794872</v>
      </c>
      <c r="E15" s="4">
        <f>E14/E17</f>
        <v>4.153438166666667</v>
      </c>
      <c r="F15" s="4">
        <f>F14/F17</f>
        <v>7.031206355311356</v>
      </c>
      <c r="G15" s="3"/>
      <c r="H15" s="3"/>
    </row>
    <row r="16" ht="32.35" customHeight="1">
      <c r="A16" t="s" s="5">
        <v>25</v>
      </c>
      <c r="B16" s="5">
        <f>B14/B18</f>
        <v>0.946353</v>
      </c>
      <c r="C16" s="5">
        <f>C14/C18</f>
        <v>2.099062693579148</v>
      </c>
      <c r="D16" s="5">
        <f>D14/D18</f>
        <v>3.204845792116974</v>
      </c>
      <c r="E16" s="5">
        <f>E14/E18</f>
        <v>4.325067842975207</v>
      </c>
      <c r="F16" s="5">
        <f>F14/F18</f>
        <v>7.321752072472981</v>
      </c>
      <c r="G16" s="6"/>
      <c r="H16" s="6"/>
    </row>
    <row r="17" ht="20.35" customHeight="1">
      <c r="A17" t="s" s="7">
        <v>22</v>
      </c>
      <c r="B17" s="7">
        <v>1.730855188285978</v>
      </c>
      <c r="C17" s="7">
        <v>1.730855188285978</v>
      </c>
      <c r="D17" s="7">
        <v>1.730855188285978</v>
      </c>
      <c r="E17" s="7">
        <v>1.730855188285978</v>
      </c>
      <c r="F17" s="7">
        <v>1.730855188285978</v>
      </c>
      <c r="G17" s="10"/>
      <c r="H17" s="10"/>
    </row>
    <row r="18" ht="32.35" customHeight="1">
      <c r="A18" t="s" s="8">
        <v>26</v>
      </c>
      <c r="B18" s="8">
        <f>B14/B13</f>
        <v>1.66217045859209</v>
      </c>
      <c r="C18" s="8">
        <v>1.66217045859209</v>
      </c>
      <c r="D18" s="8">
        <v>1.66217045859209</v>
      </c>
      <c r="E18" s="8">
        <v>1.66217045859209</v>
      </c>
      <c r="F18" s="8">
        <v>1.66217045859209</v>
      </c>
      <c r="G18" s="11"/>
      <c r="H18" s="11"/>
    </row>
  </sheetData>
  <mergeCells count="1">
    <mergeCell ref="A2:H2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H17"/>
  <sheetViews>
    <sheetView workbookViewId="0" showGridLines="0" defaultGridColor="1"/>
  </sheetViews>
  <sheetFormatPr defaultColWidth="12.25" defaultRowHeight="18" customHeight="1" outlineLevelRow="0" outlineLevelCol="0"/>
  <cols>
    <col min="1" max="1" width="12.25" style="12" customWidth="1"/>
    <col min="2" max="2" width="12.25" style="12" customWidth="1"/>
    <col min="3" max="3" width="12.25" style="12" customWidth="1"/>
    <col min="4" max="4" width="12.25" style="12" customWidth="1"/>
    <col min="5" max="5" width="12.25" style="12" customWidth="1"/>
    <col min="6" max="6" width="12.25" style="12" customWidth="1"/>
    <col min="7" max="7" width="12.25" style="12" customWidth="1"/>
    <col min="8" max="8" width="12.25" style="12" customWidth="1"/>
    <col min="9" max="256" width="12.25" style="12" customWidth="1"/>
  </cols>
  <sheetData>
    <row r="1">
      <c r="A1" t="s" s="2">
        <v>27</v>
      </c>
      <c r="B1"/>
      <c r="C1"/>
      <c r="D1"/>
      <c r="E1"/>
      <c r="F1"/>
      <c r="G1"/>
      <c r="H1"/>
    </row>
    <row r="2" ht="20.35" customHeight="1">
      <c r="A2" s="3"/>
      <c r="B2" t="s" s="4">
        <v>2</v>
      </c>
      <c r="C2" t="s" s="4">
        <v>3</v>
      </c>
      <c r="D2" s="3"/>
      <c r="E2" s="3"/>
      <c r="F2" s="3"/>
      <c r="G2" s="3"/>
      <c r="H2" s="3"/>
    </row>
    <row r="3" ht="20.35" customHeight="1">
      <c r="A3" t="s" s="5">
        <v>4</v>
      </c>
      <c r="B3" s="5">
        <v>-18</v>
      </c>
      <c r="C3" s="5">
        <f>B3*(PI()/180)</f>
        <v>-0.3141592653589793</v>
      </c>
      <c r="D3" s="6"/>
      <c r="E3" s="6"/>
      <c r="F3" s="6"/>
      <c r="G3" s="6"/>
      <c r="H3" s="6"/>
    </row>
    <row r="4" ht="20.35" customHeight="1">
      <c r="A4" t="s" s="4">
        <v>5</v>
      </c>
      <c r="B4" s="4">
        <v>23</v>
      </c>
      <c r="C4" s="4">
        <f>B4*(PI()/180)</f>
        <v>0.4014257279586958</v>
      </c>
      <c r="D4" s="3"/>
      <c r="E4" s="3"/>
      <c r="F4" s="3"/>
      <c r="G4" s="3"/>
      <c r="H4" s="3"/>
    </row>
    <row r="5" ht="20.35" customHeight="1">
      <c r="A5" t="s" s="5">
        <v>6</v>
      </c>
      <c r="B5" s="5">
        <f>B4-B3</f>
        <v>41</v>
      </c>
      <c r="C5" s="5">
        <f>C4-C3</f>
        <v>0.7155849933176751</v>
      </c>
      <c r="D5" s="6"/>
      <c r="E5" s="6"/>
      <c r="F5" s="6"/>
      <c r="G5" s="6"/>
      <c r="H5" s="6"/>
    </row>
    <row r="6" ht="20.35" customHeight="1">
      <c r="A6" s="3"/>
      <c r="B6" s="3"/>
      <c r="C6" s="3"/>
      <c r="D6" s="3"/>
      <c r="E6" s="3"/>
      <c r="F6" s="3"/>
      <c r="G6" s="3"/>
      <c r="H6" s="3"/>
    </row>
    <row r="7" ht="20.35" customHeight="1">
      <c r="A7" s="6"/>
      <c r="B7" s="6"/>
      <c r="C7" s="6"/>
      <c r="D7" t="s" s="5">
        <v>7</v>
      </c>
      <c r="E7" s="6"/>
      <c r="F7" s="6"/>
      <c r="G7" s="6"/>
      <c r="H7" s="6"/>
    </row>
    <row r="8" ht="20.35" customHeight="1">
      <c r="A8" s="3"/>
      <c r="B8" s="3"/>
      <c r="C8" s="3"/>
      <c r="D8" s="4">
        <v>0.467</v>
      </c>
      <c r="E8" s="3"/>
      <c r="F8" s="3"/>
      <c r="G8" s="3"/>
      <c r="H8" s="3"/>
    </row>
    <row r="9" ht="32.35" customHeight="1">
      <c r="A9" t="s" s="5">
        <v>8</v>
      </c>
      <c r="B9" s="5">
        <f>B7*B5</f>
        <v>0</v>
      </c>
      <c r="C9" s="5">
        <f>B7*C5</f>
        <v>0</v>
      </c>
      <c r="D9" s="6"/>
      <c r="E9" s="6"/>
      <c r="F9" s="6"/>
      <c r="G9" s="6"/>
      <c r="H9" s="6"/>
    </row>
    <row r="10" ht="20.35" customHeight="1">
      <c r="A10" s="3"/>
      <c r="B10" s="3"/>
      <c r="C10" s="3"/>
      <c r="D10" s="3"/>
      <c r="E10" s="3"/>
      <c r="F10" s="3"/>
      <c r="G10" s="3"/>
      <c r="H10" s="3"/>
    </row>
    <row r="11" ht="20.35" customHeight="1">
      <c r="A11" s="6"/>
      <c r="B11" t="s" s="5">
        <v>9</v>
      </c>
      <c r="C11" t="s" s="5">
        <v>10</v>
      </c>
      <c r="D11" t="s" s="5">
        <v>11</v>
      </c>
      <c r="E11" t="s" s="5">
        <v>12</v>
      </c>
      <c r="F11" t="s" s="5">
        <v>13</v>
      </c>
      <c r="G11" t="s" s="5">
        <v>14</v>
      </c>
      <c r="H11" t="s" s="5">
        <v>15</v>
      </c>
    </row>
    <row r="12" ht="20.35" customHeight="1">
      <c r="A12" t="s" s="4">
        <v>17</v>
      </c>
      <c r="B12" s="4">
        <v>1.0646471</v>
      </c>
      <c r="C12" s="4">
        <v>1.89271</v>
      </c>
      <c r="D12" s="4">
        <v>2.9961534</v>
      </c>
      <c r="E12" s="4">
        <v>3.88005</v>
      </c>
      <c r="F12" s="4">
        <v>7.57082</v>
      </c>
      <c r="G12" s="3"/>
      <c r="H12" s="3"/>
    </row>
    <row r="13" ht="20.35" customHeight="1">
      <c r="A13" t="s" s="5">
        <v>18</v>
      </c>
      <c r="B13" s="5">
        <v>2.174</v>
      </c>
      <c r="C13" s="5">
        <v>3.403</v>
      </c>
      <c r="D13" s="5">
        <v>5.612</v>
      </c>
      <c r="E13" s="5">
        <v>6.605</v>
      </c>
      <c r="F13" s="5">
        <v>16.85</v>
      </c>
      <c r="G13" s="6"/>
      <c r="H13" s="6"/>
    </row>
    <row r="14" ht="32.35" customHeight="1">
      <c r="A14" t="s" s="4">
        <v>20</v>
      </c>
      <c r="B14" s="4">
        <f>B13/B16</f>
        <v>1.256026509157509</v>
      </c>
      <c r="C14" s="4">
        <f>C13/C16</f>
        <v>1.966080133699634</v>
      </c>
      <c r="D14" s="4">
        <f>D13/D16</f>
        <v>3.242327860805861</v>
      </c>
      <c r="E14" s="4">
        <f>E13/E16</f>
        <v>3.816032701465202</v>
      </c>
      <c r="F14" s="4">
        <f>F13/F16</f>
        <v>9.735072069597072</v>
      </c>
      <c r="G14" s="3"/>
      <c r="H14" s="3"/>
    </row>
    <row r="15" ht="32.35" customHeight="1">
      <c r="A15" t="s" s="5">
        <v>28</v>
      </c>
      <c r="B15" s="5">
        <f>B13/B17</f>
        <v>1.0646471</v>
      </c>
      <c r="C15" s="5">
        <f>C13/C17</f>
        <v>1.666510616973321</v>
      </c>
      <c r="D15" s="5">
        <f>D13/D17</f>
        <v>2.748297849678013</v>
      </c>
      <c r="E15" s="5">
        <f>E13/E17</f>
        <v>3.234587900413984</v>
      </c>
      <c r="F15" s="5">
        <f>F13/F17</f>
        <v>8.251749602115916</v>
      </c>
      <c r="G15" s="6"/>
      <c r="H15" s="6"/>
    </row>
    <row r="16" ht="20.35" customHeight="1">
      <c r="A16" t="s" s="7">
        <v>22</v>
      </c>
      <c r="B16" s="7">
        <v>1.730855188285978</v>
      </c>
      <c r="C16" s="7">
        <v>1.730855188285978</v>
      </c>
      <c r="D16" s="7">
        <v>1.730855188285978</v>
      </c>
      <c r="E16" s="7">
        <v>1.730855188285978</v>
      </c>
      <c r="F16" s="7">
        <v>1.730855188285978</v>
      </c>
      <c r="G16" s="10"/>
      <c r="H16" s="10"/>
    </row>
    <row r="17" ht="32.35" customHeight="1">
      <c r="A17" t="s" s="8">
        <v>29</v>
      </c>
      <c r="B17" s="8">
        <f>B13/B12</f>
        <v>2.041991191259526</v>
      </c>
      <c r="C17" s="8">
        <v>2.041991191259526</v>
      </c>
      <c r="D17" s="8">
        <v>2.041991191259526</v>
      </c>
      <c r="E17" s="8">
        <v>2.041991191259526</v>
      </c>
      <c r="F17" s="8">
        <v>2.041991191259526</v>
      </c>
      <c r="G17" s="11"/>
      <c r="H17" s="11"/>
    </row>
  </sheetData>
  <mergeCells count="1">
    <mergeCell ref="A1:H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3:H16"/>
  <sheetViews>
    <sheetView workbookViewId="0" showGridLines="0" defaultGridColor="1"/>
  </sheetViews>
  <sheetFormatPr defaultColWidth="12.25" defaultRowHeight="18" customHeight="1" outlineLevelRow="0" outlineLevelCol="0"/>
  <cols>
    <col min="1" max="1" width="12.25" style="13" customWidth="1"/>
    <col min="2" max="2" width="12.25" style="13" customWidth="1"/>
    <col min="3" max="3" width="12.25" style="13" customWidth="1"/>
    <col min="4" max="4" width="12.25" style="13" customWidth="1"/>
    <col min="5" max="5" width="12.25" style="13" customWidth="1"/>
    <col min="6" max="6" width="12.25" style="13" customWidth="1"/>
    <col min="7" max="7" width="12.25" style="13" customWidth="1"/>
    <col min="8" max="8" width="12.25" style="13" customWidth="1"/>
    <col min="9" max="256" width="12.25" style="13" customWidth="1"/>
  </cols>
  <sheetData>
    <row r="1" ht="0" customHeight="1"/>
    <row r="2">
      <c r="A2" t="s" s="2">
        <v>30</v>
      </c>
      <c r="B2"/>
      <c r="C2"/>
      <c r="D2"/>
      <c r="E2"/>
      <c r="F2"/>
      <c r="G2"/>
      <c r="H2"/>
    </row>
    <row r="3" ht="20.35" customHeight="1">
      <c r="A3" s="3"/>
      <c r="B3" t="s" s="4">
        <v>2</v>
      </c>
      <c r="C3" t="s" s="4">
        <v>3</v>
      </c>
      <c r="D3" s="3"/>
      <c r="E3" s="3"/>
      <c r="F3" s="3"/>
      <c r="G3" s="3"/>
      <c r="H3" s="3"/>
    </row>
    <row r="4" ht="20.35" customHeight="1">
      <c r="A4" t="s" s="5">
        <v>4</v>
      </c>
      <c r="B4" s="5">
        <v>-18</v>
      </c>
      <c r="C4" s="5">
        <f>B4*(PI()/180)</f>
        <v>-0.3141592653589793</v>
      </c>
      <c r="D4" s="6"/>
      <c r="E4" s="6"/>
      <c r="F4" s="6"/>
      <c r="G4" s="6"/>
      <c r="H4" s="6"/>
    </row>
    <row r="5" ht="20.35" customHeight="1">
      <c r="A5" t="s" s="4">
        <v>5</v>
      </c>
      <c r="B5" s="4">
        <v>23</v>
      </c>
      <c r="C5" s="4">
        <f>B5*(PI()/180)</f>
        <v>0.4014257279586958</v>
      </c>
      <c r="D5" s="3"/>
      <c r="E5" s="3"/>
      <c r="F5" s="3"/>
      <c r="G5" s="3"/>
      <c r="H5" s="3"/>
    </row>
    <row r="6" ht="20.35" customHeight="1">
      <c r="A6" t="s" s="5">
        <v>6</v>
      </c>
      <c r="B6" s="5">
        <f>B5-B4</f>
        <v>41</v>
      </c>
      <c r="C6" s="5">
        <f>C5-C4</f>
        <v>0.7155849933176751</v>
      </c>
      <c r="D6" s="6"/>
      <c r="E6" s="6"/>
      <c r="F6" s="6"/>
      <c r="G6" s="6"/>
      <c r="H6" s="6"/>
    </row>
    <row r="7" ht="20.35" customHeight="1">
      <c r="A7" s="3"/>
      <c r="B7" s="3"/>
      <c r="C7" s="3"/>
      <c r="D7" s="3"/>
      <c r="E7" s="3"/>
      <c r="F7" s="3"/>
      <c r="G7" s="3"/>
      <c r="H7" s="3"/>
    </row>
    <row r="8" ht="20.35" customHeight="1">
      <c r="A8" s="6"/>
      <c r="B8" s="6"/>
      <c r="C8" s="6"/>
      <c r="D8" t="s" s="5">
        <v>7</v>
      </c>
      <c r="E8" s="6"/>
      <c r="F8" s="6"/>
      <c r="G8" s="6"/>
      <c r="H8" s="6"/>
    </row>
    <row r="9" ht="20.35" customHeight="1">
      <c r="A9" s="3"/>
      <c r="B9" s="3"/>
      <c r="C9" s="3"/>
      <c r="D9" s="4">
        <v>0.467</v>
      </c>
      <c r="E9" s="3"/>
      <c r="F9" s="3"/>
      <c r="G9" s="3"/>
      <c r="H9" s="3"/>
    </row>
    <row r="10" ht="32.35" customHeight="1">
      <c r="A10" t="s" s="5">
        <v>8</v>
      </c>
      <c r="B10" s="5">
        <f>B8*B6</f>
        <v>0</v>
      </c>
      <c r="C10" s="5">
        <f>B8*C6</f>
        <v>0</v>
      </c>
      <c r="D10" s="6"/>
      <c r="E10" s="6"/>
      <c r="F10" s="6"/>
      <c r="G10" s="6"/>
      <c r="H10" s="6"/>
    </row>
    <row r="11" ht="20.35" customHeight="1">
      <c r="A11" s="3"/>
      <c r="B11" s="3"/>
      <c r="C11" s="3"/>
      <c r="D11" s="3"/>
      <c r="E11" s="3"/>
      <c r="F11" s="3"/>
      <c r="G11" s="3"/>
      <c r="H11" s="3"/>
    </row>
    <row r="12" ht="20.35" customHeight="1">
      <c r="A12" s="6"/>
      <c r="B12" t="s" s="5">
        <v>9</v>
      </c>
      <c r="C12" t="s" s="5">
        <v>10</v>
      </c>
      <c r="D12" t="s" s="5">
        <v>11</v>
      </c>
      <c r="E12" t="s" s="5">
        <v>12</v>
      </c>
      <c r="F12" t="s" s="5">
        <v>13</v>
      </c>
      <c r="G12" t="s" s="5">
        <v>14</v>
      </c>
      <c r="H12" t="s" s="5">
        <v>15</v>
      </c>
    </row>
    <row r="13" ht="20.35" customHeight="1">
      <c r="A13" t="s" s="4">
        <v>17</v>
      </c>
      <c r="B13" s="4">
        <v>0.946353</v>
      </c>
      <c r="C13" s="4">
        <v>1.89271</v>
      </c>
      <c r="D13" s="4">
        <v>2.83906</v>
      </c>
      <c r="E13" s="3"/>
      <c r="F13" s="3"/>
      <c r="G13" s="3"/>
      <c r="H13" s="3"/>
    </row>
    <row r="14" ht="20.35" customHeight="1">
      <c r="A14" t="s" s="5">
        <v>18</v>
      </c>
      <c r="B14" s="5">
        <v>2.833</v>
      </c>
      <c r="C14" s="5">
        <v>5.489</v>
      </c>
      <c r="D14" s="5">
        <v>8.414999999999999</v>
      </c>
      <c r="E14" s="6"/>
      <c r="F14" s="6"/>
      <c r="G14" s="6"/>
      <c r="H14" s="6"/>
    </row>
    <row r="15" ht="32.35" customHeight="1">
      <c r="A15" t="s" s="4">
        <v>20</v>
      </c>
      <c r="B15" s="4">
        <f>B14/B16</f>
        <v>1.636763155677656</v>
      </c>
      <c r="C15" s="4">
        <f>C14/C16</f>
        <v>3.171264723443223</v>
      </c>
      <c r="D15" s="4">
        <f>D14/D16</f>
        <v>4.861758543956044</v>
      </c>
      <c r="E15" s="4">
        <f>E14/E16</f>
        <v>0</v>
      </c>
      <c r="F15" s="4">
        <f>F14/F16</f>
        <v>0</v>
      </c>
      <c r="G15" s="3"/>
      <c r="H15" s="3"/>
    </row>
    <row r="16" ht="20.35" customHeight="1">
      <c r="A16" t="s" s="8">
        <v>22</v>
      </c>
      <c r="B16" s="8">
        <v>1.730855188285978</v>
      </c>
      <c r="C16" s="8">
        <v>1.730855188285978</v>
      </c>
      <c r="D16" s="8">
        <v>1.730855188285978</v>
      </c>
      <c r="E16" s="8">
        <v>1.730855188285978</v>
      </c>
      <c r="F16" s="8">
        <v>1.730855188285978</v>
      </c>
      <c r="G16" s="11"/>
      <c r="H16" s="11"/>
    </row>
  </sheetData>
  <mergeCells count="1">
    <mergeCell ref="A2:H2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B2:I15"/>
  <sheetViews>
    <sheetView workbookViewId="0" showGridLines="0" defaultGridColor="1"/>
  </sheetViews>
  <sheetFormatPr defaultColWidth="12.25" defaultRowHeight="18" customHeight="1" outlineLevelRow="0" outlineLevelCol="0"/>
  <cols>
    <col min="1" max="1" width="12.25" style="14" customWidth="1"/>
    <col min="2" max="2" width="12.25" style="14" customWidth="1"/>
    <col min="3" max="3" width="12.25" style="14" customWidth="1"/>
    <col min="4" max="4" width="12.25" style="14" customWidth="1"/>
    <col min="5" max="5" width="12.25" style="14" customWidth="1"/>
    <col min="6" max="6" width="12.25" style="14" customWidth="1"/>
    <col min="7" max="7" width="12.25" style="14" customWidth="1"/>
    <col min="8" max="8" width="12.25" style="14" customWidth="1"/>
    <col min="9" max="9" width="12.25" style="14" customWidth="1"/>
    <col min="10" max="256" width="12.25" style="14" customWidth="1"/>
  </cols>
  <sheetData>
    <row r="1">
      <c r="B1" t="s" s="2">
        <v>31</v>
      </c>
      <c r="C1"/>
      <c r="D1"/>
      <c r="E1"/>
      <c r="F1"/>
      <c r="G1"/>
      <c r="H1"/>
      <c r="I1"/>
    </row>
    <row r="2" ht="20.35" customHeight="1">
      <c r="B2" s="3"/>
      <c r="C2" t="s" s="4">
        <v>2</v>
      </c>
      <c r="D2" t="s" s="4">
        <v>3</v>
      </c>
      <c r="E2" s="3"/>
      <c r="F2" s="3"/>
      <c r="G2" s="3"/>
      <c r="H2" s="3"/>
      <c r="I2" s="3"/>
    </row>
    <row r="3" ht="20.35" customHeight="1">
      <c r="B3" t="s" s="5">
        <v>4</v>
      </c>
      <c r="C3" s="5">
        <v>-18</v>
      </c>
      <c r="D3" s="5">
        <f>C3*(PI()/180)</f>
        <v>-0.3141592653589793</v>
      </c>
      <c r="E3" s="6"/>
      <c r="F3" s="6"/>
      <c r="G3" s="6"/>
      <c r="H3" s="6"/>
      <c r="I3" s="6"/>
    </row>
    <row r="4" ht="20.35" customHeight="1">
      <c r="B4" t="s" s="4">
        <v>5</v>
      </c>
      <c r="C4" s="4">
        <v>23</v>
      </c>
      <c r="D4" s="4">
        <f>C4*(PI()/180)</f>
        <v>0.4014257279586958</v>
      </c>
      <c r="E4" s="3"/>
      <c r="F4" s="3"/>
      <c r="G4" s="3"/>
      <c r="H4" s="3"/>
      <c r="I4" s="3"/>
    </row>
    <row r="5" ht="20.35" customHeight="1">
      <c r="B5" t="s" s="5">
        <v>6</v>
      </c>
      <c r="C5" s="5">
        <f>C4-C3</f>
        <v>41</v>
      </c>
      <c r="D5" s="5">
        <f>D4-D3</f>
        <v>0.7155849933176751</v>
      </c>
      <c r="E5" s="6"/>
      <c r="F5" s="6"/>
      <c r="G5" s="6"/>
      <c r="H5" s="6"/>
      <c r="I5" s="6"/>
    </row>
    <row r="6" ht="20.35" customHeight="1">
      <c r="B6" s="3"/>
      <c r="C6" s="3"/>
      <c r="D6" s="3"/>
      <c r="E6" s="3"/>
      <c r="F6" s="3"/>
      <c r="G6" s="3"/>
      <c r="H6" s="3"/>
      <c r="I6" s="3"/>
    </row>
    <row r="7" ht="20.35" customHeight="1">
      <c r="B7" s="6"/>
      <c r="C7" s="6"/>
      <c r="D7" s="6"/>
      <c r="E7" t="s" s="5">
        <v>7</v>
      </c>
      <c r="F7" s="6"/>
      <c r="G7" s="6"/>
      <c r="H7" s="6"/>
      <c r="I7" s="6"/>
    </row>
    <row r="8" ht="20.35" customHeight="1">
      <c r="B8" s="3"/>
      <c r="C8" s="3"/>
      <c r="D8" s="3"/>
      <c r="E8" s="4">
        <v>0.467</v>
      </c>
      <c r="F8" s="3"/>
      <c r="G8" s="3"/>
      <c r="H8" s="3"/>
      <c r="I8" s="3"/>
    </row>
    <row r="9" ht="32.35" customHeight="1">
      <c r="B9" t="s" s="5">
        <v>8</v>
      </c>
      <c r="C9" s="5">
        <f>C7*C5</f>
        <v>0</v>
      </c>
      <c r="D9" s="5">
        <f>C7*D5</f>
        <v>0</v>
      </c>
      <c r="E9" s="6"/>
      <c r="F9" s="6"/>
      <c r="G9" s="6"/>
      <c r="H9" s="6"/>
      <c r="I9" s="6"/>
    </row>
    <row r="10" ht="20.35" customHeight="1">
      <c r="B10" s="3"/>
      <c r="C10" s="3"/>
      <c r="D10" s="3"/>
      <c r="E10" s="3"/>
      <c r="F10" s="3"/>
      <c r="G10" s="3"/>
      <c r="H10" s="3"/>
      <c r="I10" s="3"/>
    </row>
    <row r="11" ht="20.35" customHeight="1">
      <c r="B11" s="6"/>
      <c r="C11" t="s" s="5">
        <v>9</v>
      </c>
      <c r="D11" t="s" s="5">
        <v>10</v>
      </c>
      <c r="E11" t="s" s="5">
        <v>11</v>
      </c>
      <c r="F11" t="s" s="5">
        <v>12</v>
      </c>
      <c r="G11" t="s" s="5">
        <v>13</v>
      </c>
      <c r="H11" t="s" s="5">
        <v>14</v>
      </c>
      <c r="I11" t="s" s="5">
        <v>15</v>
      </c>
    </row>
    <row r="12" ht="20.35" customHeight="1">
      <c r="B12" t="s" s="4">
        <v>17</v>
      </c>
      <c r="C12" s="4">
        <v>0.946353</v>
      </c>
      <c r="D12" s="4">
        <v>1.89271</v>
      </c>
      <c r="E12" s="4">
        <v>1.5</v>
      </c>
      <c r="F12" s="4">
        <v>1.5</v>
      </c>
      <c r="G12" s="4">
        <v>1.5</v>
      </c>
      <c r="H12" s="4">
        <v>1.5</v>
      </c>
      <c r="I12" s="4">
        <v>1.5</v>
      </c>
    </row>
    <row r="13" ht="20.35" customHeight="1">
      <c r="B13" t="s" s="5">
        <v>18</v>
      </c>
      <c r="C13" s="5">
        <v>1.099</v>
      </c>
      <c r="D13" s="5">
        <v>2.048</v>
      </c>
      <c r="E13" s="5">
        <v>1.5</v>
      </c>
      <c r="F13" s="5">
        <v>1.5</v>
      </c>
      <c r="G13" s="5">
        <v>1.5</v>
      </c>
      <c r="H13" s="5">
        <v>1.5</v>
      </c>
      <c r="I13" s="5">
        <v>1.5</v>
      </c>
    </row>
    <row r="14" ht="32.35" customHeight="1">
      <c r="B14" t="s" s="4">
        <v>20</v>
      </c>
      <c r="C14" s="4">
        <f>C13/C15</f>
        <v>0.6570071467677405</v>
      </c>
      <c r="D14" s="4">
        <f>D13/D15</f>
        <v>1.224340888608128</v>
      </c>
      <c r="E14" s="4">
        <v>1.5</v>
      </c>
      <c r="F14" s="4">
        <v>1.5</v>
      </c>
      <c r="G14" s="4">
        <v>1.5</v>
      </c>
      <c r="H14" s="4">
        <v>1.5</v>
      </c>
      <c r="I14" s="4">
        <v>1.5</v>
      </c>
    </row>
    <row r="15" ht="20.35" customHeight="1">
      <c r="B15" t="s" s="8">
        <v>22</v>
      </c>
      <c r="C15" s="8">
        <v>1.672736750896423</v>
      </c>
      <c r="D15" s="8">
        <v>1.672736750896423</v>
      </c>
      <c r="E15" s="8">
        <v>1.672736750896423</v>
      </c>
      <c r="F15" s="8">
        <v>1.672736750896423</v>
      </c>
      <c r="G15" s="8">
        <v>1.672736750896423</v>
      </c>
      <c r="H15" s="11"/>
      <c r="I15" s="11"/>
    </row>
  </sheetData>
  <mergeCells count="1">
    <mergeCell ref="B1:I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