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770" yWindow="45" windowWidth="14940" windowHeight="12330" activeTab="2"/>
  </bookViews>
  <sheets>
    <sheet name="DIN V 18599-10" sheetId="2" r:id="rId1"/>
    <sheet name="SIA 2024" sheetId="3" r:id="rId2"/>
    <sheet name="Zuweisungen_BE" sheetId="4" r:id="rId3"/>
    <sheet name="Tabelle1" sheetId="5" r:id="rId4"/>
    <sheet name="Zuweisungen_BE_Hochschulen" sheetId="6" r:id="rId5"/>
  </sheets>
  <calcPr calcId="145621"/>
</workbook>
</file>

<file path=xl/calcChain.xml><?xml version="1.0" encoding="utf-8"?>
<calcChain xmlns="http://schemas.openxmlformats.org/spreadsheetml/2006/main">
  <c r="G2" i="6" l="1"/>
  <c r="F2" i="6" l="1"/>
  <c r="L2" i="6" s="1"/>
  <c r="D2" i="6"/>
  <c r="I2" i="6" l="1"/>
  <c r="J2" i="6"/>
  <c r="K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2" i="5"/>
  <c r="G3" i="4" l="1"/>
  <c r="H3" i="4"/>
  <c r="I3" i="4"/>
  <c r="J3" i="4"/>
  <c r="K3" i="4"/>
  <c r="L3" i="4"/>
  <c r="M3" i="4"/>
  <c r="N3" i="4"/>
  <c r="O3" i="4"/>
  <c r="P3" i="4"/>
  <c r="Q3" i="4"/>
  <c r="R3" i="4"/>
  <c r="G4" i="4"/>
  <c r="H4" i="4"/>
  <c r="I4" i="4"/>
  <c r="J4" i="4"/>
  <c r="K4" i="4"/>
  <c r="L4" i="4"/>
  <c r="M4" i="4"/>
  <c r="N4" i="4"/>
  <c r="O4" i="4"/>
  <c r="P4" i="4"/>
  <c r="Q4" i="4"/>
  <c r="R4" i="4"/>
  <c r="G5" i="4"/>
  <c r="H5" i="4"/>
  <c r="I5" i="4"/>
  <c r="J5" i="4"/>
  <c r="K5" i="4"/>
  <c r="L5" i="4"/>
  <c r="M5" i="4"/>
  <c r="N5" i="4"/>
  <c r="O5" i="4"/>
  <c r="P5" i="4"/>
  <c r="Q5" i="4"/>
  <c r="R5" i="4"/>
  <c r="G6" i="4"/>
  <c r="H6" i="4"/>
  <c r="I6" i="4"/>
  <c r="J6" i="4"/>
  <c r="K6" i="4"/>
  <c r="L6" i="4"/>
  <c r="M6" i="4"/>
  <c r="N6" i="4"/>
  <c r="O6" i="4"/>
  <c r="P6" i="4"/>
  <c r="Q6" i="4"/>
  <c r="R6" i="4"/>
  <c r="H7" i="4"/>
  <c r="L7" i="4"/>
  <c r="M7" i="4"/>
  <c r="N7" i="4"/>
  <c r="Q7" i="4"/>
  <c r="R7" i="4"/>
  <c r="H8" i="4"/>
  <c r="L8" i="4"/>
  <c r="M8" i="4"/>
  <c r="N8" i="4"/>
  <c r="Q8" i="4"/>
  <c r="R8" i="4"/>
  <c r="G9" i="4"/>
  <c r="H9" i="4"/>
  <c r="I9" i="4"/>
  <c r="J9" i="4"/>
  <c r="K9" i="4"/>
  <c r="L9" i="4"/>
  <c r="M9" i="4"/>
  <c r="N9" i="4"/>
  <c r="O9" i="4"/>
  <c r="P9" i="4"/>
  <c r="Q9" i="4"/>
  <c r="R9" i="4"/>
  <c r="G10" i="4"/>
  <c r="H10" i="4"/>
  <c r="I10" i="4"/>
  <c r="J10" i="4"/>
  <c r="K10" i="4"/>
  <c r="L10" i="4"/>
  <c r="M10" i="4"/>
  <c r="N10" i="4"/>
  <c r="O10" i="4"/>
  <c r="P10" i="4"/>
  <c r="Q10" i="4"/>
  <c r="R10" i="4"/>
  <c r="G11" i="4"/>
  <c r="H11" i="4"/>
  <c r="I11" i="4"/>
  <c r="J11" i="4"/>
  <c r="K11" i="4"/>
  <c r="L11" i="4"/>
  <c r="M11" i="4"/>
  <c r="N11" i="4"/>
  <c r="O11" i="4"/>
  <c r="P11" i="4"/>
  <c r="Q11" i="4"/>
  <c r="R11" i="4"/>
  <c r="G12" i="4"/>
  <c r="H12" i="4"/>
  <c r="I12" i="4"/>
  <c r="J12" i="4"/>
  <c r="K12" i="4"/>
  <c r="L12" i="4"/>
  <c r="M12" i="4"/>
  <c r="N12" i="4"/>
  <c r="O12" i="4"/>
  <c r="P12" i="4"/>
  <c r="Q12" i="4"/>
  <c r="R12" i="4"/>
  <c r="G13" i="4"/>
  <c r="H13" i="4"/>
  <c r="I13" i="4"/>
  <c r="J13" i="4"/>
  <c r="K13" i="4"/>
  <c r="L13" i="4"/>
  <c r="M13" i="4"/>
  <c r="N13" i="4"/>
  <c r="O13" i="4"/>
  <c r="P13" i="4"/>
  <c r="Q13" i="4"/>
  <c r="R13" i="4"/>
  <c r="G14" i="4"/>
  <c r="H14" i="4"/>
  <c r="I14" i="4"/>
  <c r="J14" i="4"/>
  <c r="K14" i="4"/>
  <c r="L14" i="4"/>
  <c r="M14" i="4"/>
  <c r="N14" i="4"/>
  <c r="O14" i="4"/>
  <c r="P14" i="4"/>
  <c r="Q14" i="4"/>
  <c r="R14" i="4"/>
  <c r="G15" i="4"/>
  <c r="H15" i="4"/>
  <c r="I15" i="4"/>
  <c r="J15" i="4"/>
  <c r="K15" i="4"/>
  <c r="L15" i="4"/>
  <c r="M15" i="4"/>
  <c r="N15" i="4"/>
  <c r="O15" i="4"/>
  <c r="P15" i="4"/>
  <c r="Q15" i="4"/>
  <c r="R15" i="4"/>
  <c r="G17" i="4"/>
  <c r="H17" i="4"/>
  <c r="I17" i="4"/>
  <c r="J17" i="4"/>
  <c r="K17" i="4"/>
  <c r="L17" i="4"/>
  <c r="M17" i="4"/>
  <c r="N17" i="4"/>
  <c r="O17" i="4"/>
  <c r="P17" i="4"/>
  <c r="Q17" i="4"/>
  <c r="R17" i="4"/>
  <c r="G18" i="4"/>
  <c r="H18" i="4"/>
  <c r="I18" i="4"/>
  <c r="J18" i="4"/>
  <c r="K18" i="4"/>
  <c r="L18" i="4"/>
  <c r="M18" i="4"/>
  <c r="N18" i="4"/>
  <c r="O18" i="4"/>
  <c r="P18" i="4"/>
  <c r="Q18" i="4"/>
  <c r="R18" i="4"/>
  <c r="G19" i="4"/>
  <c r="H19" i="4"/>
  <c r="I19" i="4"/>
  <c r="J19" i="4"/>
  <c r="K19" i="4"/>
  <c r="L19" i="4"/>
  <c r="M19" i="4"/>
  <c r="N19" i="4"/>
  <c r="O19" i="4"/>
  <c r="P19" i="4"/>
  <c r="Q19" i="4"/>
  <c r="R19" i="4"/>
  <c r="G20" i="4"/>
  <c r="H20" i="4"/>
  <c r="I20" i="4"/>
  <c r="J20" i="4"/>
  <c r="K20" i="4"/>
  <c r="L20" i="4"/>
  <c r="M20" i="4"/>
  <c r="N20" i="4"/>
  <c r="O20" i="4"/>
  <c r="P20" i="4"/>
  <c r="Q20" i="4"/>
  <c r="R20" i="4"/>
  <c r="G21" i="4"/>
  <c r="H21" i="4"/>
  <c r="I21" i="4"/>
  <c r="J21" i="4"/>
  <c r="K21" i="4"/>
  <c r="L21" i="4"/>
  <c r="M21" i="4"/>
  <c r="N21" i="4"/>
  <c r="O21" i="4"/>
  <c r="P21" i="4"/>
  <c r="Q21" i="4"/>
  <c r="R21" i="4"/>
  <c r="G22" i="4"/>
  <c r="H22" i="4"/>
  <c r="I22" i="4"/>
  <c r="J22" i="4"/>
  <c r="K22" i="4"/>
  <c r="L22" i="4"/>
  <c r="M22" i="4"/>
  <c r="N22" i="4"/>
  <c r="O22" i="4"/>
  <c r="P22" i="4"/>
  <c r="Q22" i="4"/>
  <c r="R22" i="4"/>
  <c r="G23" i="4"/>
  <c r="H23" i="4"/>
  <c r="I23" i="4"/>
  <c r="J23" i="4"/>
  <c r="K23" i="4"/>
  <c r="L23" i="4"/>
  <c r="M23" i="4"/>
  <c r="N23" i="4"/>
  <c r="O23" i="4"/>
  <c r="P23" i="4"/>
  <c r="Q23" i="4"/>
  <c r="R23" i="4"/>
  <c r="G24" i="4"/>
  <c r="H24" i="4"/>
  <c r="I24" i="4"/>
  <c r="J24" i="4"/>
  <c r="K24" i="4"/>
  <c r="L24" i="4"/>
  <c r="M24" i="4"/>
  <c r="N24" i="4"/>
  <c r="O24" i="4"/>
  <c r="P24" i="4"/>
  <c r="Q24" i="4"/>
  <c r="R24" i="4"/>
  <c r="G25" i="4"/>
  <c r="H25" i="4"/>
  <c r="I25" i="4"/>
  <c r="J25" i="4"/>
  <c r="K25" i="4"/>
  <c r="L25" i="4"/>
  <c r="M25" i="4"/>
  <c r="N25" i="4"/>
  <c r="O25" i="4"/>
  <c r="P25" i="4"/>
  <c r="Q25" i="4"/>
  <c r="R25" i="4"/>
  <c r="G26" i="4"/>
  <c r="H26" i="4"/>
  <c r="I26" i="4"/>
  <c r="J26" i="4"/>
  <c r="K26" i="4"/>
  <c r="L26" i="4"/>
  <c r="M26" i="4"/>
  <c r="N26" i="4"/>
  <c r="O26" i="4"/>
  <c r="P26" i="4"/>
  <c r="Q26" i="4"/>
  <c r="R26" i="4"/>
  <c r="G27" i="4"/>
  <c r="H27" i="4"/>
  <c r="I27" i="4"/>
  <c r="J27" i="4"/>
  <c r="K27" i="4"/>
  <c r="L27" i="4"/>
  <c r="M27" i="4"/>
  <c r="N27" i="4"/>
  <c r="O27" i="4"/>
  <c r="P27" i="4"/>
  <c r="Q27" i="4"/>
  <c r="R27" i="4"/>
  <c r="G28" i="4"/>
  <c r="H28" i="4"/>
  <c r="I28" i="4"/>
  <c r="J28" i="4"/>
  <c r="K28" i="4"/>
  <c r="L28" i="4"/>
  <c r="M28" i="4"/>
  <c r="N28" i="4"/>
  <c r="O28" i="4"/>
  <c r="P28" i="4"/>
  <c r="Q28" i="4"/>
  <c r="R28" i="4"/>
  <c r="G29" i="4"/>
  <c r="H29" i="4"/>
  <c r="I29" i="4"/>
  <c r="J29" i="4"/>
  <c r="K29" i="4"/>
  <c r="L29" i="4"/>
  <c r="M29" i="4"/>
  <c r="N29" i="4"/>
  <c r="O29" i="4"/>
  <c r="P29" i="4"/>
  <c r="Q29" i="4"/>
  <c r="R29" i="4"/>
  <c r="G30" i="4"/>
  <c r="H30" i="4"/>
  <c r="I30" i="4"/>
  <c r="J30" i="4"/>
  <c r="K30" i="4"/>
  <c r="L30" i="4"/>
  <c r="M30" i="4"/>
  <c r="N30" i="4"/>
  <c r="O30" i="4"/>
  <c r="P30" i="4"/>
  <c r="Q30" i="4"/>
  <c r="R30" i="4"/>
  <c r="G31" i="4"/>
  <c r="H31" i="4"/>
  <c r="I31" i="4"/>
  <c r="J31" i="4"/>
  <c r="K31" i="4"/>
  <c r="L31" i="4"/>
  <c r="M31" i="4"/>
  <c r="N31" i="4"/>
  <c r="O31" i="4"/>
  <c r="P31" i="4"/>
  <c r="Q31" i="4"/>
  <c r="R31" i="4"/>
  <c r="G32" i="4"/>
  <c r="H32" i="4"/>
  <c r="I32" i="4"/>
  <c r="J32" i="4"/>
  <c r="K32" i="4"/>
  <c r="L32" i="4"/>
  <c r="M32" i="4"/>
  <c r="N32" i="4"/>
  <c r="O32" i="4"/>
  <c r="P32" i="4"/>
  <c r="Q32" i="4"/>
  <c r="R32" i="4"/>
  <c r="G33" i="4"/>
  <c r="H33" i="4"/>
  <c r="I33" i="4"/>
  <c r="J33" i="4"/>
  <c r="K33" i="4"/>
  <c r="L33" i="4"/>
  <c r="M33" i="4"/>
  <c r="N33" i="4"/>
  <c r="O33" i="4"/>
  <c r="P33" i="4"/>
  <c r="Q33" i="4"/>
  <c r="R33" i="4"/>
  <c r="G34" i="4"/>
  <c r="H34" i="4"/>
  <c r="I34" i="4"/>
  <c r="J34" i="4"/>
  <c r="K34" i="4"/>
  <c r="L34" i="4"/>
  <c r="M34" i="4"/>
  <c r="N34" i="4"/>
  <c r="O34" i="4"/>
  <c r="P34" i="4"/>
  <c r="Q34" i="4"/>
  <c r="R34" i="4"/>
  <c r="G35" i="4"/>
  <c r="H35" i="4"/>
  <c r="I35" i="4"/>
  <c r="J35" i="4"/>
  <c r="K35" i="4"/>
  <c r="L35" i="4"/>
  <c r="M35" i="4"/>
  <c r="N35" i="4"/>
  <c r="O35" i="4"/>
  <c r="P35" i="4"/>
  <c r="Q35" i="4"/>
  <c r="R35" i="4"/>
  <c r="G36" i="4"/>
  <c r="H36" i="4"/>
  <c r="I36" i="4"/>
  <c r="J36" i="4"/>
  <c r="K36" i="4"/>
  <c r="L36" i="4"/>
  <c r="M36" i="4"/>
  <c r="N36" i="4"/>
  <c r="O36" i="4"/>
  <c r="P36" i="4"/>
  <c r="Q36" i="4"/>
  <c r="R36" i="4"/>
  <c r="G37" i="4"/>
  <c r="H37" i="4"/>
  <c r="I37" i="4"/>
  <c r="J37" i="4"/>
  <c r="K37" i="4"/>
  <c r="L37" i="4"/>
  <c r="M37" i="4"/>
  <c r="N37" i="4"/>
  <c r="O37" i="4"/>
  <c r="P37" i="4"/>
  <c r="Q37" i="4"/>
  <c r="R37" i="4"/>
  <c r="G38" i="4"/>
  <c r="H38" i="4"/>
  <c r="I38" i="4"/>
  <c r="J38" i="4"/>
  <c r="K38" i="4"/>
  <c r="L38" i="4"/>
  <c r="M38" i="4"/>
  <c r="N38" i="4"/>
  <c r="O38" i="4"/>
  <c r="P38" i="4"/>
  <c r="Q38" i="4"/>
  <c r="R38" i="4"/>
  <c r="G40" i="4"/>
  <c r="H40" i="4"/>
  <c r="I40" i="4"/>
  <c r="J40" i="4"/>
  <c r="K40" i="4"/>
  <c r="L40" i="4"/>
  <c r="M40" i="4"/>
  <c r="N40" i="4"/>
  <c r="O40" i="4"/>
  <c r="P40" i="4"/>
  <c r="Q40" i="4"/>
  <c r="R40" i="4"/>
  <c r="G41" i="4"/>
  <c r="H41" i="4"/>
  <c r="I41" i="4"/>
  <c r="J41" i="4"/>
  <c r="K41" i="4"/>
  <c r="L41" i="4"/>
  <c r="M41" i="4"/>
  <c r="N41" i="4"/>
  <c r="O41" i="4"/>
  <c r="P41" i="4"/>
  <c r="Q41" i="4"/>
  <c r="R41" i="4"/>
  <c r="G42" i="4"/>
  <c r="H42" i="4"/>
  <c r="I42" i="4"/>
  <c r="J42" i="4"/>
  <c r="K42" i="4"/>
  <c r="L42" i="4"/>
  <c r="M42" i="4"/>
  <c r="N42" i="4"/>
  <c r="O42" i="4"/>
  <c r="P42" i="4"/>
  <c r="Q42" i="4"/>
  <c r="R42" i="4"/>
  <c r="G43" i="4"/>
  <c r="H43" i="4"/>
  <c r="I43" i="4"/>
  <c r="J43" i="4"/>
  <c r="K43" i="4"/>
  <c r="L43" i="4"/>
  <c r="M43" i="4"/>
  <c r="N43" i="4"/>
  <c r="O43" i="4"/>
  <c r="P43" i="4"/>
  <c r="Q43" i="4"/>
  <c r="R43" i="4"/>
  <c r="G44" i="4"/>
  <c r="H44" i="4"/>
  <c r="I44" i="4"/>
  <c r="J44" i="4"/>
  <c r="K44" i="4"/>
  <c r="L44" i="4"/>
  <c r="M44" i="4"/>
  <c r="N44" i="4"/>
  <c r="O44" i="4"/>
  <c r="P44" i="4"/>
  <c r="Q44" i="4"/>
  <c r="R44" i="4"/>
  <c r="G45" i="4"/>
  <c r="H45" i="4"/>
  <c r="I45" i="4"/>
  <c r="J45" i="4"/>
  <c r="K45" i="4"/>
  <c r="L45" i="4"/>
  <c r="M45" i="4"/>
  <c r="N45" i="4"/>
  <c r="O45" i="4"/>
  <c r="P45" i="4"/>
  <c r="Q45" i="4"/>
  <c r="R45" i="4"/>
  <c r="G46" i="4"/>
  <c r="H46" i="4"/>
  <c r="I46" i="4"/>
  <c r="J46" i="4"/>
  <c r="K46" i="4"/>
  <c r="L46" i="4"/>
  <c r="M46" i="4"/>
  <c r="N46" i="4"/>
  <c r="O46" i="4"/>
  <c r="P46" i="4"/>
  <c r="Q46" i="4"/>
  <c r="R46" i="4"/>
  <c r="G47" i="4"/>
  <c r="H47" i="4"/>
  <c r="I47" i="4"/>
  <c r="J47" i="4"/>
  <c r="K47" i="4"/>
  <c r="L47" i="4"/>
  <c r="M47" i="4"/>
  <c r="N47" i="4"/>
  <c r="O47" i="4"/>
  <c r="P47" i="4"/>
  <c r="Q47" i="4"/>
  <c r="R47" i="4"/>
  <c r="H48" i="4"/>
  <c r="L48" i="4"/>
  <c r="M48" i="4"/>
  <c r="N48" i="4"/>
  <c r="Q48" i="4"/>
  <c r="R48" i="4"/>
  <c r="G49" i="4"/>
  <c r="H49" i="4"/>
  <c r="I49" i="4"/>
  <c r="J49" i="4"/>
  <c r="K49" i="4"/>
  <c r="L49" i="4"/>
  <c r="M49" i="4"/>
  <c r="N49" i="4"/>
  <c r="O49" i="4"/>
  <c r="P49" i="4"/>
  <c r="Q49" i="4"/>
  <c r="R49" i="4"/>
  <c r="G50" i="4"/>
  <c r="H50" i="4"/>
  <c r="I50" i="4"/>
  <c r="J50" i="4"/>
  <c r="K50" i="4"/>
  <c r="L50" i="4"/>
  <c r="M50" i="4"/>
  <c r="N50" i="4"/>
  <c r="O50" i="4"/>
  <c r="P50" i="4"/>
  <c r="Q50" i="4"/>
  <c r="R50" i="4"/>
  <c r="H51" i="4"/>
  <c r="L51" i="4"/>
  <c r="M51" i="4"/>
  <c r="N51" i="4"/>
  <c r="Q51" i="4"/>
  <c r="R51" i="4"/>
  <c r="G52" i="4"/>
  <c r="H52" i="4"/>
  <c r="I52" i="4"/>
  <c r="J52" i="4"/>
  <c r="K52" i="4"/>
  <c r="L52" i="4"/>
  <c r="M52" i="4"/>
  <c r="N52" i="4"/>
  <c r="O52" i="4"/>
  <c r="P52" i="4"/>
  <c r="Q52" i="4"/>
  <c r="R52" i="4"/>
  <c r="G53" i="4"/>
  <c r="H53" i="4"/>
  <c r="I53" i="4"/>
  <c r="J53" i="4"/>
  <c r="K53" i="4"/>
  <c r="L53" i="4"/>
  <c r="M53" i="4"/>
  <c r="N53" i="4"/>
  <c r="O53" i="4"/>
  <c r="P53" i="4"/>
  <c r="Q53" i="4"/>
  <c r="R53" i="4"/>
  <c r="G54" i="4"/>
  <c r="H54" i="4"/>
  <c r="I54" i="4"/>
  <c r="J54" i="4"/>
  <c r="K54" i="4"/>
  <c r="L54" i="4"/>
  <c r="M54" i="4"/>
  <c r="N54" i="4"/>
  <c r="O54" i="4"/>
  <c r="P54" i="4"/>
  <c r="Q54" i="4"/>
  <c r="R54" i="4"/>
  <c r="G55" i="4"/>
  <c r="H55" i="4"/>
  <c r="I55" i="4"/>
  <c r="J55" i="4"/>
  <c r="K55" i="4"/>
  <c r="L55" i="4"/>
  <c r="M55" i="4"/>
  <c r="N55" i="4"/>
  <c r="O55" i="4"/>
  <c r="P55" i="4"/>
  <c r="Q55" i="4"/>
  <c r="R55" i="4"/>
  <c r="G56" i="4"/>
  <c r="H56" i="4"/>
  <c r="I56" i="4"/>
  <c r="J56" i="4"/>
  <c r="K56" i="4"/>
  <c r="L56" i="4"/>
  <c r="M56" i="4"/>
  <c r="N56" i="4"/>
  <c r="O56" i="4"/>
  <c r="P56" i="4"/>
  <c r="Q56" i="4"/>
  <c r="R56" i="4"/>
  <c r="H57" i="4"/>
  <c r="L57" i="4"/>
  <c r="M57" i="4"/>
  <c r="N57" i="4"/>
  <c r="Q57" i="4"/>
  <c r="R57" i="4"/>
  <c r="H58" i="4"/>
  <c r="L58" i="4"/>
  <c r="M58" i="4"/>
  <c r="N58" i="4"/>
  <c r="Q58" i="4"/>
  <c r="R58" i="4"/>
  <c r="G59" i="4"/>
  <c r="H59" i="4"/>
  <c r="I59" i="4"/>
  <c r="J59" i="4"/>
  <c r="K59" i="4"/>
  <c r="L59" i="4"/>
  <c r="M59" i="4"/>
  <c r="N59" i="4"/>
  <c r="O59" i="4"/>
  <c r="P59" i="4"/>
  <c r="Q59" i="4"/>
  <c r="R59" i="4"/>
  <c r="G60" i="4"/>
  <c r="I60" i="4"/>
  <c r="J60" i="4"/>
  <c r="K60" i="4"/>
  <c r="O60" i="4"/>
  <c r="P60" i="4"/>
  <c r="G62" i="4"/>
  <c r="H62" i="4"/>
  <c r="I62" i="4"/>
  <c r="J62" i="4"/>
  <c r="K62" i="4"/>
  <c r="L62" i="4"/>
  <c r="M62" i="4"/>
  <c r="N62" i="4"/>
  <c r="O62" i="4"/>
  <c r="P62" i="4"/>
  <c r="Q62" i="4"/>
  <c r="R62" i="4"/>
  <c r="H63" i="4"/>
  <c r="L63" i="4"/>
  <c r="M63" i="4"/>
  <c r="N63" i="4"/>
  <c r="Q63" i="4"/>
  <c r="R63" i="4"/>
  <c r="G64" i="4"/>
  <c r="H64" i="4"/>
  <c r="I64" i="4"/>
  <c r="J64" i="4"/>
  <c r="K64" i="4"/>
  <c r="L64" i="4"/>
  <c r="M64" i="4"/>
  <c r="N64" i="4"/>
  <c r="O64" i="4"/>
  <c r="P64" i="4"/>
  <c r="Q64" i="4"/>
  <c r="R64" i="4"/>
  <c r="G65" i="4"/>
  <c r="H65" i="4"/>
  <c r="I65" i="4"/>
  <c r="J65" i="4"/>
  <c r="K65" i="4"/>
  <c r="L65" i="4"/>
  <c r="M65" i="4"/>
  <c r="N65" i="4"/>
  <c r="O65" i="4"/>
  <c r="P65" i="4"/>
  <c r="Q65" i="4"/>
  <c r="R65" i="4"/>
  <c r="G66" i="4"/>
  <c r="H66" i="4"/>
  <c r="I66" i="4"/>
  <c r="J66" i="4"/>
  <c r="K66" i="4"/>
  <c r="L66" i="4"/>
  <c r="M66" i="4"/>
  <c r="N66" i="4"/>
  <c r="O66" i="4"/>
  <c r="P66" i="4"/>
  <c r="Q66" i="4"/>
  <c r="R66" i="4"/>
  <c r="G67" i="4"/>
  <c r="H67" i="4"/>
  <c r="I67" i="4"/>
  <c r="J67" i="4"/>
  <c r="K67" i="4"/>
  <c r="L67" i="4"/>
  <c r="M67" i="4"/>
  <c r="N67" i="4"/>
  <c r="O67" i="4"/>
  <c r="P67" i="4"/>
  <c r="Q67" i="4"/>
  <c r="R67" i="4"/>
  <c r="G68" i="4"/>
  <c r="H68" i="4"/>
  <c r="I68" i="4"/>
  <c r="J68" i="4"/>
  <c r="K68" i="4"/>
  <c r="L68" i="4"/>
  <c r="M68" i="4"/>
  <c r="N68" i="4"/>
  <c r="O68" i="4"/>
  <c r="P68" i="4"/>
  <c r="Q68" i="4"/>
  <c r="R68" i="4"/>
  <c r="G69" i="4"/>
  <c r="H69" i="4"/>
  <c r="I69" i="4"/>
  <c r="J69" i="4"/>
  <c r="K69" i="4"/>
  <c r="L69" i="4"/>
  <c r="M69" i="4"/>
  <c r="N69" i="4"/>
  <c r="O69" i="4"/>
  <c r="P69" i="4"/>
  <c r="Q69" i="4"/>
  <c r="R69" i="4"/>
  <c r="G70" i="4"/>
  <c r="H70" i="4"/>
  <c r="I70" i="4"/>
  <c r="J70" i="4"/>
  <c r="K70" i="4"/>
  <c r="L70" i="4"/>
  <c r="M70" i="4"/>
  <c r="N70" i="4"/>
  <c r="O70" i="4"/>
  <c r="P70" i="4"/>
  <c r="Q70" i="4"/>
  <c r="R70" i="4"/>
  <c r="G71" i="4"/>
  <c r="H71" i="4"/>
  <c r="I71" i="4"/>
  <c r="J71" i="4"/>
  <c r="K71" i="4"/>
  <c r="L71" i="4"/>
  <c r="M71" i="4"/>
  <c r="N71" i="4"/>
  <c r="O71" i="4"/>
  <c r="P71" i="4"/>
  <c r="Q71" i="4"/>
  <c r="R71" i="4"/>
  <c r="G72" i="4"/>
  <c r="H72" i="4"/>
  <c r="I72" i="4"/>
  <c r="J72" i="4"/>
  <c r="K72" i="4"/>
  <c r="L72" i="4"/>
  <c r="M72" i="4"/>
  <c r="N72" i="4"/>
  <c r="O72" i="4"/>
  <c r="P72" i="4"/>
  <c r="Q72" i="4"/>
  <c r="R72" i="4"/>
  <c r="H73" i="4"/>
  <c r="L73" i="4"/>
  <c r="M73" i="4"/>
  <c r="N73" i="4"/>
  <c r="Q73" i="4"/>
  <c r="R73" i="4"/>
  <c r="G74" i="4"/>
  <c r="H74" i="4"/>
  <c r="I74" i="4"/>
  <c r="J74" i="4"/>
  <c r="K74" i="4"/>
  <c r="L74" i="4"/>
  <c r="M74" i="4"/>
  <c r="N74" i="4"/>
  <c r="O74" i="4"/>
  <c r="P74" i="4"/>
  <c r="Q74" i="4"/>
  <c r="R74" i="4"/>
  <c r="G75" i="4"/>
  <c r="H75" i="4"/>
  <c r="I75" i="4"/>
  <c r="J75" i="4"/>
  <c r="K75" i="4"/>
  <c r="L75" i="4"/>
  <c r="M75" i="4"/>
  <c r="N75" i="4"/>
  <c r="O75" i="4"/>
  <c r="P75" i="4"/>
  <c r="Q75" i="4"/>
  <c r="R75" i="4"/>
  <c r="G76" i="4"/>
  <c r="H76" i="4"/>
  <c r="I76" i="4"/>
  <c r="J76" i="4"/>
  <c r="K76" i="4"/>
  <c r="L76" i="4"/>
  <c r="M76" i="4"/>
  <c r="N76" i="4"/>
  <c r="O76" i="4"/>
  <c r="P76" i="4"/>
  <c r="Q76" i="4"/>
  <c r="R76" i="4"/>
  <c r="G77" i="4"/>
  <c r="H77" i="4"/>
  <c r="I77" i="4"/>
  <c r="J77" i="4"/>
  <c r="K77" i="4"/>
  <c r="L77" i="4"/>
  <c r="M77" i="4"/>
  <c r="N77" i="4"/>
  <c r="O77" i="4"/>
  <c r="P77" i="4"/>
  <c r="Q77" i="4"/>
  <c r="R77" i="4"/>
  <c r="G78" i="4"/>
  <c r="H78" i="4"/>
  <c r="I78" i="4"/>
  <c r="J78" i="4"/>
  <c r="K78" i="4"/>
  <c r="L78" i="4"/>
  <c r="M78" i="4"/>
  <c r="N78" i="4"/>
  <c r="O78" i="4"/>
  <c r="P78" i="4"/>
  <c r="Q78" i="4"/>
  <c r="R78" i="4"/>
  <c r="G79" i="4"/>
  <c r="H79" i="4"/>
  <c r="I79" i="4"/>
  <c r="J79" i="4"/>
  <c r="K79" i="4"/>
  <c r="L79" i="4"/>
  <c r="M79" i="4"/>
  <c r="N79" i="4"/>
  <c r="O79" i="4"/>
  <c r="P79" i="4"/>
  <c r="Q79" i="4"/>
  <c r="R79" i="4"/>
  <c r="G80" i="4"/>
  <c r="H80" i="4"/>
  <c r="I80" i="4"/>
  <c r="J80" i="4"/>
  <c r="K80" i="4"/>
  <c r="L80" i="4"/>
  <c r="M80" i="4"/>
  <c r="N80" i="4"/>
  <c r="O80" i="4"/>
  <c r="P80" i="4"/>
  <c r="Q80" i="4"/>
  <c r="R80" i="4"/>
  <c r="G81" i="4"/>
  <c r="H81" i="4"/>
  <c r="I81" i="4"/>
  <c r="J81" i="4"/>
  <c r="K81" i="4"/>
  <c r="L81" i="4"/>
  <c r="M81" i="4"/>
  <c r="N81" i="4"/>
  <c r="O81" i="4"/>
  <c r="P81" i="4"/>
  <c r="Q81" i="4"/>
  <c r="R81" i="4"/>
  <c r="G82" i="4"/>
  <c r="H82" i="4"/>
  <c r="I82" i="4"/>
  <c r="J82" i="4"/>
  <c r="K82" i="4"/>
  <c r="L82" i="4"/>
  <c r="M82" i="4"/>
  <c r="N82" i="4"/>
  <c r="O82" i="4"/>
  <c r="P82" i="4"/>
  <c r="Q82" i="4"/>
  <c r="R82" i="4"/>
  <c r="G83" i="4"/>
  <c r="H83" i="4"/>
  <c r="I83" i="4"/>
  <c r="J83" i="4"/>
  <c r="K83" i="4"/>
  <c r="L83" i="4"/>
  <c r="M83" i="4"/>
  <c r="N83" i="4"/>
  <c r="O83" i="4"/>
  <c r="P83" i="4"/>
  <c r="Q83" i="4"/>
  <c r="R83" i="4"/>
  <c r="G84" i="4"/>
  <c r="H84" i="4"/>
  <c r="I84" i="4"/>
  <c r="J84" i="4"/>
  <c r="K84" i="4"/>
  <c r="L84" i="4"/>
  <c r="M84" i="4"/>
  <c r="N84" i="4"/>
  <c r="O84" i="4"/>
  <c r="P84" i="4"/>
  <c r="Q84" i="4"/>
  <c r="R84" i="4"/>
  <c r="G85" i="4"/>
  <c r="H85" i="4"/>
  <c r="I85" i="4"/>
  <c r="J85" i="4"/>
  <c r="K85" i="4"/>
  <c r="L85" i="4"/>
  <c r="M85" i="4"/>
  <c r="N85" i="4"/>
  <c r="O85" i="4"/>
  <c r="P85" i="4"/>
  <c r="Q85" i="4"/>
  <c r="R85" i="4"/>
  <c r="G86" i="4"/>
  <c r="H86" i="4"/>
  <c r="I86" i="4"/>
  <c r="J86" i="4"/>
  <c r="K86" i="4"/>
  <c r="L86" i="4"/>
  <c r="M86" i="4"/>
  <c r="N86" i="4"/>
  <c r="O86" i="4"/>
  <c r="P86" i="4"/>
  <c r="Q86" i="4"/>
  <c r="R86" i="4"/>
  <c r="G87" i="4"/>
  <c r="H87" i="4"/>
  <c r="I87" i="4"/>
  <c r="J87" i="4"/>
  <c r="K87" i="4"/>
  <c r="L87" i="4"/>
  <c r="M87" i="4"/>
  <c r="N87" i="4"/>
  <c r="O87" i="4"/>
  <c r="P87" i="4"/>
  <c r="Q87" i="4"/>
  <c r="R87" i="4"/>
  <c r="G88" i="4"/>
  <c r="H88" i="4"/>
  <c r="I88" i="4"/>
  <c r="J88" i="4"/>
  <c r="K88" i="4"/>
  <c r="L88" i="4"/>
  <c r="M88" i="4"/>
  <c r="N88" i="4"/>
  <c r="O88" i="4"/>
  <c r="P88" i="4"/>
  <c r="Q88" i="4"/>
  <c r="R88" i="4"/>
  <c r="G89" i="4"/>
  <c r="H89" i="4"/>
  <c r="I89" i="4"/>
  <c r="J89" i="4"/>
  <c r="K89" i="4"/>
  <c r="L89" i="4"/>
  <c r="M89" i="4"/>
  <c r="N89" i="4"/>
  <c r="O89" i="4"/>
  <c r="P89" i="4"/>
  <c r="Q89" i="4"/>
  <c r="R89" i="4"/>
  <c r="G90" i="4"/>
  <c r="H90" i="4"/>
  <c r="I90" i="4"/>
  <c r="J90" i="4"/>
  <c r="K90" i="4"/>
  <c r="L90" i="4"/>
  <c r="M90" i="4"/>
  <c r="N90" i="4"/>
  <c r="O90" i="4"/>
  <c r="P90" i="4"/>
  <c r="Q90" i="4"/>
  <c r="R90" i="4"/>
  <c r="G91" i="4"/>
  <c r="H91" i="4"/>
  <c r="I91" i="4"/>
  <c r="J91" i="4"/>
  <c r="K91" i="4"/>
  <c r="L91" i="4"/>
  <c r="M91" i="4"/>
  <c r="N91" i="4"/>
  <c r="O91" i="4"/>
  <c r="P91" i="4"/>
  <c r="Q91" i="4"/>
  <c r="R91" i="4"/>
  <c r="G92" i="4"/>
  <c r="H92" i="4"/>
  <c r="I92" i="4"/>
  <c r="J92" i="4"/>
  <c r="K92" i="4"/>
  <c r="L92" i="4"/>
  <c r="M92" i="4"/>
  <c r="N92" i="4"/>
  <c r="O92" i="4"/>
  <c r="P92" i="4"/>
  <c r="Q92" i="4"/>
  <c r="R92" i="4"/>
  <c r="G93" i="4"/>
  <c r="H93" i="4"/>
  <c r="I93" i="4"/>
  <c r="J93" i="4"/>
  <c r="K93" i="4"/>
  <c r="L93" i="4"/>
  <c r="M93" i="4"/>
  <c r="N93" i="4"/>
  <c r="O93" i="4"/>
  <c r="P93" i="4"/>
  <c r="Q93" i="4"/>
  <c r="R93" i="4"/>
  <c r="G94" i="4"/>
  <c r="H94" i="4"/>
  <c r="I94" i="4"/>
  <c r="J94" i="4"/>
  <c r="K94" i="4"/>
  <c r="L94" i="4"/>
  <c r="M94" i="4"/>
  <c r="N94" i="4"/>
  <c r="O94" i="4"/>
  <c r="P94" i="4"/>
  <c r="Q94" i="4"/>
  <c r="R94" i="4"/>
  <c r="G95" i="4"/>
  <c r="H95" i="4"/>
  <c r="I95" i="4"/>
  <c r="J95" i="4"/>
  <c r="K95" i="4"/>
  <c r="L95" i="4"/>
  <c r="M95" i="4"/>
  <c r="N95" i="4"/>
  <c r="O95" i="4"/>
  <c r="P95" i="4"/>
  <c r="Q95" i="4"/>
  <c r="R95" i="4"/>
  <c r="G96" i="4"/>
  <c r="H96" i="4"/>
  <c r="I96" i="4"/>
  <c r="J96" i="4"/>
  <c r="K96" i="4"/>
  <c r="L96" i="4"/>
  <c r="M96" i="4"/>
  <c r="N96" i="4"/>
  <c r="O96" i="4"/>
  <c r="P96" i="4"/>
  <c r="Q96" i="4"/>
  <c r="R96" i="4"/>
  <c r="G97" i="4"/>
  <c r="H97" i="4"/>
  <c r="I97" i="4"/>
  <c r="J97" i="4"/>
  <c r="K97" i="4"/>
  <c r="L97" i="4"/>
  <c r="M97" i="4"/>
  <c r="N97" i="4"/>
  <c r="O97" i="4"/>
  <c r="P97" i="4"/>
  <c r="Q97" i="4"/>
  <c r="R97" i="4"/>
  <c r="G98" i="4"/>
  <c r="H98" i="4"/>
  <c r="I98" i="4"/>
  <c r="J98" i="4"/>
  <c r="K98" i="4"/>
  <c r="L98" i="4"/>
  <c r="M98" i="4"/>
  <c r="N98" i="4"/>
  <c r="O98" i="4"/>
  <c r="P98" i="4"/>
  <c r="Q98" i="4"/>
  <c r="R98" i="4"/>
  <c r="R2" i="4"/>
  <c r="Q2" i="4"/>
  <c r="P2" i="4"/>
  <c r="O2" i="4"/>
  <c r="N2" i="4"/>
  <c r="M2" i="4"/>
  <c r="L2" i="4"/>
  <c r="K2" i="4"/>
  <c r="J2" i="4"/>
  <c r="I2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H16" i="4" s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H39" i="4" s="1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L60" i="4" s="1"/>
  <c r="F61" i="4"/>
  <c r="M61" i="4" s="1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2" i="4"/>
  <c r="D3" i="4"/>
  <c r="D4" i="4"/>
  <c r="D5" i="4"/>
  <c r="D6" i="4"/>
  <c r="D7" i="4"/>
  <c r="G7" i="4" s="1"/>
  <c r="D8" i="4"/>
  <c r="I8" i="4" s="1"/>
  <c r="D9" i="4"/>
  <c r="D10" i="4"/>
  <c r="D11" i="4"/>
  <c r="D12" i="4"/>
  <c r="D13" i="4"/>
  <c r="D14" i="4"/>
  <c r="D15" i="4"/>
  <c r="D16" i="4"/>
  <c r="G16" i="4" s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G39" i="4" s="1"/>
  <c r="D40" i="4"/>
  <c r="D41" i="4"/>
  <c r="D42" i="4"/>
  <c r="D43" i="4"/>
  <c r="D44" i="4"/>
  <c r="D45" i="4"/>
  <c r="D46" i="4"/>
  <c r="D47" i="4"/>
  <c r="D48" i="4"/>
  <c r="I48" i="4" s="1"/>
  <c r="D49" i="4"/>
  <c r="D50" i="4"/>
  <c r="D51" i="4"/>
  <c r="I51" i="4" s="1"/>
  <c r="D52" i="4"/>
  <c r="D53" i="4"/>
  <c r="D54" i="4"/>
  <c r="D55" i="4"/>
  <c r="D56" i="4"/>
  <c r="D57" i="4"/>
  <c r="I57" i="4" s="1"/>
  <c r="D58" i="4"/>
  <c r="I58" i="4" s="1"/>
  <c r="D59" i="4"/>
  <c r="D60" i="4"/>
  <c r="D61" i="4"/>
  <c r="I61" i="4" s="1"/>
  <c r="D62" i="4"/>
  <c r="D63" i="4"/>
  <c r="I63" i="4" s="1"/>
  <c r="D64" i="4"/>
  <c r="D65" i="4"/>
  <c r="D66" i="4"/>
  <c r="D67" i="4"/>
  <c r="D68" i="4"/>
  <c r="D69" i="4"/>
  <c r="D70" i="4"/>
  <c r="D71" i="4"/>
  <c r="D72" i="4"/>
  <c r="D73" i="4"/>
  <c r="I73" i="4" s="1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" i="4"/>
  <c r="P63" i="4" l="1"/>
  <c r="O63" i="4"/>
  <c r="K63" i="4"/>
  <c r="G63" i="4"/>
  <c r="J63" i="4"/>
  <c r="R61" i="4"/>
  <c r="L61" i="4"/>
  <c r="Q61" i="4"/>
  <c r="H61" i="4"/>
  <c r="N61" i="4"/>
  <c r="P61" i="4"/>
  <c r="O61" i="4"/>
  <c r="K61" i="4"/>
  <c r="G61" i="4"/>
  <c r="J61" i="4"/>
  <c r="R60" i="4"/>
  <c r="N60" i="4"/>
  <c r="Q60" i="4"/>
  <c r="M60" i="4"/>
  <c r="H60" i="4"/>
  <c r="N16" i="4"/>
  <c r="M16" i="4"/>
  <c r="R16" i="4"/>
  <c r="L16" i="4"/>
  <c r="Q16" i="4"/>
  <c r="P48" i="4"/>
  <c r="O48" i="4"/>
  <c r="K48" i="4"/>
  <c r="G48" i="4"/>
  <c r="J48" i="4"/>
  <c r="P51" i="4"/>
  <c r="O51" i="4"/>
  <c r="K51" i="4"/>
  <c r="G51" i="4"/>
  <c r="J51" i="4"/>
  <c r="P58" i="4"/>
  <c r="P57" i="4"/>
  <c r="O58" i="4"/>
  <c r="K58" i="4"/>
  <c r="G58" i="4"/>
  <c r="O57" i="4"/>
  <c r="K57" i="4"/>
  <c r="G57" i="4"/>
  <c r="J58" i="4"/>
  <c r="J57" i="4"/>
  <c r="J16" i="4"/>
  <c r="I16" i="4"/>
  <c r="P16" i="4"/>
  <c r="O16" i="4"/>
  <c r="K16" i="4"/>
  <c r="P8" i="4"/>
  <c r="O8" i="4"/>
  <c r="K8" i="4"/>
  <c r="G8" i="4"/>
  <c r="J8" i="4"/>
  <c r="P73" i="4"/>
  <c r="J73" i="4"/>
  <c r="O73" i="4"/>
  <c r="K73" i="4"/>
  <c r="G73" i="4"/>
  <c r="J7" i="4"/>
  <c r="I7" i="4"/>
  <c r="P7" i="4"/>
  <c r="O7" i="4"/>
  <c r="K7" i="4"/>
  <c r="L39" i="4"/>
  <c r="N39" i="4"/>
  <c r="M39" i="4"/>
  <c r="R39" i="4"/>
  <c r="Q39" i="4"/>
  <c r="J39" i="4"/>
  <c r="I39" i="4"/>
  <c r="P39" i="4"/>
  <c r="O39" i="4"/>
  <c r="K39" i="4"/>
</calcChain>
</file>

<file path=xl/sharedStrings.xml><?xml version="1.0" encoding="utf-8"?>
<sst xmlns="http://schemas.openxmlformats.org/spreadsheetml/2006/main" count="1285" uniqueCount="364">
  <si>
    <t>typ_18599</t>
  </si>
  <si>
    <t>nr_18599</t>
  </si>
  <si>
    <t>Bettenzimmer</t>
  </si>
  <si>
    <t>Sterne-Hotel</t>
  </si>
  <si>
    <t>Mensa/Kantine</t>
  </si>
  <si>
    <t>2.8</t>
  </si>
  <si>
    <t>7.1</t>
  </si>
  <si>
    <t>Gebäude für Forschung und Hochschullehre</t>
  </si>
  <si>
    <t>Gebäude für Kultur und Freizeit</t>
  </si>
  <si>
    <t>Freizeit-, Gemeinschafts-, Bürgerhaus</t>
  </si>
  <si>
    <t>Spielkasino, -bank, -halle</t>
  </si>
  <si>
    <t>Sportgebäude</t>
  </si>
  <si>
    <t>Schwimmhalle</t>
  </si>
  <si>
    <t>Fitnessstudio</t>
  </si>
  <si>
    <t>Fitnessraum</t>
  </si>
  <si>
    <t>Gebäude für Gesundheit und Pflege</t>
  </si>
  <si>
    <t>22.2</t>
  </si>
  <si>
    <t>Rechenzentrum</t>
  </si>
  <si>
    <t>Handelsgebäude</t>
  </si>
  <si>
    <t>Schalterhalle</t>
  </si>
  <si>
    <t>1.5</t>
  </si>
  <si>
    <t>9.5</t>
  </si>
  <si>
    <t>Markthalle</t>
  </si>
  <si>
    <t>Messehalle</t>
  </si>
  <si>
    <t>Verkehrsgebäude</t>
  </si>
  <si>
    <t>0.5</t>
  </si>
  <si>
    <t>Technikgebäude (Ver- und Entsorgung)</t>
  </si>
  <si>
    <t>Gebäude für Wasserversorgung</t>
  </si>
  <si>
    <t>Gebäude für Abwasserbehandlung</t>
  </si>
  <si>
    <t>Gebäude für Abfallbehandlung</t>
  </si>
  <si>
    <t>4.2</t>
  </si>
  <si>
    <t>18.8</t>
  </si>
  <si>
    <t>4.1</t>
  </si>
  <si>
    <t>22.3</t>
  </si>
  <si>
    <t>gain_per_person_18599</t>
  </si>
  <si>
    <t>appliance_gains_tief_18599</t>
  </si>
  <si>
    <t>appliance_gains_mittel_18599</t>
  </si>
  <si>
    <t>appliance_gains_hoch_18599</t>
  </si>
  <si>
    <t>typ_sia2024</t>
  </si>
  <si>
    <t>nr_sia2024</t>
  </si>
  <si>
    <t>gain_per_person_sia2024</t>
  </si>
  <si>
    <t>appliance_gains_standard_sia2024</t>
  </si>
  <si>
    <t>appliance_gains_bestand_sia2024</t>
  </si>
  <si>
    <t>Hotelzimmer</t>
  </si>
  <si>
    <t>2.1</t>
  </si>
  <si>
    <t>Restaurant</t>
  </si>
  <si>
    <t>6.1</t>
  </si>
  <si>
    <t>Selbstbedienungsrestaurant</t>
  </si>
  <si>
    <t>6.2</t>
  </si>
  <si>
    <t>Großraumbüro</t>
  </si>
  <si>
    <t>3.2</t>
  </si>
  <si>
    <t>Einzel-, Gruppenbüro</t>
  </si>
  <si>
    <t>3.1</t>
  </si>
  <si>
    <t>Schulzimmer</t>
  </si>
  <si>
    <t>Hörsaal</t>
  </si>
  <si>
    <t>4.4</t>
  </si>
  <si>
    <t>Bibliothek</t>
  </si>
  <si>
    <t>4.3</t>
  </si>
  <si>
    <t>Ausstellungshalle</t>
  </si>
  <si>
    <t>7.3</t>
  </si>
  <si>
    <t>Vorstellungsraum</t>
  </si>
  <si>
    <t>Nebenraum</t>
  </si>
  <si>
    <t>12.4</t>
  </si>
  <si>
    <t>Turnhalle</t>
  </si>
  <si>
    <t>11.1</t>
  </si>
  <si>
    <t>11.3</t>
  </si>
  <si>
    <t>11.2</t>
  </si>
  <si>
    <t>Garderobe, Dusche</t>
  </si>
  <si>
    <t>12.8</t>
  </si>
  <si>
    <t>Behandlungsraum</t>
  </si>
  <si>
    <t>8.3</t>
  </si>
  <si>
    <t>Produktion (grobe Arbeit)</t>
  </si>
  <si>
    <t>9.1</t>
  </si>
  <si>
    <t>Lagerhalle</t>
  </si>
  <si>
    <t>10.1</t>
  </si>
  <si>
    <t>Serverraum</t>
  </si>
  <si>
    <t>12.12</t>
  </si>
  <si>
    <t>Produktion (feine Arbeit)</t>
  </si>
  <si>
    <t>9.2</t>
  </si>
  <si>
    <t>Lebensmittelverkauf</t>
  </si>
  <si>
    <t>5.1</t>
  </si>
  <si>
    <t>Verkauf Möbel, Bau, Garten</t>
  </si>
  <si>
    <t>5.3</t>
  </si>
  <si>
    <t>Fachgeschäft</t>
  </si>
  <si>
    <t>5.2</t>
  </si>
  <si>
    <t>Parkhaus</t>
  </si>
  <si>
    <t>12.9</t>
  </si>
  <si>
    <t>Schalterhalle, Empfang</t>
  </si>
  <si>
    <t>3.4</t>
  </si>
  <si>
    <t>Nr.</t>
  </si>
  <si>
    <t>Einzelbüro</t>
  </si>
  <si>
    <t>2</t>
  </si>
  <si>
    <t>Gruppenbüro (2 bis 6 Arbeitsplätze)</t>
  </si>
  <si>
    <t>3</t>
  </si>
  <si>
    <t>Großraumbüro (ab 7 Arbeitsplätze)</t>
  </si>
  <si>
    <t>4</t>
  </si>
  <si>
    <t>Besprechung/Sitzungszimmer/Seminar</t>
  </si>
  <si>
    <t>5</t>
  </si>
  <si>
    <t>6</t>
  </si>
  <si>
    <t>Einzelhandel/Kaufhaus</t>
  </si>
  <si>
    <t>7</t>
  </si>
  <si>
    <t>Einzelhandel/Kaufhaus (Lebensmittelabteilung mit Kühlprodukten)</t>
  </si>
  <si>
    <t>8</t>
  </si>
  <si>
    <t>9</t>
  </si>
  <si>
    <t>Hörsaal, Auditorium</t>
  </si>
  <si>
    <t>10</t>
  </si>
  <si>
    <t>Bettenzimmer (Zweibettzimmer im Krankenhaus, Pflegeheim)</t>
  </si>
  <si>
    <t>11</t>
  </si>
  <si>
    <t>Hotelzimmer (Doppelzimmer)</t>
  </si>
  <si>
    <t>12</t>
  </si>
  <si>
    <t>Bezeichnung</t>
  </si>
  <si>
    <t>Kantine (Kantine)</t>
  </si>
  <si>
    <t>Kantine (Restaurant)</t>
  </si>
  <si>
    <t>13</t>
  </si>
  <si>
    <t>14</t>
  </si>
  <si>
    <t>Küche in Nichtwohngebäuden</t>
  </si>
  <si>
    <t>15</t>
  </si>
  <si>
    <t>Küche (Vorbereitung, Lager)</t>
  </si>
  <si>
    <t>16</t>
  </si>
  <si>
    <t>WC und Sanitärräume in Nichtwohngebäuden</t>
  </si>
  <si>
    <t>17</t>
  </si>
  <si>
    <t>Sonstige Aufenthaltsräume (Pausenraum, Wartezimmer)</t>
  </si>
  <si>
    <t>18</t>
  </si>
  <si>
    <t>Sonstige Aufenthaltsräume (Garderobe, Teeküche, Lager, Archiv, Flur)</t>
  </si>
  <si>
    <t>19</t>
  </si>
  <si>
    <t>Verkehrsfläche (Flur)</t>
  </si>
  <si>
    <t>20</t>
  </si>
  <si>
    <t>Lager (Technik, Archiv)</t>
  </si>
  <si>
    <t>21</t>
  </si>
  <si>
    <t>22.1</t>
  </si>
  <si>
    <t>Gewerbliche und industrielle Hallen (schwere Arbeit, stehende Tätigkeit)</t>
  </si>
  <si>
    <t>Gewerbliche und industrielle Hallen (mittelschwere Arbeit, überw. stehende Tätigkeit)</t>
  </si>
  <si>
    <t>Gewerbliche und industrielle Hallen (leichte Arbeit, überw. sitzende Tätigkeit)</t>
  </si>
  <si>
    <t>23</t>
  </si>
  <si>
    <t>Zuschauerbereich (Theater, Veranstaltungsbauten)</t>
  </si>
  <si>
    <t>24</t>
  </si>
  <si>
    <t>Theater (Foyer)</t>
  </si>
  <si>
    <t>25</t>
  </si>
  <si>
    <t>26</t>
  </si>
  <si>
    <t>Messe/Kongress</t>
  </si>
  <si>
    <t>27</t>
  </si>
  <si>
    <t>Ausstellungsräume, Museum</t>
  </si>
  <si>
    <t>28</t>
  </si>
  <si>
    <t>Bibliothek - Lesesaal</t>
  </si>
  <si>
    <t>Bibliothek - Freihandbereich</t>
  </si>
  <si>
    <t>Bibliothek - Magazin und Depot</t>
  </si>
  <si>
    <t>Turnhalle (ohne Zuschauerbereich)</t>
  </si>
  <si>
    <t>29</t>
  </si>
  <si>
    <t>30</t>
  </si>
  <si>
    <t>31</t>
  </si>
  <si>
    <t>32</t>
  </si>
  <si>
    <t>Parkhaus (Büro- und Privatnutzung)</t>
  </si>
  <si>
    <t>Parkhaus (öffentliche Nutzung)</t>
  </si>
  <si>
    <t>Saunabereich</t>
  </si>
  <si>
    <t>Labor</t>
  </si>
  <si>
    <t>Fitnessraum (Untersuchungs- und Behandlungsräume)</t>
  </si>
  <si>
    <t>Spezialpflegebereiche (Aufwachräume, Intensivmedizin, Spezialpflege, Frühgeborene)</t>
  </si>
  <si>
    <t>Flure des allgmeinen Pflegebereichs</t>
  </si>
  <si>
    <t>Arztpraxen und theratpeutische Praxen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</si>
  <si>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</si>
  <si>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</si>
  <si>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</si>
  <si>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</si>
  <si>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</si>
  <si>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</si>
  <si>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</si>
  <si>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</si>
  <si>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</si>
  <si>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Wärmequelle Personen [W/p]</t>
  </si>
  <si>
    <t>Arbeitshilfen tief [W/m²]</t>
  </si>
  <si>
    <t>Arbeitshilfen mittel [W/m²]</t>
  </si>
  <si>
    <t>Arbeitshilfen hoch [W/m²]</t>
  </si>
  <si>
    <t>1</t>
  </si>
  <si>
    <t>-12</t>
  </si>
  <si>
    <t>-10</t>
  </si>
  <si>
    <t>-8</t>
  </si>
  <si>
    <t>60</t>
  </si>
  <si>
    <t>70</t>
  </si>
  <si>
    <t>80</t>
  </si>
  <si>
    <t>200</t>
  </si>
  <si>
    <t>300</t>
  </si>
  <si>
    <t>400</t>
  </si>
  <si>
    <t>0</t>
  </si>
  <si>
    <t>50</t>
  </si>
  <si>
    <t>150</t>
  </si>
  <si>
    <t>500</t>
  </si>
  <si>
    <t>120</t>
  </si>
  <si>
    <t>45</t>
  </si>
  <si>
    <t>100</t>
  </si>
  <si>
    <t>Bühne (Theater, Veranstaltungsbauten)</t>
  </si>
  <si>
    <t>125</t>
  </si>
  <si>
    <t>110</t>
  </si>
  <si>
    <t>90</t>
  </si>
  <si>
    <t>63</t>
  </si>
  <si>
    <t>2.2</t>
  </si>
  <si>
    <t>3.3</t>
  </si>
  <si>
    <t>4.5</t>
  </si>
  <si>
    <t>6.3</t>
  </si>
  <si>
    <t>6.4</t>
  </si>
  <si>
    <t>7.2</t>
  </si>
  <si>
    <t>8.1</t>
  </si>
  <si>
    <t>8.2</t>
  </si>
  <si>
    <t>9.3</t>
  </si>
  <si>
    <t>12.1</t>
  </si>
  <si>
    <t>12.2</t>
  </si>
  <si>
    <t>12.3</t>
  </si>
  <si>
    <t>12.5</t>
  </si>
  <si>
    <t>12.6</t>
  </si>
  <si>
    <t>12.7</t>
  </si>
  <si>
    <t>12.10</t>
  </si>
  <si>
    <t>12.11</t>
  </si>
  <si>
    <t>Gebäudekategorie</t>
  </si>
  <si>
    <t>Empfang, Lobby</t>
  </si>
  <si>
    <t>Sitzungszimmer</t>
  </si>
  <si>
    <t>Lehrerzimmer</t>
  </si>
  <si>
    <t>Schulfachraum</t>
  </si>
  <si>
    <t>Küche zu Restaurant</t>
  </si>
  <si>
    <t>Küche zu Selbstbedienungsrestaurant</t>
  </si>
  <si>
    <t>Mehrzweckhalle</t>
  </si>
  <si>
    <t>Stationszimmer</t>
  </si>
  <si>
    <t>Laborraum</t>
  </si>
  <si>
    <t>Verkehrsfläche</t>
  </si>
  <si>
    <t>Verkehrsfläche 24h</t>
  </si>
  <si>
    <t>Treppenhaus</t>
  </si>
  <si>
    <t>Küche, Teeküche</t>
  </si>
  <si>
    <t>WC, Bad, Dusche</t>
  </si>
  <si>
    <t>WC</t>
  </si>
  <si>
    <t>Wasch- und Trockenraum</t>
  </si>
  <si>
    <t>Kühlraum</t>
  </si>
  <si>
    <t>Hotel</t>
  </si>
  <si>
    <t>Verwaltung</t>
  </si>
  <si>
    <t>Schulen</t>
  </si>
  <si>
    <t>Verkauf</t>
  </si>
  <si>
    <t>Versammlungslokale</t>
  </si>
  <si>
    <t>Spitäler</t>
  </si>
  <si>
    <t>Industrie</t>
  </si>
  <si>
    <t>Lager</t>
  </si>
  <si>
    <t>Sportbauten</t>
  </si>
  <si>
    <t>zugeordnete Nutzungen</t>
  </si>
  <si>
    <t>Arbeitshilfen Standard [W/m²]</t>
  </si>
  <si>
    <t>Arbeitshilfen Zielwert [W/m²]</t>
  </si>
  <si>
    <t>Arbeitshilfen Bestand [W/m²]</t>
  </si>
  <si>
    <t>Klassenzimmer (Schule), Gruppenraum (Kindergarten)</t>
  </si>
  <si>
    <t>appliance_gains_ziel_sia2024</t>
  </si>
  <si>
    <t>Büro-, Verwaltungs- oder Amtsgebäude</t>
  </si>
  <si>
    <t>Schule, Kindertagesstätte und sonstiges Betreuungsgebäude</t>
  </si>
  <si>
    <t>Produktions-, Werkstatt-, Lager- oder Betriebsgebäude</t>
  </si>
  <si>
    <t>Beherbergungs- oder Unterbringungsgebäude, Gastronomie- oder Verpflegungsgebäude</t>
  </si>
  <si>
    <t>Parlaments- oder Gerichtsgebäude</t>
  </si>
  <si>
    <t>Rundfunk- oder Fernsehanstalt</t>
  </si>
  <si>
    <t>Bürogebäude</t>
  </si>
  <si>
    <t>Öffentliches Verwaltungs- oder Ämtergebäude, Rathaus</t>
  </si>
  <si>
    <t>Polizeipräsidium oder -station, Bürogebäude sonstiger Bereitschaftsdienste</t>
  </si>
  <si>
    <t>Institutsgebäude für Forschung und Lehre (Labor mit geringen Anforderungen an die Raumlufttechnik, z.B. Medizin, Informatik)</t>
  </si>
  <si>
    <t>Institutsgebäude für Forschung und Lehre (Labor mit hohen Anforderungen an die Raumlufttechnik, z.B. Chemie, Tierforschung)</t>
  </si>
  <si>
    <t>Bürogebäude von Forschungsanstalten ohne Lehre</t>
  </si>
  <si>
    <t>Laborgebäude von Forschungsanstalten und Unternehmen (Labor mit geringen Anforderungen an die Raumlufttechnik)</t>
  </si>
  <si>
    <t>Laborgebäude von Forschungsanstalten und Unternehmen (Labor mit hohen Anforderungen an die Raumlufttechnik)</t>
  </si>
  <si>
    <t>Hochschulklinik</t>
  </si>
  <si>
    <t>Krankenhaus</t>
  </si>
  <si>
    <t>Gebäude für teilstationäre Versorgung (z.B. Tagesklinik, Geburtshaus)</t>
  </si>
  <si>
    <t>Rehabilitation</t>
  </si>
  <si>
    <t>Kur und Genesung</t>
  </si>
  <si>
    <t>Medizinisches Versorgungszentrum, Ärztehaus</t>
  </si>
  <si>
    <t>Arztpraxis</t>
  </si>
  <si>
    <t>Notfallpraxis</t>
  </si>
  <si>
    <t>Altenheim/Altenpflegeheim (ohne eigene Haushaltsführung der Bewohner/innen)</t>
  </si>
  <si>
    <t>Pflegeheim für Behinderte (ohne eigene Haushaltsführung der Bewohner/innen)</t>
  </si>
  <si>
    <t>Psychiatrische Pflegeheim (ohne eigene Haushaltsführung der Bewohner/innen)</t>
  </si>
  <si>
    <t>Tagespflegeeinrichtung</t>
  </si>
  <si>
    <t>Hospiz</t>
  </si>
  <si>
    <t>Schule, allgemein</t>
  </si>
  <si>
    <t>Ganztagesschule</t>
  </si>
  <si>
    <t>Internatsschule</t>
  </si>
  <si>
    <t>Förder-, Sonderschule</t>
  </si>
  <si>
    <t>Berufsbildende Schule (gewerblich, wirtschaftlich)</t>
  </si>
  <si>
    <t>Berufsbildende Schule (mit höherer technischer Ausstattung, z.B. Werkstätten)</t>
  </si>
  <si>
    <t>Berufsakademie, Berufskolleg</t>
  </si>
  <si>
    <t>Bildungszentrum</t>
  </si>
  <si>
    <t>Ausbildungsstätte</t>
  </si>
  <si>
    <t>Volkshochschule</t>
  </si>
  <si>
    <t>KiTa</t>
  </si>
  <si>
    <t>KiTa mit Küche</t>
  </si>
  <si>
    <t>Studentenhaus</t>
  </si>
  <si>
    <t>Altentagesstätte</t>
  </si>
  <si>
    <t>Jugendzentrum</t>
  </si>
  <si>
    <t>Bibliothek/Archiv (einfach, z.B. Stadtbücherei)</t>
  </si>
  <si>
    <t>Bibliothek/Archiv (höher technisiert, z.B. Unibibliothek)</t>
  </si>
  <si>
    <t>Ausstellungsgebäude (Museen, Galerien)</t>
  </si>
  <si>
    <t>Oper, Theater und Veranstaltungshalle, Kino, Konferenzzentrum</t>
  </si>
  <si>
    <t>Einfeldhalle</t>
  </si>
  <si>
    <t>Mehrfeldhalle</t>
  </si>
  <si>
    <t>Gymnastikhalle</t>
  </si>
  <si>
    <t>Sporthalle mit Mehrzwecknutzung</t>
  </si>
  <si>
    <t>Hallenbad</t>
  </si>
  <si>
    <t>Spaß- und Freizeitbad</t>
  </si>
  <si>
    <t>Thermalbad</t>
  </si>
  <si>
    <t>Hallenbad mit Freibadanlage</t>
  </si>
  <si>
    <t>Kegelbahn/Bowling</t>
  </si>
  <si>
    <t>Schießstand</t>
  </si>
  <si>
    <t>Raumschießanlage</t>
  </si>
  <si>
    <t>Reithalle</t>
  </si>
  <si>
    <t>Eissporthalle</t>
  </si>
  <si>
    <t>Tennishalle</t>
  </si>
  <si>
    <t>Gebäude für Sportaußenanlage (Tribünen-, Umkleidegebäude)</t>
  </si>
  <si>
    <t>Herberge, Ferienheim, Ferienhaus, Hotel/Pension einfach</t>
  </si>
  <si>
    <t>Ausschankwirtschaft</t>
  </si>
  <si>
    <t>Speisegaststätte (einfach)</t>
  </si>
  <si>
    <t>Restaurant (gehoben)</t>
  </si>
  <si>
    <t>Gemeinschaftsunterkunft (z.B. Flüchtlingsheim, Kaserne, Kloster)</t>
  </si>
  <si>
    <t>Gebäude für industrielle Produktion und Verarbeitung (z.B. Chemie, Metall, Textilien, Lebensmittel, Holz)</t>
  </si>
  <si>
    <t>Werkstattgebäude allgemein (z.B. von Handwerksbetrieben wie Klempner, Schlosser, Schreiner)</t>
  </si>
  <si>
    <t>Werkstattgebäude zur Wartung, Instandsetzung, Reparatur (von z.B. Kfz)</t>
  </si>
  <si>
    <t>Logistikimmobilie mit Toren bzw. Rampen</t>
  </si>
  <si>
    <t>Sonstiges Gebäude für Lagerung</t>
  </si>
  <si>
    <t>Feuerwehr, Rettungswache</t>
  </si>
  <si>
    <t>Straßenmeisterei, Bauhof u.ä.</t>
  </si>
  <si>
    <t>Fuhrpark</t>
  </si>
  <si>
    <t>zentrales Wirtschaftsgebäude (z.B. Zentralküche oder -wäscherei in Krankenhaus)</t>
  </si>
  <si>
    <t>Handelsgebäude des Non-Food-Einzel- und -Großhandels</t>
  </si>
  <si>
    <t>Einkaufszentrum, Shopping-Mall</t>
  </si>
  <si>
    <t>von Dienstleistern (z.B. Frisör, Kosmetik) genutztes Ladengebäude</t>
  </si>
  <si>
    <t>Kraftwerk (Gesamtanlage für Energieversorgung)</t>
  </si>
  <si>
    <t>Gebäude für Lenkung, Steuerung, Überwachung und Nachrichtenübermittlung (z.B. Stellwerk, Leuchtturm)</t>
  </si>
  <si>
    <t>Gebäude für Energieversorgung (z.B. Fernheizwerk, Tankstelle)</t>
  </si>
  <si>
    <t>Park-/Garagengebäude, Fahrradparkhaus</t>
  </si>
  <si>
    <t>Halle für sonstige Verkehrsmittel (z.B. für Flugzeuge, Schienenfahrzeuge)</t>
  </si>
  <si>
    <t>Gebäude zur Pflege von Fahrzeugen (z.B. Waschstraße)</t>
  </si>
  <si>
    <t>Empfangsgebäude (Bahnhof, Busbahnhof, Flughafen, Schiffsterminal)</t>
  </si>
  <si>
    <t>Lagerhallen, Logistikhallen</t>
  </si>
  <si>
    <t>Handelsgebäude des Lebensmitteleinzel- und -großhandels</t>
  </si>
  <si>
    <t>hk_geb</t>
  </si>
  <si>
    <t>uk_geb</t>
  </si>
  <si>
    <t>Verwaltungs- oder Seminargebäude</t>
  </si>
  <si>
    <t>Hörsaalgebäude</t>
  </si>
  <si>
    <t>Gebäude für gewerbliche Produktion und Verarbeitung (z.B. Brauerei, Molkerei, Schlachthof)</t>
  </si>
  <si>
    <t>Sonstige Gebäudefunktion</t>
  </si>
  <si>
    <t>Nutzungszeit Start</t>
  </si>
  <si>
    <t>Nutzungszeit Ende</t>
  </si>
  <si>
    <t>usage_start_18599</t>
  </si>
  <si>
    <t>usage_end_18599</t>
  </si>
  <si>
    <t>usage_start_sia2024</t>
  </si>
  <si>
    <t>usage_end_sia2024</t>
  </si>
  <si>
    <t>Wohnen</t>
  </si>
  <si>
    <t>Wohnen MFH</t>
  </si>
  <si>
    <t>Wohnen EFH</t>
  </si>
  <si>
    <t>1.1</t>
  </si>
  <si>
    <t>1.2</t>
  </si>
  <si>
    <t>Wohnen (EFH)</t>
  </si>
  <si>
    <t>Wohnen (MFH)</t>
  </si>
  <si>
    <t>3.7</t>
  </si>
  <si>
    <t>4.8</t>
  </si>
  <si>
    <t>5.6</t>
  </si>
  <si>
    <t>8.4</t>
  </si>
  <si>
    <t>10.8</t>
  </si>
  <si>
    <t>9.6</t>
  </si>
  <si>
    <t>Außenluftvolumenstrom</t>
  </si>
  <si>
    <t>0.6</t>
  </si>
  <si>
    <t>2.4</t>
  </si>
  <si>
    <t>2.6</t>
  </si>
  <si>
    <t>3.6</t>
  </si>
  <si>
    <t>2.5</t>
  </si>
  <si>
    <t>3.8</t>
  </si>
  <si>
    <t>außenluftvolumenstrom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</si>
</sst>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(&quot;€&quot;* #,##0.00_);_(&quot;€&quot;* \(#,##0.00\);_(&quot;€&quot;* &quot;-&quot;??_);_(@_)"/>
    <numFmt numFmtId="165" formatCode="0.0"/>
    <numFmt numFmtId="166" formatCode="0.000"/>
    <numFmt numFmtId="167" formatCode="_-* #,##0.00\ [$€-1]_-;\-* #,##0.00\ [$€-1]_-;_-* &quot;-&quot;??\ [$€-1]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57"/>
      <name val="Tahoma"/>
      <family val="2"/>
    </font>
    <font>
      <sz val="8"/>
      <color indexed="12"/>
      <name val="Tahoma"/>
      <family val="2"/>
    </font>
    <font>
      <sz val="8"/>
      <name val="Tahoma"/>
      <family val="2"/>
    </font>
    <font>
      <sz val="11"/>
      <color indexed="62"/>
      <name val="Calibri"/>
      <family val="2"/>
    </font>
    <font>
      <b/>
      <sz val="8"/>
      <name val="Tahoma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8"/>
      <color indexed="9"/>
      <name val="Tahoma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10"/>
      <name val="Tahoma"/>
      <family val="2"/>
    </font>
    <font>
      <sz val="8"/>
      <color theme="0"/>
      <name val="Arial"/>
      <family val="2"/>
    </font>
    <font>
      <sz val="8"/>
      <color theme="0" tint="-0.34998626667073579"/>
      <name val="Arial"/>
      <family val="2"/>
    </font>
    <font>
      <sz val="9"/>
      <color theme="3" tint="0.39994506668294322"/>
      <name val="Arial"/>
      <family val="2"/>
    </font>
    <font>
      <sz val="8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FFFFCE"/>
        <bgColor indexed="64"/>
      </patternFill>
    </fill>
    <fill>
      <patternFill patternType="solid">
        <fgColor theme="7" tint="0.59996337778862885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163">
    <xf numFmtId="0" fontId="0" fillId="0" borderId="0"/>
    <xf numFmtId="0" fontId="6" fillId="29" borderId="0"/>
    <xf numFmtId="0" fontId="7" fillId="7" borderId="0" applyBorder="0" applyAlignment="0">
      <alignment horizontal="left"/>
    </xf>
    <xf numFmtId="0" fontId="17" fillId="28" borderId="0">
      <alignment horizontal="left" vertical="center"/>
    </xf>
    <xf numFmtId="2" fontId="7" fillId="8" borderId="3" applyBorder="0" applyAlignment="0">
      <alignment horizontal="center"/>
    </xf>
    <xf numFmtId="0" fontId="7" fillId="9" borderId="3" applyBorder="0" applyAlignment="0">
      <alignment horizontal="left"/>
    </xf>
    <xf numFmtId="0" fontId="20" fillId="28" borderId="0" applyBorder="0" applyAlignment="0">
      <alignment vertical="center"/>
    </xf>
    <xf numFmtId="0" fontId="19" fillId="28" borderId="0" applyBorder="0" applyAlignment="0">
      <alignment vertical="center"/>
    </xf>
    <xf numFmtId="0" fontId="6" fillId="7" borderId="0" applyNumberFormat="0" applyBorder="0">
      <alignment horizontal="center"/>
    </xf>
    <xf numFmtId="0" fontId="6" fillId="10" borderId="2" applyBorder="0" applyAlignment="0">
      <alignment horizontal="center" vertical="center"/>
      <protection locked="0"/>
    </xf>
    <xf numFmtId="9" fontId="6" fillId="10" borderId="2" applyBorder="0" applyAlignment="0">
      <alignment horizontal="center"/>
      <protection locked="0"/>
    </xf>
    <xf numFmtId="0" fontId="6" fillId="7" borderId="0" applyFont="0" applyBorder="0" applyAlignment="0"/>
    <xf numFmtId="0" fontId="22" fillId="10" borderId="2" applyBorder="0">
      <alignment horizontal="center" wrapText="1"/>
      <protection locked="0"/>
    </xf>
    <xf numFmtId="4" fontId="5" fillId="11" borderId="0" applyAlignment="0">
      <alignment horizontal="center"/>
    </xf>
    <xf numFmtId="0" fontId="6" fillId="29" borderId="0"/>
    <xf numFmtId="0" fontId="8" fillId="10" borderId="4">
      <alignment horizontal="center" vertical="center" shrinkToFit="1"/>
      <protection locked="0"/>
    </xf>
    <xf numFmtId="0" fontId="6" fillId="11" borderId="5">
      <alignment horizontal="center"/>
    </xf>
    <xf numFmtId="2" fontId="21" fillId="0" borderId="6">
      <alignment horizontal="left"/>
    </xf>
    <xf numFmtId="0" fontId="6" fillId="8" borderId="7" applyBorder="0" applyAlignment="0"/>
    <xf numFmtId="43" fontId="5" fillId="0" borderId="0" applyFont="0" applyFill="0" applyBorder="0" applyAlignment="0" applyProtection="0"/>
    <xf numFmtId="0" fontId="10" fillId="13" borderId="4">
      <alignment horizontal="center" vertical="center"/>
      <protection locked="0"/>
    </xf>
    <xf numFmtId="0" fontId="9" fillId="10" borderId="4">
      <alignment horizontal="center" vertical="center" shrinkToFit="1"/>
      <protection locked="0"/>
    </xf>
    <xf numFmtId="164" fontId="5" fillId="0" borderId="0" applyFont="0" applyFill="0" applyBorder="0" applyAlignment="0" applyProtection="0"/>
    <xf numFmtId="0" fontId="10" fillId="7" borderId="4">
      <alignment horizontal="center" vertical="center"/>
    </xf>
    <xf numFmtId="0" fontId="11" fillId="14" borderId="8" applyNumberFormat="0" applyAlignment="0" applyProtection="0"/>
    <xf numFmtId="0" fontId="12" fillId="12" borderId="10">
      <alignment vertical="center" wrapText="1"/>
    </xf>
    <xf numFmtId="0" fontId="13" fillId="15" borderId="0" applyNumberFormat="0" applyBorder="0" applyAlignment="0" applyProtection="0"/>
    <xf numFmtId="0" fontId="6" fillId="12" borderId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6" borderId="0">
      <alignment horizontal="left" vertical="center" indent="1"/>
    </xf>
    <xf numFmtId="0" fontId="7" fillId="32" borderId="0" applyNumberFormat="0" applyFont="0" applyBorder="0" applyAlignment="0"/>
    <xf numFmtId="0" fontId="7" fillId="22" borderId="0" applyNumberFormat="0" applyFont="0" applyBorder="0" applyAlignment="0"/>
    <xf numFmtId="0" fontId="6" fillId="23" borderId="0" applyNumberFormat="0" applyFont="0" applyBorder="0" applyAlignment="0"/>
    <xf numFmtId="0" fontId="6" fillId="17" borderId="0" applyNumberFormat="0" applyFont="0" applyBorder="0" applyAlignment="0"/>
    <xf numFmtId="0" fontId="6" fillId="24" borderId="0" applyNumberFormat="0" applyFont="0" applyBorder="0" applyAlignment="0"/>
    <xf numFmtId="1" fontId="6" fillId="25" borderId="0" applyNumberFormat="0" applyFont="0" applyBorder="0" applyAlignment="0">
      <alignment horizontal="center" wrapText="1"/>
    </xf>
    <xf numFmtId="1" fontId="6" fillId="26" borderId="0" applyNumberFormat="0" applyFont="0" applyBorder="0" applyAlignment="0">
      <alignment horizontal="center" wrapText="1"/>
    </xf>
    <xf numFmtId="1" fontId="20" fillId="33" borderId="0" applyNumberFormat="0" applyFont="0" applyBorder="0" applyAlignment="0">
      <alignment horizontal="center" wrapText="1"/>
    </xf>
    <xf numFmtId="0" fontId="6" fillId="27" borderId="0" applyNumberFormat="0" applyFont="0" applyBorder="0" applyAlignment="0"/>
    <xf numFmtId="0" fontId="6" fillId="28" borderId="0" applyNumberFormat="0" applyFont="0" applyBorder="0" applyAlignment="0"/>
    <xf numFmtId="0" fontId="6" fillId="20" borderId="0" applyNumberFormat="0" applyFont="0" applyBorder="0" applyAlignment="0"/>
    <xf numFmtId="0" fontId="6" fillId="18" borderId="11" applyNumberFormat="0" applyFont="0" applyBorder="0" applyAlignment="0"/>
    <xf numFmtId="0" fontId="7" fillId="30" borderId="0" applyNumberFormat="0" applyFont="0" applyBorder="0" applyAlignment="0">
      <alignment horizontal="centerContinuous"/>
    </xf>
    <xf numFmtId="0" fontId="6" fillId="31" borderId="0" applyNumberFormat="0" applyFont="0" applyBorder="0" applyAlignment="0"/>
    <xf numFmtId="0" fontId="24" fillId="34" borderId="0" applyNumberFormat="0" applyBorder="0" applyAlignment="0"/>
    <xf numFmtId="0" fontId="20" fillId="19" borderId="0" applyNumberFormat="0" applyFont="0" applyBorder="0" applyAlignment="0"/>
    <xf numFmtId="165" fontId="6" fillId="35" borderId="0" applyNumberFormat="0" applyFont="0" applyBorder="0" applyAlignment="0">
      <alignment horizontal="center"/>
    </xf>
    <xf numFmtId="0" fontId="6" fillId="10" borderId="2" applyNumberFormat="0" applyFont="0" applyFill="0" applyBorder="0" applyAlignment="0">
      <alignment horizontal="center" vertical="center"/>
      <protection locked="0"/>
    </xf>
    <xf numFmtId="0" fontId="9" fillId="10" borderId="4">
      <alignment horizontal="center" vertical="center" shrinkToFit="1"/>
      <protection locked="0"/>
    </xf>
    <xf numFmtId="0" fontId="10" fillId="12" borderId="10">
      <alignment horizontal="left" vertical="top" wrapText="1"/>
    </xf>
    <xf numFmtId="0" fontId="6" fillId="29" borderId="0"/>
    <xf numFmtId="0" fontId="6" fillId="10" borderId="2" applyBorder="0" applyAlignment="0">
      <alignment horizontal="center" vertical="center"/>
      <protection locked="0"/>
    </xf>
    <xf numFmtId="0" fontId="6" fillId="8" borderId="13" applyBorder="0" applyAlignment="0"/>
    <xf numFmtId="0" fontId="23" fillId="6" borderId="1" applyNumberFormat="0" applyFont="0" applyAlignment="0" applyProtection="0"/>
    <xf numFmtId="49" fontId="25" fillId="7" borderId="12" applyBorder="0">
      <alignment horizontal="left" vertical="top"/>
    </xf>
    <xf numFmtId="0" fontId="26" fillId="36" borderId="14">
      <alignment horizontal="left" vertical="center" wrapText="1"/>
      <protection locked="0"/>
    </xf>
    <xf numFmtId="166" fontId="26" fillId="36" borderId="14">
      <alignment horizontal="center" vertical="center"/>
      <protection locked="0"/>
    </xf>
    <xf numFmtId="0" fontId="27" fillId="17" borderId="4">
      <alignment horizontal="center" vertical="center"/>
    </xf>
    <xf numFmtId="0" fontId="4" fillId="6" borderId="1" applyNumberFormat="0" applyFont="0" applyAlignment="0" applyProtection="0"/>
    <xf numFmtId="0" fontId="6" fillId="18" borderId="15" applyNumberFormat="0" applyFont="0" applyBorder="0" applyAlignment="0"/>
    <xf numFmtId="0" fontId="4" fillId="6" borderId="1" applyNumberFormat="0" applyFont="0" applyAlignment="0" applyProtection="0"/>
    <xf numFmtId="0" fontId="6" fillId="18" borderId="11" applyNumberFormat="0" applyFont="0" applyBorder="0" applyAlignment="0"/>
    <xf numFmtId="0" fontId="6" fillId="18" borderId="11" applyNumberFormat="0" applyFont="0" applyBorder="0" applyAlignment="0"/>
    <xf numFmtId="43" fontId="5" fillId="0" borderId="0" applyFont="0" applyFill="0" applyBorder="0" applyAlignment="0" applyProtection="0"/>
    <xf numFmtId="0" fontId="13" fillId="15" borderId="0" applyNumberFormat="0" applyBorder="0" applyAlignment="0" applyProtection="0"/>
    <xf numFmtId="0" fontId="6" fillId="18" borderId="11" applyNumberFormat="0" applyFont="0" applyBorder="0" applyAlignment="0"/>
    <xf numFmtId="0" fontId="4" fillId="6" borderId="1" applyNumberFormat="0" applyFont="0" applyAlignment="0" applyProtection="0"/>
    <xf numFmtId="0" fontId="6" fillId="18" borderId="11" applyNumberFormat="0" applyFont="0" applyBorder="0" applyAlignment="0"/>
    <xf numFmtId="43" fontId="5" fillId="0" borderId="0" applyFont="0" applyFill="0" applyBorder="0" applyAlignment="0" applyProtection="0"/>
    <xf numFmtId="0" fontId="13" fillId="15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6" borderId="1" applyNumberFormat="0" applyFont="0" applyAlignment="0" applyProtection="0"/>
    <xf numFmtId="0" fontId="18" fillId="10" borderId="4">
      <alignment horizontal="center" vertical="center" shrinkToFit="1"/>
      <protection locked="0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6" fillId="29" borderId="0"/>
    <xf numFmtId="0" fontId="12" fillId="12" borderId="10">
      <alignment vertical="center" wrapText="1"/>
    </xf>
    <xf numFmtId="0" fontId="27" fillId="17" borderId="4">
      <alignment horizontal="center" vertical="center"/>
    </xf>
    <xf numFmtId="0" fontId="10" fillId="12" borderId="10">
      <alignment horizontal="left" vertical="top" wrapText="1"/>
    </xf>
    <xf numFmtId="0" fontId="9" fillId="10" borderId="4">
      <alignment horizontal="center" vertical="center" shrinkToFit="1"/>
      <protection locked="0"/>
    </xf>
    <xf numFmtId="43" fontId="5" fillId="0" borderId="0" applyFont="0" applyFill="0" applyBorder="0" applyAlignment="0" applyProtection="0"/>
    <xf numFmtId="0" fontId="10" fillId="13" borderId="4">
      <alignment horizontal="center" vertical="center"/>
      <protection locked="0"/>
    </xf>
    <xf numFmtId="0" fontId="10" fillId="7" borderId="4">
      <alignment horizontal="center" vertical="center"/>
    </xf>
    <xf numFmtId="0" fontId="12" fillId="12" borderId="10">
      <alignment vertical="center" wrapText="1"/>
    </xf>
    <xf numFmtId="0" fontId="13" fillId="15" borderId="0" applyNumberFormat="0" applyBorder="0" applyAlignment="0" applyProtection="0"/>
    <xf numFmtId="0" fontId="7" fillId="9" borderId="3" applyBorder="0" applyAlignment="0">
      <alignment horizontal="left"/>
    </xf>
    <xf numFmtId="0" fontId="10" fillId="13" borderId="4">
      <alignment horizontal="center" vertical="center"/>
      <protection locked="0"/>
    </xf>
    <xf numFmtId="0" fontId="9" fillId="10" borderId="4">
      <alignment horizontal="center" vertical="center" shrinkToFit="1"/>
      <protection locked="0"/>
    </xf>
    <xf numFmtId="0" fontId="15" fillId="0" borderId="9" applyNumberFormat="0" applyFill="0" applyAlignment="0" applyProtection="0"/>
    <xf numFmtId="0" fontId="9" fillId="10" borderId="4">
      <alignment horizontal="center" vertical="center" shrinkToFit="1"/>
      <protection locked="0"/>
    </xf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10" fillId="12" borderId="10">
      <alignment horizontal="left" vertical="top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11" fillId="14" borderId="8" applyNumberFormat="0" applyAlignment="0" applyProtection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10" fillId="7" borderId="4">
      <alignment horizontal="center" vertical="center"/>
    </xf>
    <xf numFmtId="0" fontId="8" fillId="10" borderId="4">
      <alignment horizontal="center" vertical="center" shrinkToFit="1"/>
      <protection locked="0"/>
    </xf>
    <xf numFmtId="0" fontId="11" fillId="14" borderId="8" applyNumberFormat="0" applyAlignment="0" applyProtection="0"/>
    <xf numFmtId="0" fontId="18" fillId="10" borderId="4">
      <alignment horizontal="center" vertical="center" shrinkToFit="1"/>
      <protection locked="0"/>
    </xf>
    <xf numFmtId="0" fontId="10" fillId="12" borderId="10">
      <alignment horizontal="left" vertical="top" wrapText="1"/>
    </xf>
    <xf numFmtId="0" fontId="12" fillId="12" borderId="10">
      <alignment vertical="center" wrapText="1"/>
    </xf>
    <xf numFmtId="0" fontId="12" fillId="12" borderId="10">
      <alignment vertical="center" wrapText="1"/>
    </xf>
    <xf numFmtId="49" fontId="25" fillId="7" borderId="16" applyBorder="0">
      <alignment horizontal="left" vertical="top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6" borderId="1" applyNumberFormat="0" applyFont="0" applyAlignment="0" applyProtection="0"/>
    <xf numFmtId="0" fontId="12" fillId="12" borderId="10">
      <alignment vertical="center" wrapText="1"/>
    </xf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10" fillId="12" borderId="10">
      <alignment horizontal="left" vertical="top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11" fillId="14" borderId="8" applyNumberFormat="0" applyAlignment="0" applyProtection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23" fillId="0" borderId="0"/>
    <xf numFmtId="2" fontId="23" fillId="37" borderId="2" applyNumberFormat="0" applyFont="0" applyAlignment="0">
      <alignment horizontal="center"/>
    </xf>
    <xf numFmtId="0" fontId="4" fillId="0" borderId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6" borderId="1" applyNumberFormat="0" applyFont="0" applyAlignment="0" applyProtection="0"/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0" fillId="12" borderId="10">
      <alignment horizontal="left" vertical="top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11" fillId="14" borderId="8" applyNumberFormat="0" applyAlignment="0" applyProtection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4" fillId="0" borderId="0"/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10" fillId="12" borderId="10">
      <alignment horizontal="left" vertical="top" wrapText="1"/>
    </xf>
    <xf numFmtId="0" fontId="11" fillId="14" borderId="8" applyNumberFormat="0" applyAlignment="0" applyProtection="0"/>
    <xf numFmtId="0" fontId="12" fillId="12" borderId="10">
      <alignment vertical="center" wrapText="1"/>
    </xf>
    <xf numFmtId="0" fontId="11" fillId="14" borderId="8" applyNumberFormat="0" applyAlignment="0" applyProtection="0"/>
    <xf numFmtId="0" fontId="12" fillId="12" borderId="10">
      <alignment vertical="center" wrapText="1"/>
    </xf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0" fillId="12" borderId="10">
      <alignment horizontal="left" vertical="top" wrapText="1"/>
    </xf>
    <xf numFmtId="0" fontId="11" fillId="14" borderId="8" applyNumberFormat="0" applyAlignment="0" applyProtection="0"/>
    <xf numFmtId="0" fontId="12" fillId="12" borderId="10">
      <alignment vertical="center" wrapText="1"/>
    </xf>
    <xf numFmtId="167" fontId="5" fillId="0" borderId="0" applyFont="0" applyFill="0" applyBorder="0" applyAlignment="0" applyProtection="0"/>
    <xf numFmtId="49" fontId="25" fillId="7" borderId="12" applyBorder="0">
      <alignment horizontal="left" vertical="top"/>
    </xf>
    <xf numFmtId="49" fontId="25" fillId="7" borderId="17" applyBorder="0">
      <alignment horizontal="left" vertical="top"/>
    </xf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/>
    <xf numFmtId="16" fontId="2" fillId="0" borderId="0" xfId="0" quotePrefix="1" applyNumberFormat="1" applyFont="1" applyFill="1"/>
    <xf numFmtId="0" fontId="0" fillId="0" borderId="0" xfId="0" quotePrefix="1" applyFill="1"/>
    <xf numFmtId="0" fontId="0" fillId="0" borderId="0" xfId="0"/>
    <xf numFmtId="0" fontId="0" fillId="0" borderId="0" xfId="0"/>
    <xf numFmtId="0" fontId="2" fillId="0" borderId="0" xfId="0" quotePrefix="1" applyFont="1" applyFill="1"/>
    <xf numFmtId="49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Font="1"/>
    <xf numFmtId="0" fontId="0" fillId="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" fontId="2" fillId="0" borderId="0" xfId="79" applyNumberFormat="1" applyFont="1" applyFill="1" applyBorder="1" applyAlignment="1">
      <alignment horizontal="left" vertical="center"/>
    </xf>
    <xf numFmtId="1" fontId="2" fillId="21" borderId="0" xfId="79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/>
    </xf>
    <xf numFmtId="2" fontId="2" fillId="0" borderId="0" xfId="0" quotePrefix="1" applyNumberFormat="1" applyFont="1" applyFill="1"/>
    <xf numFmtId="49" fontId="0" fillId="0" borderId="0" xfId="0" applyNumberFormat="1" applyBorder="1"/>
    <xf numFmtId="1" fontId="0" fillId="0" borderId="0" xfId="0" applyNumberForma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5" borderId="0" xfId="0" applyNumberFormat="1" applyFont="1" applyFill="1" applyAlignment="1">
      <alignment horizontal="left"/>
    </xf>
    <xf numFmtId="2" fontId="0" fillId="2" borderId="0" xfId="0" applyNumberFormat="1" applyFont="1" applyFill="1" applyAlignment="1">
      <alignment horizontal="left"/>
    </xf>
  </cellXfs>
  <cellStyles count="163">
    <cellStyle name="A-Calc-Beschreibung" xfId="2"/>
    <cellStyle name="A-DB_Überschr_1" xfId="3"/>
    <cellStyle name="A-DB-Beschr_Ergebnis" xfId="4"/>
    <cellStyle name="A-DB-Beschreibung" xfId="5"/>
    <cellStyle name="A-DB-Beschreibung 2" xfId="94"/>
    <cellStyle name="A-DB-Beschreibung 2 2" xfId="138"/>
    <cellStyle name="A-DB-Beschreibung 2 2 2" xfId="156"/>
    <cellStyle name="A-DB-Beschreibung 2 3" xfId="119"/>
    <cellStyle name="A-DB-Beschreibung 2 4" xfId="148"/>
    <cellStyle name="A-DB-Beschreibung 3" xfId="89"/>
    <cellStyle name="A-DB-Beschreibung 3 2" xfId="117"/>
    <cellStyle name="A-DB-Beschreibung 3 3" xfId="146"/>
    <cellStyle name="A-DB-Tabellenkopf" xfId="6"/>
    <cellStyle name="A-DB-Überschr_2" xfId="7"/>
    <cellStyle name="A-DB-Wert" xfId="8"/>
    <cellStyle name="A-Eingabe" xfId="9"/>
    <cellStyle name="A-Eingabe 2" xfId="53"/>
    <cellStyle name="A-Eingabe weiß" xfId="49"/>
    <cellStyle name="A-Eingabe_Prozent" xfId="10"/>
    <cellStyle name="A-Eingabebereich" xfId="11"/>
    <cellStyle name="A-Eingabe-inaktiv" xfId="56"/>
    <cellStyle name="A-Eingabe-inaktiv 2" xfId="109"/>
    <cellStyle name="A-Eingabe-inaktiv 2 2" xfId="162"/>
    <cellStyle name="A-Eingabe-inaktiv 2 3" xfId="161"/>
    <cellStyle name="A-Eingabe-Liste" xfId="12"/>
    <cellStyle name="A-Ergebnis" xfId="13"/>
    <cellStyle name="A-Hintergrund" xfId="14"/>
    <cellStyle name="A-In-Bezug" xfId="15"/>
    <cellStyle name="A-In-Bezug 2" xfId="103"/>
    <cellStyle name="A-In-Var_Wert" xfId="16"/>
    <cellStyle name="A-In-Var-name" xfId="17"/>
    <cellStyle name="A-Liste" xfId="18"/>
    <cellStyle name="A-Liste 2" xfId="54"/>
    <cellStyle name="B-Arbeitshilfen" xfId="39"/>
    <cellStyle name="B-Beleuchtung" xfId="35"/>
    <cellStyle name="B-Dampf" xfId="32"/>
    <cellStyle name="B-DiverseTechnik" xfId="48"/>
    <cellStyle name="B-Heizung" xfId="37"/>
    <cellStyle name="B-Hilfsenergie" xfId="46"/>
    <cellStyle name="B-Hz+WW" xfId="36"/>
    <cellStyle name="B-Kälte" xfId="33"/>
    <cellStyle name="B-Luftförderung" xfId="34"/>
    <cellStyle name="B-Warmwasser" xfId="38"/>
    <cellStyle name="B-ZentraleDienste" xfId="47"/>
    <cellStyle name="C- Zone" xfId="43"/>
    <cellStyle name="C- Zone 2" xfId="61"/>
    <cellStyle name="C- Zone 2 2" xfId="67"/>
    <cellStyle name="C- Zone 3" xfId="63"/>
    <cellStyle name="C- Zone 3 2" xfId="69"/>
    <cellStyle name="C- Zone 4" xfId="64"/>
    <cellStyle name="C-Bereich" xfId="42"/>
    <cellStyle name="C-Erzeuger" xfId="41"/>
    <cellStyle name="C-Gebäude" xfId="40"/>
    <cellStyle name="D-Legende" xfId="44"/>
    <cellStyle name="D-Wert" xfId="45"/>
    <cellStyle name="Eingabe 2" xfId="50"/>
    <cellStyle name="Eingabe 2 2" xfId="75"/>
    <cellStyle name="Eingabe 2 2 2" xfId="105"/>
    <cellStyle name="Eingabe 2 3" xfId="93"/>
    <cellStyle name="Eingabe 2 3 2" xfId="83"/>
    <cellStyle name="Eingabe 3 (Schutz)" xfId="59"/>
    <cellStyle name="Eingabe 3 (Schutz) 2" xfId="81"/>
    <cellStyle name="Eingabe oder Formel" xfId="20"/>
    <cellStyle name="Eingabe oder Formel 2" xfId="85"/>
    <cellStyle name="Eingabe oder Formel 2 2" xfId="90"/>
    <cellStyle name="Eingabe1" xfId="21"/>
    <cellStyle name="Eingabe1 2" xfId="91"/>
    <cellStyle name="Euro" xfId="22"/>
    <cellStyle name="Euro 2" xfId="160"/>
    <cellStyle name="Formel" xfId="23"/>
    <cellStyle name="Formel 2" xfId="86"/>
    <cellStyle name="Formel 2 2" xfId="102"/>
    <cellStyle name="Input" xfId="24"/>
    <cellStyle name="Input 2" xfId="99"/>
    <cellStyle name="Input 2 2" xfId="142"/>
    <cellStyle name="Input 2 2 2" xfId="158"/>
    <cellStyle name="Input 2 3" xfId="124"/>
    <cellStyle name="Input 2 4" xfId="151"/>
    <cellStyle name="Input 3" xfId="104"/>
    <cellStyle name="Input 3 2" xfId="153"/>
    <cellStyle name="Komma 2" xfId="65"/>
    <cellStyle name="Komma 3" xfId="70"/>
    <cellStyle name="Komma 4" xfId="84"/>
    <cellStyle name="Komma 5" xfId="19"/>
    <cellStyle name="label" xfId="25"/>
    <cellStyle name="Label 2" xfId="51"/>
    <cellStyle name="Label 2 2" xfId="96"/>
    <cellStyle name="Label 2 2 2" xfId="139"/>
    <cellStyle name="Label 2 2 2 2" xfId="157"/>
    <cellStyle name="Label 2 2 3" xfId="121"/>
    <cellStyle name="Label 2 2 4" xfId="150"/>
    <cellStyle name="Label 2 3" xfId="82"/>
    <cellStyle name="Label 2 3 2" xfId="106"/>
    <cellStyle name="label 3" xfId="87"/>
    <cellStyle name="label 3 2" xfId="100"/>
    <cellStyle name="label 3 2 2" xfId="143"/>
    <cellStyle name="label 3 2 2 2" xfId="159"/>
    <cellStyle name="label 3 2 3" xfId="125"/>
    <cellStyle name="label 3 2 4" xfId="152"/>
    <cellStyle name="label 3 3" xfId="80"/>
    <cellStyle name="label 3 3 2" xfId="107"/>
    <cellStyle name="label 4" xfId="130"/>
    <cellStyle name="label 4 2" xfId="154"/>
    <cellStyle name="label 5" xfId="108"/>
    <cellStyle name="label 6" xfId="116"/>
    <cellStyle name="mod" xfId="128"/>
    <cellStyle name="Neutral 2" xfId="66"/>
    <cellStyle name="Neutral 3" xfId="71"/>
    <cellStyle name="Neutral 4" xfId="88"/>
    <cellStyle name="Neutral 5" xfId="26"/>
    <cellStyle name="Normal_STANDARD" xfId="27"/>
    <cellStyle name="Notiz 2" xfId="55"/>
    <cellStyle name="Notiz 3" xfId="60"/>
    <cellStyle name="Notiz 3 2" xfId="62"/>
    <cellStyle name="Notiz 3 2 2" xfId="68"/>
    <cellStyle name="Notiz 3 2 2 2" xfId="101"/>
    <cellStyle name="Notiz 3 2 2 2 2" xfId="144"/>
    <cellStyle name="Notiz 3 2 2 2 3" xfId="126"/>
    <cellStyle name="Notiz 3 2 2 3" xfId="133"/>
    <cellStyle name="Notiz 3 2 2 4" xfId="112"/>
    <cellStyle name="Notiz 3 2 3" xfId="98"/>
    <cellStyle name="Notiz 3 2 3 2" xfId="141"/>
    <cellStyle name="Notiz 3 2 3 3" xfId="123"/>
    <cellStyle name="Notiz 3 2 4" xfId="132"/>
    <cellStyle name="Notiz 3 2 5" xfId="111"/>
    <cellStyle name="Notiz 3 3" xfId="97"/>
    <cellStyle name="Notiz 3 3 2" xfId="140"/>
    <cellStyle name="Notiz 3 3 3" xfId="122"/>
    <cellStyle name="Notiz 3 4" xfId="131"/>
    <cellStyle name="Notiz 3 5" xfId="110"/>
    <cellStyle name="Notiz 4" xfId="74"/>
    <cellStyle name="Notiz 4 2" xfId="136"/>
    <cellStyle name="Notiz 4 3" xfId="115"/>
    <cellStyle name="Prozent 2" xfId="76"/>
    <cellStyle name="Prozent 3" xfId="73"/>
    <cellStyle name="Prozent 3 2" xfId="135"/>
    <cellStyle name="Prozent 3 3" xfId="114"/>
    <cellStyle name="Prozent 4" xfId="28"/>
    <cellStyle name="Standard" xfId="0" builtinId="0"/>
    <cellStyle name="Standard 10" xfId="129"/>
    <cellStyle name="Standard 10 2" xfId="145"/>
    <cellStyle name="Standard 2" xfId="77"/>
    <cellStyle name="Standard 3" xfId="78"/>
    <cellStyle name="Standard 4" xfId="72"/>
    <cellStyle name="Standard 4 2" xfId="134"/>
    <cellStyle name="Standard 4 3" xfId="113"/>
    <cellStyle name="Standard 5" xfId="79"/>
    <cellStyle name="Standard 6" xfId="127"/>
    <cellStyle name="Standard 7" xfId="1"/>
    <cellStyle name="Standard 8" xfId="52"/>
    <cellStyle name="Text_Eingabe" xfId="57"/>
    <cellStyle name="Title" xfId="29"/>
    <cellStyle name="Total" xfId="30"/>
    <cellStyle name="Total 2" xfId="92"/>
    <cellStyle name="Total 2 2" xfId="137"/>
    <cellStyle name="Total 2 2 2" xfId="155"/>
    <cellStyle name="Total 2 3" xfId="118"/>
    <cellStyle name="Total 2 4" xfId="147"/>
    <cellStyle name="Total 3" xfId="95"/>
    <cellStyle name="Total 3 2" xfId="120"/>
    <cellStyle name="Total 3 3" xfId="149"/>
    <cellStyle name="Ueberschrift" xfId="31"/>
    <cellStyle name="Zahl_Eingabe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8" workbookViewId="0">
      <selection activeCell="E2" sqref="E2"/>
    </sheetView>
  </sheetViews>
  <sheetFormatPr baseColWidth="10" defaultRowHeight="15" x14ac:dyDescent="0.25"/>
  <cols>
    <col min="1" max="1" width="79.42578125" customWidth="1"/>
    <col min="2" max="2" width="4.5703125" style="11" bestFit="1" customWidth="1"/>
    <col min="3" max="3" width="28.140625" customWidth="1"/>
    <col min="4" max="4" width="23.5703125" customWidth="1"/>
    <col min="5" max="5" width="25.85546875" customWidth="1"/>
    <col min="6" max="6" width="24.7109375" customWidth="1"/>
    <col min="7" max="8" width="11.42578125" customWidth="1"/>
  </cols>
  <sheetData>
    <row r="1" spans="1:9" x14ac:dyDescent="0.25">
      <c r="A1" s="1" t="s">
        <v>110</v>
      </c>
      <c r="B1" s="11" t="s">
        <v>89</v>
      </c>
      <c r="C1" t="s">
        <v>168</v>
      </c>
      <c r="D1" t="s">
        <v>169</v>
      </c>
      <c r="E1" s="4" t="s">
        <v>170</v>
      </c>
      <c r="F1" s="4" t="s">
        <v>171</v>
      </c>
      <c r="G1" t="s">
        <v>337</v>
      </c>
      <c r="H1" t="s">
        <v>338</v>
      </c>
    </row>
    <row r="2" spans="1:9" x14ac:dyDescent="0.25">
      <c r="A2" s="1" t="s">
        <v>90</v>
      </c>
      <c r="B2" s="11">
        <v>1</v>
      </c>
      <c r="C2" s="5">
        <v>70</v>
      </c>
      <c r="D2" s="5" t="s">
        <v>5</v>
      </c>
      <c r="E2" s="5" t="s">
        <v>6</v>
      </c>
      <c r="F2" s="5" t="s">
        <v>116</v>
      </c>
      <c r="G2" s="30">
        <v>7</v>
      </c>
      <c r="H2" s="30">
        <v>18</v>
      </c>
      <c r="I2">
        <v>0.114</v>
      </c>
    </row>
    <row r="3" spans="1:9" x14ac:dyDescent="0.25">
      <c r="A3" s="1" t="s">
        <v>92</v>
      </c>
      <c r="B3" s="11" t="s">
        <v>91</v>
      </c>
      <c r="C3" s="5">
        <v>70</v>
      </c>
      <c r="D3" s="5" t="s">
        <v>5</v>
      </c>
      <c r="E3" s="5" t="s">
        <v>6</v>
      </c>
      <c r="F3" s="5" t="s">
        <v>116</v>
      </c>
      <c r="G3" s="30">
        <v>7</v>
      </c>
      <c r="H3" s="30">
        <v>18</v>
      </c>
      <c r="I3">
        <v>8.5000000000000006E-2</v>
      </c>
    </row>
    <row r="4" spans="1:9" x14ac:dyDescent="0.25">
      <c r="A4" s="1" t="s">
        <v>94</v>
      </c>
      <c r="B4" s="11" t="s">
        <v>93</v>
      </c>
      <c r="C4" s="5">
        <v>70</v>
      </c>
      <c r="D4" s="5" t="s">
        <v>30</v>
      </c>
      <c r="E4" s="5" t="s">
        <v>105</v>
      </c>
      <c r="F4" s="5" t="s">
        <v>31</v>
      </c>
      <c r="G4" s="30">
        <v>7</v>
      </c>
      <c r="H4" s="30">
        <v>18</v>
      </c>
      <c r="I4">
        <v>1.9E-2</v>
      </c>
    </row>
    <row r="5" spans="1:9" x14ac:dyDescent="0.25">
      <c r="A5" s="1" t="s">
        <v>96</v>
      </c>
      <c r="B5" s="11" t="s">
        <v>95</v>
      </c>
      <c r="C5" s="5">
        <v>70</v>
      </c>
      <c r="D5" s="5" t="s">
        <v>172</v>
      </c>
      <c r="E5" s="5" t="s">
        <v>91</v>
      </c>
      <c r="F5" s="5" t="s">
        <v>93</v>
      </c>
      <c r="G5" s="30">
        <v>7</v>
      </c>
      <c r="H5" s="30">
        <v>18</v>
      </c>
      <c r="I5">
        <v>9.5000000000000001E-2</v>
      </c>
    </row>
    <row r="6" spans="1:9" x14ac:dyDescent="0.25">
      <c r="A6" s="1" t="s">
        <v>19</v>
      </c>
      <c r="B6" s="11" t="s">
        <v>97</v>
      </c>
      <c r="C6" s="5">
        <v>70</v>
      </c>
      <c r="D6" s="5" t="s">
        <v>20</v>
      </c>
      <c r="E6" s="5" t="s">
        <v>95</v>
      </c>
      <c r="F6" s="5" t="s">
        <v>21</v>
      </c>
      <c r="G6" s="30">
        <v>7</v>
      </c>
      <c r="H6" s="30">
        <v>18</v>
      </c>
    </row>
    <row r="7" spans="1:9" x14ac:dyDescent="0.25">
      <c r="A7" s="1" t="s">
        <v>99</v>
      </c>
      <c r="B7" s="11" t="s">
        <v>98</v>
      </c>
      <c r="C7" s="5">
        <v>70</v>
      </c>
      <c r="D7" s="5" t="s">
        <v>172</v>
      </c>
      <c r="E7" s="5" t="s">
        <v>91</v>
      </c>
      <c r="F7" s="5" t="s">
        <v>93</v>
      </c>
      <c r="G7" s="30">
        <v>8</v>
      </c>
      <c r="H7" s="30">
        <v>20</v>
      </c>
    </row>
    <row r="8" spans="1:9" x14ac:dyDescent="0.25">
      <c r="A8" s="1" t="s">
        <v>101</v>
      </c>
      <c r="B8" s="11" t="s">
        <v>100</v>
      </c>
      <c r="C8" s="5">
        <v>70</v>
      </c>
      <c r="D8" s="5" t="s">
        <v>173</v>
      </c>
      <c r="E8" s="5" t="s">
        <v>174</v>
      </c>
      <c r="F8" s="5" t="s">
        <v>175</v>
      </c>
      <c r="G8" s="30">
        <v>8</v>
      </c>
      <c r="H8" s="30">
        <v>20</v>
      </c>
    </row>
    <row r="9" spans="1:9" x14ac:dyDescent="0.25">
      <c r="A9" s="1" t="s">
        <v>242</v>
      </c>
      <c r="B9" s="11" t="s">
        <v>102</v>
      </c>
      <c r="C9" s="5" t="s">
        <v>176</v>
      </c>
      <c r="D9" s="5" t="s">
        <v>91</v>
      </c>
      <c r="E9" s="5" t="s">
        <v>95</v>
      </c>
      <c r="F9" s="5" t="s">
        <v>98</v>
      </c>
      <c r="G9" s="30">
        <v>8</v>
      </c>
      <c r="H9" s="30">
        <v>15</v>
      </c>
    </row>
    <row r="10" spans="1:9" x14ac:dyDescent="0.25">
      <c r="A10" s="1" t="s">
        <v>104</v>
      </c>
      <c r="B10" s="11" t="s">
        <v>103</v>
      </c>
      <c r="C10" s="5">
        <v>70</v>
      </c>
      <c r="D10" s="5" t="s">
        <v>91</v>
      </c>
      <c r="E10" s="5" t="s">
        <v>95</v>
      </c>
      <c r="F10" s="5" t="s">
        <v>98</v>
      </c>
      <c r="G10" s="30">
        <v>8</v>
      </c>
      <c r="H10" s="30">
        <v>18</v>
      </c>
      <c r="I10">
        <v>3.5999999999999997E-2</v>
      </c>
    </row>
    <row r="11" spans="1:9" x14ac:dyDescent="0.25">
      <c r="A11" s="1" t="s">
        <v>106</v>
      </c>
      <c r="B11" s="11" t="s">
        <v>105</v>
      </c>
      <c r="C11" s="3">
        <v>70</v>
      </c>
      <c r="D11" s="3" t="s">
        <v>91</v>
      </c>
      <c r="E11" s="3" t="s">
        <v>95</v>
      </c>
      <c r="F11" s="3" t="s">
        <v>98</v>
      </c>
      <c r="G11" s="30">
        <v>0</v>
      </c>
      <c r="H11" s="30">
        <v>24</v>
      </c>
    </row>
    <row r="12" spans="1:9" x14ac:dyDescent="0.25">
      <c r="A12" s="1" t="s">
        <v>108</v>
      </c>
      <c r="B12" s="11" t="s">
        <v>107</v>
      </c>
      <c r="C12" s="5" t="s">
        <v>177</v>
      </c>
      <c r="D12" s="5" t="s">
        <v>91</v>
      </c>
      <c r="E12" s="5" t="s">
        <v>95</v>
      </c>
      <c r="F12" s="5" t="s">
        <v>98</v>
      </c>
      <c r="G12" s="31">
        <v>21</v>
      </c>
      <c r="H12" s="31">
        <v>8</v>
      </c>
    </row>
    <row r="13" spans="1:9" x14ac:dyDescent="0.25">
      <c r="A13" s="1" t="s">
        <v>111</v>
      </c>
      <c r="B13" s="11" t="s">
        <v>109</v>
      </c>
      <c r="C13" s="5" t="s">
        <v>177</v>
      </c>
      <c r="D13" s="5" t="s">
        <v>172</v>
      </c>
      <c r="E13" s="5" t="s">
        <v>91</v>
      </c>
      <c r="F13" s="5" t="s">
        <v>93</v>
      </c>
      <c r="G13" s="30">
        <v>8</v>
      </c>
      <c r="H13" s="30">
        <v>15</v>
      </c>
    </row>
    <row r="14" spans="1:9" x14ac:dyDescent="0.25">
      <c r="A14" s="1" t="s">
        <v>112</v>
      </c>
      <c r="B14" s="11" t="s">
        <v>113</v>
      </c>
      <c r="C14" s="5" t="s">
        <v>177</v>
      </c>
      <c r="D14" s="5" t="s">
        <v>172</v>
      </c>
      <c r="E14" s="5" t="s">
        <v>91</v>
      </c>
      <c r="F14" s="5" t="s">
        <v>93</v>
      </c>
      <c r="G14" s="30">
        <v>10</v>
      </c>
      <c r="H14" s="30">
        <v>24</v>
      </c>
    </row>
    <row r="15" spans="1:9" x14ac:dyDescent="0.25">
      <c r="A15" s="1" t="s">
        <v>115</v>
      </c>
      <c r="B15" s="11" t="s">
        <v>114</v>
      </c>
      <c r="C15" s="5" t="s">
        <v>178</v>
      </c>
      <c r="D15" s="5" t="s">
        <v>179</v>
      </c>
      <c r="E15" s="5" t="s">
        <v>180</v>
      </c>
      <c r="F15" s="5" t="s">
        <v>181</v>
      </c>
      <c r="G15" s="30">
        <v>10</v>
      </c>
      <c r="H15" s="30">
        <v>23</v>
      </c>
    </row>
    <row r="16" spans="1:9" x14ac:dyDescent="0.25">
      <c r="A16" s="1" t="s">
        <v>117</v>
      </c>
      <c r="B16" s="11" t="s">
        <v>116</v>
      </c>
      <c r="C16" s="5" t="s">
        <v>178</v>
      </c>
      <c r="D16" s="5" t="s">
        <v>126</v>
      </c>
      <c r="E16" s="5" t="s">
        <v>148</v>
      </c>
      <c r="F16" s="5" t="s">
        <v>166</v>
      </c>
      <c r="G16" s="30">
        <v>10</v>
      </c>
      <c r="H16" s="30">
        <v>23</v>
      </c>
    </row>
    <row r="17" spans="1:9" x14ac:dyDescent="0.25">
      <c r="A17" s="1" t="s">
        <v>119</v>
      </c>
      <c r="B17" s="11" t="s">
        <v>118</v>
      </c>
      <c r="C17" s="5" t="s">
        <v>177</v>
      </c>
      <c r="D17" s="5" t="s">
        <v>182</v>
      </c>
      <c r="E17" s="5" t="s">
        <v>182</v>
      </c>
      <c r="F17" s="5" t="s">
        <v>182</v>
      </c>
      <c r="G17" s="30">
        <v>7</v>
      </c>
      <c r="H17" s="30">
        <v>18</v>
      </c>
      <c r="I17">
        <v>2.5999999999999999E-2</v>
      </c>
    </row>
    <row r="18" spans="1:9" x14ac:dyDescent="0.25">
      <c r="A18" s="1" t="s">
        <v>121</v>
      </c>
      <c r="B18" s="11" t="s">
        <v>120</v>
      </c>
      <c r="C18" s="5" t="s">
        <v>177</v>
      </c>
      <c r="D18" s="5" t="s">
        <v>172</v>
      </c>
      <c r="E18" s="5" t="s">
        <v>91</v>
      </c>
      <c r="F18" s="5" t="s">
        <v>93</v>
      </c>
      <c r="G18" s="30">
        <v>7</v>
      </c>
      <c r="H18" s="30">
        <v>18</v>
      </c>
      <c r="I18">
        <v>4.8000000000000001E-2</v>
      </c>
    </row>
    <row r="19" spans="1:9" x14ac:dyDescent="0.25">
      <c r="A19" s="1" t="s">
        <v>123</v>
      </c>
      <c r="B19" s="11" t="s">
        <v>122</v>
      </c>
      <c r="C19" s="5" t="s">
        <v>177</v>
      </c>
      <c r="D19" s="5" t="s">
        <v>182</v>
      </c>
      <c r="E19" s="5" t="s">
        <v>182</v>
      </c>
      <c r="F19" s="5" t="s">
        <v>182</v>
      </c>
      <c r="G19" s="30">
        <v>7</v>
      </c>
      <c r="H19" s="30">
        <v>18</v>
      </c>
      <c r="I19">
        <v>1.7000000000000001E-2</v>
      </c>
    </row>
    <row r="20" spans="1:9" x14ac:dyDescent="0.25">
      <c r="A20" s="1" t="s">
        <v>125</v>
      </c>
      <c r="B20" s="11" t="s">
        <v>124</v>
      </c>
      <c r="C20" s="5" t="s">
        <v>177</v>
      </c>
      <c r="D20" s="5" t="s">
        <v>182</v>
      </c>
      <c r="E20" s="5" t="s">
        <v>182</v>
      </c>
      <c r="F20" s="5" t="s">
        <v>182</v>
      </c>
      <c r="G20" s="30">
        <v>7</v>
      </c>
      <c r="H20" s="30">
        <v>18</v>
      </c>
      <c r="I20">
        <v>0.249</v>
      </c>
    </row>
    <row r="21" spans="1:9" x14ac:dyDescent="0.25">
      <c r="A21" s="1" t="s">
        <v>127</v>
      </c>
      <c r="B21" s="11" t="s">
        <v>126</v>
      </c>
      <c r="C21" s="5" t="s">
        <v>177</v>
      </c>
      <c r="D21" s="5" t="s">
        <v>182</v>
      </c>
      <c r="E21" s="5" t="s">
        <v>182</v>
      </c>
      <c r="F21" s="5" t="s">
        <v>182</v>
      </c>
      <c r="G21" s="30">
        <v>7</v>
      </c>
      <c r="H21" s="30">
        <v>18</v>
      </c>
      <c r="I21">
        <v>0.16500000000000001</v>
      </c>
    </row>
    <row r="22" spans="1:9" x14ac:dyDescent="0.25">
      <c r="A22" s="1" t="s">
        <v>17</v>
      </c>
      <c r="B22" s="11" t="s">
        <v>128</v>
      </c>
      <c r="C22" s="5" t="s">
        <v>177</v>
      </c>
      <c r="D22" s="5" t="s">
        <v>183</v>
      </c>
      <c r="E22" s="5" t="s">
        <v>184</v>
      </c>
      <c r="F22" s="5" t="s">
        <v>185</v>
      </c>
      <c r="G22" s="30">
        <v>0</v>
      </c>
      <c r="H22" s="30">
        <v>24</v>
      </c>
    </row>
    <row r="23" spans="1:9" x14ac:dyDescent="0.25">
      <c r="A23" s="1" t="s">
        <v>130</v>
      </c>
      <c r="B23" s="11" t="s">
        <v>129</v>
      </c>
      <c r="C23" s="5" t="s">
        <v>186</v>
      </c>
      <c r="D23" s="5" t="s">
        <v>137</v>
      </c>
      <c r="E23" s="5" t="s">
        <v>161</v>
      </c>
      <c r="F23" s="5" t="s">
        <v>187</v>
      </c>
      <c r="G23" s="30">
        <v>7</v>
      </c>
      <c r="H23" s="30">
        <v>16</v>
      </c>
    </row>
    <row r="24" spans="1:9" x14ac:dyDescent="0.25">
      <c r="A24" s="1" t="s">
        <v>131</v>
      </c>
      <c r="B24" s="11" t="s">
        <v>16</v>
      </c>
      <c r="C24" s="5" t="s">
        <v>188</v>
      </c>
      <c r="D24" s="5" t="s">
        <v>137</v>
      </c>
      <c r="E24" s="5" t="s">
        <v>161</v>
      </c>
      <c r="F24" s="5" t="s">
        <v>187</v>
      </c>
      <c r="G24" s="30">
        <v>7</v>
      </c>
      <c r="H24" s="30">
        <v>16</v>
      </c>
    </row>
    <row r="25" spans="1:9" x14ac:dyDescent="0.25">
      <c r="A25" s="1" t="s">
        <v>132</v>
      </c>
      <c r="B25" s="11" t="s">
        <v>33</v>
      </c>
      <c r="C25" s="5" t="s">
        <v>178</v>
      </c>
      <c r="D25" s="5" t="s">
        <v>137</v>
      </c>
      <c r="E25" s="5" t="s">
        <v>161</v>
      </c>
      <c r="F25" s="5" t="s">
        <v>187</v>
      </c>
      <c r="G25" s="30">
        <v>7</v>
      </c>
      <c r="H25" s="30">
        <v>16</v>
      </c>
      <c r="I25">
        <v>2.7E-2</v>
      </c>
    </row>
    <row r="26" spans="1:9" x14ac:dyDescent="0.25">
      <c r="A26" s="1" t="s">
        <v>134</v>
      </c>
      <c r="B26" s="11" t="s">
        <v>133</v>
      </c>
      <c r="C26" s="5" t="s">
        <v>177</v>
      </c>
      <c r="D26" s="5" t="s">
        <v>182</v>
      </c>
      <c r="E26" s="5" t="s">
        <v>182</v>
      </c>
      <c r="F26" s="5" t="s">
        <v>182</v>
      </c>
      <c r="G26" s="30">
        <v>19</v>
      </c>
      <c r="H26" s="30">
        <v>23</v>
      </c>
    </row>
    <row r="27" spans="1:9" x14ac:dyDescent="0.25">
      <c r="A27" s="1" t="s">
        <v>136</v>
      </c>
      <c r="B27" s="11" t="s">
        <v>135</v>
      </c>
      <c r="C27" s="5" t="s">
        <v>177</v>
      </c>
      <c r="D27" s="5" t="s">
        <v>182</v>
      </c>
      <c r="E27" s="5" t="s">
        <v>182</v>
      </c>
      <c r="F27" s="5" t="s">
        <v>182</v>
      </c>
      <c r="G27" s="30">
        <v>19</v>
      </c>
      <c r="H27" s="30">
        <v>23</v>
      </c>
    </row>
    <row r="28" spans="1:9" x14ac:dyDescent="0.25">
      <c r="A28" s="1" t="s">
        <v>189</v>
      </c>
      <c r="B28" s="11" t="s">
        <v>137</v>
      </c>
      <c r="C28" s="5" t="s">
        <v>177</v>
      </c>
      <c r="D28" s="5" t="s">
        <v>182</v>
      </c>
      <c r="E28" s="5" t="s">
        <v>182</v>
      </c>
      <c r="F28" s="5" t="s">
        <v>182</v>
      </c>
      <c r="G28" s="30">
        <v>13</v>
      </c>
      <c r="H28" s="30">
        <v>23</v>
      </c>
    </row>
    <row r="29" spans="1:9" x14ac:dyDescent="0.25">
      <c r="A29" s="1" t="s">
        <v>139</v>
      </c>
      <c r="B29" s="11" t="s">
        <v>138</v>
      </c>
      <c r="C29" s="5" t="s">
        <v>177</v>
      </c>
      <c r="D29" s="5" t="s">
        <v>172</v>
      </c>
      <c r="E29" s="5" t="s">
        <v>91</v>
      </c>
      <c r="F29" s="5" t="s">
        <v>93</v>
      </c>
      <c r="G29" s="30">
        <v>13</v>
      </c>
      <c r="H29" s="30">
        <v>18</v>
      </c>
    </row>
    <row r="30" spans="1:9" x14ac:dyDescent="0.25">
      <c r="A30" s="1" t="s">
        <v>141</v>
      </c>
      <c r="B30" s="11" t="s">
        <v>140</v>
      </c>
      <c r="C30" s="5" t="s">
        <v>177</v>
      </c>
      <c r="D30" s="5" t="s">
        <v>182</v>
      </c>
      <c r="E30" s="5" t="s">
        <v>182</v>
      </c>
      <c r="F30" s="5" t="s">
        <v>182</v>
      </c>
      <c r="G30" s="30">
        <v>10</v>
      </c>
      <c r="H30" s="30">
        <v>18</v>
      </c>
    </row>
    <row r="31" spans="1:9" x14ac:dyDescent="0.25">
      <c r="A31" s="1" t="s">
        <v>143</v>
      </c>
      <c r="B31" s="11" t="s">
        <v>142</v>
      </c>
      <c r="C31" s="5" t="s">
        <v>177</v>
      </c>
      <c r="D31" s="5" t="s">
        <v>182</v>
      </c>
      <c r="E31" s="5" t="s">
        <v>182</v>
      </c>
      <c r="F31" s="5" t="s">
        <v>182</v>
      </c>
      <c r="G31" s="30">
        <v>8</v>
      </c>
      <c r="H31" s="30">
        <v>20</v>
      </c>
      <c r="I31">
        <v>3.1E-2</v>
      </c>
    </row>
    <row r="32" spans="1:9" x14ac:dyDescent="0.25">
      <c r="A32" s="1" t="s">
        <v>144</v>
      </c>
      <c r="B32" s="11" t="s">
        <v>147</v>
      </c>
      <c r="C32" s="5" t="s">
        <v>177</v>
      </c>
      <c r="D32" s="5" t="s">
        <v>182</v>
      </c>
      <c r="E32" s="5" t="s">
        <v>182</v>
      </c>
      <c r="F32" s="5" t="s">
        <v>182</v>
      </c>
      <c r="G32" s="30">
        <v>8</v>
      </c>
      <c r="H32" s="30">
        <v>20</v>
      </c>
    </row>
    <row r="33" spans="1:9" x14ac:dyDescent="0.25">
      <c r="A33" s="1" t="s">
        <v>145</v>
      </c>
      <c r="B33" s="11" t="s">
        <v>148</v>
      </c>
      <c r="C33" s="5" t="s">
        <v>177</v>
      </c>
      <c r="D33" s="5" t="s">
        <v>182</v>
      </c>
      <c r="E33" s="5" t="s">
        <v>182</v>
      </c>
      <c r="F33" s="5" t="s">
        <v>182</v>
      </c>
      <c r="G33" s="30">
        <v>8</v>
      </c>
      <c r="H33" s="30">
        <v>20</v>
      </c>
    </row>
    <row r="34" spans="1:9" x14ac:dyDescent="0.25">
      <c r="A34" s="1" t="s">
        <v>146</v>
      </c>
      <c r="B34" s="11" t="s">
        <v>149</v>
      </c>
      <c r="C34" s="5" t="s">
        <v>190</v>
      </c>
      <c r="D34" s="5" t="s">
        <v>182</v>
      </c>
      <c r="E34" s="5" t="s">
        <v>182</v>
      </c>
      <c r="F34" s="5" t="s">
        <v>182</v>
      </c>
      <c r="G34" s="30">
        <v>8</v>
      </c>
      <c r="H34" s="30">
        <v>23</v>
      </c>
    </row>
    <row r="35" spans="1:9" x14ac:dyDescent="0.25">
      <c r="A35" s="1" t="s">
        <v>151</v>
      </c>
      <c r="B35" s="11" t="s">
        <v>150</v>
      </c>
      <c r="C35" s="5" t="s">
        <v>177</v>
      </c>
      <c r="D35" s="5" t="s">
        <v>182</v>
      </c>
      <c r="E35" s="5" t="s">
        <v>182</v>
      </c>
      <c r="F35" s="5" t="s">
        <v>182</v>
      </c>
      <c r="G35" s="30">
        <v>7</v>
      </c>
      <c r="H35" s="30">
        <v>18</v>
      </c>
    </row>
    <row r="36" spans="1:9" x14ac:dyDescent="0.25">
      <c r="A36" s="1" t="s">
        <v>152</v>
      </c>
      <c r="B36" s="11" t="s">
        <v>159</v>
      </c>
      <c r="C36" s="5" t="s">
        <v>177</v>
      </c>
      <c r="D36" s="5" t="s">
        <v>182</v>
      </c>
      <c r="E36" s="5" t="s">
        <v>182</v>
      </c>
      <c r="F36" s="5" t="s">
        <v>182</v>
      </c>
      <c r="G36" s="30">
        <v>9</v>
      </c>
      <c r="H36" s="30">
        <v>24</v>
      </c>
    </row>
    <row r="37" spans="1:9" x14ac:dyDescent="0.25">
      <c r="A37" s="1" t="s">
        <v>153</v>
      </c>
      <c r="B37" s="11" t="s">
        <v>160</v>
      </c>
      <c r="C37" s="5" t="s">
        <v>177</v>
      </c>
      <c r="D37" s="5" t="s">
        <v>166</v>
      </c>
      <c r="E37" s="5" t="s">
        <v>183</v>
      </c>
      <c r="F37" s="5" t="s">
        <v>176</v>
      </c>
      <c r="G37" s="30">
        <v>10</v>
      </c>
      <c r="H37" s="30">
        <v>22</v>
      </c>
    </row>
    <row r="38" spans="1:9" x14ac:dyDescent="0.25">
      <c r="A38" s="1" t="s">
        <v>14</v>
      </c>
      <c r="B38" s="11" t="s">
        <v>161</v>
      </c>
      <c r="C38" s="5" t="s">
        <v>191</v>
      </c>
      <c r="D38" s="5" t="s">
        <v>172</v>
      </c>
      <c r="E38" s="5" t="s">
        <v>91</v>
      </c>
      <c r="F38" s="5" t="s">
        <v>93</v>
      </c>
      <c r="G38" s="30">
        <v>8</v>
      </c>
      <c r="H38" s="30">
        <v>23</v>
      </c>
    </row>
    <row r="39" spans="1:9" x14ac:dyDescent="0.25">
      <c r="A39" s="1" t="s">
        <v>154</v>
      </c>
      <c r="B39" s="11" t="s">
        <v>162</v>
      </c>
      <c r="C39" s="5" t="s">
        <v>192</v>
      </c>
      <c r="D39" s="5" t="s">
        <v>98</v>
      </c>
      <c r="E39" s="5" t="s">
        <v>122</v>
      </c>
      <c r="F39" s="5" t="s">
        <v>193</v>
      </c>
      <c r="G39" s="30">
        <v>7</v>
      </c>
      <c r="H39" s="30">
        <v>18</v>
      </c>
      <c r="I39">
        <v>8.7999999999999995E-2</v>
      </c>
    </row>
    <row r="40" spans="1:9" x14ac:dyDescent="0.25">
      <c r="A40" s="1" t="s">
        <v>155</v>
      </c>
      <c r="B40" s="11" t="s">
        <v>163</v>
      </c>
      <c r="C40" s="5" t="s">
        <v>177</v>
      </c>
      <c r="D40" s="5" t="s">
        <v>95</v>
      </c>
      <c r="E40" s="5" t="s">
        <v>100</v>
      </c>
      <c r="F40" s="5" t="s">
        <v>105</v>
      </c>
      <c r="G40" s="30">
        <v>7</v>
      </c>
      <c r="H40" s="30">
        <v>18</v>
      </c>
    </row>
    <row r="41" spans="1:9" x14ac:dyDescent="0.25">
      <c r="A41" s="1" t="s">
        <v>156</v>
      </c>
      <c r="B41" s="11" t="s">
        <v>164</v>
      </c>
      <c r="C41" s="5" t="s">
        <v>177</v>
      </c>
      <c r="D41" s="5" t="s">
        <v>98</v>
      </c>
      <c r="E41" s="5" t="s">
        <v>21</v>
      </c>
      <c r="F41" s="5" t="s">
        <v>113</v>
      </c>
      <c r="G41" s="30">
        <v>0</v>
      </c>
      <c r="H41" s="30">
        <v>24</v>
      </c>
    </row>
    <row r="42" spans="1:9" x14ac:dyDescent="0.25">
      <c r="A42" s="1" t="s">
        <v>157</v>
      </c>
      <c r="B42" s="11" t="s">
        <v>165</v>
      </c>
      <c r="C42" s="5" t="s">
        <v>177</v>
      </c>
      <c r="D42" s="5" t="s">
        <v>182</v>
      </c>
      <c r="E42" s="5" t="s">
        <v>182</v>
      </c>
      <c r="F42" s="5" t="s">
        <v>182</v>
      </c>
      <c r="G42" s="30">
        <v>0</v>
      </c>
      <c r="H42" s="30">
        <v>24</v>
      </c>
    </row>
    <row r="43" spans="1:9" x14ac:dyDescent="0.25">
      <c r="A43" s="1" t="s">
        <v>158</v>
      </c>
      <c r="B43" s="11" t="s">
        <v>166</v>
      </c>
      <c r="C43" s="5" t="s">
        <v>177</v>
      </c>
      <c r="D43" s="5" t="s">
        <v>93</v>
      </c>
      <c r="E43" s="5" t="s">
        <v>97</v>
      </c>
      <c r="F43" s="5" t="s">
        <v>100</v>
      </c>
      <c r="G43" s="30">
        <v>8</v>
      </c>
      <c r="H43" s="30">
        <v>18</v>
      </c>
    </row>
    <row r="44" spans="1:9" x14ac:dyDescent="0.25">
      <c r="A44" s="1" t="s">
        <v>329</v>
      </c>
      <c r="B44" s="11" t="s">
        <v>167</v>
      </c>
      <c r="C44" s="5" t="s">
        <v>177</v>
      </c>
      <c r="D44" s="5" t="s">
        <v>182</v>
      </c>
      <c r="E44" s="5" t="s">
        <v>182</v>
      </c>
      <c r="F44" s="5" t="s">
        <v>182</v>
      </c>
      <c r="G44" s="30">
        <v>0</v>
      </c>
      <c r="H44" s="30">
        <v>24</v>
      </c>
    </row>
    <row r="45" spans="1:9" x14ac:dyDescent="0.25">
      <c r="A45" s="22" t="s">
        <v>348</v>
      </c>
      <c r="B45" s="22">
        <v>42</v>
      </c>
      <c r="C45" s="35">
        <v>80</v>
      </c>
      <c r="D45" s="34" t="s">
        <v>350</v>
      </c>
      <c r="E45" s="24" t="s">
        <v>352</v>
      </c>
      <c r="F45" s="24" t="s">
        <v>353</v>
      </c>
      <c r="G45" s="30">
        <v>0</v>
      </c>
      <c r="H45" s="30">
        <v>24</v>
      </c>
    </row>
    <row r="46" spans="1:9" x14ac:dyDescent="0.25">
      <c r="A46" s="22" t="s">
        <v>349</v>
      </c>
      <c r="B46" s="22">
        <v>43</v>
      </c>
      <c r="C46" s="35">
        <v>80</v>
      </c>
      <c r="D46" s="34" t="s">
        <v>351</v>
      </c>
      <c r="E46" s="24" t="s">
        <v>199</v>
      </c>
      <c r="F46" s="24" t="s">
        <v>354</v>
      </c>
      <c r="G46" s="30">
        <v>0</v>
      </c>
      <c r="H46" s="30">
        <v>24</v>
      </c>
    </row>
    <row r="47" spans="1:9" x14ac:dyDescent="0.25">
      <c r="A47" s="22" t="s">
        <v>343</v>
      </c>
      <c r="B47" s="22">
        <v>44</v>
      </c>
      <c r="C47" s="35">
        <v>80</v>
      </c>
      <c r="D47" s="34" t="s">
        <v>57</v>
      </c>
      <c r="E47" s="24" t="s">
        <v>198</v>
      </c>
      <c r="F47" s="24" t="s">
        <v>355</v>
      </c>
      <c r="G47" s="30">
        <v>0</v>
      </c>
      <c r="H47" s="30">
        <v>24</v>
      </c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85" zoomScaleNormal="85" workbookViewId="0">
      <selection activeCell="J41" sqref="J41"/>
    </sheetView>
  </sheetViews>
  <sheetFormatPr baseColWidth="10" defaultRowHeight="15" x14ac:dyDescent="0.25"/>
  <cols>
    <col min="1" max="1" width="34.85546875" bestFit="1" customWidth="1"/>
    <col min="2" max="2" width="22.7109375" bestFit="1" customWidth="1"/>
    <col min="3" max="3" width="8.5703125" style="12" bestFit="1" customWidth="1"/>
    <col min="4" max="4" width="28.140625" bestFit="1" customWidth="1"/>
    <col min="5" max="5" width="28.42578125" bestFit="1" customWidth="1"/>
    <col min="6" max="6" width="28" bestFit="1" customWidth="1"/>
    <col min="7" max="7" width="27.7109375" bestFit="1" customWidth="1"/>
    <col min="8" max="8" width="17.28515625" bestFit="1" customWidth="1"/>
    <col min="9" max="9" width="18.140625" bestFit="1" customWidth="1"/>
  </cols>
  <sheetData>
    <row r="1" spans="1:10" x14ac:dyDescent="0.25">
      <c r="A1" t="s">
        <v>110</v>
      </c>
      <c r="B1" t="s">
        <v>211</v>
      </c>
      <c r="C1" s="12" t="s">
        <v>89</v>
      </c>
      <c r="D1" s="9" t="s">
        <v>168</v>
      </c>
      <c r="E1" s="9" t="s">
        <v>239</v>
      </c>
      <c r="F1" s="9" t="s">
        <v>240</v>
      </c>
      <c r="G1" s="9" t="s">
        <v>241</v>
      </c>
      <c r="H1" s="23" t="s">
        <v>337</v>
      </c>
      <c r="I1" s="23" t="s">
        <v>338</v>
      </c>
      <c r="J1" t="s">
        <v>356</v>
      </c>
    </row>
    <row r="2" spans="1:10" s="23" customFormat="1" x14ac:dyDescent="0.25">
      <c r="A2" s="23" t="s">
        <v>344</v>
      </c>
      <c r="B2" s="23" t="s">
        <v>343</v>
      </c>
      <c r="C2" s="33" t="s">
        <v>346</v>
      </c>
      <c r="D2" s="24">
        <v>70</v>
      </c>
      <c r="E2" s="24">
        <v>8</v>
      </c>
      <c r="F2" s="24">
        <v>4</v>
      </c>
      <c r="G2" s="24">
        <v>10</v>
      </c>
      <c r="H2" s="24">
        <v>0</v>
      </c>
      <c r="I2" s="24">
        <v>24</v>
      </c>
      <c r="J2" s="24">
        <v>1</v>
      </c>
    </row>
    <row r="3" spans="1:10" s="23" customFormat="1" x14ac:dyDescent="0.25">
      <c r="A3" s="23" t="s">
        <v>345</v>
      </c>
      <c r="B3" s="23" t="s">
        <v>343</v>
      </c>
      <c r="C3" s="6" t="s">
        <v>347</v>
      </c>
      <c r="D3" s="24">
        <v>70</v>
      </c>
      <c r="E3" s="24">
        <v>8</v>
      </c>
      <c r="F3" s="24">
        <v>4</v>
      </c>
      <c r="G3" s="24">
        <v>10</v>
      </c>
      <c r="H3" s="24">
        <v>0</v>
      </c>
      <c r="I3" s="24">
        <v>24</v>
      </c>
      <c r="J3" s="24" t="s">
        <v>357</v>
      </c>
    </row>
    <row r="4" spans="1:10" x14ac:dyDescent="0.25">
      <c r="A4" s="8" t="s">
        <v>43</v>
      </c>
      <c r="B4" s="9" t="s">
        <v>229</v>
      </c>
      <c r="C4" s="6" t="s">
        <v>44</v>
      </c>
      <c r="D4" s="11">
        <v>70</v>
      </c>
      <c r="E4" s="11">
        <v>8</v>
      </c>
      <c r="F4" s="11">
        <v>4</v>
      </c>
      <c r="G4" s="11">
        <v>10</v>
      </c>
      <c r="H4" s="32">
        <v>17</v>
      </c>
      <c r="I4" s="32">
        <v>12</v>
      </c>
      <c r="J4" s="24" t="s">
        <v>358</v>
      </c>
    </row>
    <row r="5" spans="1:10" x14ac:dyDescent="0.25">
      <c r="A5" s="8" t="s">
        <v>212</v>
      </c>
      <c r="B5" s="9" t="s">
        <v>229</v>
      </c>
      <c r="C5" s="7" t="s">
        <v>194</v>
      </c>
      <c r="D5" s="11">
        <v>70</v>
      </c>
      <c r="E5" s="11">
        <v>7</v>
      </c>
      <c r="F5" s="11">
        <v>3</v>
      </c>
      <c r="G5" s="11">
        <v>15</v>
      </c>
      <c r="H5" s="32">
        <v>4</v>
      </c>
      <c r="I5" s="32">
        <v>24</v>
      </c>
      <c r="J5" s="24" t="s">
        <v>199</v>
      </c>
    </row>
    <row r="6" spans="1:10" x14ac:dyDescent="0.25">
      <c r="A6" s="8" t="s">
        <v>51</v>
      </c>
      <c r="B6" s="9" t="s">
        <v>230</v>
      </c>
      <c r="C6" s="10" t="s">
        <v>52</v>
      </c>
      <c r="D6" s="11">
        <v>70</v>
      </c>
      <c r="E6" s="11">
        <v>7</v>
      </c>
      <c r="F6" s="11">
        <v>3</v>
      </c>
      <c r="G6" s="11">
        <v>15</v>
      </c>
      <c r="H6" s="32">
        <v>7</v>
      </c>
      <c r="I6" s="32">
        <v>18</v>
      </c>
      <c r="J6" s="24" t="s">
        <v>359</v>
      </c>
    </row>
    <row r="7" spans="1:10" x14ac:dyDescent="0.25">
      <c r="A7" s="8" t="s">
        <v>49</v>
      </c>
      <c r="B7" s="9" t="s">
        <v>230</v>
      </c>
      <c r="C7" s="7" t="s">
        <v>50</v>
      </c>
      <c r="D7" s="11">
        <v>70</v>
      </c>
      <c r="E7" s="11">
        <v>10</v>
      </c>
      <c r="F7" s="11">
        <v>4</v>
      </c>
      <c r="G7" s="11">
        <v>19</v>
      </c>
      <c r="H7" s="32">
        <v>7</v>
      </c>
      <c r="I7" s="32">
        <v>18</v>
      </c>
      <c r="J7" s="24" t="s">
        <v>360</v>
      </c>
    </row>
    <row r="8" spans="1:10" x14ac:dyDescent="0.25">
      <c r="A8" s="8" t="s">
        <v>213</v>
      </c>
      <c r="B8" s="9" t="s">
        <v>230</v>
      </c>
      <c r="C8" s="7" t="s">
        <v>195</v>
      </c>
      <c r="D8" s="11">
        <v>70</v>
      </c>
      <c r="E8" s="11">
        <v>2</v>
      </c>
      <c r="F8" s="11">
        <v>1</v>
      </c>
      <c r="G8" s="11">
        <v>3</v>
      </c>
      <c r="H8" s="32">
        <v>9</v>
      </c>
      <c r="I8" s="32">
        <v>17</v>
      </c>
      <c r="J8" s="24" t="s">
        <v>109</v>
      </c>
    </row>
    <row r="9" spans="1:10" x14ac:dyDescent="0.25">
      <c r="A9" s="8" t="s">
        <v>87</v>
      </c>
      <c r="B9" s="9" t="s">
        <v>230</v>
      </c>
      <c r="C9" s="7" t="s">
        <v>88</v>
      </c>
      <c r="D9" s="11">
        <v>70</v>
      </c>
      <c r="E9" s="11">
        <v>4</v>
      </c>
      <c r="F9" s="11" t="s">
        <v>20</v>
      </c>
      <c r="G9" s="11" t="s">
        <v>21</v>
      </c>
      <c r="H9" s="32">
        <v>7</v>
      </c>
      <c r="I9" s="32">
        <v>18</v>
      </c>
      <c r="J9" s="24" t="s">
        <v>361</v>
      </c>
    </row>
    <row r="10" spans="1:10" x14ac:dyDescent="0.25">
      <c r="A10" s="8" t="s">
        <v>53</v>
      </c>
      <c r="B10" s="9" t="s">
        <v>231</v>
      </c>
      <c r="C10" s="10" t="s">
        <v>32</v>
      </c>
      <c r="D10" s="11">
        <v>70</v>
      </c>
      <c r="E10" s="11">
        <v>4</v>
      </c>
      <c r="F10" s="11">
        <v>2</v>
      </c>
      <c r="G10" s="11">
        <v>6</v>
      </c>
      <c r="H10" s="32">
        <v>7</v>
      </c>
      <c r="I10" s="32">
        <v>18</v>
      </c>
      <c r="J10" s="24" t="s">
        <v>70</v>
      </c>
    </row>
    <row r="11" spans="1:10" x14ac:dyDescent="0.25">
      <c r="A11" s="8" t="s">
        <v>214</v>
      </c>
      <c r="B11" s="9" t="s">
        <v>231</v>
      </c>
      <c r="C11" s="7" t="s">
        <v>30</v>
      </c>
      <c r="D11" s="11">
        <v>70</v>
      </c>
      <c r="E11" s="11">
        <v>4</v>
      </c>
      <c r="F11" s="11">
        <v>2</v>
      </c>
      <c r="G11" s="11">
        <v>6</v>
      </c>
      <c r="H11" s="32">
        <v>7</v>
      </c>
      <c r="I11" s="32">
        <v>18</v>
      </c>
      <c r="J11" s="24" t="s">
        <v>109</v>
      </c>
    </row>
    <row r="12" spans="1:10" x14ac:dyDescent="0.25">
      <c r="A12" s="8" t="s">
        <v>56</v>
      </c>
      <c r="B12" s="9" t="s">
        <v>231</v>
      </c>
      <c r="C12" s="10" t="s">
        <v>57</v>
      </c>
      <c r="D12" s="11">
        <v>70</v>
      </c>
      <c r="E12" s="11">
        <v>2</v>
      </c>
      <c r="F12" s="11">
        <v>1</v>
      </c>
      <c r="G12" s="11">
        <v>3</v>
      </c>
      <c r="H12" s="32">
        <v>7</v>
      </c>
      <c r="I12" s="32">
        <v>18</v>
      </c>
      <c r="J12" s="24" t="s">
        <v>199</v>
      </c>
    </row>
    <row r="13" spans="1:10" x14ac:dyDescent="0.25">
      <c r="A13" s="8" t="s">
        <v>54</v>
      </c>
      <c r="B13" s="9" t="s">
        <v>231</v>
      </c>
      <c r="C13" s="10" t="s">
        <v>55</v>
      </c>
      <c r="D13" s="11">
        <v>70</v>
      </c>
      <c r="E13" s="11">
        <v>4</v>
      </c>
      <c r="F13" s="11">
        <v>2</v>
      </c>
      <c r="G13" s="11">
        <v>6</v>
      </c>
      <c r="H13" s="32">
        <v>7</v>
      </c>
      <c r="I13" s="32">
        <v>18</v>
      </c>
      <c r="J13" s="24" t="s">
        <v>116</v>
      </c>
    </row>
    <row r="14" spans="1:10" x14ac:dyDescent="0.25">
      <c r="A14" s="8" t="s">
        <v>215</v>
      </c>
      <c r="B14" s="9" t="s">
        <v>231</v>
      </c>
      <c r="C14" s="7" t="s">
        <v>196</v>
      </c>
      <c r="D14" s="11">
        <v>70</v>
      </c>
      <c r="E14" s="11">
        <v>4</v>
      </c>
      <c r="F14" s="11" t="s">
        <v>20</v>
      </c>
      <c r="G14" s="11" t="s">
        <v>21</v>
      </c>
      <c r="H14" s="32">
        <v>7</v>
      </c>
      <c r="I14" s="32">
        <v>18</v>
      </c>
      <c r="J14" s="24" t="s">
        <v>98</v>
      </c>
    </row>
    <row r="15" spans="1:10" x14ac:dyDescent="0.25">
      <c r="A15" s="8" t="s">
        <v>79</v>
      </c>
      <c r="B15" s="9" t="s">
        <v>232</v>
      </c>
      <c r="C15" s="10" t="s">
        <v>80</v>
      </c>
      <c r="D15" s="11">
        <v>70</v>
      </c>
      <c r="E15" s="11">
        <v>-10</v>
      </c>
      <c r="F15" s="11">
        <v>-8</v>
      </c>
      <c r="G15" s="11">
        <v>-12</v>
      </c>
      <c r="H15" s="32">
        <v>7</v>
      </c>
      <c r="I15" s="32">
        <v>20</v>
      </c>
      <c r="J15" s="24" t="s">
        <v>362</v>
      </c>
    </row>
    <row r="16" spans="1:10" x14ac:dyDescent="0.25">
      <c r="A16" s="8" t="s">
        <v>83</v>
      </c>
      <c r="B16" s="9" t="s">
        <v>232</v>
      </c>
      <c r="C16" s="10" t="s">
        <v>84</v>
      </c>
      <c r="D16" s="11">
        <v>70</v>
      </c>
      <c r="E16" s="11">
        <v>2</v>
      </c>
      <c r="F16" s="11">
        <v>1</v>
      </c>
      <c r="G16" s="11">
        <v>3</v>
      </c>
      <c r="H16" s="32">
        <v>7</v>
      </c>
      <c r="I16" s="32">
        <v>20</v>
      </c>
      <c r="J16" s="24" t="s">
        <v>362</v>
      </c>
    </row>
    <row r="17" spans="1:10" x14ac:dyDescent="0.25">
      <c r="A17" s="8" t="s">
        <v>81</v>
      </c>
      <c r="B17" s="9" t="s">
        <v>232</v>
      </c>
      <c r="C17" s="7" t="s">
        <v>82</v>
      </c>
      <c r="D17" s="11">
        <v>70</v>
      </c>
      <c r="E17" s="11">
        <v>2</v>
      </c>
      <c r="F17" s="11">
        <v>1</v>
      </c>
      <c r="G17" s="11">
        <v>3</v>
      </c>
      <c r="H17" s="32">
        <v>7</v>
      </c>
      <c r="I17" s="32">
        <v>19</v>
      </c>
      <c r="J17" s="24" t="s">
        <v>91</v>
      </c>
    </row>
    <row r="18" spans="1:10" x14ac:dyDescent="0.25">
      <c r="A18" s="8" t="s">
        <v>45</v>
      </c>
      <c r="B18" s="9" t="s">
        <v>45</v>
      </c>
      <c r="C18" s="10" t="s">
        <v>46</v>
      </c>
      <c r="D18" s="11">
        <v>70</v>
      </c>
      <c r="E18" s="11">
        <v>2</v>
      </c>
      <c r="F18" s="11">
        <v>1</v>
      </c>
      <c r="G18" s="11">
        <v>3</v>
      </c>
      <c r="H18" s="32">
        <v>8</v>
      </c>
      <c r="I18" s="32">
        <v>24</v>
      </c>
      <c r="J18" s="24" t="s">
        <v>122</v>
      </c>
    </row>
    <row r="19" spans="1:10" x14ac:dyDescent="0.25">
      <c r="A19" s="8" t="s">
        <v>47</v>
      </c>
      <c r="B19" s="9" t="s">
        <v>45</v>
      </c>
      <c r="C19" s="7" t="s">
        <v>48</v>
      </c>
      <c r="D19" s="11">
        <v>70</v>
      </c>
      <c r="E19" s="11">
        <v>2</v>
      </c>
      <c r="F19" s="11">
        <v>1</v>
      </c>
      <c r="G19" s="11">
        <v>3</v>
      </c>
      <c r="H19" s="32">
        <v>8</v>
      </c>
      <c r="I19" s="32">
        <v>15</v>
      </c>
      <c r="J19" s="24" t="s">
        <v>122</v>
      </c>
    </row>
    <row r="20" spans="1:10" x14ac:dyDescent="0.25">
      <c r="A20" s="8" t="s">
        <v>216</v>
      </c>
      <c r="B20" s="9" t="s">
        <v>45</v>
      </c>
      <c r="C20" s="7" t="s">
        <v>197</v>
      </c>
      <c r="D20" s="11">
        <v>90</v>
      </c>
      <c r="E20" s="11">
        <v>200</v>
      </c>
      <c r="F20" s="11">
        <v>150</v>
      </c>
      <c r="G20" s="11">
        <v>250</v>
      </c>
      <c r="H20" s="32">
        <v>8</v>
      </c>
      <c r="I20" s="32">
        <v>23</v>
      </c>
      <c r="J20" s="24" t="s">
        <v>126</v>
      </c>
    </row>
    <row r="21" spans="1:10" x14ac:dyDescent="0.25">
      <c r="A21" s="8" t="s">
        <v>217</v>
      </c>
      <c r="B21" s="9" t="s">
        <v>45</v>
      </c>
      <c r="C21" s="7" t="s">
        <v>198</v>
      </c>
      <c r="D21" s="11">
        <v>90</v>
      </c>
      <c r="E21" s="11">
        <v>200</v>
      </c>
      <c r="F21" s="11">
        <v>150</v>
      </c>
      <c r="G21" s="11">
        <v>250</v>
      </c>
      <c r="H21" s="32">
        <v>7</v>
      </c>
      <c r="I21" s="32">
        <v>16</v>
      </c>
      <c r="J21" s="24" t="s">
        <v>126</v>
      </c>
    </row>
    <row r="22" spans="1:10" x14ac:dyDescent="0.25">
      <c r="A22" s="8" t="s">
        <v>60</v>
      </c>
      <c r="B22" s="9" t="s">
        <v>233</v>
      </c>
      <c r="C22" s="7" t="s">
        <v>6</v>
      </c>
      <c r="D22" s="11">
        <v>70</v>
      </c>
      <c r="E22" s="11">
        <v>2</v>
      </c>
      <c r="F22" s="11">
        <v>1</v>
      </c>
      <c r="G22" s="11">
        <v>3</v>
      </c>
      <c r="H22" s="32">
        <v>12</v>
      </c>
      <c r="I22" s="32">
        <v>24</v>
      </c>
      <c r="J22" s="24" t="s">
        <v>109</v>
      </c>
    </row>
    <row r="23" spans="1:10" x14ac:dyDescent="0.25">
      <c r="A23" s="8" t="s">
        <v>218</v>
      </c>
      <c r="B23" s="9" t="s">
        <v>233</v>
      </c>
      <c r="C23" s="7" t="s">
        <v>199</v>
      </c>
      <c r="D23" s="11">
        <v>70</v>
      </c>
      <c r="E23" s="11">
        <v>4</v>
      </c>
      <c r="F23" s="11">
        <v>2</v>
      </c>
      <c r="G23" s="11">
        <v>6</v>
      </c>
      <c r="H23" s="32">
        <v>7</v>
      </c>
      <c r="I23" s="32">
        <v>23</v>
      </c>
      <c r="J23" s="24" t="s">
        <v>109</v>
      </c>
    </row>
    <row r="24" spans="1:10" x14ac:dyDescent="0.25">
      <c r="A24" s="8" t="s">
        <v>58</v>
      </c>
      <c r="B24" s="9" t="s">
        <v>233</v>
      </c>
      <c r="C24" s="10" t="s">
        <v>59</v>
      </c>
      <c r="D24" s="11">
        <v>70</v>
      </c>
      <c r="E24" s="11">
        <v>7</v>
      </c>
      <c r="F24" s="11">
        <v>3</v>
      </c>
      <c r="G24" s="11">
        <v>15</v>
      </c>
      <c r="H24" s="32">
        <v>7</v>
      </c>
      <c r="I24" s="32">
        <v>23</v>
      </c>
      <c r="J24" s="24" t="s">
        <v>109</v>
      </c>
    </row>
    <row r="25" spans="1:10" x14ac:dyDescent="0.25">
      <c r="A25" s="8" t="s">
        <v>2</v>
      </c>
      <c r="B25" s="9" t="s">
        <v>234</v>
      </c>
      <c r="C25" s="7" t="s">
        <v>200</v>
      </c>
      <c r="D25" s="11">
        <v>70</v>
      </c>
      <c r="E25" s="11">
        <v>4</v>
      </c>
      <c r="F25" s="11">
        <v>2</v>
      </c>
      <c r="G25" s="11">
        <v>6</v>
      </c>
      <c r="H25" s="32">
        <v>0</v>
      </c>
      <c r="I25" s="32">
        <v>24</v>
      </c>
      <c r="J25" s="24" t="s">
        <v>358</v>
      </c>
    </row>
    <row r="26" spans="1:10" x14ac:dyDescent="0.25">
      <c r="A26" s="8" t="s">
        <v>219</v>
      </c>
      <c r="B26" s="9" t="s">
        <v>234</v>
      </c>
      <c r="C26" s="7" t="s">
        <v>201</v>
      </c>
      <c r="D26" s="11">
        <v>70</v>
      </c>
      <c r="E26" s="11">
        <v>7</v>
      </c>
      <c r="F26" s="11">
        <v>3</v>
      </c>
      <c r="G26" s="11">
        <v>15</v>
      </c>
      <c r="H26" s="32">
        <v>0</v>
      </c>
      <c r="I26" s="32">
        <v>24</v>
      </c>
      <c r="J26" s="24" t="s">
        <v>109</v>
      </c>
    </row>
    <row r="27" spans="1:10" x14ac:dyDescent="0.25">
      <c r="A27" s="8" t="s">
        <v>69</v>
      </c>
      <c r="B27" s="9" t="s">
        <v>234</v>
      </c>
      <c r="C27" s="7" t="s">
        <v>70</v>
      </c>
      <c r="D27" s="11">
        <v>70</v>
      </c>
      <c r="E27" s="11">
        <v>20</v>
      </c>
      <c r="F27" s="11">
        <v>10</v>
      </c>
      <c r="G27" s="11">
        <v>30</v>
      </c>
      <c r="H27" s="32">
        <v>7</v>
      </c>
      <c r="I27" s="32">
        <v>18</v>
      </c>
      <c r="J27" s="24" t="s">
        <v>199</v>
      </c>
    </row>
    <row r="28" spans="1:10" x14ac:dyDescent="0.25">
      <c r="A28" s="8" t="s">
        <v>71</v>
      </c>
      <c r="B28" s="9" t="s">
        <v>235</v>
      </c>
      <c r="C28" s="10" t="s">
        <v>72</v>
      </c>
      <c r="D28" s="11">
        <v>90</v>
      </c>
      <c r="E28" s="11">
        <v>10</v>
      </c>
      <c r="F28" s="11">
        <v>5</v>
      </c>
      <c r="G28" s="11">
        <v>15</v>
      </c>
      <c r="H28" s="32">
        <v>0</v>
      </c>
      <c r="I28" s="32">
        <v>24</v>
      </c>
      <c r="J28" s="24" t="s">
        <v>105</v>
      </c>
    </row>
    <row r="29" spans="1:10" x14ac:dyDescent="0.25">
      <c r="A29" s="8" t="s">
        <v>77</v>
      </c>
      <c r="B29" s="9" t="s">
        <v>235</v>
      </c>
      <c r="C29" s="7" t="s">
        <v>78</v>
      </c>
      <c r="D29" s="11">
        <v>70</v>
      </c>
      <c r="E29" s="11">
        <v>10</v>
      </c>
      <c r="F29" s="11">
        <v>5</v>
      </c>
      <c r="G29" s="11">
        <v>15</v>
      </c>
      <c r="H29" s="32">
        <v>7</v>
      </c>
      <c r="I29" s="32">
        <v>18</v>
      </c>
      <c r="J29" s="24" t="s">
        <v>105</v>
      </c>
    </row>
    <row r="30" spans="1:10" x14ac:dyDescent="0.25">
      <c r="A30" s="8" t="s">
        <v>220</v>
      </c>
      <c r="B30" s="9" t="s">
        <v>235</v>
      </c>
      <c r="C30" s="10" t="s">
        <v>202</v>
      </c>
      <c r="D30" s="11">
        <v>70</v>
      </c>
      <c r="E30" s="11">
        <v>20</v>
      </c>
      <c r="F30" s="11">
        <v>15</v>
      </c>
      <c r="G30" s="11">
        <v>25</v>
      </c>
      <c r="H30" s="32">
        <v>7</v>
      </c>
      <c r="I30" s="32">
        <v>18</v>
      </c>
      <c r="J30" s="24" t="s">
        <v>126</v>
      </c>
    </row>
    <row r="31" spans="1:10" x14ac:dyDescent="0.25">
      <c r="A31" s="8" t="s">
        <v>73</v>
      </c>
      <c r="B31" s="9" t="s">
        <v>236</v>
      </c>
      <c r="C31" s="7" t="s">
        <v>74</v>
      </c>
      <c r="D31" s="11">
        <v>90</v>
      </c>
      <c r="E31" s="11">
        <v>0</v>
      </c>
      <c r="F31" s="11">
        <v>0</v>
      </c>
      <c r="G31" s="11">
        <v>0</v>
      </c>
      <c r="H31" s="32">
        <v>0</v>
      </c>
      <c r="I31" s="32">
        <v>24</v>
      </c>
      <c r="J31" s="24" t="s">
        <v>20</v>
      </c>
    </row>
    <row r="32" spans="1:10" x14ac:dyDescent="0.25">
      <c r="A32" s="8" t="s">
        <v>63</v>
      </c>
      <c r="B32" s="9" t="s">
        <v>237</v>
      </c>
      <c r="C32" s="7" t="s">
        <v>64</v>
      </c>
      <c r="D32" s="11">
        <v>120</v>
      </c>
      <c r="E32" s="11">
        <v>0</v>
      </c>
      <c r="F32" s="11">
        <v>0</v>
      </c>
      <c r="G32" s="11">
        <v>0</v>
      </c>
      <c r="H32" s="32">
        <v>7</v>
      </c>
      <c r="I32" s="32">
        <v>23</v>
      </c>
      <c r="J32" s="24" t="s">
        <v>196</v>
      </c>
    </row>
    <row r="33" spans="1:10" x14ac:dyDescent="0.25">
      <c r="A33" s="8" t="s">
        <v>14</v>
      </c>
      <c r="B33" s="9" t="s">
        <v>237</v>
      </c>
      <c r="C33" s="10" t="s">
        <v>66</v>
      </c>
      <c r="D33" s="11">
        <v>120</v>
      </c>
      <c r="E33" s="11">
        <v>2</v>
      </c>
      <c r="F33" s="11">
        <v>1</v>
      </c>
      <c r="G33" s="11">
        <v>3</v>
      </c>
      <c r="H33" s="32">
        <v>7</v>
      </c>
      <c r="I33" s="32">
        <v>23</v>
      </c>
      <c r="J33" s="24" t="s">
        <v>103</v>
      </c>
    </row>
    <row r="34" spans="1:10" x14ac:dyDescent="0.25">
      <c r="A34" s="8" t="s">
        <v>12</v>
      </c>
      <c r="B34" s="9" t="s">
        <v>237</v>
      </c>
      <c r="C34" s="10" t="s">
        <v>65</v>
      </c>
      <c r="D34" s="11">
        <v>70</v>
      </c>
      <c r="E34" s="11">
        <v>2</v>
      </c>
      <c r="F34" s="11">
        <v>1</v>
      </c>
      <c r="G34" s="11">
        <v>3</v>
      </c>
      <c r="H34" s="32">
        <v>7</v>
      </c>
      <c r="I34" s="32">
        <v>23</v>
      </c>
      <c r="J34" s="24" t="s">
        <v>360</v>
      </c>
    </row>
    <row r="35" spans="1:10" x14ac:dyDescent="0.25">
      <c r="A35" s="8" t="s">
        <v>221</v>
      </c>
      <c r="B35" s="9" t="s">
        <v>238</v>
      </c>
      <c r="C35" s="7" t="s">
        <v>203</v>
      </c>
      <c r="D35" s="11">
        <v>70</v>
      </c>
      <c r="E35" s="11">
        <v>0</v>
      </c>
      <c r="F35" s="11">
        <v>0</v>
      </c>
      <c r="G35" s="11">
        <v>0</v>
      </c>
      <c r="H35" s="32">
        <v>6</v>
      </c>
      <c r="I35" s="32">
        <v>19</v>
      </c>
      <c r="J35" s="24" t="s">
        <v>91</v>
      </c>
    </row>
    <row r="36" spans="1:10" x14ac:dyDescent="0.25">
      <c r="A36" s="8" t="s">
        <v>222</v>
      </c>
      <c r="B36" s="9" t="s">
        <v>238</v>
      </c>
      <c r="C36" s="10" t="s">
        <v>204</v>
      </c>
      <c r="D36" s="11">
        <v>70</v>
      </c>
      <c r="E36" s="11">
        <v>0</v>
      </c>
      <c r="F36" s="11">
        <v>0</v>
      </c>
      <c r="G36" s="11">
        <v>0</v>
      </c>
      <c r="H36" s="32">
        <v>0</v>
      </c>
      <c r="I36" s="32">
        <v>24</v>
      </c>
      <c r="J36" s="24" t="s">
        <v>91</v>
      </c>
    </row>
    <row r="37" spans="1:10" x14ac:dyDescent="0.25">
      <c r="A37" s="8" t="s">
        <v>223</v>
      </c>
      <c r="B37" s="9" t="s">
        <v>238</v>
      </c>
      <c r="C37" s="10" t="s">
        <v>205</v>
      </c>
      <c r="D37" s="11">
        <v>70</v>
      </c>
      <c r="E37" s="11">
        <v>0</v>
      </c>
      <c r="F37" s="11">
        <v>0</v>
      </c>
      <c r="G37" s="11">
        <v>0</v>
      </c>
      <c r="H37" s="32">
        <v>6</v>
      </c>
      <c r="I37" s="32">
        <v>19</v>
      </c>
      <c r="J37" s="24" t="s">
        <v>91</v>
      </c>
    </row>
    <row r="38" spans="1:10" x14ac:dyDescent="0.25">
      <c r="A38" s="8" t="s">
        <v>61</v>
      </c>
      <c r="B38" s="9" t="s">
        <v>238</v>
      </c>
      <c r="C38" s="10" t="s">
        <v>62</v>
      </c>
      <c r="D38" s="11">
        <v>70</v>
      </c>
      <c r="E38" s="11">
        <v>0</v>
      </c>
      <c r="F38" s="11">
        <v>0</v>
      </c>
      <c r="G38" s="11">
        <v>0</v>
      </c>
      <c r="H38" s="32">
        <v>6</v>
      </c>
      <c r="I38" s="32">
        <v>19</v>
      </c>
      <c r="J38" s="24" t="s">
        <v>25</v>
      </c>
    </row>
    <row r="39" spans="1:10" x14ac:dyDescent="0.25">
      <c r="A39" s="8" t="s">
        <v>224</v>
      </c>
      <c r="B39" s="9" t="s">
        <v>238</v>
      </c>
      <c r="C39" s="10" t="s">
        <v>206</v>
      </c>
      <c r="D39" s="11">
        <v>70</v>
      </c>
      <c r="E39" s="11">
        <v>40</v>
      </c>
      <c r="F39" s="11">
        <v>30</v>
      </c>
      <c r="G39" s="11">
        <v>50</v>
      </c>
      <c r="H39" s="32">
        <v>7</v>
      </c>
      <c r="I39" s="32">
        <v>18</v>
      </c>
      <c r="J39" s="24" t="s">
        <v>126</v>
      </c>
    </row>
    <row r="40" spans="1:10" x14ac:dyDescent="0.25">
      <c r="A40" s="8" t="s">
        <v>225</v>
      </c>
      <c r="B40" s="9" t="s">
        <v>238</v>
      </c>
      <c r="C40" s="10" t="s">
        <v>207</v>
      </c>
      <c r="D40" s="11">
        <v>70</v>
      </c>
      <c r="E40" s="11">
        <v>0</v>
      </c>
      <c r="F40" s="11">
        <v>0</v>
      </c>
      <c r="G40" s="11">
        <v>0</v>
      </c>
      <c r="H40" s="32">
        <v>7</v>
      </c>
      <c r="I40" s="32">
        <v>18</v>
      </c>
      <c r="J40" s="24" t="s">
        <v>118</v>
      </c>
    </row>
    <row r="41" spans="1:10" x14ac:dyDescent="0.25">
      <c r="A41" s="8" t="s">
        <v>226</v>
      </c>
      <c r="B41" s="9" t="s">
        <v>238</v>
      </c>
      <c r="C41" s="10" t="s">
        <v>208</v>
      </c>
      <c r="D41" s="11">
        <v>70</v>
      </c>
      <c r="E41" s="11">
        <v>0</v>
      </c>
      <c r="F41" s="11">
        <v>0</v>
      </c>
      <c r="G41" s="11">
        <v>0</v>
      </c>
      <c r="H41" s="32">
        <v>7</v>
      </c>
      <c r="I41" s="32">
        <v>18</v>
      </c>
      <c r="J41" s="24" t="s">
        <v>102</v>
      </c>
    </row>
    <row r="42" spans="1:10" x14ac:dyDescent="0.25">
      <c r="A42" s="8" t="s">
        <v>67</v>
      </c>
      <c r="B42" s="9" t="s">
        <v>238</v>
      </c>
      <c r="C42" s="10" t="s">
        <v>68</v>
      </c>
      <c r="D42" s="11">
        <v>70</v>
      </c>
      <c r="E42" s="11">
        <v>0</v>
      </c>
      <c r="F42" s="11">
        <v>0</v>
      </c>
      <c r="G42" s="11">
        <v>0</v>
      </c>
      <c r="H42" s="32">
        <v>7</v>
      </c>
      <c r="I42" s="32">
        <v>18</v>
      </c>
      <c r="J42" s="24" t="s">
        <v>126</v>
      </c>
    </row>
    <row r="43" spans="1:10" x14ac:dyDescent="0.25">
      <c r="A43" s="8" t="s">
        <v>85</v>
      </c>
      <c r="B43" s="9" t="s">
        <v>238</v>
      </c>
      <c r="C43" s="10" t="s">
        <v>86</v>
      </c>
      <c r="D43" s="11">
        <v>70</v>
      </c>
      <c r="E43" s="11">
        <v>1</v>
      </c>
      <c r="F43" s="11" t="s">
        <v>25</v>
      </c>
      <c r="G43" s="11">
        <v>2</v>
      </c>
      <c r="H43" s="32">
        <v>7</v>
      </c>
      <c r="I43" s="32">
        <v>18</v>
      </c>
      <c r="J43" s="24" t="s">
        <v>91</v>
      </c>
    </row>
    <row r="44" spans="1:10" x14ac:dyDescent="0.25">
      <c r="A44" s="8" t="s">
        <v>227</v>
      </c>
      <c r="B44" s="9" t="s">
        <v>238</v>
      </c>
      <c r="C44" s="10" t="s">
        <v>209</v>
      </c>
      <c r="D44" s="11">
        <v>70</v>
      </c>
      <c r="E44" s="11" t="s">
        <v>126</v>
      </c>
      <c r="F44" s="11" t="s">
        <v>116</v>
      </c>
      <c r="G44" s="11" t="s">
        <v>137</v>
      </c>
      <c r="H44" s="32">
        <v>7</v>
      </c>
      <c r="I44" s="32">
        <v>18</v>
      </c>
      <c r="J44" s="24" t="s">
        <v>95</v>
      </c>
    </row>
    <row r="45" spans="1:10" x14ac:dyDescent="0.25">
      <c r="A45" s="8" t="s">
        <v>228</v>
      </c>
      <c r="B45" s="9" t="s">
        <v>238</v>
      </c>
      <c r="C45" s="10" t="s">
        <v>210</v>
      </c>
      <c r="D45" s="11">
        <v>70</v>
      </c>
      <c r="E45" s="11" t="s">
        <v>182</v>
      </c>
      <c r="F45" s="11" t="s">
        <v>182</v>
      </c>
      <c r="G45" s="11" t="s">
        <v>182</v>
      </c>
      <c r="H45" s="32"/>
      <c r="I45" s="32"/>
      <c r="J45" s="24"/>
    </row>
    <row r="46" spans="1:10" x14ac:dyDescent="0.25">
      <c r="A46" s="8" t="s">
        <v>75</v>
      </c>
      <c r="B46" s="9" t="s">
        <v>238</v>
      </c>
      <c r="C46" s="10" t="s">
        <v>76</v>
      </c>
      <c r="D46" s="11">
        <v>70</v>
      </c>
      <c r="E46" s="11" t="s">
        <v>188</v>
      </c>
      <c r="F46" s="11" t="s">
        <v>183</v>
      </c>
      <c r="G46" s="11" t="s">
        <v>184</v>
      </c>
      <c r="H46" s="32">
        <v>7</v>
      </c>
      <c r="I46" s="32">
        <v>18</v>
      </c>
      <c r="J46" s="24" t="s">
        <v>91</v>
      </c>
    </row>
  </sheetData>
  <pageMargins left="0.7" right="0.7" top="0.78740157499999996" bottom="0.78740157499999996" header="0.3" footer="0.3"/>
  <ignoredErrors>
    <ignoredError sqref="E44:G44 E45:E46 F45:F46 G45:G4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zoomScale="85" zoomScaleNormal="85" workbookViewId="0">
      <selection activeCell="B7" sqref="B7"/>
    </sheetView>
  </sheetViews>
  <sheetFormatPr baseColWidth="10" defaultRowHeight="15" x14ac:dyDescent="0.25"/>
  <cols>
    <col min="1" max="1" width="60.85546875" customWidth="1"/>
    <col min="2" max="2" width="72.7109375" customWidth="1"/>
    <col min="3" max="3" width="39.140625" customWidth="1"/>
    <col min="4" max="4" width="9.5703125" bestFit="1" customWidth="1"/>
    <col min="5" max="5" width="18.140625" customWidth="1"/>
    <col min="6" max="6" width="10.85546875" bestFit="1" customWidth="1"/>
    <col min="7" max="14" width="13.7109375" customWidth="1"/>
  </cols>
  <sheetData>
    <row r="1" spans="1:18" s="12" customFormat="1" x14ac:dyDescent="0.25">
      <c r="A1" s="13" t="s">
        <v>331</v>
      </c>
      <c r="B1" s="13" t="s">
        <v>332</v>
      </c>
      <c r="C1" s="14" t="s">
        <v>0</v>
      </c>
      <c r="D1" s="14" t="s">
        <v>1</v>
      </c>
      <c r="E1" s="14" t="s">
        <v>38</v>
      </c>
      <c r="F1" s="14" t="s">
        <v>39</v>
      </c>
      <c r="G1" s="14" t="s">
        <v>34</v>
      </c>
      <c r="H1" s="14" t="s">
        <v>40</v>
      </c>
      <c r="I1" s="15" t="s">
        <v>35</v>
      </c>
      <c r="J1" s="15" t="s">
        <v>36</v>
      </c>
      <c r="K1" s="15" t="s">
        <v>37</v>
      </c>
      <c r="L1" s="15" t="s">
        <v>243</v>
      </c>
      <c r="M1" s="15" t="s">
        <v>41</v>
      </c>
      <c r="N1" s="15" t="s">
        <v>42</v>
      </c>
      <c r="O1" s="15" t="s">
        <v>339</v>
      </c>
      <c r="P1" s="15" t="s">
        <v>340</v>
      </c>
      <c r="Q1" s="15" t="s">
        <v>341</v>
      </c>
      <c r="R1" s="15" t="s">
        <v>342</v>
      </c>
    </row>
    <row r="2" spans="1:18" x14ac:dyDescent="0.25">
      <c r="A2" s="16" t="s">
        <v>244</v>
      </c>
      <c r="B2" s="16" t="s">
        <v>248</v>
      </c>
      <c r="C2" s="19" t="s">
        <v>92</v>
      </c>
      <c r="D2" s="36" t="str">
        <f>VLOOKUP(Zuweisungen_BE!C2,'DIN V 18599-10'!$A$2:$B$47,2,FALSE)</f>
        <v>2</v>
      </c>
      <c r="E2" s="21" t="s">
        <v>51</v>
      </c>
      <c r="F2" s="16" t="str">
        <f>VLOOKUP(Zuweisungen_BE!E2,'SIA 2024'!$A$2:$C$46,3,FALSE)</f>
        <v>3.1</v>
      </c>
      <c r="G2" s="17">
        <f>VLOOKUP(Zuweisungen_BE!D2,'DIN V 18599-10'!$B$2:$F$47,2,FALSE)</f>
        <v>70</v>
      </c>
      <c r="H2" s="26">
        <f>VLOOKUP(Zuweisungen_BE!F2,'SIA 2024'!$C$2:$G$46,2,FALSE)</f>
        <v>70</v>
      </c>
      <c r="I2" s="27" t="str">
        <f>VLOOKUP(Zuweisungen_BE!D2,'DIN V 18599-10'!$B$2:$F$47,3,FALSE)</f>
        <v>2.8</v>
      </c>
      <c r="J2" s="28" t="str">
        <f>VLOOKUP(Zuweisungen_BE!D2,'DIN V 18599-10'!$B$2:$F$47,4,FALSE)</f>
        <v>7.1</v>
      </c>
      <c r="K2" s="29" t="str">
        <f>VLOOKUP(Zuweisungen_BE!D2,'DIN V 18599-10'!$B$2:$F$47,5,FALSE)</f>
        <v>15</v>
      </c>
      <c r="L2" s="27">
        <f>VLOOKUP(Zuweisungen_BE!F2,'SIA 2024'!$C$2:$G$46,4,FALSE)</f>
        <v>3</v>
      </c>
      <c r="M2" s="28">
        <f>VLOOKUP(Zuweisungen_BE!F2,'SIA 2024'!$C$2:$G$46,3,FALSE)</f>
        <v>7</v>
      </c>
      <c r="N2" s="29">
        <f>VLOOKUP(Zuweisungen_BE!F2,'SIA 2024'!$C$2:$G$46,5,FALSE)</f>
        <v>15</v>
      </c>
      <c r="O2">
        <f>VLOOKUP(Zuweisungen_BE!D2,'DIN V 18599-10'!$B$2:$H$47,6,FALSE)</f>
        <v>7</v>
      </c>
      <c r="P2" s="23">
        <f>VLOOKUP(Zuweisungen_BE!D2,'DIN V 18599-10'!$B$2:$H$47,7,FALSE)</f>
        <v>18</v>
      </c>
      <c r="Q2" s="23">
        <f>VLOOKUP(Zuweisungen_BE!F2,'SIA 2024'!$C$2:$I$46,6,FALSE)</f>
        <v>7</v>
      </c>
      <c r="R2" s="23">
        <f>VLOOKUP(Zuweisungen_BE!F2,'SIA 2024'!$C$2:$I$46,7,FALSE)</f>
        <v>18</v>
      </c>
    </row>
    <row r="3" spans="1:18" s="12" customFormat="1" x14ac:dyDescent="0.25">
      <c r="A3" s="16" t="s">
        <v>244</v>
      </c>
      <c r="B3" s="16" t="s">
        <v>251</v>
      </c>
      <c r="C3" s="19" t="s">
        <v>92</v>
      </c>
      <c r="D3" s="36" t="str">
        <f>VLOOKUP(Zuweisungen_BE!C3,'DIN V 18599-10'!$A$2:$B$47,2,FALSE)</f>
        <v>2</v>
      </c>
      <c r="E3" s="21" t="s">
        <v>51</v>
      </c>
      <c r="F3" s="21" t="str">
        <f>VLOOKUP(Zuweisungen_BE!E3,'SIA 2024'!$A$2:$C$46,3,FALSE)</f>
        <v>3.1</v>
      </c>
      <c r="G3" s="17">
        <f>VLOOKUP(Zuweisungen_BE!D3,'DIN V 18599-10'!$B$2:$F$47,2,FALSE)</f>
        <v>70</v>
      </c>
      <c r="H3" s="26">
        <f>VLOOKUP(Zuweisungen_BE!F3,'SIA 2024'!$C$2:$G$46,2,FALSE)</f>
        <v>70</v>
      </c>
      <c r="I3" s="27" t="str">
        <f>VLOOKUP(Zuweisungen_BE!D3,'DIN V 18599-10'!$B$2:$F$47,3,FALSE)</f>
        <v>2.8</v>
      </c>
      <c r="J3" s="28" t="str">
        <f>VLOOKUP(Zuweisungen_BE!D3,'DIN V 18599-10'!$B$2:$F$47,4,FALSE)</f>
        <v>7.1</v>
      </c>
      <c r="K3" s="29" t="str">
        <f>VLOOKUP(Zuweisungen_BE!D3,'DIN V 18599-10'!$B$2:$F$47,5,FALSE)</f>
        <v>15</v>
      </c>
      <c r="L3" s="27">
        <f>VLOOKUP(Zuweisungen_BE!F3,'SIA 2024'!$C$2:$G$46,4,FALSE)</f>
        <v>3</v>
      </c>
      <c r="M3" s="28">
        <f>VLOOKUP(Zuweisungen_BE!F3,'SIA 2024'!$C$2:$G$46,3,FALSE)</f>
        <v>7</v>
      </c>
      <c r="N3" s="29">
        <f>VLOOKUP(Zuweisungen_BE!F3,'SIA 2024'!$C$2:$G$46,5,FALSE)</f>
        <v>15</v>
      </c>
      <c r="O3" s="23">
        <f>VLOOKUP(Zuweisungen_BE!D3,'DIN V 18599-10'!$B$2:$H$47,6,FALSE)</f>
        <v>7</v>
      </c>
      <c r="P3" s="23">
        <f>VLOOKUP(Zuweisungen_BE!D3,'DIN V 18599-10'!$B$2:$H$47,7,FALSE)</f>
        <v>18</v>
      </c>
      <c r="Q3" s="23">
        <f>VLOOKUP(Zuweisungen_BE!F3,'SIA 2024'!$C$2:$I$46,6,FALSE)</f>
        <v>7</v>
      </c>
      <c r="R3" s="23">
        <f>VLOOKUP(Zuweisungen_BE!F3,'SIA 2024'!$C$2:$I$46,7,FALSE)</f>
        <v>18</v>
      </c>
    </row>
    <row r="4" spans="1:18" s="12" customFormat="1" x14ac:dyDescent="0.25">
      <c r="A4" s="16" t="s">
        <v>244</v>
      </c>
      <c r="B4" s="16" t="s">
        <v>250</v>
      </c>
      <c r="C4" s="19" t="s">
        <v>92</v>
      </c>
      <c r="D4" s="36" t="str">
        <f>VLOOKUP(Zuweisungen_BE!C4,'DIN V 18599-10'!$A$2:$B$47,2,FALSE)</f>
        <v>2</v>
      </c>
      <c r="E4" s="21" t="s">
        <v>51</v>
      </c>
      <c r="F4" s="21" t="str">
        <f>VLOOKUP(Zuweisungen_BE!E4,'SIA 2024'!$A$2:$C$46,3,FALSE)</f>
        <v>3.1</v>
      </c>
      <c r="G4" s="17">
        <f>VLOOKUP(Zuweisungen_BE!D4,'DIN V 18599-10'!$B$2:$F$47,2,FALSE)</f>
        <v>70</v>
      </c>
      <c r="H4" s="26">
        <f>VLOOKUP(Zuweisungen_BE!F4,'SIA 2024'!$C$2:$G$46,2,FALSE)</f>
        <v>70</v>
      </c>
      <c r="I4" s="27" t="str">
        <f>VLOOKUP(Zuweisungen_BE!D4,'DIN V 18599-10'!$B$2:$F$47,3,FALSE)</f>
        <v>2.8</v>
      </c>
      <c r="J4" s="28" t="str">
        <f>VLOOKUP(Zuweisungen_BE!D4,'DIN V 18599-10'!$B$2:$F$47,4,FALSE)</f>
        <v>7.1</v>
      </c>
      <c r="K4" s="29" t="str">
        <f>VLOOKUP(Zuweisungen_BE!D4,'DIN V 18599-10'!$B$2:$F$47,5,FALSE)</f>
        <v>15</v>
      </c>
      <c r="L4" s="27">
        <f>VLOOKUP(Zuweisungen_BE!F4,'SIA 2024'!$C$2:$G$46,4,FALSE)</f>
        <v>3</v>
      </c>
      <c r="M4" s="28">
        <f>VLOOKUP(Zuweisungen_BE!F4,'SIA 2024'!$C$2:$G$46,3,FALSE)</f>
        <v>7</v>
      </c>
      <c r="N4" s="29">
        <f>VLOOKUP(Zuweisungen_BE!F4,'SIA 2024'!$C$2:$G$46,5,FALSE)</f>
        <v>15</v>
      </c>
      <c r="O4" s="23">
        <f>VLOOKUP(Zuweisungen_BE!D4,'DIN V 18599-10'!$B$2:$H$47,6,FALSE)</f>
        <v>7</v>
      </c>
      <c r="P4" s="23">
        <f>VLOOKUP(Zuweisungen_BE!D4,'DIN V 18599-10'!$B$2:$H$47,7,FALSE)</f>
        <v>18</v>
      </c>
      <c r="Q4" s="23">
        <f>VLOOKUP(Zuweisungen_BE!F4,'SIA 2024'!$C$2:$I$46,6,FALSE)</f>
        <v>7</v>
      </c>
      <c r="R4" s="23">
        <f>VLOOKUP(Zuweisungen_BE!F4,'SIA 2024'!$C$2:$I$46,7,FALSE)</f>
        <v>18</v>
      </c>
    </row>
    <row r="5" spans="1:18" s="12" customFormat="1" x14ac:dyDescent="0.25">
      <c r="A5" s="16" t="s">
        <v>244</v>
      </c>
      <c r="B5" s="16" t="s">
        <v>249</v>
      </c>
      <c r="C5" s="19" t="s">
        <v>92</v>
      </c>
      <c r="D5" s="36" t="str">
        <f>VLOOKUP(Zuweisungen_BE!C5,'DIN V 18599-10'!$A$2:$B$47,2,FALSE)</f>
        <v>2</v>
      </c>
      <c r="E5" s="21" t="s">
        <v>51</v>
      </c>
      <c r="F5" s="21" t="str">
        <f>VLOOKUP(Zuweisungen_BE!E5,'SIA 2024'!$A$2:$C$46,3,FALSE)</f>
        <v>3.1</v>
      </c>
      <c r="G5" s="17">
        <f>VLOOKUP(Zuweisungen_BE!D5,'DIN V 18599-10'!$B$2:$F$47,2,FALSE)</f>
        <v>70</v>
      </c>
      <c r="H5" s="26">
        <f>VLOOKUP(Zuweisungen_BE!F5,'SIA 2024'!$C$2:$G$46,2,FALSE)</f>
        <v>70</v>
      </c>
      <c r="I5" s="27" t="str">
        <f>VLOOKUP(Zuweisungen_BE!D5,'DIN V 18599-10'!$B$2:$F$47,3,FALSE)</f>
        <v>2.8</v>
      </c>
      <c r="J5" s="28" t="str">
        <f>VLOOKUP(Zuweisungen_BE!D5,'DIN V 18599-10'!$B$2:$F$47,4,FALSE)</f>
        <v>7.1</v>
      </c>
      <c r="K5" s="29" t="str">
        <f>VLOOKUP(Zuweisungen_BE!D5,'DIN V 18599-10'!$B$2:$F$47,5,FALSE)</f>
        <v>15</v>
      </c>
      <c r="L5" s="27">
        <f>VLOOKUP(Zuweisungen_BE!F5,'SIA 2024'!$C$2:$G$46,4,FALSE)</f>
        <v>3</v>
      </c>
      <c r="M5" s="28">
        <f>VLOOKUP(Zuweisungen_BE!F5,'SIA 2024'!$C$2:$G$46,3,FALSE)</f>
        <v>7</v>
      </c>
      <c r="N5" s="29">
        <f>VLOOKUP(Zuweisungen_BE!F5,'SIA 2024'!$C$2:$G$46,5,FALSE)</f>
        <v>15</v>
      </c>
      <c r="O5" s="23">
        <f>VLOOKUP(Zuweisungen_BE!D5,'DIN V 18599-10'!$B$2:$H$47,6,FALSE)</f>
        <v>7</v>
      </c>
      <c r="P5" s="23">
        <f>VLOOKUP(Zuweisungen_BE!D5,'DIN V 18599-10'!$B$2:$H$47,7,FALSE)</f>
        <v>18</v>
      </c>
      <c r="Q5" s="23">
        <f>VLOOKUP(Zuweisungen_BE!F5,'SIA 2024'!$C$2:$I$46,6,FALSE)</f>
        <v>7</v>
      </c>
      <c r="R5" s="23">
        <f>VLOOKUP(Zuweisungen_BE!F5,'SIA 2024'!$C$2:$I$46,7,FALSE)</f>
        <v>18</v>
      </c>
    </row>
    <row r="6" spans="1:18" s="12" customFormat="1" x14ac:dyDescent="0.25">
      <c r="A6" s="16" t="s">
        <v>244</v>
      </c>
      <c r="B6" s="16" t="s">
        <v>252</v>
      </c>
      <c r="C6" s="19" t="s">
        <v>94</v>
      </c>
      <c r="D6" s="36" t="str">
        <f>VLOOKUP(Zuweisungen_BE!C6,'DIN V 18599-10'!$A$2:$B$47,2,FALSE)</f>
        <v>3</v>
      </c>
      <c r="E6" s="21" t="s">
        <v>49</v>
      </c>
      <c r="F6" s="21" t="str">
        <f>VLOOKUP(Zuweisungen_BE!E6,'SIA 2024'!$A$2:$C$46,3,FALSE)</f>
        <v>3.2</v>
      </c>
      <c r="G6" s="17">
        <f>VLOOKUP(Zuweisungen_BE!D6,'DIN V 18599-10'!$B$2:$F$47,2,FALSE)</f>
        <v>70</v>
      </c>
      <c r="H6" s="26">
        <f>VLOOKUP(Zuweisungen_BE!F6,'SIA 2024'!$C$2:$G$46,2,FALSE)</f>
        <v>70</v>
      </c>
      <c r="I6" s="27" t="str">
        <f>VLOOKUP(Zuweisungen_BE!D6,'DIN V 18599-10'!$B$2:$F$47,3,FALSE)</f>
        <v>4.2</v>
      </c>
      <c r="J6" s="28" t="str">
        <f>VLOOKUP(Zuweisungen_BE!D6,'DIN V 18599-10'!$B$2:$F$47,4,FALSE)</f>
        <v>10</v>
      </c>
      <c r="K6" s="29" t="str">
        <f>VLOOKUP(Zuweisungen_BE!D6,'DIN V 18599-10'!$B$2:$F$47,5,FALSE)</f>
        <v>18.8</v>
      </c>
      <c r="L6" s="27">
        <f>VLOOKUP(Zuweisungen_BE!F6,'SIA 2024'!$C$2:$G$46,4,FALSE)</f>
        <v>4</v>
      </c>
      <c r="M6" s="28">
        <f>VLOOKUP(Zuweisungen_BE!F6,'SIA 2024'!$C$2:$G$46,3,FALSE)</f>
        <v>10</v>
      </c>
      <c r="N6" s="29">
        <f>VLOOKUP(Zuweisungen_BE!F6,'SIA 2024'!$C$2:$G$46,5,FALSE)</f>
        <v>19</v>
      </c>
      <c r="O6" s="23">
        <f>VLOOKUP(Zuweisungen_BE!D6,'DIN V 18599-10'!$B$2:$H$47,6,FALSE)</f>
        <v>7</v>
      </c>
      <c r="P6" s="23">
        <f>VLOOKUP(Zuweisungen_BE!D6,'DIN V 18599-10'!$B$2:$H$47,7,FALSE)</f>
        <v>18</v>
      </c>
      <c r="Q6" s="23">
        <f>VLOOKUP(Zuweisungen_BE!F6,'SIA 2024'!$C$2:$I$46,6,FALSE)</f>
        <v>7</v>
      </c>
      <c r="R6" s="23">
        <f>VLOOKUP(Zuweisungen_BE!F6,'SIA 2024'!$C$2:$I$46,7,FALSE)</f>
        <v>18</v>
      </c>
    </row>
    <row r="7" spans="1:18" x14ac:dyDescent="0.25">
      <c r="A7" s="16" t="s">
        <v>7</v>
      </c>
      <c r="B7" s="16" t="s">
        <v>334</v>
      </c>
      <c r="C7" s="19" t="s">
        <v>94</v>
      </c>
      <c r="D7" s="36" t="str">
        <f>VLOOKUP(Zuweisungen_BE!C7,'DIN V 18599-10'!$A$2:$B$47,2,FALSE)</f>
        <v>3</v>
      </c>
      <c r="E7" s="21" t="s">
        <v>54</v>
      </c>
      <c r="F7" s="21" t="str">
        <f>VLOOKUP(Zuweisungen_BE!E7,'SIA 2024'!$A$2:$C$46,3,FALSE)</f>
        <v>4.4</v>
      </c>
      <c r="G7" s="17">
        <f>VLOOKUP(Zuweisungen_BE!D7,'DIN V 18599-10'!$B$2:$F$47,2,FALSE)</f>
        <v>70</v>
      </c>
      <c r="H7" s="26">
        <f>VLOOKUP(Zuweisungen_BE!F7,'SIA 2024'!$C$2:$G$46,2,FALSE)</f>
        <v>70</v>
      </c>
      <c r="I7" s="27" t="str">
        <f>VLOOKUP(Zuweisungen_BE!D7,'DIN V 18599-10'!$B$2:$F$47,3,FALSE)</f>
        <v>4.2</v>
      </c>
      <c r="J7" s="28" t="str">
        <f>VLOOKUP(Zuweisungen_BE!D7,'DIN V 18599-10'!$B$2:$F$47,4,FALSE)</f>
        <v>10</v>
      </c>
      <c r="K7" s="29" t="str">
        <f>VLOOKUP(Zuweisungen_BE!D7,'DIN V 18599-10'!$B$2:$F$47,5,FALSE)</f>
        <v>18.8</v>
      </c>
      <c r="L7" s="27">
        <f>VLOOKUP(Zuweisungen_BE!F7,'SIA 2024'!$C$2:$G$46,4,FALSE)</f>
        <v>2</v>
      </c>
      <c r="M7" s="28">
        <f>VLOOKUP(Zuweisungen_BE!F7,'SIA 2024'!$C$2:$G$46,3,FALSE)</f>
        <v>4</v>
      </c>
      <c r="N7" s="29">
        <f>VLOOKUP(Zuweisungen_BE!F7,'SIA 2024'!$C$2:$G$46,5,FALSE)</f>
        <v>6</v>
      </c>
      <c r="O7" s="23">
        <f>VLOOKUP(Zuweisungen_BE!D7,'DIN V 18599-10'!$B$2:$H$47,6,FALSE)</f>
        <v>7</v>
      </c>
      <c r="P7" s="23">
        <f>VLOOKUP(Zuweisungen_BE!D7,'DIN V 18599-10'!$B$2:$H$47,7,FALSE)</f>
        <v>18</v>
      </c>
      <c r="Q7" s="23">
        <f>VLOOKUP(Zuweisungen_BE!F7,'SIA 2024'!$C$2:$I$46,6,FALSE)</f>
        <v>7</v>
      </c>
      <c r="R7" s="23">
        <f>VLOOKUP(Zuweisungen_BE!F7,'SIA 2024'!$C$2:$I$46,7,FALSE)</f>
        <v>18</v>
      </c>
    </row>
    <row r="8" spans="1:18" s="23" customFormat="1" x14ac:dyDescent="0.25">
      <c r="A8" s="21" t="s">
        <v>7</v>
      </c>
      <c r="B8" s="21" t="s">
        <v>333</v>
      </c>
      <c r="C8" s="21" t="s">
        <v>92</v>
      </c>
      <c r="D8" s="36" t="str">
        <f>VLOOKUP(Zuweisungen_BE!C8,'DIN V 18599-10'!$A$2:$B$47,2,FALSE)</f>
        <v>2</v>
      </c>
      <c r="E8" s="21" t="s">
        <v>49</v>
      </c>
      <c r="F8" s="21" t="str">
        <f>VLOOKUP(Zuweisungen_BE!E8,'SIA 2024'!$A$2:$C$46,3,FALSE)</f>
        <v>3.2</v>
      </c>
      <c r="G8" s="17">
        <f>VLOOKUP(Zuweisungen_BE!D8,'DIN V 18599-10'!$B$2:$F$47,2,FALSE)</f>
        <v>70</v>
      </c>
      <c r="H8" s="26">
        <f>VLOOKUP(Zuweisungen_BE!F8,'SIA 2024'!$C$2:$G$46,2,FALSE)</f>
        <v>70</v>
      </c>
      <c r="I8" s="27" t="str">
        <f>VLOOKUP(Zuweisungen_BE!D8,'DIN V 18599-10'!$B$2:$F$47,3,FALSE)</f>
        <v>2.8</v>
      </c>
      <c r="J8" s="28" t="str">
        <f>VLOOKUP(Zuweisungen_BE!D8,'DIN V 18599-10'!$B$2:$F$47,4,FALSE)</f>
        <v>7.1</v>
      </c>
      <c r="K8" s="29" t="str">
        <f>VLOOKUP(Zuweisungen_BE!D8,'DIN V 18599-10'!$B$2:$F$47,5,FALSE)</f>
        <v>15</v>
      </c>
      <c r="L8" s="27">
        <f>VLOOKUP(Zuweisungen_BE!F8,'SIA 2024'!$C$2:$G$46,4,FALSE)</f>
        <v>4</v>
      </c>
      <c r="M8" s="28">
        <f>VLOOKUP(Zuweisungen_BE!F8,'SIA 2024'!$C$2:$G$46,3,FALSE)</f>
        <v>10</v>
      </c>
      <c r="N8" s="29">
        <f>VLOOKUP(Zuweisungen_BE!F8,'SIA 2024'!$C$2:$G$46,5,FALSE)</f>
        <v>19</v>
      </c>
      <c r="O8" s="23">
        <f>VLOOKUP(Zuweisungen_BE!D8,'DIN V 18599-10'!$B$2:$H$47,6,FALSE)</f>
        <v>7</v>
      </c>
      <c r="P8" s="23">
        <f>VLOOKUP(Zuweisungen_BE!D8,'DIN V 18599-10'!$B$2:$H$47,7,FALSE)</f>
        <v>18</v>
      </c>
      <c r="Q8" s="23">
        <f>VLOOKUP(Zuweisungen_BE!F8,'SIA 2024'!$C$2:$I$46,6,FALSE)</f>
        <v>7</v>
      </c>
      <c r="R8" s="23">
        <f>VLOOKUP(Zuweisungen_BE!F8,'SIA 2024'!$C$2:$I$46,7,FALSE)</f>
        <v>18</v>
      </c>
    </row>
    <row r="9" spans="1:18" s="12" customFormat="1" x14ac:dyDescent="0.25">
      <c r="A9" s="16" t="s">
        <v>7</v>
      </c>
      <c r="B9" s="16" t="s">
        <v>253</v>
      </c>
      <c r="C9" s="19" t="s">
        <v>154</v>
      </c>
      <c r="D9" s="36" t="str">
        <f>VLOOKUP(Zuweisungen_BE!C9,'DIN V 18599-10'!$A$2:$B$47,2,FALSE)</f>
        <v>36</v>
      </c>
      <c r="E9" s="21" t="s">
        <v>220</v>
      </c>
      <c r="F9" s="21" t="str">
        <f>VLOOKUP(Zuweisungen_BE!E9,'SIA 2024'!$A$2:$C$46,3,FALSE)</f>
        <v>9.3</v>
      </c>
      <c r="G9" s="17" t="str">
        <f>VLOOKUP(Zuweisungen_BE!D9,'DIN V 18599-10'!$B$2:$F$47,2,FALSE)</f>
        <v>90</v>
      </c>
      <c r="H9" s="26">
        <f>VLOOKUP(Zuweisungen_BE!F9,'SIA 2024'!$C$2:$G$46,2,FALSE)</f>
        <v>70</v>
      </c>
      <c r="I9" s="27" t="str">
        <f>VLOOKUP(Zuweisungen_BE!D9,'DIN V 18599-10'!$B$2:$F$47,3,FALSE)</f>
        <v>6</v>
      </c>
      <c r="J9" s="28" t="str">
        <f>VLOOKUP(Zuweisungen_BE!D9,'DIN V 18599-10'!$B$2:$F$47,4,FALSE)</f>
        <v>18</v>
      </c>
      <c r="K9" s="29" t="str">
        <f>VLOOKUP(Zuweisungen_BE!D9,'DIN V 18599-10'!$B$2:$F$47,5,FALSE)</f>
        <v>63</v>
      </c>
      <c r="L9" s="27">
        <f>VLOOKUP(Zuweisungen_BE!F9,'SIA 2024'!$C$2:$G$46,4,FALSE)</f>
        <v>15</v>
      </c>
      <c r="M9" s="28">
        <f>VLOOKUP(Zuweisungen_BE!F9,'SIA 2024'!$C$2:$G$46,3,FALSE)</f>
        <v>20</v>
      </c>
      <c r="N9" s="29">
        <f>VLOOKUP(Zuweisungen_BE!F9,'SIA 2024'!$C$2:$G$46,5,FALSE)</f>
        <v>25</v>
      </c>
      <c r="O9" s="23">
        <f>VLOOKUP(Zuweisungen_BE!D9,'DIN V 18599-10'!$B$2:$H$47,6,FALSE)</f>
        <v>7</v>
      </c>
      <c r="P9" s="23">
        <f>VLOOKUP(Zuweisungen_BE!D9,'DIN V 18599-10'!$B$2:$H$47,7,FALSE)</f>
        <v>18</v>
      </c>
      <c r="Q9" s="23">
        <f>VLOOKUP(Zuweisungen_BE!F9,'SIA 2024'!$C$2:$I$46,6,FALSE)</f>
        <v>7</v>
      </c>
      <c r="R9" s="23">
        <f>VLOOKUP(Zuweisungen_BE!F9,'SIA 2024'!$C$2:$I$46,7,FALSE)</f>
        <v>18</v>
      </c>
    </row>
    <row r="10" spans="1:18" s="12" customFormat="1" x14ac:dyDescent="0.25">
      <c r="A10" s="16" t="s">
        <v>7</v>
      </c>
      <c r="B10" s="16" t="s">
        <v>254</v>
      </c>
      <c r="C10" s="19" t="s">
        <v>154</v>
      </c>
      <c r="D10" s="36" t="str">
        <f>VLOOKUP(Zuweisungen_BE!C10,'DIN V 18599-10'!$A$2:$B$47,2,FALSE)</f>
        <v>36</v>
      </c>
      <c r="E10" s="21" t="s">
        <v>220</v>
      </c>
      <c r="F10" s="21" t="str">
        <f>VLOOKUP(Zuweisungen_BE!E10,'SIA 2024'!$A$2:$C$46,3,FALSE)</f>
        <v>9.3</v>
      </c>
      <c r="G10" s="17" t="str">
        <f>VLOOKUP(Zuweisungen_BE!D10,'DIN V 18599-10'!$B$2:$F$47,2,FALSE)</f>
        <v>90</v>
      </c>
      <c r="H10" s="26">
        <f>VLOOKUP(Zuweisungen_BE!F10,'SIA 2024'!$C$2:$G$46,2,FALSE)</f>
        <v>70</v>
      </c>
      <c r="I10" s="27" t="str">
        <f>VLOOKUP(Zuweisungen_BE!D10,'DIN V 18599-10'!$B$2:$F$47,3,FALSE)</f>
        <v>6</v>
      </c>
      <c r="J10" s="28" t="str">
        <f>VLOOKUP(Zuweisungen_BE!D10,'DIN V 18599-10'!$B$2:$F$47,4,FALSE)</f>
        <v>18</v>
      </c>
      <c r="K10" s="29" t="str">
        <f>VLOOKUP(Zuweisungen_BE!D10,'DIN V 18599-10'!$B$2:$F$47,5,FALSE)</f>
        <v>63</v>
      </c>
      <c r="L10" s="27">
        <f>VLOOKUP(Zuweisungen_BE!F10,'SIA 2024'!$C$2:$G$46,4,FALSE)</f>
        <v>15</v>
      </c>
      <c r="M10" s="28">
        <f>VLOOKUP(Zuweisungen_BE!F10,'SIA 2024'!$C$2:$G$46,3,FALSE)</f>
        <v>20</v>
      </c>
      <c r="N10" s="29">
        <f>VLOOKUP(Zuweisungen_BE!F10,'SIA 2024'!$C$2:$G$46,5,FALSE)</f>
        <v>25</v>
      </c>
      <c r="O10" s="23">
        <f>VLOOKUP(Zuweisungen_BE!D10,'DIN V 18599-10'!$B$2:$H$47,6,FALSE)</f>
        <v>7</v>
      </c>
      <c r="P10" s="23">
        <f>VLOOKUP(Zuweisungen_BE!D10,'DIN V 18599-10'!$B$2:$H$47,7,FALSE)</f>
        <v>18</v>
      </c>
      <c r="Q10" s="23">
        <f>VLOOKUP(Zuweisungen_BE!F10,'SIA 2024'!$C$2:$I$46,6,FALSE)</f>
        <v>7</v>
      </c>
      <c r="R10" s="23">
        <f>VLOOKUP(Zuweisungen_BE!F10,'SIA 2024'!$C$2:$I$46,7,FALSE)</f>
        <v>18</v>
      </c>
    </row>
    <row r="11" spans="1:18" s="12" customFormat="1" x14ac:dyDescent="0.25">
      <c r="A11" s="16" t="s">
        <v>7</v>
      </c>
      <c r="B11" s="16" t="s">
        <v>255</v>
      </c>
      <c r="C11" s="19" t="s">
        <v>92</v>
      </c>
      <c r="D11" s="36" t="str">
        <f>VLOOKUP(Zuweisungen_BE!C11,'DIN V 18599-10'!$A$2:$B$47,2,FALSE)</f>
        <v>2</v>
      </c>
      <c r="E11" s="21" t="s">
        <v>51</v>
      </c>
      <c r="F11" s="21" t="str">
        <f>VLOOKUP(Zuweisungen_BE!E11,'SIA 2024'!$A$2:$C$46,3,FALSE)</f>
        <v>3.1</v>
      </c>
      <c r="G11" s="17">
        <f>VLOOKUP(Zuweisungen_BE!D11,'DIN V 18599-10'!$B$2:$F$47,2,FALSE)</f>
        <v>70</v>
      </c>
      <c r="H11" s="26">
        <f>VLOOKUP(Zuweisungen_BE!F11,'SIA 2024'!$C$2:$G$46,2,FALSE)</f>
        <v>70</v>
      </c>
      <c r="I11" s="27" t="str">
        <f>VLOOKUP(Zuweisungen_BE!D11,'DIN V 18599-10'!$B$2:$F$47,3,FALSE)</f>
        <v>2.8</v>
      </c>
      <c r="J11" s="28" t="str">
        <f>VLOOKUP(Zuweisungen_BE!D11,'DIN V 18599-10'!$B$2:$F$47,4,FALSE)</f>
        <v>7.1</v>
      </c>
      <c r="K11" s="29" t="str">
        <f>VLOOKUP(Zuweisungen_BE!D11,'DIN V 18599-10'!$B$2:$F$47,5,FALSE)</f>
        <v>15</v>
      </c>
      <c r="L11" s="27">
        <f>VLOOKUP(Zuweisungen_BE!F11,'SIA 2024'!$C$2:$G$46,4,FALSE)</f>
        <v>3</v>
      </c>
      <c r="M11" s="28">
        <f>VLOOKUP(Zuweisungen_BE!F11,'SIA 2024'!$C$2:$G$46,3,FALSE)</f>
        <v>7</v>
      </c>
      <c r="N11" s="29">
        <f>VLOOKUP(Zuweisungen_BE!F11,'SIA 2024'!$C$2:$G$46,5,FALSE)</f>
        <v>15</v>
      </c>
      <c r="O11" s="23">
        <f>VLOOKUP(Zuweisungen_BE!D11,'DIN V 18599-10'!$B$2:$H$47,6,FALSE)</f>
        <v>7</v>
      </c>
      <c r="P11" s="23">
        <f>VLOOKUP(Zuweisungen_BE!D11,'DIN V 18599-10'!$B$2:$H$47,7,FALSE)</f>
        <v>18</v>
      </c>
      <c r="Q11" s="23">
        <f>VLOOKUP(Zuweisungen_BE!F11,'SIA 2024'!$C$2:$I$46,6,FALSE)</f>
        <v>7</v>
      </c>
      <c r="R11" s="23">
        <f>VLOOKUP(Zuweisungen_BE!F11,'SIA 2024'!$C$2:$I$46,7,FALSE)</f>
        <v>18</v>
      </c>
    </row>
    <row r="12" spans="1:18" s="12" customFormat="1" x14ac:dyDescent="0.25">
      <c r="A12" s="16" t="s">
        <v>7</v>
      </c>
      <c r="B12" s="16" t="s">
        <v>256</v>
      </c>
      <c r="C12" s="19" t="s">
        <v>154</v>
      </c>
      <c r="D12" s="36" t="str">
        <f>VLOOKUP(Zuweisungen_BE!C12,'DIN V 18599-10'!$A$2:$B$47,2,FALSE)</f>
        <v>36</v>
      </c>
      <c r="E12" s="21" t="s">
        <v>220</v>
      </c>
      <c r="F12" s="21" t="str">
        <f>VLOOKUP(Zuweisungen_BE!E12,'SIA 2024'!$A$2:$C$46,3,FALSE)</f>
        <v>9.3</v>
      </c>
      <c r="G12" s="17" t="str">
        <f>VLOOKUP(Zuweisungen_BE!D12,'DIN V 18599-10'!$B$2:$F$47,2,FALSE)</f>
        <v>90</v>
      </c>
      <c r="H12" s="26">
        <f>VLOOKUP(Zuweisungen_BE!F12,'SIA 2024'!$C$2:$G$46,2,FALSE)</f>
        <v>70</v>
      </c>
      <c r="I12" s="27" t="str">
        <f>VLOOKUP(Zuweisungen_BE!D12,'DIN V 18599-10'!$B$2:$F$47,3,FALSE)</f>
        <v>6</v>
      </c>
      <c r="J12" s="28" t="str">
        <f>VLOOKUP(Zuweisungen_BE!D12,'DIN V 18599-10'!$B$2:$F$47,4,FALSE)</f>
        <v>18</v>
      </c>
      <c r="K12" s="29" t="str">
        <f>VLOOKUP(Zuweisungen_BE!D12,'DIN V 18599-10'!$B$2:$F$47,5,FALSE)</f>
        <v>63</v>
      </c>
      <c r="L12" s="27">
        <f>VLOOKUP(Zuweisungen_BE!F12,'SIA 2024'!$C$2:$G$46,4,FALSE)</f>
        <v>15</v>
      </c>
      <c r="M12" s="28">
        <f>VLOOKUP(Zuweisungen_BE!F12,'SIA 2024'!$C$2:$G$46,3,FALSE)</f>
        <v>20</v>
      </c>
      <c r="N12" s="29">
        <f>VLOOKUP(Zuweisungen_BE!F12,'SIA 2024'!$C$2:$G$46,5,FALSE)</f>
        <v>25</v>
      </c>
      <c r="O12" s="23">
        <f>VLOOKUP(Zuweisungen_BE!D12,'DIN V 18599-10'!$B$2:$H$47,6,FALSE)</f>
        <v>7</v>
      </c>
      <c r="P12" s="23">
        <f>VLOOKUP(Zuweisungen_BE!D12,'DIN V 18599-10'!$B$2:$H$47,7,FALSE)</f>
        <v>18</v>
      </c>
      <c r="Q12" s="23">
        <f>VLOOKUP(Zuweisungen_BE!F12,'SIA 2024'!$C$2:$I$46,6,FALSE)</f>
        <v>7</v>
      </c>
      <c r="R12" s="23">
        <f>VLOOKUP(Zuweisungen_BE!F12,'SIA 2024'!$C$2:$I$46,7,FALSE)</f>
        <v>18</v>
      </c>
    </row>
    <row r="13" spans="1:18" s="12" customFormat="1" x14ac:dyDescent="0.25">
      <c r="A13" s="16" t="s">
        <v>7</v>
      </c>
      <c r="B13" s="16" t="s">
        <v>257</v>
      </c>
      <c r="C13" s="19" t="s">
        <v>154</v>
      </c>
      <c r="D13" s="36" t="str">
        <f>VLOOKUP(Zuweisungen_BE!C13,'DIN V 18599-10'!$A$2:$B$47,2,FALSE)</f>
        <v>36</v>
      </c>
      <c r="E13" s="21" t="s">
        <v>220</v>
      </c>
      <c r="F13" s="21" t="str">
        <f>VLOOKUP(Zuweisungen_BE!E13,'SIA 2024'!$A$2:$C$46,3,FALSE)</f>
        <v>9.3</v>
      </c>
      <c r="G13" s="17" t="str">
        <f>VLOOKUP(Zuweisungen_BE!D13,'DIN V 18599-10'!$B$2:$F$47,2,FALSE)</f>
        <v>90</v>
      </c>
      <c r="H13" s="26">
        <f>VLOOKUP(Zuweisungen_BE!F13,'SIA 2024'!$C$2:$G$46,2,FALSE)</f>
        <v>70</v>
      </c>
      <c r="I13" s="27" t="str">
        <f>VLOOKUP(Zuweisungen_BE!D13,'DIN V 18599-10'!$B$2:$F$47,3,FALSE)</f>
        <v>6</v>
      </c>
      <c r="J13" s="28" t="str">
        <f>VLOOKUP(Zuweisungen_BE!D13,'DIN V 18599-10'!$B$2:$F$47,4,FALSE)</f>
        <v>18</v>
      </c>
      <c r="K13" s="29" t="str">
        <f>VLOOKUP(Zuweisungen_BE!D13,'DIN V 18599-10'!$B$2:$F$47,5,FALSE)</f>
        <v>63</v>
      </c>
      <c r="L13" s="27">
        <f>VLOOKUP(Zuweisungen_BE!F13,'SIA 2024'!$C$2:$G$46,4,FALSE)</f>
        <v>15</v>
      </c>
      <c r="M13" s="28">
        <f>VLOOKUP(Zuweisungen_BE!F13,'SIA 2024'!$C$2:$G$46,3,FALSE)</f>
        <v>20</v>
      </c>
      <c r="N13" s="29">
        <f>VLOOKUP(Zuweisungen_BE!F13,'SIA 2024'!$C$2:$G$46,5,FALSE)</f>
        <v>25</v>
      </c>
      <c r="O13" s="23">
        <f>VLOOKUP(Zuweisungen_BE!D13,'DIN V 18599-10'!$B$2:$H$47,6,FALSE)</f>
        <v>7</v>
      </c>
      <c r="P13" s="23">
        <f>VLOOKUP(Zuweisungen_BE!D13,'DIN V 18599-10'!$B$2:$H$47,7,FALSE)</f>
        <v>18</v>
      </c>
      <c r="Q13" s="23">
        <f>VLOOKUP(Zuweisungen_BE!F13,'SIA 2024'!$C$2:$I$46,6,FALSE)</f>
        <v>7</v>
      </c>
      <c r="R13" s="23">
        <f>VLOOKUP(Zuweisungen_BE!F13,'SIA 2024'!$C$2:$I$46,7,FALSE)</f>
        <v>18</v>
      </c>
    </row>
    <row r="14" spans="1:18" x14ac:dyDescent="0.25">
      <c r="A14" s="16" t="s">
        <v>15</v>
      </c>
      <c r="B14" s="16" t="s">
        <v>258</v>
      </c>
      <c r="C14" s="19" t="s">
        <v>106</v>
      </c>
      <c r="D14" s="36" t="str">
        <f>VLOOKUP(Zuweisungen_BE!C14,'DIN V 18599-10'!$A$2:$B$47,2,FALSE)</f>
        <v>10</v>
      </c>
      <c r="E14" s="21" t="s">
        <v>2</v>
      </c>
      <c r="F14" s="21" t="str">
        <f>VLOOKUP(Zuweisungen_BE!E14,'SIA 2024'!$A$2:$C$46,3,FALSE)</f>
        <v>8.1</v>
      </c>
      <c r="G14" s="17">
        <f>VLOOKUP(Zuweisungen_BE!D14,'DIN V 18599-10'!$B$2:$F$47,2,FALSE)</f>
        <v>70</v>
      </c>
      <c r="H14" s="26">
        <f>VLOOKUP(Zuweisungen_BE!F14,'SIA 2024'!$C$2:$G$46,2,FALSE)</f>
        <v>70</v>
      </c>
      <c r="I14" s="27" t="str">
        <f>VLOOKUP(Zuweisungen_BE!D14,'DIN V 18599-10'!$B$2:$F$47,3,FALSE)</f>
        <v>2</v>
      </c>
      <c r="J14" s="28" t="str">
        <f>VLOOKUP(Zuweisungen_BE!D14,'DIN V 18599-10'!$B$2:$F$47,4,FALSE)</f>
        <v>4</v>
      </c>
      <c r="K14" s="29" t="str">
        <f>VLOOKUP(Zuweisungen_BE!D14,'DIN V 18599-10'!$B$2:$F$47,5,FALSE)</f>
        <v>6</v>
      </c>
      <c r="L14" s="27">
        <f>VLOOKUP(Zuweisungen_BE!F14,'SIA 2024'!$C$2:$G$46,4,FALSE)</f>
        <v>2</v>
      </c>
      <c r="M14" s="28">
        <f>VLOOKUP(Zuweisungen_BE!F14,'SIA 2024'!$C$2:$G$46,3,FALSE)</f>
        <v>4</v>
      </c>
      <c r="N14" s="29">
        <f>VLOOKUP(Zuweisungen_BE!F14,'SIA 2024'!$C$2:$G$46,5,FALSE)</f>
        <v>6</v>
      </c>
      <c r="O14" s="23">
        <f>VLOOKUP(Zuweisungen_BE!D14,'DIN V 18599-10'!$B$2:$H$47,6,FALSE)</f>
        <v>0</v>
      </c>
      <c r="P14" s="23">
        <f>VLOOKUP(Zuweisungen_BE!D14,'DIN V 18599-10'!$B$2:$H$47,7,FALSE)</f>
        <v>24</v>
      </c>
      <c r="Q14" s="23">
        <f>VLOOKUP(Zuweisungen_BE!F14,'SIA 2024'!$C$2:$I$46,6,FALSE)</f>
        <v>0</v>
      </c>
      <c r="R14" s="23">
        <f>VLOOKUP(Zuweisungen_BE!F14,'SIA 2024'!$C$2:$I$46,7,FALSE)</f>
        <v>24</v>
      </c>
    </row>
    <row r="15" spans="1:18" s="12" customFormat="1" x14ac:dyDescent="0.25">
      <c r="A15" s="16" t="s">
        <v>15</v>
      </c>
      <c r="B15" s="16" t="s">
        <v>259</v>
      </c>
      <c r="C15" s="21" t="s">
        <v>106</v>
      </c>
      <c r="D15" s="36" t="str">
        <f>VLOOKUP(Zuweisungen_BE!C15,'DIN V 18599-10'!$A$2:$B$47,2,FALSE)</f>
        <v>10</v>
      </c>
      <c r="E15" s="21" t="s">
        <v>2</v>
      </c>
      <c r="F15" s="21" t="str">
        <f>VLOOKUP(Zuweisungen_BE!E15,'SIA 2024'!$A$2:$C$46,3,FALSE)</f>
        <v>8.1</v>
      </c>
      <c r="G15" s="17">
        <f>VLOOKUP(Zuweisungen_BE!D15,'DIN V 18599-10'!$B$2:$F$47,2,FALSE)</f>
        <v>70</v>
      </c>
      <c r="H15" s="26">
        <f>VLOOKUP(Zuweisungen_BE!F15,'SIA 2024'!$C$2:$G$46,2,FALSE)</f>
        <v>70</v>
      </c>
      <c r="I15" s="27" t="str">
        <f>VLOOKUP(Zuweisungen_BE!D15,'DIN V 18599-10'!$B$2:$F$47,3,FALSE)</f>
        <v>2</v>
      </c>
      <c r="J15" s="28" t="str">
        <f>VLOOKUP(Zuweisungen_BE!D15,'DIN V 18599-10'!$B$2:$F$47,4,FALSE)</f>
        <v>4</v>
      </c>
      <c r="K15" s="29" t="str">
        <f>VLOOKUP(Zuweisungen_BE!D15,'DIN V 18599-10'!$B$2:$F$47,5,FALSE)</f>
        <v>6</v>
      </c>
      <c r="L15" s="27">
        <f>VLOOKUP(Zuweisungen_BE!F15,'SIA 2024'!$C$2:$G$46,4,FALSE)</f>
        <v>2</v>
      </c>
      <c r="M15" s="28">
        <f>VLOOKUP(Zuweisungen_BE!F15,'SIA 2024'!$C$2:$G$46,3,FALSE)</f>
        <v>4</v>
      </c>
      <c r="N15" s="29">
        <f>VLOOKUP(Zuweisungen_BE!F15,'SIA 2024'!$C$2:$G$46,5,FALSE)</f>
        <v>6</v>
      </c>
      <c r="O15" s="23">
        <f>VLOOKUP(Zuweisungen_BE!D15,'DIN V 18599-10'!$B$2:$H$47,6,FALSE)</f>
        <v>0</v>
      </c>
      <c r="P15" s="23">
        <f>VLOOKUP(Zuweisungen_BE!D15,'DIN V 18599-10'!$B$2:$H$47,7,FALSE)</f>
        <v>24</v>
      </c>
      <c r="Q15" s="23">
        <f>VLOOKUP(Zuweisungen_BE!F15,'SIA 2024'!$C$2:$I$46,6,FALSE)</f>
        <v>0</v>
      </c>
      <c r="R15" s="23">
        <f>VLOOKUP(Zuweisungen_BE!F15,'SIA 2024'!$C$2:$I$46,7,FALSE)</f>
        <v>24</v>
      </c>
    </row>
    <row r="16" spans="1:18" s="12" customFormat="1" x14ac:dyDescent="0.25">
      <c r="A16" s="16" t="s">
        <v>15</v>
      </c>
      <c r="B16" s="16" t="s">
        <v>260</v>
      </c>
      <c r="C16" s="21" t="s">
        <v>106</v>
      </c>
      <c r="D16" s="36" t="str">
        <f>VLOOKUP(Zuweisungen_BE!C16,'DIN V 18599-10'!$A$2:$B$47,2,FALSE)</f>
        <v>10</v>
      </c>
      <c r="E16" s="21" t="s">
        <v>2</v>
      </c>
      <c r="F16" s="21" t="str">
        <f>VLOOKUP(Zuweisungen_BE!E16,'SIA 2024'!$A$2:$C$46,3,FALSE)</f>
        <v>8.1</v>
      </c>
      <c r="G16" s="17">
        <f>VLOOKUP(Zuweisungen_BE!D16,'DIN V 18599-10'!$B$2:$F$47,2,FALSE)</f>
        <v>70</v>
      </c>
      <c r="H16" s="26">
        <f>VLOOKUP(Zuweisungen_BE!F16,'SIA 2024'!$C$2:$G$46,2,FALSE)</f>
        <v>70</v>
      </c>
      <c r="I16" s="27" t="str">
        <f>VLOOKUP(Zuweisungen_BE!D16,'DIN V 18599-10'!$B$2:$F$47,3,FALSE)</f>
        <v>2</v>
      </c>
      <c r="J16" s="28" t="str">
        <f>VLOOKUP(Zuweisungen_BE!D16,'DIN V 18599-10'!$B$2:$F$47,4,FALSE)</f>
        <v>4</v>
      </c>
      <c r="K16" s="29" t="str">
        <f>VLOOKUP(Zuweisungen_BE!D16,'DIN V 18599-10'!$B$2:$F$47,5,FALSE)</f>
        <v>6</v>
      </c>
      <c r="L16" s="27">
        <f>VLOOKUP(Zuweisungen_BE!F16,'SIA 2024'!$C$2:$G$46,4,FALSE)</f>
        <v>2</v>
      </c>
      <c r="M16" s="28">
        <f>VLOOKUP(Zuweisungen_BE!F16,'SIA 2024'!$C$2:$G$46,3,FALSE)</f>
        <v>4</v>
      </c>
      <c r="N16" s="29">
        <f>VLOOKUP(Zuweisungen_BE!F16,'SIA 2024'!$C$2:$G$46,5,FALSE)</f>
        <v>6</v>
      </c>
      <c r="O16" s="23">
        <f>VLOOKUP(Zuweisungen_BE!D16,'DIN V 18599-10'!$B$2:$H$47,6,FALSE)</f>
        <v>0</v>
      </c>
      <c r="P16" s="23">
        <f>VLOOKUP(Zuweisungen_BE!D16,'DIN V 18599-10'!$B$2:$H$47,7,FALSE)</f>
        <v>24</v>
      </c>
      <c r="Q16" s="23">
        <f>VLOOKUP(Zuweisungen_BE!F16,'SIA 2024'!$C$2:$I$46,6,FALSE)</f>
        <v>0</v>
      </c>
      <c r="R16" s="23">
        <f>VLOOKUP(Zuweisungen_BE!F16,'SIA 2024'!$C$2:$I$46,7,FALSE)</f>
        <v>24</v>
      </c>
    </row>
    <row r="17" spans="1:18" s="12" customFormat="1" x14ac:dyDescent="0.25">
      <c r="A17" s="16" t="s">
        <v>15</v>
      </c>
      <c r="B17" s="16" t="s">
        <v>261</v>
      </c>
      <c r="C17" s="19" t="s">
        <v>155</v>
      </c>
      <c r="D17" s="36" t="str">
        <f>VLOOKUP(Zuweisungen_BE!C17,'DIN V 18599-10'!$A$2:$B$47,2,FALSE)</f>
        <v>37</v>
      </c>
      <c r="E17" s="21" t="s">
        <v>14</v>
      </c>
      <c r="F17" s="21" t="str">
        <f>VLOOKUP(Zuweisungen_BE!E17,'SIA 2024'!$A$2:$C$46,3,FALSE)</f>
        <v>11.2</v>
      </c>
      <c r="G17" s="17" t="str">
        <f>VLOOKUP(Zuweisungen_BE!D17,'DIN V 18599-10'!$B$2:$F$47,2,FALSE)</f>
        <v>70</v>
      </c>
      <c r="H17" s="26">
        <f>VLOOKUP(Zuweisungen_BE!F17,'SIA 2024'!$C$2:$G$46,2,FALSE)</f>
        <v>120</v>
      </c>
      <c r="I17" s="27" t="str">
        <f>VLOOKUP(Zuweisungen_BE!D17,'DIN V 18599-10'!$B$2:$F$47,3,FALSE)</f>
        <v>4</v>
      </c>
      <c r="J17" s="28" t="str">
        <f>VLOOKUP(Zuweisungen_BE!D17,'DIN V 18599-10'!$B$2:$F$47,4,FALSE)</f>
        <v>7</v>
      </c>
      <c r="K17" s="29" t="str">
        <f>VLOOKUP(Zuweisungen_BE!D17,'DIN V 18599-10'!$B$2:$F$47,5,FALSE)</f>
        <v>10</v>
      </c>
      <c r="L17" s="27">
        <f>VLOOKUP(Zuweisungen_BE!F17,'SIA 2024'!$C$2:$G$46,4,FALSE)</f>
        <v>1</v>
      </c>
      <c r="M17" s="28">
        <f>VLOOKUP(Zuweisungen_BE!F17,'SIA 2024'!$C$2:$G$46,3,FALSE)</f>
        <v>2</v>
      </c>
      <c r="N17" s="29">
        <f>VLOOKUP(Zuweisungen_BE!F17,'SIA 2024'!$C$2:$G$46,5,FALSE)</f>
        <v>3</v>
      </c>
      <c r="O17" s="23">
        <f>VLOOKUP(Zuweisungen_BE!D17,'DIN V 18599-10'!$B$2:$H$47,6,FALSE)</f>
        <v>7</v>
      </c>
      <c r="P17" s="23">
        <f>VLOOKUP(Zuweisungen_BE!D17,'DIN V 18599-10'!$B$2:$H$47,7,FALSE)</f>
        <v>18</v>
      </c>
      <c r="Q17" s="23">
        <f>VLOOKUP(Zuweisungen_BE!F17,'SIA 2024'!$C$2:$I$46,6,FALSE)</f>
        <v>7</v>
      </c>
      <c r="R17" s="23">
        <f>VLOOKUP(Zuweisungen_BE!F17,'SIA 2024'!$C$2:$I$46,7,FALSE)</f>
        <v>23</v>
      </c>
    </row>
    <row r="18" spans="1:18" s="12" customFormat="1" x14ac:dyDescent="0.25">
      <c r="A18" s="16" t="s">
        <v>15</v>
      </c>
      <c r="B18" s="16" t="s">
        <v>262</v>
      </c>
      <c r="C18" s="21" t="s">
        <v>106</v>
      </c>
      <c r="D18" s="36" t="str">
        <f>VLOOKUP(Zuweisungen_BE!C18,'DIN V 18599-10'!$A$2:$B$47,2,FALSE)</f>
        <v>10</v>
      </c>
      <c r="E18" s="21" t="s">
        <v>2</v>
      </c>
      <c r="F18" s="21" t="str">
        <f>VLOOKUP(Zuweisungen_BE!E18,'SIA 2024'!$A$2:$C$46,3,FALSE)</f>
        <v>8.1</v>
      </c>
      <c r="G18" s="17">
        <f>VLOOKUP(Zuweisungen_BE!D18,'DIN V 18599-10'!$B$2:$F$47,2,FALSE)</f>
        <v>70</v>
      </c>
      <c r="H18" s="26">
        <f>VLOOKUP(Zuweisungen_BE!F18,'SIA 2024'!$C$2:$G$46,2,FALSE)</f>
        <v>70</v>
      </c>
      <c r="I18" s="27" t="str">
        <f>VLOOKUP(Zuweisungen_BE!D18,'DIN V 18599-10'!$B$2:$F$47,3,FALSE)</f>
        <v>2</v>
      </c>
      <c r="J18" s="28" t="str">
        <f>VLOOKUP(Zuweisungen_BE!D18,'DIN V 18599-10'!$B$2:$F$47,4,FALSE)</f>
        <v>4</v>
      </c>
      <c r="K18" s="29" t="str">
        <f>VLOOKUP(Zuweisungen_BE!D18,'DIN V 18599-10'!$B$2:$F$47,5,FALSE)</f>
        <v>6</v>
      </c>
      <c r="L18" s="27">
        <f>VLOOKUP(Zuweisungen_BE!F18,'SIA 2024'!$C$2:$G$46,4,FALSE)</f>
        <v>2</v>
      </c>
      <c r="M18" s="28">
        <f>VLOOKUP(Zuweisungen_BE!F18,'SIA 2024'!$C$2:$G$46,3,FALSE)</f>
        <v>4</v>
      </c>
      <c r="N18" s="29">
        <f>VLOOKUP(Zuweisungen_BE!F18,'SIA 2024'!$C$2:$G$46,5,FALSE)</f>
        <v>6</v>
      </c>
      <c r="O18" s="23">
        <f>VLOOKUP(Zuweisungen_BE!D18,'DIN V 18599-10'!$B$2:$H$47,6,FALSE)</f>
        <v>0</v>
      </c>
      <c r="P18" s="23">
        <f>VLOOKUP(Zuweisungen_BE!D18,'DIN V 18599-10'!$B$2:$H$47,7,FALSE)</f>
        <v>24</v>
      </c>
      <c r="Q18" s="23">
        <f>VLOOKUP(Zuweisungen_BE!F18,'SIA 2024'!$C$2:$I$46,6,FALSE)</f>
        <v>0</v>
      </c>
      <c r="R18" s="23">
        <f>VLOOKUP(Zuweisungen_BE!F18,'SIA 2024'!$C$2:$I$46,7,FALSE)</f>
        <v>24</v>
      </c>
    </row>
    <row r="19" spans="1:18" s="12" customFormat="1" x14ac:dyDescent="0.25">
      <c r="A19" s="16" t="s">
        <v>15</v>
      </c>
      <c r="B19" s="16" t="s">
        <v>263</v>
      </c>
      <c r="C19" s="21" t="s">
        <v>158</v>
      </c>
      <c r="D19" s="36" t="str">
        <f>VLOOKUP(Zuweisungen_BE!C19,'DIN V 18599-10'!$A$2:$B$47,2,FALSE)</f>
        <v>40</v>
      </c>
      <c r="E19" s="21" t="s">
        <v>69</v>
      </c>
      <c r="F19" s="21" t="str">
        <f>VLOOKUP(Zuweisungen_BE!E19,'SIA 2024'!$A$2:$C$46,3,FALSE)</f>
        <v>8.3</v>
      </c>
      <c r="G19" s="17" t="str">
        <f>VLOOKUP(Zuweisungen_BE!D19,'DIN V 18599-10'!$B$2:$F$47,2,FALSE)</f>
        <v>70</v>
      </c>
      <c r="H19" s="26">
        <f>VLOOKUP(Zuweisungen_BE!F19,'SIA 2024'!$C$2:$G$46,2,FALSE)</f>
        <v>70</v>
      </c>
      <c r="I19" s="27" t="str">
        <f>VLOOKUP(Zuweisungen_BE!D19,'DIN V 18599-10'!$B$2:$F$47,3,FALSE)</f>
        <v>3</v>
      </c>
      <c r="J19" s="28" t="str">
        <f>VLOOKUP(Zuweisungen_BE!D19,'DIN V 18599-10'!$B$2:$F$47,4,FALSE)</f>
        <v>5</v>
      </c>
      <c r="K19" s="29" t="str">
        <f>VLOOKUP(Zuweisungen_BE!D19,'DIN V 18599-10'!$B$2:$F$47,5,FALSE)</f>
        <v>7</v>
      </c>
      <c r="L19" s="27">
        <f>VLOOKUP(Zuweisungen_BE!F19,'SIA 2024'!$C$2:$G$46,4,FALSE)</f>
        <v>10</v>
      </c>
      <c r="M19" s="28">
        <f>VLOOKUP(Zuweisungen_BE!F19,'SIA 2024'!$C$2:$G$46,3,FALSE)</f>
        <v>20</v>
      </c>
      <c r="N19" s="29">
        <f>VLOOKUP(Zuweisungen_BE!F19,'SIA 2024'!$C$2:$G$46,5,FALSE)</f>
        <v>30</v>
      </c>
      <c r="O19" s="23">
        <f>VLOOKUP(Zuweisungen_BE!D19,'DIN V 18599-10'!$B$2:$H$47,6,FALSE)</f>
        <v>8</v>
      </c>
      <c r="P19" s="23">
        <f>VLOOKUP(Zuweisungen_BE!D19,'DIN V 18599-10'!$B$2:$H$47,7,FALSE)</f>
        <v>18</v>
      </c>
      <c r="Q19" s="23">
        <f>VLOOKUP(Zuweisungen_BE!F19,'SIA 2024'!$C$2:$I$46,6,FALSE)</f>
        <v>7</v>
      </c>
      <c r="R19" s="23">
        <f>VLOOKUP(Zuweisungen_BE!F19,'SIA 2024'!$C$2:$I$46,7,FALSE)</f>
        <v>18</v>
      </c>
    </row>
    <row r="20" spans="1:18" s="12" customFormat="1" x14ac:dyDescent="0.25">
      <c r="A20" s="16" t="s">
        <v>15</v>
      </c>
      <c r="B20" s="16" t="s">
        <v>264</v>
      </c>
      <c r="C20" s="19" t="s">
        <v>158</v>
      </c>
      <c r="D20" s="36" t="str">
        <f>VLOOKUP(Zuweisungen_BE!C20,'DIN V 18599-10'!$A$2:$B$47,2,FALSE)</f>
        <v>40</v>
      </c>
      <c r="E20" s="21" t="s">
        <v>69</v>
      </c>
      <c r="F20" s="21" t="str">
        <f>VLOOKUP(Zuweisungen_BE!E20,'SIA 2024'!$A$2:$C$46,3,FALSE)</f>
        <v>8.3</v>
      </c>
      <c r="G20" s="17" t="str">
        <f>VLOOKUP(Zuweisungen_BE!D20,'DIN V 18599-10'!$B$2:$F$47,2,FALSE)</f>
        <v>70</v>
      </c>
      <c r="H20" s="26">
        <f>VLOOKUP(Zuweisungen_BE!F20,'SIA 2024'!$C$2:$G$46,2,FALSE)</f>
        <v>70</v>
      </c>
      <c r="I20" s="27" t="str">
        <f>VLOOKUP(Zuweisungen_BE!D20,'DIN V 18599-10'!$B$2:$F$47,3,FALSE)</f>
        <v>3</v>
      </c>
      <c r="J20" s="28" t="str">
        <f>VLOOKUP(Zuweisungen_BE!D20,'DIN V 18599-10'!$B$2:$F$47,4,FALSE)</f>
        <v>5</v>
      </c>
      <c r="K20" s="29" t="str">
        <f>VLOOKUP(Zuweisungen_BE!D20,'DIN V 18599-10'!$B$2:$F$47,5,FALSE)</f>
        <v>7</v>
      </c>
      <c r="L20" s="27">
        <f>VLOOKUP(Zuweisungen_BE!F20,'SIA 2024'!$C$2:$G$46,4,FALSE)</f>
        <v>10</v>
      </c>
      <c r="M20" s="28">
        <f>VLOOKUP(Zuweisungen_BE!F20,'SIA 2024'!$C$2:$G$46,3,FALSE)</f>
        <v>20</v>
      </c>
      <c r="N20" s="29">
        <f>VLOOKUP(Zuweisungen_BE!F20,'SIA 2024'!$C$2:$G$46,5,FALSE)</f>
        <v>30</v>
      </c>
      <c r="O20" s="23">
        <f>VLOOKUP(Zuweisungen_BE!D20,'DIN V 18599-10'!$B$2:$H$47,6,FALSE)</f>
        <v>8</v>
      </c>
      <c r="P20" s="23">
        <f>VLOOKUP(Zuweisungen_BE!D20,'DIN V 18599-10'!$B$2:$H$47,7,FALSE)</f>
        <v>18</v>
      </c>
      <c r="Q20" s="23">
        <f>VLOOKUP(Zuweisungen_BE!F20,'SIA 2024'!$C$2:$I$46,6,FALSE)</f>
        <v>7</v>
      </c>
      <c r="R20" s="23">
        <f>VLOOKUP(Zuweisungen_BE!F20,'SIA 2024'!$C$2:$I$46,7,FALSE)</f>
        <v>18</v>
      </c>
    </row>
    <row r="21" spans="1:18" s="12" customFormat="1" x14ac:dyDescent="0.25">
      <c r="A21" s="16" t="s">
        <v>15</v>
      </c>
      <c r="B21" s="16" t="s">
        <v>265</v>
      </c>
      <c r="C21" s="19" t="s">
        <v>158</v>
      </c>
      <c r="D21" s="36" t="str">
        <f>VLOOKUP(Zuweisungen_BE!C21,'DIN V 18599-10'!$A$2:$B$47,2,FALSE)</f>
        <v>40</v>
      </c>
      <c r="E21" s="21" t="s">
        <v>69</v>
      </c>
      <c r="F21" s="21" t="str">
        <f>VLOOKUP(Zuweisungen_BE!E21,'SIA 2024'!$A$2:$C$46,3,FALSE)</f>
        <v>8.3</v>
      </c>
      <c r="G21" s="17" t="str">
        <f>VLOOKUP(Zuweisungen_BE!D21,'DIN V 18599-10'!$B$2:$F$47,2,FALSE)</f>
        <v>70</v>
      </c>
      <c r="H21" s="26">
        <f>VLOOKUP(Zuweisungen_BE!F21,'SIA 2024'!$C$2:$G$46,2,FALSE)</f>
        <v>70</v>
      </c>
      <c r="I21" s="27" t="str">
        <f>VLOOKUP(Zuweisungen_BE!D21,'DIN V 18599-10'!$B$2:$F$47,3,FALSE)</f>
        <v>3</v>
      </c>
      <c r="J21" s="28" t="str">
        <f>VLOOKUP(Zuweisungen_BE!D21,'DIN V 18599-10'!$B$2:$F$47,4,FALSE)</f>
        <v>5</v>
      </c>
      <c r="K21" s="29" t="str">
        <f>VLOOKUP(Zuweisungen_BE!D21,'DIN V 18599-10'!$B$2:$F$47,5,FALSE)</f>
        <v>7</v>
      </c>
      <c r="L21" s="27">
        <f>VLOOKUP(Zuweisungen_BE!F21,'SIA 2024'!$C$2:$G$46,4,FALSE)</f>
        <v>10</v>
      </c>
      <c r="M21" s="28">
        <f>VLOOKUP(Zuweisungen_BE!F21,'SIA 2024'!$C$2:$G$46,3,FALSE)</f>
        <v>20</v>
      </c>
      <c r="N21" s="29">
        <f>VLOOKUP(Zuweisungen_BE!F21,'SIA 2024'!$C$2:$G$46,5,FALSE)</f>
        <v>30</v>
      </c>
      <c r="O21" s="23">
        <f>VLOOKUP(Zuweisungen_BE!D21,'DIN V 18599-10'!$B$2:$H$47,6,FALSE)</f>
        <v>8</v>
      </c>
      <c r="P21" s="23">
        <f>VLOOKUP(Zuweisungen_BE!D21,'DIN V 18599-10'!$B$2:$H$47,7,FALSE)</f>
        <v>18</v>
      </c>
      <c r="Q21" s="23">
        <f>VLOOKUP(Zuweisungen_BE!F21,'SIA 2024'!$C$2:$I$46,6,FALSE)</f>
        <v>7</v>
      </c>
      <c r="R21" s="23">
        <f>VLOOKUP(Zuweisungen_BE!F21,'SIA 2024'!$C$2:$I$46,7,FALSE)</f>
        <v>18</v>
      </c>
    </row>
    <row r="22" spans="1:18" s="12" customFormat="1" x14ac:dyDescent="0.25">
      <c r="A22" s="16" t="s">
        <v>15</v>
      </c>
      <c r="B22" s="16" t="s">
        <v>266</v>
      </c>
      <c r="C22" s="19" t="s">
        <v>106</v>
      </c>
      <c r="D22" s="36" t="str">
        <f>VLOOKUP(Zuweisungen_BE!C22,'DIN V 18599-10'!$A$2:$B$47,2,FALSE)</f>
        <v>10</v>
      </c>
      <c r="E22" s="21" t="s">
        <v>2</v>
      </c>
      <c r="F22" s="21" t="str">
        <f>VLOOKUP(Zuweisungen_BE!E22,'SIA 2024'!$A$2:$C$46,3,FALSE)</f>
        <v>8.1</v>
      </c>
      <c r="G22" s="17">
        <f>VLOOKUP(Zuweisungen_BE!D22,'DIN V 18599-10'!$B$2:$F$47,2,FALSE)</f>
        <v>70</v>
      </c>
      <c r="H22" s="26">
        <f>VLOOKUP(Zuweisungen_BE!F22,'SIA 2024'!$C$2:$G$46,2,FALSE)</f>
        <v>70</v>
      </c>
      <c r="I22" s="27" t="str">
        <f>VLOOKUP(Zuweisungen_BE!D22,'DIN V 18599-10'!$B$2:$F$47,3,FALSE)</f>
        <v>2</v>
      </c>
      <c r="J22" s="28" t="str">
        <f>VLOOKUP(Zuweisungen_BE!D22,'DIN V 18599-10'!$B$2:$F$47,4,FALSE)</f>
        <v>4</v>
      </c>
      <c r="K22" s="29" t="str">
        <f>VLOOKUP(Zuweisungen_BE!D22,'DIN V 18599-10'!$B$2:$F$47,5,FALSE)</f>
        <v>6</v>
      </c>
      <c r="L22" s="27">
        <f>VLOOKUP(Zuweisungen_BE!F22,'SIA 2024'!$C$2:$G$46,4,FALSE)</f>
        <v>2</v>
      </c>
      <c r="M22" s="28">
        <f>VLOOKUP(Zuweisungen_BE!F22,'SIA 2024'!$C$2:$G$46,3,FALSE)</f>
        <v>4</v>
      </c>
      <c r="N22" s="29">
        <f>VLOOKUP(Zuweisungen_BE!F22,'SIA 2024'!$C$2:$G$46,5,FALSE)</f>
        <v>6</v>
      </c>
      <c r="O22" s="23">
        <f>VLOOKUP(Zuweisungen_BE!D22,'DIN V 18599-10'!$B$2:$H$47,6,FALSE)</f>
        <v>0</v>
      </c>
      <c r="P22" s="23">
        <f>VLOOKUP(Zuweisungen_BE!D22,'DIN V 18599-10'!$B$2:$H$47,7,FALSE)</f>
        <v>24</v>
      </c>
      <c r="Q22" s="23">
        <f>VLOOKUP(Zuweisungen_BE!F22,'SIA 2024'!$C$2:$I$46,6,FALSE)</f>
        <v>0</v>
      </c>
      <c r="R22" s="23">
        <f>VLOOKUP(Zuweisungen_BE!F22,'SIA 2024'!$C$2:$I$46,7,FALSE)</f>
        <v>24</v>
      </c>
    </row>
    <row r="23" spans="1:18" s="12" customFormat="1" x14ac:dyDescent="0.25">
      <c r="A23" s="16" t="s">
        <v>15</v>
      </c>
      <c r="B23" s="16" t="s">
        <v>267</v>
      </c>
      <c r="C23" s="19" t="s">
        <v>106</v>
      </c>
      <c r="D23" s="36" t="str">
        <f>VLOOKUP(Zuweisungen_BE!C23,'DIN V 18599-10'!$A$2:$B$47,2,FALSE)</f>
        <v>10</v>
      </c>
      <c r="E23" s="21" t="s">
        <v>2</v>
      </c>
      <c r="F23" s="21" t="str">
        <f>VLOOKUP(Zuweisungen_BE!E23,'SIA 2024'!$A$2:$C$46,3,FALSE)</f>
        <v>8.1</v>
      </c>
      <c r="G23" s="17">
        <f>VLOOKUP(Zuweisungen_BE!D23,'DIN V 18599-10'!$B$2:$F$47,2,FALSE)</f>
        <v>70</v>
      </c>
      <c r="H23" s="26">
        <f>VLOOKUP(Zuweisungen_BE!F23,'SIA 2024'!$C$2:$G$46,2,FALSE)</f>
        <v>70</v>
      </c>
      <c r="I23" s="27" t="str">
        <f>VLOOKUP(Zuweisungen_BE!D23,'DIN V 18599-10'!$B$2:$F$47,3,FALSE)</f>
        <v>2</v>
      </c>
      <c r="J23" s="28" t="str">
        <f>VLOOKUP(Zuweisungen_BE!D23,'DIN V 18599-10'!$B$2:$F$47,4,FALSE)</f>
        <v>4</v>
      </c>
      <c r="K23" s="29" t="str">
        <f>VLOOKUP(Zuweisungen_BE!D23,'DIN V 18599-10'!$B$2:$F$47,5,FALSE)</f>
        <v>6</v>
      </c>
      <c r="L23" s="27">
        <f>VLOOKUP(Zuweisungen_BE!F23,'SIA 2024'!$C$2:$G$46,4,FALSE)</f>
        <v>2</v>
      </c>
      <c r="M23" s="28">
        <f>VLOOKUP(Zuweisungen_BE!F23,'SIA 2024'!$C$2:$G$46,3,FALSE)</f>
        <v>4</v>
      </c>
      <c r="N23" s="29">
        <f>VLOOKUP(Zuweisungen_BE!F23,'SIA 2024'!$C$2:$G$46,5,FALSE)</f>
        <v>6</v>
      </c>
      <c r="O23" s="23">
        <f>VLOOKUP(Zuweisungen_BE!D23,'DIN V 18599-10'!$B$2:$H$47,6,FALSE)</f>
        <v>0</v>
      </c>
      <c r="P23" s="23">
        <f>VLOOKUP(Zuweisungen_BE!D23,'DIN V 18599-10'!$B$2:$H$47,7,FALSE)</f>
        <v>24</v>
      </c>
      <c r="Q23" s="23">
        <f>VLOOKUP(Zuweisungen_BE!F23,'SIA 2024'!$C$2:$I$46,6,FALSE)</f>
        <v>0</v>
      </c>
      <c r="R23" s="23">
        <f>VLOOKUP(Zuweisungen_BE!F23,'SIA 2024'!$C$2:$I$46,7,FALSE)</f>
        <v>24</v>
      </c>
    </row>
    <row r="24" spans="1:18" s="12" customFormat="1" x14ac:dyDescent="0.25">
      <c r="A24" s="16" t="s">
        <v>15</v>
      </c>
      <c r="B24" s="16" t="s">
        <v>268</v>
      </c>
      <c r="C24" s="19" t="s">
        <v>106</v>
      </c>
      <c r="D24" s="36" t="str">
        <f>VLOOKUP(Zuweisungen_BE!C24,'DIN V 18599-10'!$A$2:$B$47,2,FALSE)</f>
        <v>10</v>
      </c>
      <c r="E24" s="21" t="s">
        <v>2</v>
      </c>
      <c r="F24" s="21" t="str">
        <f>VLOOKUP(Zuweisungen_BE!E24,'SIA 2024'!$A$2:$C$46,3,FALSE)</f>
        <v>8.1</v>
      </c>
      <c r="G24" s="17">
        <f>VLOOKUP(Zuweisungen_BE!D24,'DIN V 18599-10'!$B$2:$F$47,2,FALSE)</f>
        <v>70</v>
      </c>
      <c r="H24" s="26">
        <f>VLOOKUP(Zuweisungen_BE!F24,'SIA 2024'!$C$2:$G$46,2,FALSE)</f>
        <v>70</v>
      </c>
      <c r="I24" s="27" t="str">
        <f>VLOOKUP(Zuweisungen_BE!D24,'DIN V 18599-10'!$B$2:$F$47,3,FALSE)</f>
        <v>2</v>
      </c>
      <c r="J24" s="28" t="str">
        <f>VLOOKUP(Zuweisungen_BE!D24,'DIN V 18599-10'!$B$2:$F$47,4,FALSE)</f>
        <v>4</v>
      </c>
      <c r="K24" s="29" t="str">
        <f>VLOOKUP(Zuweisungen_BE!D24,'DIN V 18599-10'!$B$2:$F$47,5,FALSE)</f>
        <v>6</v>
      </c>
      <c r="L24" s="27">
        <f>VLOOKUP(Zuweisungen_BE!F24,'SIA 2024'!$C$2:$G$46,4,FALSE)</f>
        <v>2</v>
      </c>
      <c r="M24" s="28">
        <f>VLOOKUP(Zuweisungen_BE!F24,'SIA 2024'!$C$2:$G$46,3,FALSE)</f>
        <v>4</v>
      </c>
      <c r="N24" s="29">
        <f>VLOOKUP(Zuweisungen_BE!F24,'SIA 2024'!$C$2:$G$46,5,FALSE)</f>
        <v>6</v>
      </c>
      <c r="O24" s="23">
        <f>VLOOKUP(Zuweisungen_BE!D24,'DIN V 18599-10'!$B$2:$H$47,6,FALSE)</f>
        <v>0</v>
      </c>
      <c r="P24" s="23">
        <f>VLOOKUP(Zuweisungen_BE!D24,'DIN V 18599-10'!$B$2:$H$47,7,FALSE)</f>
        <v>24</v>
      </c>
      <c r="Q24" s="23">
        <f>VLOOKUP(Zuweisungen_BE!F24,'SIA 2024'!$C$2:$I$46,6,FALSE)</f>
        <v>0</v>
      </c>
      <c r="R24" s="23">
        <f>VLOOKUP(Zuweisungen_BE!F24,'SIA 2024'!$C$2:$I$46,7,FALSE)</f>
        <v>24</v>
      </c>
    </row>
    <row r="25" spans="1:18" s="12" customFormat="1" x14ac:dyDescent="0.25">
      <c r="A25" s="16" t="s">
        <v>15</v>
      </c>
      <c r="B25" s="16" t="s">
        <v>269</v>
      </c>
      <c r="C25" s="19" t="s">
        <v>106</v>
      </c>
      <c r="D25" s="36" t="str">
        <f>VLOOKUP(Zuweisungen_BE!C25,'DIN V 18599-10'!$A$2:$B$47,2,FALSE)</f>
        <v>10</v>
      </c>
      <c r="E25" s="21" t="s">
        <v>2</v>
      </c>
      <c r="F25" s="21" t="str">
        <f>VLOOKUP(Zuweisungen_BE!E25,'SIA 2024'!$A$2:$C$46,3,FALSE)</f>
        <v>8.1</v>
      </c>
      <c r="G25" s="17">
        <f>VLOOKUP(Zuweisungen_BE!D25,'DIN V 18599-10'!$B$2:$F$47,2,FALSE)</f>
        <v>70</v>
      </c>
      <c r="H25" s="26">
        <f>VLOOKUP(Zuweisungen_BE!F25,'SIA 2024'!$C$2:$G$46,2,FALSE)</f>
        <v>70</v>
      </c>
      <c r="I25" s="27" t="str">
        <f>VLOOKUP(Zuweisungen_BE!D25,'DIN V 18599-10'!$B$2:$F$47,3,FALSE)</f>
        <v>2</v>
      </c>
      <c r="J25" s="28" t="str">
        <f>VLOOKUP(Zuweisungen_BE!D25,'DIN V 18599-10'!$B$2:$F$47,4,FALSE)</f>
        <v>4</v>
      </c>
      <c r="K25" s="29" t="str">
        <f>VLOOKUP(Zuweisungen_BE!D25,'DIN V 18599-10'!$B$2:$F$47,5,FALSE)</f>
        <v>6</v>
      </c>
      <c r="L25" s="27">
        <f>VLOOKUP(Zuweisungen_BE!F25,'SIA 2024'!$C$2:$G$46,4,FALSE)</f>
        <v>2</v>
      </c>
      <c r="M25" s="28">
        <f>VLOOKUP(Zuweisungen_BE!F25,'SIA 2024'!$C$2:$G$46,3,FALSE)</f>
        <v>4</v>
      </c>
      <c r="N25" s="29">
        <f>VLOOKUP(Zuweisungen_BE!F25,'SIA 2024'!$C$2:$G$46,5,FALSE)</f>
        <v>6</v>
      </c>
      <c r="O25" s="23">
        <f>VLOOKUP(Zuweisungen_BE!D25,'DIN V 18599-10'!$B$2:$H$47,6,FALSE)</f>
        <v>0</v>
      </c>
      <c r="P25" s="23">
        <f>VLOOKUP(Zuweisungen_BE!D25,'DIN V 18599-10'!$B$2:$H$47,7,FALSE)</f>
        <v>24</v>
      </c>
      <c r="Q25" s="23">
        <f>VLOOKUP(Zuweisungen_BE!F25,'SIA 2024'!$C$2:$I$46,6,FALSE)</f>
        <v>0</v>
      </c>
      <c r="R25" s="23">
        <f>VLOOKUP(Zuweisungen_BE!F25,'SIA 2024'!$C$2:$I$46,7,FALSE)</f>
        <v>24</v>
      </c>
    </row>
    <row r="26" spans="1:18" s="12" customFormat="1" x14ac:dyDescent="0.25">
      <c r="A26" s="16" t="s">
        <v>15</v>
      </c>
      <c r="B26" s="16" t="s">
        <v>270</v>
      </c>
      <c r="C26" s="19" t="s">
        <v>106</v>
      </c>
      <c r="D26" s="36" t="str">
        <f>VLOOKUP(Zuweisungen_BE!C26,'DIN V 18599-10'!$A$2:$B$47,2,FALSE)</f>
        <v>10</v>
      </c>
      <c r="E26" s="21" t="s">
        <v>2</v>
      </c>
      <c r="F26" s="21" t="str">
        <f>VLOOKUP(Zuweisungen_BE!E26,'SIA 2024'!$A$2:$C$46,3,FALSE)</f>
        <v>8.1</v>
      </c>
      <c r="G26" s="17">
        <f>VLOOKUP(Zuweisungen_BE!D26,'DIN V 18599-10'!$B$2:$F$47,2,FALSE)</f>
        <v>70</v>
      </c>
      <c r="H26" s="26">
        <f>VLOOKUP(Zuweisungen_BE!F26,'SIA 2024'!$C$2:$G$46,2,FALSE)</f>
        <v>70</v>
      </c>
      <c r="I26" s="27" t="str">
        <f>VLOOKUP(Zuweisungen_BE!D26,'DIN V 18599-10'!$B$2:$F$47,3,FALSE)</f>
        <v>2</v>
      </c>
      <c r="J26" s="28" t="str">
        <f>VLOOKUP(Zuweisungen_BE!D26,'DIN V 18599-10'!$B$2:$F$47,4,FALSE)</f>
        <v>4</v>
      </c>
      <c r="K26" s="29" t="str">
        <f>VLOOKUP(Zuweisungen_BE!D26,'DIN V 18599-10'!$B$2:$F$47,5,FALSE)</f>
        <v>6</v>
      </c>
      <c r="L26" s="27">
        <f>VLOOKUP(Zuweisungen_BE!F26,'SIA 2024'!$C$2:$G$46,4,FALSE)</f>
        <v>2</v>
      </c>
      <c r="M26" s="28">
        <f>VLOOKUP(Zuweisungen_BE!F26,'SIA 2024'!$C$2:$G$46,3,FALSE)</f>
        <v>4</v>
      </c>
      <c r="N26" s="29">
        <f>VLOOKUP(Zuweisungen_BE!F26,'SIA 2024'!$C$2:$G$46,5,FALSE)</f>
        <v>6</v>
      </c>
      <c r="O26" s="23">
        <f>VLOOKUP(Zuweisungen_BE!D26,'DIN V 18599-10'!$B$2:$H$47,6,FALSE)</f>
        <v>0</v>
      </c>
      <c r="P26" s="23">
        <f>VLOOKUP(Zuweisungen_BE!D26,'DIN V 18599-10'!$B$2:$H$47,7,FALSE)</f>
        <v>24</v>
      </c>
      <c r="Q26" s="23">
        <f>VLOOKUP(Zuweisungen_BE!F26,'SIA 2024'!$C$2:$I$46,6,FALSE)</f>
        <v>0</v>
      </c>
      <c r="R26" s="23">
        <f>VLOOKUP(Zuweisungen_BE!F26,'SIA 2024'!$C$2:$I$46,7,FALSE)</f>
        <v>24</v>
      </c>
    </row>
    <row r="27" spans="1:18" x14ac:dyDescent="0.25">
      <c r="A27" s="16" t="s">
        <v>245</v>
      </c>
      <c r="B27" s="16" t="s">
        <v>271</v>
      </c>
      <c r="C27" s="19" t="s">
        <v>242</v>
      </c>
      <c r="D27" s="36" t="str">
        <f>VLOOKUP(Zuweisungen_BE!C27,'DIN V 18599-10'!$A$2:$B$47,2,FALSE)</f>
        <v>8</v>
      </c>
      <c r="E27" s="21" t="s">
        <v>53</v>
      </c>
      <c r="F27" s="21" t="str">
        <f>VLOOKUP(Zuweisungen_BE!E27,'SIA 2024'!$A$2:$C$46,3,FALSE)</f>
        <v>4.1</v>
      </c>
      <c r="G27" s="17" t="str">
        <f>VLOOKUP(Zuweisungen_BE!D27,'DIN V 18599-10'!$B$2:$F$47,2,FALSE)</f>
        <v>60</v>
      </c>
      <c r="H27" s="26">
        <f>VLOOKUP(Zuweisungen_BE!F27,'SIA 2024'!$C$2:$G$46,2,FALSE)</f>
        <v>70</v>
      </c>
      <c r="I27" s="27" t="str">
        <f>VLOOKUP(Zuweisungen_BE!D27,'DIN V 18599-10'!$B$2:$F$47,3,FALSE)</f>
        <v>2</v>
      </c>
      <c r="J27" s="28" t="str">
        <f>VLOOKUP(Zuweisungen_BE!D27,'DIN V 18599-10'!$B$2:$F$47,4,FALSE)</f>
        <v>4</v>
      </c>
      <c r="K27" s="29" t="str">
        <f>VLOOKUP(Zuweisungen_BE!D27,'DIN V 18599-10'!$B$2:$F$47,5,FALSE)</f>
        <v>6</v>
      </c>
      <c r="L27" s="27">
        <f>VLOOKUP(Zuweisungen_BE!F27,'SIA 2024'!$C$2:$G$46,4,FALSE)</f>
        <v>2</v>
      </c>
      <c r="M27" s="28">
        <f>VLOOKUP(Zuweisungen_BE!F27,'SIA 2024'!$C$2:$G$46,3,FALSE)</f>
        <v>4</v>
      </c>
      <c r="N27" s="29">
        <f>VLOOKUP(Zuweisungen_BE!F27,'SIA 2024'!$C$2:$G$46,5,FALSE)</f>
        <v>6</v>
      </c>
      <c r="O27" s="23">
        <f>VLOOKUP(Zuweisungen_BE!D27,'DIN V 18599-10'!$B$2:$H$47,6,FALSE)</f>
        <v>8</v>
      </c>
      <c r="P27" s="23">
        <f>VLOOKUP(Zuweisungen_BE!D27,'DIN V 18599-10'!$B$2:$H$47,7,FALSE)</f>
        <v>15</v>
      </c>
      <c r="Q27" s="23">
        <f>VLOOKUP(Zuweisungen_BE!F27,'SIA 2024'!$C$2:$I$46,6,FALSE)</f>
        <v>7</v>
      </c>
      <c r="R27" s="23">
        <f>VLOOKUP(Zuweisungen_BE!F27,'SIA 2024'!$C$2:$I$46,7,FALSE)</f>
        <v>18</v>
      </c>
    </row>
    <row r="28" spans="1:18" s="12" customFormat="1" x14ac:dyDescent="0.25">
      <c r="A28" s="16" t="s">
        <v>245</v>
      </c>
      <c r="B28" s="16" t="s">
        <v>272</v>
      </c>
      <c r="C28" s="19" t="s">
        <v>242</v>
      </c>
      <c r="D28" s="36" t="str">
        <f>VLOOKUP(Zuweisungen_BE!C28,'DIN V 18599-10'!$A$2:$B$47,2,FALSE)</f>
        <v>8</v>
      </c>
      <c r="E28" s="21" t="s">
        <v>53</v>
      </c>
      <c r="F28" s="21" t="str">
        <f>VLOOKUP(Zuweisungen_BE!E28,'SIA 2024'!$A$2:$C$46,3,FALSE)</f>
        <v>4.1</v>
      </c>
      <c r="G28" s="17" t="str">
        <f>VLOOKUP(Zuweisungen_BE!D28,'DIN V 18599-10'!$B$2:$F$47,2,FALSE)</f>
        <v>60</v>
      </c>
      <c r="H28" s="26">
        <f>VLOOKUP(Zuweisungen_BE!F28,'SIA 2024'!$C$2:$G$46,2,FALSE)</f>
        <v>70</v>
      </c>
      <c r="I28" s="27" t="str">
        <f>VLOOKUP(Zuweisungen_BE!D28,'DIN V 18599-10'!$B$2:$F$47,3,FALSE)</f>
        <v>2</v>
      </c>
      <c r="J28" s="28" t="str">
        <f>VLOOKUP(Zuweisungen_BE!D28,'DIN V 18599-10'!$B$2:$F$47,4,FALSE)</f>
        <v>4</v>
      </c>
      <c r="K28" s="29" t="str">
        <f>VLOOKUP(Zuweisungen_BE!D28,'DIN V 18599-10'!$B$2:$F$47,5,FALSE)</f>
        <v>6</v>
      </c>
      <c r="L28" s="27">
        <f>VLOOKUP(Zuweisungen_BE!F28,'SIA 2024'!$C$2:$G$46,4,FALSE)</f>
        <v>2</v>
      </c>
      <c r="M28" s="28">
        <f>VLOOKUP(Zuweisungen_BE!F28,'SIA 2024'!$C$2:$G$46,3,FALSE)</f>
        <v>4</v>
      </c>
      <c r="N28" s="29">
        <f>VLOOKUP(Zuweisungen_BE!F28,'SIA 2024'!$C$2:$G$46,5,FALSE)</f>
        <v>6</v>
      </c>
      <c r="O28" s="23">
        <f>VLOOKUP(Zuweisungen_BE!D28,'DIN V 18599-10'!$B$2:$H$47,6,FALSE)</f>
        <v>8</v>
      </c>
      <c r="P28" s="23">
        <f>VLOOKUP(Zuweisungen_BE!D28,'DIN V 18599-10'!$B$2:$H$47,7,FALSE)</f>
        <v>15</v>
      </c>
      <c r="Q28" s="23">
        <f>VLOOKUP(Zuweisungen_BE!F28,'SIA 2024'!$C$2:$I$46,6,FALSE)</f>
        <v>7</v>
      </c>
      <c r="R28" s="23">
        <f>VLOOKUP(Zuweisungen_BE!F28,'SIA 2024'!$C$2:$I$46,7,FALSE)</f>
        <v>18</v>
      </c>
    </row>
    <row r="29" spans="1:18" s="12" customFormat="1" x14ac:dyDescent="0.25">
      <c r="A29" s="16" t="s">
        <v>245</v>
      </c>
      <c r="B29" s="16" t="s">
        <v>273</v>
      </c>
      <c r="C29" s="19" t="s">
        <v>242</v>
      </c>
      <c r="D29" s="36" t="str">
        <f>VLOOKUP(Zuweisungen_BE!C29,'DIN V 18599-10'!$A$2:$B$47,2,FALSE)</f>
        <v>8</v>
      </c>
      <c r="E29" s="21" t="s">
        <v>53</v>
      </c>
      <c r="F29" s="21" t="str">
        <f>VLOOKUP(Zuweisungen_BE!E29,'SIA 2024'!$A$2:$C$46,3,FALSE)</f>
        <v>4.1</v>
      </c>
      <c r="G29" s="17" t="str">
        <f>VLOOKUP(Zuweisungen_BE!D29,'DIN V 18599-10'!$B$2:$F$47,2,FALSE)</f>
        <v>60</v>
      </c>
      <c r="H29" s="26">
        <f>VLOOKUP(Zuweisungen_BE!F29,'SIA 2024'!$C$2:$G$46,2,FALSE)</f>
        <v>70</v>
      </c>
      <c r="I29" s="27" t="str">
        <f>VLOOKUP(Zuweisungen_BE!D29,'DIN V 18599-10'!$B$2:$F$47,3,FALSE)</f>
        <v>2</v>
      </c>
      <c r="J29" s="28" t="str">
        <f>VLOOKUP(Zuweisungen_BE!D29,'DIN V 18599-10'!$B$2:$F$47,4,FALSE)</f>
        <v>4</v>
      </c>
      <c r="K29" s="29" t="str">
        <f>VLOOKUP(Zuweisungen_BE!D29,'DIN V 18599-10'!$B$2:$F$47,5,FALSE)</f>
        <v>6</v>
      </c>
      <c r="L29" s="27">
        <f>VLOOKUP(Zuweisungen_BE!F29,'SIA 2024'!$C$2:$G$46,4,FALSE)</f>
        <v>2</v>
      </c>
      <c r="M29" s="28">
        <f>VLOOKUP(Zuweisungen_BE!F29,'SIA 2024'!$C$2:$G$46,3,FALSE)</f>
        <v>4</v>
      </c>
      <c r="N29" s="29">
        <f>VLOOKUP(Zuweisungen_BE!F29,'SIA 2024'!$C$2:$G$46,5,FALSE)</f>
        <v>6</v>
      </c>
      <c r="O29" s="23">
        <f>VLOOKUP(Zuweisungen_BE!D29,'DIN V 18599-10'!$B$2:$H$47,6,FALSE)</f>
        <v>8</v>
      </c>
      <c r="P29" s="23">
        <f>VLOOKUP(Zuweisungen_BE!D29,'DIN V 18599-10'!$B$2:$H$47,7,FALSE)</f>
        <v>15</v>
      </c>
      <c r="Q29" s="23">
        <f>VLOOKUP(Zuweisungen_BE!F29,'SIA 2024'!$C$2:$I$46,6,FALSE)</f>
        <v>7</v>
      </c>
      <c r="R29" s="23">
        <f>VLOOKUP(Zuweisungen_BE!F29,'SIA 2024'!$C$2:$I$46,7,FALSE)</f>
        <v>18</v>
      </c>
    </row>
    <row r="30" spans="1:18" s="12" customFormat="1" x14ac:dyDescent="0.25">
      <c r="A30" s="16" t="s">
        <v>245</v>
      </c>
      <c r="B30" s="16" t="s">
        <v>274</v>
      </c>
      <c r="C30" s="19" t="s">
        <v>242</v>
      </c>
      <c r="D30" s="36" t="str">
        <f>VLOOKUP(Zuweisungen_BE!C30,'DIN V 18599-10'!$A$2:$B$47,2,FALSE)</f>
        <v>8</v>
      </c>
      <c r="E30" s="21" t="s">
        <v>53</v>
      </c>
      <c r="F30" s="21" t="str">
        <f>VLOOKUP(Zuweisungen_BE!E30,'SIA 2024'!$A$2:$C$46,3,FALSE)</f>
        <v>4.1</v>
      </c>
      <c r="G30" s="17" t="str">
        <f>VLOOKUP(Zuweisungen_BE!D30,'DIN V 18599-10'!$B$2:$F$47,2,FALSE)</f>
        <v>60</v>
      </c>
      <c r="H30" s="26">
        <f>VLOOKUP(Zuweisungen_BE!F30,'SIA 2024'!$C$2:$G$46,2,FALSE)</f>
        <v>70</v>
      </c>
      <c r="I30" s="27" t="str">
        <f>VLOOKUP(Zuweisungen_BE!D30,'DIN V 18599-10'!$B$2:$F$47,3,FALSE)</f>
        <v>2</v>
      </c>
      <c r="J30" s="28" t="str">
        <f>VLOOKUP(Zuweisungen_BE!D30,'DIN V 18599-10'!$B$2:$F$47,4,FALSE)</f>
        <v>4</v>
      </c>
      <c r="K30" s="29" t="str">
        <f>VLOOKUP(Zuweisungen_BE!D30,'DIN V 18599-10'!$B$2:$F$47,5,FALSE)</f>
        <v>6</v>
      </c>
      <c r="L30" s="27">
        <f>VLOOKUP(Zuweisungen_BE!F30,'SIA 2024'!$C$2:$G$46,4,FALSE)</f>
        <v>2</v>
      </c>
      <c r="M30" s="28">
        <f>VLOOKUP(Zuweisungen_BE!F30,'SIA 2024'!$C$2:$G$46,3,FALSE)</f>
        <v>4</v>
      </c>
      <c r="N30" s="29">
        <f>VLOOKUP(Zuweisungen_BE!F30,'SIA 2024'!$C$2:$G$46,5,FALSE)</f>
        <v>6</v>
      </c>
      <c r="O30" s="23">
        <f>VLOOKUP(Zuweisungen_BE!D30,'DIN V 18599-10'!$B$2:$H$47,6,FALSE)</f>
        <v>8</v>
      </c>
      <c r="P30" s="23">
        <f>VLOOKUP(Zuweisungen_BE!D30,'DIN V 18599-10'!$B$2:$H$47,7,FALSE)</f>
        <v>15</v>
      </c>
      <c r="Q30" s="23">
        <f>VLOOKUP(Zuweisungen_BE!F30,'SIA 2024'!$C$2:$I$46,6,FALSE)</f>
        <v>7</v>
      </c>
      <c r="R30" s="23">
        <f>VLOOKUP(Zuweisungen_BE!F30,'SIA 2024'!$C$2:$I$46,7,FALSE)</f>
        <v>18</v>
      </c>
    </row>
    <row r="31" spans="1:18" s="12" customFormat="1" x14ac:dyDescent="0.25">
      <c r="A31" s="16" t="s">
        <v>245</v>
      </c>
      <c r="B31" s="16" t="s">
        <v>275</v>
      </c>
      <c r="C31" s="19" t="s">
        <v>242</v>
      </c>
      <c r="D31" s="36" t="str">
        <f>VLOOKUP(Zuweisungen_BE!C31,'DIN V 18599-10'!$A$2:$B$47,2,FALSE)</f>
        <v>8</v>
      </c>
      <c r="E31" s="21" t="s">
        <v>53</v>
      </c>
      <c r="F31" s="21" t="str">
        <f>VLOOKUP(Zuweisungen_BE!E31,'SIA 2024'!$A$2:$C$46,3,FALSE)</f>
        <v>4.1</v>
      </c>
      <c r="G31" s="17" t="str">
        <f>VLOOKUP(Zuweisungen_BE!D31,'DIN V 18599-10'!$B$2:$F$47,2,FALSE)</f>
        <v>60</v>
      </c>
      <c r="H31" s="26">
        <f>VLOOKUP(Zuweisungen_BE!F31,'SIA 2024'!$C$2:$G$46,2,FALSE)</f>
        <v>70</v>
      </c>
      <c r="I31" s="27" t="str">
        <f>VLOOKUP(Zuweisungen_BE!D31,'DIN V 18599-10'!$B$2:$F$47,3,FALSE)</f>
        <v>2</v>
      </c>
      <c r="J31" s="28" t="str">
        <f>VLOOKUP(Zuweisungen_BE!D31,'DIN V 18599-10'!$B$2:$F$47,4,FALSE)</f>
        <v>4</v>
      </c>
      <c r="K31" s="29" t="str">
        <f>VLOOKUP(Zuweisungen_BE!D31,'DIN V 18599-10'!$B$2:$F$47,5,FALSE)</f>
        <v>6</v>
      </c>
      <c r="L31" s="27">
        <f>VLOOKUP(Zuweisungen_BE!F31,'SIA 2024'!$C$2:$G$46,4,FALSE)</f>
        <v>2</v>
      </c>
      <c r="M31" s="28">
        <f>VLOOKUP(Zuweisungen_BE!F31,'SIA 2024'!$C$2:$G$46,3,FALSE)</f>
        <v>4</v>
      </c>
      <c r="N31" s="29">
        <f>VLOOKUP(Zuweisungen_BE!F31,'SIA 2024'!$C$2:$G$46,5,FALSE)</f>
        <v>6</v>
      </c>
      <c r="O31" s="23">
        <f>VLOOKUP(Zuweisungen_BE!D31,'DIN V 18599-10'!$B$2:$H$47,6,FALSE)</f>
        <v>8</v>
      </c>
      <c r="P31" s="23">
        <f>VLOOKUP(Zuweisungen_BE!D31,'DIN V 18599-10'!$B$2:$H$47,7,FALSE)</f>
        <v>15</v>
      </c>
      <c r="Q31" s="23">
        <f>VLOOKUP(Zuweisungen_BE!F31,'SIA 2024'!$C$2:$I$46,6,FALSE)</f>
        <v>7</v>
      </c>
      <c r="R31" s="23">
        <f>VLOOKUP(Zuweisungen_BE!F31,'SIA 2024'!$C$2:$I$46,7,FALSE)</f>
        <v>18</v>
      </c>
    </row>
    <row r="32" spans="1:18" s="12" customFormat="1" x14ac:dyDescent="0.25">
      <c r="A32" s="16" t="s">
        <v>245</v>
      </c>
      <c r="B32" s="16" t="s">
        <v>276</v>
      </c>
      <c r="C32" s="19" t="s">
        <v>242</v>
      </c>
      <c r="D32" s="36" t="str">
        <f>VLOOKUP(Zuweisungen_BE!C32,'DIN V 18599-10'!$A$2:$B$47,2,FALSE)</f>
        <v>8</v>
      </c>
      <c r="E32" s="21" t="s">
        <v>53</v>
      </c>
      <c r="F32" s="21" t="str">
        <f>VLOOKUP(Zuweisungen_BE!E32,'SIA 2024'!$A$2:$C$46,3,FALSE)</f>
        <v>4.1</v>
      </c>
      <c r="G32" s="17" t="str">
        <f>VLOOKUP(Zuweisungen_BE!D32,'DIN V 18599-10'!$B$2:$F$47,2,FALSE)</f>
        <v>60</v>
      </c>
      <c r="H32" s="26">
        <f>VLOOKUP(Zuweisungen_BE!F32,'SIA 2024'!$C$2:$G$46,2,FALSE)</f>
        <v>70</v>
      </c>
      <c r="I32" s="27" t="str">
        <f>VLOOKUP(Zuweisungen_BE!D32,'DIN V 18599-10'!$B$2:$F$47,3,FALSE)</f>
        <v>2</v>
      </c>
      <c r="J32" s="28" t="str">
        <f>VLOOKUP(Zuweisungen_BE!D32,'DIN V 18599-10'!$B$2:$F$47,4,FALSE)</f>
        <v>4</v>
      </c>
      <c r="K32" s="29" t="str">
        <f>VLOOKUP(Zuweisungen_BE!D32,'DIN V 18599-10'!$B$2:$F$47,5,FALSE)</f>
        <v>6</v>
      </c>
      <c r="L32" s="27">
        <f>VLOOKUP(Zuweisungen_BE!F32,'SIA 2024'!$C$2:$G$46,4,FALSE)</f>
        <v>2</v>
      </c>
      <c r="M32" s="28">
        <f>VLOOKUP(Zuweisungen_BE!F32,'SIA 2024'!$C$2:$G$46,3,FALSE)</f>
        <v>4</v>
      </c>
      <c r="N32" s="29">
        <f>VLOOKUP(Zuweisungen_BE!F32,'SIA 2024'!$C$2:$G$46,5,FALSE)</f>
        <v>6</v>
      </c>
      <c r="O32" s="23">
        <f>VLOOKUP(Zuweisungen_BE!D32,'DIN V 18599-10'!$B$2:$H$47,6,FALSE)</f>
        <v>8</v>
      </c>
      <c r="P32" s="23">
        <f>VLOOKUP(Zuweisungen_BE!D32,'DIN V 18599-10'!$B$2:$H$47,7,FALSE)</f>
        <v>15</v>
      </c>
      <c r="Q32" s="23">
        <f>VLOOKUP(Zuweisungen_BE!F32,'SIA 2024'!$C$2:$I$46,6,FALSE)</f>
        <v>7</v>
      </c>
      <c r="R32" s="23">
        <f>VLOOKUP(Zuweisungen_BE!F32,'SIA 2024'!$C$2:$I$46,7,FALSE)</f>
        <v>18</v>
      </c>
    </row>
    <row r="33" spans="1:18" s="12" customFormat="1" x14ac:dyDescent="0.25">
      <c r="A33" s="16" t="s">
        <v>245</v>
      </c>
      <c r="B33" s="16" t="s">
        <v>277</v>
      </c>
      <c r="C33" s="19" t="s">
        <v>242</v>
      </c>
      <c r="D33" s="36" t="str">
        <f>VLOOKUP(Zuweisungen_BE!C33,'DIN V 18599-10'!$A$2:$B$47,2,FALSE)</f>
        <v>8</v>
      </c>
      <c r="E33" s="21" t="s">
        <v>53</v>
      </c>
      <c r="F33" s="21" t="str">
        <f>VLOOKUP(Zuweisungen_BE!E33,'SIA 2024'!$A$2:$C$46,3,FALSE)</f>
        <v>4.1</v>
      </c>
      <c r="G33" s="17" t="str">
        <f>VLOOKUP(Zuweisungen_BE!D33,'DIN V 18599-10'!$B$2:$F$47,2,FALSE)</f>
        <v>60</v>
      </c>
      <c r="H33" s="26">
        <f>VLOOKUP(Zuweisungen_BE!F33,'SIA 2024'!$C$2:$G$46,2,FALSE)</f>
        <v>70</v>
      </c>
      <c r="I33" s="27" t="str">
        <f>VLOOKUP(Zuweisungen_BE!D33,'DIN V 18599-10'!$B$2:$F$47,3,FALSE)</f>
        <v>2</v>
      </c>
      <c r="J33" s="28" t="str">
        <f>VLOOKUP(Zuweisungen_BE!D33,'DIN V 18599-10'!$B$2:$F$47,4,FALSE)</f>
        <v>4</v>
      </c>
      <c r="K33" s="29" t="str">
        <f>VLOOKUP(Zuweisungen_BE!D33,'DIN V 18599-10'!$B$2:$F$47,5,FALSE)</f>
        <v>6</v>
      </c>
      <c r="L33" s="27">
        <f>VLOOKUP(Zuweisungen_BE!F33,'SIA 2024'!$C$2:$G$46,4,FALSE)</f>
        <v>2</v>
      </c>
      <c r="M33" s="28">
        <f>VLOOKUP(Zuweisungen_BE!F33,'SIA 2024'!$C$2:$G$46,3,FALSE)</f>
        <v>4</v>
      </c>
      <c r="N33" s="29">
        <f>VLOOKUP(Zuweisungen_BE!F33,'SIA 2024'!$C$2:$G$46,5,FALSE)</f>
        <v>6</v>
      </c>
      <c r="O33" s="23">
        <f>VLOOKUP(Zuweisungen_BE!D33,'DIN V 18599-10'!$B$2:$H$47,6,FALSE)</f>
        <v>8</v>
      </c>
      <c r="P33" s="23">
        <f>VLOOKUP(Zuweisungen_BE!D33,'DIN V 18599-10'!$B$2:$H$47,7,FALSE)</f>
        <v>15</v>
      </c>
      <c r="Q33" s="23">
        <f>VLOOKUP(Zuweisungen_BE!F33,'SIA 2024'!$C$2:$I$46,6,FALSE)</f>
        <v>7</v>
      </c>
      <c r="R33" s="23">
        <f>VLOOKUP(Zuweisungen_BE!F33,'SIA 2024'!$C$2:$I$46,7,FALSE)</f>
        <v>18</v>
      </c>
    </row>
    <row r="34" spans="1:18" s="12" customFormat="1" x14ac:dyDescent="0.25">
      <c r="A34" s="16" t="s">
        <v>245</v>
      </c>
      <c r="B34" s="16" t="s">
        <v>278</v>
      </c>
      <c r="C34" s="19" t="s">
        <v>242</v>
      </c>
      <c r="D34" s="36" t="str">
        <f>VLOOKUP(Zuweisungen_BE!C34,'DIN V 18599-10'!$A$2:$B$47,2,FALSE)</f>
        <v>8</v>
      </c>
      <c r="E34" s="21" t="s">
        <v>53</v>
      </c>
      <c r="F34" s="21" t="str">
        <f>VLOOKUP(Zuweisungen_BE!E34,'SIA 2024'!$A$2:$C$46,3,FALSE)</f>
        <v>4.1</v>
      </c>
      <c r="G34" s="17" t="str">
        <f>VLOOKUP(Zuweisungen_BE!D34,'DIN V 18599-10'!$B$2:$F$47,2,FALSE)</f>
        <v>60</v>
      </c>
      <c r="H34" s="26">
        <f>VLOOKUP(Zuweisungen_BE!F34,'SIA 2024'!$C$2:$G$46,2,FALSE)</f>
        <v>70</v>
      </c>
      <c r="I34" s="27" t="str">
        <f>VLOOKUP(Zuweisungen_BE!D34,'DIN V 18599-10'!$B$2:$F$47,3,FALSE)</f>
        <v>2</v>
      </c>
      <c r="J34" s="28" t="str">
        <f>VLOOKUP(Zuweisungen_BE!D34,'DIN V 18599-10'!$B$2:$F$47,4,FALSE)</f>
        <v>4</v>
      </c>
      <c r="K34" s="29" t="str">
        <f>VLOOKUP(Zuweisungen_BE!D34,'DIN V 18599-10'!$B$2:$F$47,5,FALSE)</f>
        <v>6</v>
      </c>
      <c r="L34" s="27">
        <f>VLOOKUP(Zuweisungen_BE!F34,'SIA 2024'!$C$2:$G$46,4,FALSE)</f>
        <v>2</v>
      </c>
      <c r="M34" s="28">
        <f>VLOOKUP(Zuweisungen_BE!F34,'SIA 2024'!$C$2:$G$46,3,FALSE)</f>
        <v>4</v>
      </c>
      <c r="N34" s="29">
        <f>VLOOKUP(Zuweisungen_BE!F34,'SIA 2024'!$C$2:$G$46,5,FALSE)</f>
        <v>6</v>
      </c>
      <c r="O34" s="23">
        <f>VLOOKUP(Zuweisungen_BE!D34,'DIN V 18599-10'!$B$2:$H$47,6,FALSE)</f>
        <v>8</v>
      </c>
      <c r="P34" s="23">
        <f>VLOOKUP(Zuweisungen_BE!D34,'DIN V 18599-10'!$B$2:$H$47,7,FALSE)</f>
        <v>15</v>
      </c>
      <c r="Q34" s="23">
        <f>VLOOKUP(Zuweisungen_BE!F34,'SIA 2024'!$C$2:$I$46,6,FALSE)</f>
        <v>7</v>
      </c>
      <c r="R34" s="23">
        <f>VLOOKUP(Zuweisungen_BE!F34,'SIA 2024'!$C$2:$I$46,7,FALSE)</f>
        <v>18</v>
      </c>
    </row>
    <row r="35" spans="1:18" s="12" customFormat="1" x14ac:dyDescent="0.25">
      <c r="A35" s="16" t="s">
        <v>245</v>
      </c>
      <c r="B35" s="16" t="s">
        <v>279</v>
      </c>
      <c r="C35" s="19" t="s">
        <v>242</v>
      </c>
      <c r="D35" s="36" t="str">
        <f>VLOOKUP(Zuweisungen_BE!C35,'DIN V 18599-10'!$A$2:$B$47,2,FALSE)</f>
        <v>8</v>
      </c>
      <c r="E35" s="21" t="s">
        <v>53</v>
      </c>
      <c r="F35" s="21" t="str">
        <f>VLOOKUP(Zuweisungen_BE!E35,'SIA 2024'!$A$2:$C$46,3,FALSE)</f>
        <v>4.1</v>
      </c>
      <c r="G35" s="17" t="str">
        <f>VLOOKUP(Zuweisungen_BE!D35,'DIN V 18599-10'!$B$2:$F$47,2,FALSE)</f>
        <v>60</v>
      </c>
      <c r="H35" s="26">
        <f>VLOOKUP(Zuweisungen_BE!F35,'SIA 2024'!$C$2:$G$46,2,FALSE)</f>
        <v>70</v>
      </c>
      <c r="I35" s="27" t="str">
        <f>VLOOKUP(Zuweisungen_BE!D35,'DIN V 18599-10'!$B$2:$F$47,3,FALSE)</f>
        <v>2</v>
      </c>
      <c r="J35" s="28" t="str">
        <f>VLOOKUP(Zuweisungen_BE!D35,'DIN V 18599-10'!$B$2:$F$47,4,FALSE)</f>
        <v>4</v>
      </c>
      <c r="K35" s="29" t="str">
        <f>VLOOKUP(Zuweisungen_BE!D35,'DIN V 18599-10'!$B$2:$F$47,5,FALSE)</f>
        <v>6</v>
      </c>
      <c r="L35" s="27">
        <f>VLOOKUP(Zuweisungen_BE!F35,'SIA 2024'!$C$2:$G$46,4,FALSE)</f>
        <v>2</v>
      </c>
      <c r="M35" s="28">
        <f>VLOOKUP(Zuweisungen_BE!F35,'SIA 2024'!$C$2:$G$46,3,FALSE)</f>
        <v>4</v>
      </c>
      <c r="N35" s="29">
        <f>VLOOKUP(Zuweisungen_BE!F35,'SIA 2024'!$C$2:$G$46,5,FALSE)</f>
        <v>6</v>
      </c>
      <c r="O35" s="23">
        <f>VLOOKUP(Zuweisungen_BE!D35,'DIN V 18599-10'!$B$2:$H$47,6,FALSE)</f>
        <v>8</v>
      </c>
      <c r="P35" s="23">
        <f>VLOOKUP(Zuweisungen_BE!D35,'DIN V 18599-10'!$B$2:$H$47,7,FALSE)</f>
        <v>15</v>
      </c>
      <c r="Q35" s="23">
        <f>VLOOKUP(Zuweisungen_BE!F35,'SIA 2024'!$C$2:$I$46,6,FALSE)</f>
        <v>7</v>
      </c>
      <c r="R35" s="23">
        <f>VLOOKUP(Zuweisungen_BE!F35,'SIA 2024'!$C$2:$I$46,7,FALSE)</f>
        <v>18</v>
      </c>
    </row>
    <row r="36" spans="1:18" s="12" customFormat="1" x14ac:dyDescent="0.25">
      <c r="A36" s="16" t="s">
        <v>245</v>
      </c>
      <c r="B36" s="16" t="s">
        <v>280</v>
      </c>
      <c r="C36" s="19" t="s">
        <v>242</v>
      </c>
      <c r="D36" s="36" t="str">
        <f>VLOOKUP(Zuweisungen_BE!C36,'DIN V 18599-10'!$A$2:$B$47,2,FALSE)</f>
        <v>8</v>
      </c>
      <c r="E36" s="21" t="s">
        <v>53</v>
      </c>
      <c r="F36" s="21" t="str">
        <f>VLOOKUP(Zuweisungen_BE!E36,'SIA 2024'!$A$2:$C$46,3,FALSE)</f>
        <v>4.1</v>
      </c>
      <c r="G36" s="17" t="str">
        <f>VLOOKUP(Zuweisungen_BE!D36,'DIN V 18599-10'!$B$2:$F$47,2,FALSE)</f>
        <v>60</v>
      </c>
      <c r="H36" s="26">
        <f>VLOOKUP(Zuweisungen_BE!F36,'SIA 2024'!$C$2:$G$46,2,FALSE)</f>
        <v>70</v>
      </c>
      <c r="I36" s="27" t="str">
        <f>VLOOKUP(Zuweisungen_BE!D36,'DIN V 18599-10'!$B$2:$F$47,3,FALSE)</f>
        <v>2</v>
      </c>
      <c r="J36" s="28" t="str">
        <f>VLOOKUP(Zuweisungen_BE!D36,'DIN V 18599-10'!$B$2:$F$47,4,FALSE)</f>
        <v>4</v>
      </c>
      <c r="K36" s="29" t="str">
        <f>VLOOKUP(Zuweisungen_BE!D36,'DIN V 18599-10'!$B$2:$F$47,5,FALSE)</f>
        <v>6</v>
      </c>
      <c r="L36" s="27">
        <f>VLOOKUP(Zuweisungen_BE!F36,'SIA 2024'!$C$2:$G$46,4,FALSE)</f>
        <v>2</v>
      </c>
      <c r="M36" s="28">
        <f>VLOOKUP(Zuweisungen_BE!F36,'SIA 2024'!$C$2:$G$46,3,FALSE)</f>
        <v>4</v>
      </c>
      <c r="N36" s="29">
        <f>VLOOKUP(Zuweisungen_BE!F36,'SIA 2024'!$C$2:$G$46,5,FALSE)</f>
        <v>6</v>
      </c>
      <c r="O36" s="23">
        <f>VLOOKUP(Zuweisungen_BE!D36,'DIN V 18599-10'!$B$2:$H$47,6,FALSE)</f>
        <v>8</v>
      </c>
      <c r="P36" s="23">
        <f>VLOOKUP(Zuweisungen_BE!D36,'DIN V 18599-10'!$B$2:$H$47,7,FALSE)</f>
        <v>15</v>
      </c>
      <c r="Q36" s="23">
        <f>VLOOKUP(Zuweisungen_BE!F36,'SIA 2024'!$C$2:$I$46,6,FALSE)</f>
        <v>7</v>
      </c>
      <c r="R36" s="23">
        <f>VLOOKUP(Zuweisungen_BE!F36,'SIA 2024'!$C$2:$I$46,7,FALSE)</f>
        <v>18</v>
      </c>
    </row>
    <row r="37" spans="1:18" s="12" customFormat="1" x14ac:dyDescent="0.25">
      <c r="A37" s="16" t="s">
        <v>245</v>
      </c>
      <c r="B37" s="16" t="s">
        <v>281</v>
      </c>
      <c r="C37" s="19" t="s">
        <v>242</v>
      </c>
      <c r="D37" s="36" t="str">
        <f>VLOOKUP(Zuweisungen_BE!C37,'DIN V 18599-10'!$A$2:$B$47,2,FALSE)</f>
        <v>8</v>
      </c>
      <c r="E37" s="21" t="s">
        <v>53</v>
      </c>
      <c r="F37" s="21" t="str">
        <f>VLOOKUP(Zuweisungen_BE!E37,'SIA 2024'!$A$2:$C$46,3,FALSE)</f>
        <v>4.1</v>
      </c>
      <c r="G37" s="17" t="str">
        <f>VLOOKUP(Zuweisungen_BE!D37,'DIN V 18599-10'!$B$2:$F$47,2,FALSE)</f>
        <v>60</v>
      </c>
      <c r="H37" s="26">
        <f>VLOOKUP(Zuweisungen_BE!F37,'SIA 2024'!$C$2:$G$46,2,FALSE)</f>
        <v>70</v>
      </c>
      <c r="I37" s="27" t="str">
        <f>VLOOKUP(Zuweisungen_BE!D37,'DIN V 18599-10'!$B$2:$F$47,3,FALSE)</f>
        <v>2</v>
      </c>
      <c r="J37" s="28" t="str">
        <f>VLOOKUP(Zuweisungen_BE!D37,'DIN V 18599-10'!$B$2:$F$47,4,FALSE)</f>
        <v>4</v>
      </c>
      <c r="K37" s="29" t="str">
        <f>VLOOKUP(Zuweisungen_BE!D37,'DIN V 18599-10'!$B$2:$F$47,5,FALSE)</f>
        <v>6</v>
      </c>
      <c r="L37" s="27">
        <f>VLOOKUP(Zuweisungen_BE!F37,'SIA 2024'!$C$2:$G$46,4,FALSE)</f>
        <v>2</v>
      </c>
      <c r="M37" s="28">
        <f>VLOOKUP(Zuweisungen_BE!F37,'SIA 2024'!$C$2:$G$46,3,FALSE)</f>
        <v>4</v>
      </c>
      <c r="N37" s="29">
        <f>VLOOKUP(Zuweisungen_BE!F37,'SIA 2024'!$C$2:$G$46,5,FALSE)</f>
        <v>6</v>
      </c>
      <c r="O37" s="23">
        <f>VLOOKUP(Zuweisungen_BE!D37,'DIN V 18599-10'!$B$2:$H$47,6,FALSE)</f>
        <v>8</v>
      </c>
      <c r="P37" s="23">
        <f>VLOOKUP(Zuweisungen_BE!D37,'DIN V 18599-10'!$B$2:$H$47,7,FALSE)</f>
        <v>15</v>
      </c>
      <c r="Q37" s="23">
        <f>VLOOKUP(Zuweisungen_BE!F37,'SIA 2024'!$C$2:$I$46,6,FALSE)</f>
        <v>7</v>
      </c>
      <c r="R37" s="23">
        <f>VLOOKUP(Zuweisungen_BE!F37,'SIA 2024'!$C$2:$I$46,7,FALSE)</f>
        <v>18</v>
      </c>
    </row>
    <row r="38" spans="1:18" s="12" customFormat="1" x14ac:dyDescent="0.25">
      <c r="A38" s="16" t="s">
        <v>245</v>
      </c>
      <c r="B38" s="16" t="s">
        <v>282</v>
      </c>
      <c r="C38" s="19" t="s">
        <v>242</v>
      </c>
      <c r="D38" s="36" t="str">
        <f>VLOOKUP(Zuweisungen_BE!C38,'DIN V 18599-10'!$A$2:$B$47,2,FALSE)</f>
        <v>8</v>
      </c>
      <c r="E38" s="21" t="s">
        <v>53</v>
      </c>
      <c r="F38" s="21" t="str">
        <f>VLOOKUP(Zuweisungen_BE!E38,'SIA 2024'!$A$2:$C$46,3,FALSE)</f>
        <v>4.1</v>
      </c>
      <c r="G38" s="17" t="str">
        <f>VLOOKUP(Zuweisungen_BE!D38,'DIN V 18599-10'!$B$2:$F$47,2,FALSE)</f>
        <v>60</v>
      </c>
      <c r="H38" s="26">
        <f>VLOOKUP(Zuweisungen_BE!F38,'SIA 2024'!$C$2:$G$46,2,FALSE)</f>
        <v>70</v>
      </c>
      <c r="I38" s="27" t="str">
        <f>VLOOKUP(Zuweisungen_BE!D38,'DIN V 18599-10'!$B$2:$F$47,3,FALSE)</f>
        <v>2</v>
      </c>
      <c r="J38" s="28" t="str">
        <f>VLOOKUP(Zuweisungen_BE!D38,'DIN V 18599-10'!$B$2:$F$47,4,FALSE)</f>
        <v>4</v>
      </c>
      <c r="K38" s="29" t="str">
        <f>VLOOKUP(Zuweisungen_BE!D38,'DIN V 18599-10'!$B$2:$F$47,5,FALSE)</f>
        <v>6</v>
      </c>
      <c r="L38" s="27">
        <f>VLOOKUP(Zuweisungen_BE!F38,'SIA 2024'!$C$2:$G$46,4,FALSE)</f>
        <v>2</v>
      </c>
      <c r="M38" s="28">
        <f>VLOOKUP(Zuweisungen_BE!F38,'SIA 2024'!$C$2:$G$46,3,FALSE)</f>
        <v>4</v>
      </c>
      <c r="N38" s="29">
        <f>VLOOKUP(Zuweisungen_BE!F38,'SIA 2024'!$C$2:$G$46,5,FALSE)</f>
        <v>6</v>
      </c>
      <c r="O38" s="23">
        <f>VLOOKUP(Zuweisungen_BE!D38,'DIN V 18599-10'!$B$2:$H$47,6,FALSE)</f>
        <v>8</v>
      </c>
      <c r="P38" s="23">
        <f>VLOOKUP(Zuweisungen_BE!D38,'DIN V 18599-10'!$B$2:$H$47,7,FALSE)</f>
        <v>15</v>
      </c>
      <c r="Q38" s="23">
        <f>VLOOKUP(Zuweisungen_BE!F38,'SIA 2024'!$C$2:$I$46,6,FALSE)</f>
        <v>7</v>
      </c>
      <c r="R38" s="23">
        <f>VLOOKUP(Zuweisungen_BE!F38,'SIA 2024'!$C$2:$I$46,7,FALSE)</f>
        <v>18</v>
      </c>
    </row>
    <row r="39" spans="1:18" s="12" customFormat="1" x14ac:dyDescent="0.25">
      <c r="A39" s="16" t="s">
        <v>245</v>
      </c>
      <c r="B39" s="16" t="s">
        <v>283</v>
      </c>
      <c r="C39" s="19" t="s">
        <v>349</v>
      </c>
      <c r="D39" s="36">
        <f>VLOOKUP(Zuweisungen_BE!C39,'DIN V 18599-10'!$A$2:$B$47,2,FALSE)</f>
        <v>43</v>
      </c>
      <c r="E39" s="21" t="s">
        <v>344</v>
      </c>
      <c r="F39" s="21" t="str">
        <f>VLOOKUP(Zuweisungen_BE!E39,'SIA 2024'!$A$2:$C$46,3,FALSE)</f>
        <v>1.1</v>
      </c>
      <c r="G39" s="17">
        <f>VLOOKUP(Zuweisungen_BE!D39,'DIN V 18599-10'!$B$2:$F$47,2,FALSE)</f>
        <v>80</v>
      </c>
      <c r="H39" s="26">
        <f>VLOOKUP(Zuweisungen_BE!F39,'SIA 2024'!$C$2:$G$46,2,FALSE)</f>
        <v>70</v>
      </c>
      <c r="I39" s="27" t="str">
        <f>VLOOKUP(Zuweisungen_BE!D39,'DIN V 18599-10'!$B$2:$F$47,3,FALSE)</f>
        <v>4.8</v>
      </c>
      <c r="J39" s="28" t="str">
        <f>VLOOKUP(Zuweisungen_BE!D39,'DIN V 18599-10'!$B$2:$F$47,4,FALSE)</f>
        <v>7.2</v>
      </c>
      <c r="K39" s="29" t="str">
        <f>VLOOKUP(Zuweisungen_BE!D39,'DIN V 18599-10'!$B$2:$F$47,5,FALSE)</f>
        <v>10.8</v>
      </c>
      <c r="L39" s="27">
        <f>VLOOKUP(Zuweisungen_BE!F39,'SIA 2024'!$C$2:$G$46,4,FALSE)</f>
        <v>4</v>
      </c>
      <c r="M39" s="28">
        <f>VLOOKUP(Zuweisungen_BE!F39,'SIA 2024'!$C$2:$G$46,3,FALSE)</f>
        <v>8</v>
      </c>
      <c r="N39" s="29">
        <f>VLOOKUP(Zuweisungen_BE!F39,'SIA 2024'!$C$2:$G$46,5,FALSE)</f>
        <v>10</v>
      </c>
      <c r="O39" s="23">
        <f>VLOOKUP(Zuweisungen_BE!D39,'DIN V 18599-10'!$B$2:$H$47,6,FALSE)</f>
        <v>0</v>
      </c>
      <c r="P39" s="23">
        <f>VLOOKUP(Zuweisungen_BE!D39,'DIN V 18599-10'!$B$2:$H$47,7,FALSE)</f>
        <v>24</v>
      </c>
      <c r="Q39" s="23">
        <f>VLOOKUP(Zuweisungen_BE!F39,'SIA 2024'!$C$2:$I$46,6,FALSE)</f>
        <v>0</v>
      </c>
      <c r="R39" s="23">
        <f>VLOOKUP(Zuweisungen_BE!F39,'SIA 2024'!$C$2:$I$46,7,FALSE)</f>
        <v>24</v>
      </c>
    </row>
    <row r="40" spans="1:18" s="12" customFormat="1" x14ac:dyDescent="0.25">
      <c r="A40" s="16" t="s">
        <v>245</v>
      </c>
      <c r="B40" s="16" t="s">
        <v>284</v>
      </c>
      <c r="C40" s="19" t="s">
        <v>106</v>
      </c>
      <c r="D40" s="36" t="str">
        <f>VLOOKUP(Zuweisungen_BE!C40,'DIN V 18599-10'!$A$2:$B$47,2,FALSE)</f>
        <v>10</v>
      </c>
      <c r="E40" s="21" t="s">
        <v>2</v>
      </c>
      <c r="F40" s="21" t="str">
        <f>VLOOKUP(Zuweisungen_BE!E40,'SIA 2024'!$A$2:$C$46,3,FALSE)</f>
        <v>8.1</v>
      </c>
      <c r="G40" s="17">
        <f>VLOOKUP(Zuweisungen_BE!D40,'DIN V 18599-10'!$B$2:$F$47,2,FALSE)</f>
        <v>70</v>
      </c>
      <c r="H40" s="26">
        <f>VLOOKUP(Zuweisungen_BE!F40,'SIA 2024'!$C$2:$G$46,2,FALSE)</f>
        <v>70</v>
      </c>
      <c r="I40" s="27" t="str">
        <f>VLOOKUP(Zuweisungen_BE!D40,'DIN V 18599-10'!$B$2:$F$47,3,FALSE)</f>
        <v>2</v>
      </c>
      <c r="J40" s="28" t="str">
        <f>VLOOKUP(Zuweisungen_BE!D40,'DIN V 18599-10'!$B$2:$F$47,4,FALSE)</f>
        <v>4</v>
      </c>
      <c r="K40" s="29" t="str">
        <f>VLOOKUP(Zuweisungen_BE!D40,'DIN V 18599-10'!$B$2:$F$47,5,FALSE)</f>
        <v>6</v>
      </c>
      <c r="L40" s="27">
        <f>VLOOKUP(Zuweisungen_BE!F40,'SIA 2024'!$C$2:$G$46,4,FALSE)</f>
        <v>2</v>
      </c>
      <c r="M40" s="28">
        <f>VLOOKUP(Zuweisungen_BE!F40,'SIA 2024'!$C$2:$G$46,3,FALSE)</f>
        <v>4</v>
      </c>
      <c r="N40" s="29">
        <f>VLOOKUP(Zuweisungen_BE!F40,'SIA 2024'!$C$2:$G$46,5,FALSE)</f>
        <v>6</v>
      </c>
      <c r="O40" s="23">
        <f>VLOOKUP(Zuweisungen_BE!D40,'DIN V 18599-10'!$B$2:$H$47,6,FALSE)</f>
        <v>0</v>
      </c>
      <c r="P40" s="23">
        <f>VLOOKUP(Zuweisungen_BE!D40,'DIN V 18599-10'!$B$2:$H$47,7,FALSE)</f>
        <v>24</v>
      </c>
      <c r="Q40" s="23">
        <f>VLOOKUP(Zuweisungen_BE!F40,'SIA 2024'!$C$2:$I$46,6,FALSE)</f>
        <v>0</v>
      </c>
      <c r="R40" s="23">
        <f>VLOOKUP(Zuweisungen_BE!F40,'SIA 2024'!$C$2:$I$46,7,FALSE)</f>
        <v>24</v>
      </c>
    </row>
    <row r="41" spans="1:18" s="12" customFormat="1" x14ac:dyDescent="0.25">
      <c r="A41" s="16" t="s">
        <v>245</v>
      </c>
      <c r="B41" s="16" t="s">
        <v>285</v>
      </c>
      <c r="C41" s="19" t="s">
        <v>96</v>
      </c>
      <c r="D41" s="36" t="str">
        <f>VLOOKUP(Zuweisungen_BE!C41,'DIN V 18599-10'!$A$2:$B$47,2,FALSE)</f>
        <v>4</v>
      </c>
      <c r="E41" s="21" t="s">
        <v>213</v>
      </c>
      <c r="F41" s="21" t="str">
        <f>VLOOKUP(Zuweisungen_BE!E41,'SIA 2024'!$A$2:$C$46,3,FALSE)</f>
        <v>3.3</v>
      </c>
      <c r="G41" s="17">
        <f>VLOOKUP(Zuweisungen_BE!D41,'DIN V 18599-10'!$B$2:$F$47,2,FALSE)</f>
        <v>70</v>
      </c>
      <c r="H41" s="26">
        <f>VLOOKUP(Zuweisungen_BE!F41,'SIA 2024'!$C$2:$G$46,2,FALSE)</f>
        <v>70</v>
      </c>
      <c r="I41" s="27" t="str">
        <f>VLOOKUP(Zuweisungen_BE!D41,'DIN V 18599-10'!$B$2:$F$47,3,FALSE)</f>
        <v>1</v>
      </c>
      <c r="J41" s="28" t="str">
        <f>VLOOKUP(Zuweisungen_BE!D41,'DIN V 18599-10'!$B$2:$F$47,4,FALSE)</f>
        <v>2</v>
      </c>
      <c r="K41" s="29" t="str">
        <f>VLOOKUP(Zuweisungen_BE!D41,'DIN V 18599-10'!$B$2:$F$47,5,FALSE)</f>
        <v>3</v>
      </c>
      <c r="L41" s="27">
        <f>VLOOKUP(Zuweisungen_BE!F41,'SIA 2024'!$C$2:$G$46,4,FALSE)</f>
        <v>1</v>
      </c>
      <c r="M41" s="28">
        <f>VLOOKUP(Zuweisungen_BE!F41,'SIA 2024'!$C$2:$G$46,3,FALSE)</f>
        <v>2</v>
      </c>
      <c r="N41" s="29">
        <f>VLOOKUP(Zuweisungen_BE!F41,'SIA 2024'!$C$2:$G$46,5,FALSE)</f>
        <v>3</v>
      </c>
      <c r="O41" s="23">
        <f>VLOOKUP(Zuweisungen_BE!D41,'DIN V 18599-10'!$B$2:$H$47,6,FALSE)</f>
        <v>7</v>
      </c>
      <c r="P41" s="23">
        <f>VLOOKUP(Zuweisungen_BE!D41,'DIN V 18599-10'!$B$2:$H$47,7,FALSE)</f>
        <v>18</v>
      </c>
      <c r="Q41" s="23">
        <f>VLOOKUP(Zuweisungen_BE!F41,'SIA 2024'!$C$2:$I$46,6,FALSE)</f>
        <v>9</v>
      </c>
      <c r="R41" s="23">
        <f>VLOOKUP(Zuweisungen_BE!F41,'SIA 2024'!$C$2:$I$46,7,FALSE)</f>
        <v>17</v>
      </c>
    </row>
    <row r="42" spans="1:18" x14ac:dyDescent="0.25">
      <c r="A42" s="16" t="s">
        <v>8</v>
      </c>
      <c r="B42" s="16" t="s">
        <v>286</v>
      </c>
      <c r="C42" s="19" t="s">
        <v>144</v>
      </c>
      <c r="D42" s="36" t="str">
        <f>VLOOKUP(Zuweisungen_BE!C42,'DIN V 18599-10'!$A$2:$B$47,2,FALSE)</f>
        <v>29</v>
      </c>
      <c r="E42" s="21" t="s">
        <v>56</v>
      </c>
      <c r="F42" s="21" t="str">
        <f>VLOOKUP(Zuweisungen_BE!E42,'SIA 2024'!$A$2:$C$46,3,FALSE)</f>
        <v>4.3</v>
      </c>
      <c r="G42" s="17" t="str">
        <f>VLOOKUP(Zuweisungen_BE!D42,'DIN V 18599-10'!$B$2:$F$47,2,FALSE)</f>
        <v>70</v>
      </c>
      <c r="H42" s="26">
        <f>VLOOKUP(Zuweisungen_BE!F42,'SIA 2024'!$C$2:$G$46,2,FALSE)</f>
        <v>70</v>
      </c>
      <c r="I42" s="27" t="str">
        <f>VLOOKUP(Zuweisungen_BE!D42,'DIN V 18599-10'!$B$2:$F$47,3,FALSE)</f>
        <v>0</v>
      </c>
      <c r="J42" s="28" t="str">
        <f>VLOOKUP(Zuweisungen_BE!D42,'DIN V 18599-10'!$B$2:$F$47,4,FALSE)</f>
        <v>0</v>
      </c>
      <c r="K42" s="29" t="str">
        <f>VLOOKUP(Zuweisungen_BE!D42,'DIN V 18599-10'!$B$2:$F$47,5,FALSE)</f>
        <v>0</v>
      </c>
      <c r="L42" s="27">
        <f>VLOOKUP(Zuweisungen_BE!F42,'SIA 2024'!$C$2:$G$46,4,FALSE)</f>
        <v>1</v>
      </c>
      <c r="M42" s="28">
        <f>VLOOKUP(Zuweisungen_BE!F42,'SIA 2024'!$C$2:$G$46,3,FALSE)</f>
        <v>2</v>
      </c>
      <c r="N42" s="29">
        <f>VLOOKUP(Zuweisungen_BE!F42,'SIA 2024'!$C$2:$G$46,5,FALSE)</f>
        <v>3</v>
      </c>
      <c r="O42" s="23">
        <f>VLOOKUP(Zuweisungen_BE!D42,'DIN V 18599-10'!$B$2:$H$47,6,FALSE)</f>
        <v>8</v>
      </c>
      <c r="P42" s="23">
        <f>VLOOKUP(Zuweisungen_BE!D42,'DIN V 18599-10'!$B$2:$H$47,7,FALSE)</f>
        <v>20</v>
      </c>
      <c r="Q42" s="23">
        <f>VLOOKUP(Zuweisungen_BE!F42,'SIA 2024'!$C$2:$I$46,6,FALSE)</f>
        <v>7</v>
      </c>
      <c r="R42" s="23">
        <f>VLOOKUP(Zuweisungen_BE!F42,'SIA 2024'!$C$2:$I$46,7,FALSE)</f>
        <v>18</v>
      </c>
    </row>
    <row r="43" spans="1:18" s="12" customFormat="1" x14ac:dyDescent="0.25">
      <c r="A43" s="16" t="s">
        <v>8</v>
      </c>
      <c r="B43" s="16" t="s">
        <v>287</v>
      </c>
      <c r="C43" s="19" t="s">
        <v>143</v>
      </c>
      <c r="D43" s="36" t="str">
        <f>VLOOKUP(Zuweisungen_BE!C43,'DIN V 18599-10'!$A$2:$B$47,2,FALSE)</f>
        <v>28</v>
      </c>
      <c r="E43" s="21" t="s">
        <v>56</v>
      </c>
      <c r="F43" s="21" t="str">
        <f>VLOOKUP(Zuweisungen_BE!E43,'SIA 2024'!$A$2:$C$46,3,FALSE)</f>
        <v>4.3</v>
      </c>
      <c r="G43" s="17" t="str">
        <f>VLOOKUP(Zuweisungen_BE!D43,'DIN V 18599-10'!$B$2:$F$47,2,FALSE)</f>
        <v>70</v>
      </c>
      <c r="H43" s="26">
        <f>VLOOKUP(Zuweisungen_BE!F43,'SIA 2024'!$C$2:$G$46,2,FALSE)</f>
        <v>70</v>
      </c>
      <c r="I43" s="27" t="str">
        <f>VLOOKUP(Zuweisungen_BE!D43,'DIN V 18599-10'!$B$2:$F$47,3,FALSE)</f>
        <v>0</v>
      </c>
      <c r="J43" s="28" t="str">
        <f>VLOOKUP(Zuweisungen_BE!D43,'DIN V 18599-10'!$B$2:$F$47,4,FALSE)</f>
        <v>0</v>
      </c>
      <c r="K43" s="29" t="str">
        <f>VLOOKUP(Zuweisungen_BE!D43,'DIN V 18599-10'!$B$2:$F$47,5,FALSE)</f>
        <v>0</v>
      </c>
      <c r="L43" s="27">
        <f>VLOOKUP(Zuweisungen_BE!F43,'SIA 2024'!$C$2:$G$46,4,FALSE)</f>
        <v>1</v>
      </c>
      <c r="M43" s="28">
        <f>VLOOKUP(Zuweisungen_BE!F43,'SIA 2024'!$C$2:$G$46,3,FALSE)</f>
        <v>2</v>
      </c>
      <c r="N43" s="29">
        <f>VLOOKUP(Zuweisungen_BE!F43,'SIA 2024'!$C$2:$G$46,5,FALSE)</f>
        <v>3</v>
      </c>
      <c r="O43" s="23">
        <f>VLOOKUP(Zuweisungen_BE!D43,'DIN V 18599-10'!$B$2:$H$47,6,FALSE)</f>
        <v>8</v>
      </c>
      <c r="P43" s="23">
        <f>VLOOKUP(Zuweisungen_BE!D43,'DIN V 18599-10'!$B$2:$H$47,7,FALSE)</f>
        <v>20</v>
      </c>
      <c r="Q43" s="23">
        <f>VLOOKUP(Zuweisungen_BE!F43,'SIA 2024'!$C$2:$I$46,6,FALSE)</f>
        <v>7</v>
      </c>
      <c r="R43" s="23">
        <f>VLOOKUP(Zuweisungen_BE!F43,'SIA 2024'!$C$2:$I$46,7,FALSE)</f>
        <v>18</v>
      </c>
    </row>
    <row r="44" spans="1:18" s="12" customFormat="1" x14ac:dyDescent="0.25">
      <c r="A44" s="16" t="s">
        <v>8</v>
      </c>
      <c r="B44" s="16" t="s">
        <v>288</v>
      </c>
      <c r="C44" s="19" t="s">
        <v>141</v>
      </c>
      <c r="D44" s="36" t="str">
        <f>VLOOKUP(Zuweisungen_BE!C44,'DIN V 18599-10'!$A$2:$B$47,2,FALSE)</f>
        <v>27</v>
      </c>
      <c r="E44" s="21" t="s">
        <v>58</v>
      </c>
      <c r="F44" s="21" t="str">
        <f>VLOOKUP(Zuweisungen_BE!E44,'SIA 2024'!$A$2:$C$46,3,FALSE)</f>
        <v>7.3</v>
      </c>
      <c r="G44" s="17" t="str">
        <f>VLOOKUP(Zuweisungen_BE!D44,'DIN V 18599-10'!$B$2:$F$47,2,FALSE)</f>
        <v>70</v>
      </c>
      <c r="H44" s="26">
        <f>VLOOKUP(Zuweisungen_BE!F44,'SIA 2024'!$C$2:$G$46,2,FALSE)</f>
        <v>70</v>
      </c>
      <c r="I44" s="27" t="str">
        <f>VLOOKUP(Zuweisungen_BE!D44,'DIN V 18599-10'!$B$2:$F$47,3,FALSE)</f>
        <v>0</v>
      </c>
      <c r="J44" s="28" t="str">
        <f>VLOOKUP(Zuweisungen_BE!D44,'DIN V 18599-10'!$B$2:$F$47,4,FALSE)</f>
        <v>0</v>
      </c>
      <c r="K44" s="29" t="str">
        <f>VLOOKUP(Zuweisungen_BE!D44,'DIN V 18599-10'!$B$2:$F$47,5,FALSE)</f>
        <v>0</v>
      </c>
      <c r="L44" s="27">
        <f>VLOOKUP(Zuweisungen_BE!F44,'SIA 2024'!$C$2:$G$46,4,FALSE)</f>
        <v>3</v>
      </c>
      <c r="M44" s="28">
        <f>VLOOKUP(Zuweisungen_BE!F44,'SIA 2024'!$C$2:$G$46,3,FALSE)</f>
        <v>7</v>
      </c>
      <c r="N44" s="29">
        <f>VLOOKUP(Zuweisungen_BE!F44,'SIA 2024'!$C$2:$G$46,5,FALSE)</f>
        <v>15</v>
      </c>
      <c r="O44" s="23">
        <f>VLOOKUP(Zuweisungen_BE!D44,'DIN V 18599-10'!$B$2:$H$47,6,FALSE)</f>
        <v>10</v>
      </c>
      <c r="P44" s="23">
        <f>VLOOKUP(Zuweisungen_BE!D44,'DIN V 18599-10'!$B$2:$H$47,7,FALSE)</f>
        <v>18</v>
      </c>
      <c r="Q44" s="23">
        <f>VLOOKUP(Zuweisungen_BE!F44,'SIA 2024'!$C$2:$I$46,6,FALSE)</f>
        <v>7</v>
      </c>
      <c r="R44" s="23">
        <f>VLOOKUP(Zuweisungen_BE!F44,'SIA 2024'!$C$2:$I$46,7,FALSE)</f>
        <v>23</v>
      </c>
    </row>
    <row r="45" spans="1:18" s="12" customFormat="1" x14ac:dyDescent="0.25">
      <c r="A45" s="16" t="s">
        <v>8</v>
      </c>
      <c r="B45" s="16" t="s">
        <v>289</v>
      </c>
      <c r="C45" s="19" t="s">
        <v>189</v>
      </c>
      <c r="D45" s="36" t="str">
        <f>VLOOKUP(Zuweisungen_BE!C45,'DIN V 18599-10'!$A$2:$B$47,2,FALSE)</f>
        <v>25</v>
      </c>
      <c r="E45" s="21" t="s">
        <v>60</v>
      </c>
      <c r="F45" s="21" t="str">
        <f>VLOOKUP(Zuweisungen_BE!E45,'SIA 2024'!$A$2:$C$46,3,FALSE)</f>
        <v>7.1</v>
      </c>
      <c r="G45" s="17" t="str">
        <f>VLOOKUP(Zuweisungen_BE!D45,'DIN V 18599-10'!$B$2:$F$47,2,FALSE)</f>
        <v>70</v>
      </c>
      <c r="H45" s="26">
        <f>VLOOKUP(Zuweisungen_BE!F45,'SIA 2024'!$C$2:$G$46,2,FALSE)</f>
        <v>70</v>
      </c>
      <c r="I45" s="27" t="str">
        <f>VLOOKUP(Zuweisungen_BE!D45,'DIN V 18599-10'!$B$2:$F$47,3,FALSE)</f>
        <v>0</v>
      </c>
      <c r="J45" s="28" t="str">
        <f>VLOOKUP(Zuweisungen_BE!D45,'DIN V 18599-10'!$B$2:$F$47,4,FALSE)</f>
        <v>0</v>
      </c>
      <c r="K45" s="29" t="str">
        <f>VLOOKUP(Zuweisungen_BE!D45,'DIN V 18599-10'!$B$2:$F$47,5,FALSE)</f>
        <v>0</v>
      </c>
      <c r="L45" s="27">
        <f>VLOOKUP(Zuweisungen_BE!F45,'SIA 2024'!$C$2:$G$46,4,FALSE)</f>
        <v>1</v>
      </c>
      <c r="M45" s="28">
        <f>VLOOKUP(Zuweisungen_BE!F45,'SIA 2024'!$C$2:$G$46,3,FALSE)</f>
        <v>2</v>
      </c>
      <c r="N45" s="29">
        <f>VLOOKUP(Zuweisungen_BE!F45,'SIA 2024'!$C$2:$G$46,5,FALSE)</f>
        <v>3</v>
      </c>
      <c r="O45" s="23">
        <f>VLOOKUP(Zuweisungen_BE!D45,'DIN V 18599-10'!$B$2:$H$47,6,FALSE)</f>
        <v>13</v>
      </c>
      <c r="P45" s="23">
        <f>VLOOKUP(Zuweisungen_BE!D45,'DIN V 18599-10'!$B$2:$H$47,7,FALSE)</f>
        <v>23</v>
      </c>
      <c r="Q45" s="23">
        <f>VLOOKUP(Zuweisungen_BE!F45,'SIA 2024'!$C$2:$I$46,6,FALSE)</f>
        <v>12</v>
      </c>
      <c r="R45" s="23">
        <f>VLOOKUP(Zuweisungen_BE!F45,'SIA 2024'!$C$2:$I$46,7,FALSE)</f>
        <v>24</v>
      </c>
    </row>
    <row r="46" spans="1:18" s="12" customFormat="1" x14ac:dyDescent="0.25">
      <c r="A46" s="16" t="s">
        <v>8</v>
      </c>
      <c r="B46" s="16" t="s">
        <v>9</v>
      </c>
      <c r="C46" s="21" t="s">
        <v>96</v>
      </c>
      <c r="D46" s="36" t="str">
        <f>VLOOKUP(Zuweisungen_BE!C46,'DIN V 18599-10'!$A$2:$B$47,2,FALSE)</f>
        <v>4</v>
      </c>
      <c r="E46" s="21" t="s">
        <v>213</v>
      </c>
      <c r="F46" s="21" t="str">
        <f>VLOOKUP(Zuweisungen_BE!E46,'SIA 2024'!$A$2:$C$46,3,FALSE)</f>
        <v>3.3</v>
      </c>
      <c r="G46" s="17">
        <f>VLOOKUP(Zuweisungen_BE!D46,'DIN V 18599-10'!$B$2:$F$47,2,FALSE)</f>
        <v>70</v>
      </c>
      <c r="H46" s="26">
        <f>VLOOKUP(Zuweisungen_BE!F46,'SIA 2024'!$C$2:$G$46,2,FALSE)</f>
        <v>70</v>
      </c>
      <c r="I46" s="27" t="str">
        <f>VLOOKUP(Zuweisungen_BE!D46,'DIN V 18599-10'!$B$2:$F$47,3,FALSE)</f>
        <v>1</v>
      </c>
      <c r="J46" s="28" t="str">
        <f>VLOOKUP(Zuweisungen_BE!D46,'DIN V 18599-10'!$B$2:$F$47,4,FALSE)</f>
        <v>2</v>
      </c>
      <c r="K46" s="29" t="str">
        <f>VLOOKUP(Zuweisungen_BE!D46,'DIN V 18599-10'!$B$2:$F$47,5,FALSE)</f>
        <v>3</v>
      </c>
      <c r="L46" s="27">
        <f>VLOOKUP(Zuweisungen_BE!F46,'SIA 2024'!$C$2:$G$46,4,FALSE)</f>
        <v>1</v>
      </c>
      <c r="M46" s="28">
        <f>VLOOKUP(Zuweisungen_BE!F46,'SIA 2024'!$C$2:$G$46,3,FALSE)</f>
        <v>2</v>
      </c>
      <c r="N46" s="29">
        <f>VLOOKUP(Zuweisungen_BE!F46,'SIA 2024'!$C$2:$G$46,5,FALSE)</f>
        <v>3</v>
      </c>
      <c r="O46" s="23">
        <f>VLOOKUP(Zuweisungen_BE!D46,'DIN V 18599-10'!$B$2:$H$47,6,FALSE)</f>
        <v>7</v>
      </c>
      <c r="P46" s="23">
        <f>VLOOKUP(Zuweisungen_BE!D46,'DIN V 18599-10'!$B$2:$H$47,7,FALSE)</f>
        <v>18</v>
      </c>
      <c r="Q46" s="23">
        <f>VLOOKUP(Zuweisungen_BE!F46,'SIA 2024'!$C$2:$I$46,6,FALSE)</f>
        <v>9</v>
      </c>
      <c r="R46" s="23">
        <f>VLOOKUP(Zuweisungen_BE!F46,'SIA 2024'!$C$2:$I$46,7,FALSE)</f>
        <v>17</v>
      </c>
    </row>
    <row r="47" spans="1:18" s="12" customFormat="1" x14ac:dyDescent="0.25">
      <c r="A47" s="16" t="s">
        <v>8</v>
      </c>
      <c r="B47" s="16" t="s">
        <v>10</v>
      </c>
      <c r="C47" s="21" t="s">
        <v>96</v>
      </c>
      <c r="D47" s="36" t="str">
        <f>VLOOKUP(Zuweisungen_BE!C47,'DIN V 18599-10'!$A$2:$B$47,2,FALSE)</f>
        <v>4</v>
      </c>
      <c r="E47" s="21" t="s">
        <v>58</v>
      </c>
      <c r="F47" s="21" t="str">
        <f>VLOOKUP(Zuweisungen_BE!E47,'SIA 2024'!$A$2:$C$46,3,FALSE)</f>
        <v>7.3</v>
      </c>
      <c r="G47" s="17">
        <f>VLOOKUP(Zuweisungen_BE!D47,'DIN V 18599-10'!$B$2:$F$47,2,FALSE)</f>
        <v>70</v>
      </c>
      <c r="H47" s="26">
        <f>VLOOKUP(Zuweisungen_BE!F47,'SIA 2024'!$C$2:$G$46,2,FALSE)</f>
        <v>70</v>
      </c>
      <c r="I47" s="27" t="str">
        <f>VLOOKUP(Zuweisungen_BE!D47,'DIN V 18599-10'!$B$2:$F$47,3,FALSE)</f>
        <v>1</v>
      </c>
      <c r="J47" s="28" t="str">
        <f>VLOOKUP(Zuweisungen_BE!D47,'DIN V 18599-10'!$B$2:$F$47,4,FALSE)</f>
        <v>2</v>
      </c>
      <c r="K47" s="29" t="str">
        <f>VLOOKUP(Zuweisungen_BE!D47,'DIN V 18599-10'!$B$2:$F$47,5,FALSE)</f>
        <v>3</v>
      </c>
      <c r="L47" s="27">
        <f>VLOOKUP(Zuweisungen_BE!F47,'SIA 2024'!$C$2:$G$46,4,FALSE)</f>
        <v>3</v>
      </c>
      <c r="M47" s="28">
        <f>VLOOKUP(Zuweisungen_BE!F47,'SIA 2024'!$C$2:$G$46,3,FALSE)</f>
        <v>7</v>
      </c>
      <c r="N47" s="29">
        <f>VLOOKUP(Zuweisungen_BE!F47,'SIA 2024'!$C$2:$G$46,5,FALSE)</f>
        <v>15</v>
      </c>
      <c r="O47" s="23">
        <f>VLOOKUP(Zuweisungen_BE!D47,'DIN V 18599-10'!$B$2:$H$47,6,FALSE)</f>
        <v>7</v>
      </c>
      <c r="P47" s="23">
        <f>VLOOKUP(Zuweisungen_BE!D47,'DIN V 18599-10'!$B$2:$H$47,7,FALSE)</f>
        <v>18</v>
      </c>
      <c r="Q47" s="23">
        <f>VLOOKUP(Zuweisungen_BE!F47,'SIA 2024'!$C$2:$I$46,6,FALSE)</f>
        <v>7</v>
      </c>
      <c r="R47" s="23">
        <f>VLOOKUP(Zuweisungen_BE!F47,'SIA 2024'!$C$2:$I$46,7,FALSE)</f>
        <v>23</v>
      </c>
    </row>
    <row r="48" spans="1:18" x14ac:dyDescent="0.25">
      <c r="A48" s="16" t="s">
        <v>11</v>
      </c>
      <c r="B48" s="16" t="s">
        <v>290</v>
      </c>
      <c r="C48" s="19" t="s">
        <v>146</v>
      </c>
      <c r="D48" s="36" t="str">
        <f>VLOOKUP(Zuweisungen_BE!C48,'DIN V 18599-10'!$A$2:$B$47,2,FALSE)</f>
        <v>31</v>
      </c>
      <c r="E48" s="21" t="s">
        <v>63</v>
      </c>
      <c r="F48" s="21" t="str">
        <f>VLOOKUP(Zuweisungen_BE!E48,'SIA 2024'!$A$2:$C$46,3,FALSE)</f>
        <v>11.1</v>
      </c>
      <c r="G48" s="17" t="str">
        <f>VLOOKUP(Zuweisungen_BE!D48,'DIN V 18599-10'!$B$2:$F$47,2,FALSE)</f>
        <v>125</v>
      </c>
      <c r="H48" s="26">
        <f>VLOOKUP(Zuweisungen_BE!F48,'SIA 2024'!$C$2:$G$46,2,FALSE)</f>
        <v>120</v>
      </c>
      <c r="I48" s="27" t="str">
        <f>VLOOKUP(Zuweisungen_BE!D48,'DIN V 18599-10'!$B$2:$F$47,3,FALSE)</f>
        <v>0</v>
      </c>
      <c r="J48" s="28" t="str">
        <f>VLOOKUP(Zuweisungen_BE!D48,'DIN V 18599-10'!$B$2:$F$47,4,FALSE)</f>
        <v>0</v>
      </c>
      <c r="K48" s="29" t="str">
        <f>VLOOKUP(Zuweisungen_BE!D48,'DIN V 18599-10'!$B$2:$F$47,5,FALSE)</f>
        <v>0</v>
      </c>
      <c r="L48" s="27">
        <f>VLOOKUP(Zuweisungen_BE!F48,'SIA 2024'!$C$2:$G$46,4,FALSE)</f>
        <v>0</v>
      </c>
      <c r="M48" s="28">
        <f>VLOOKUP(Zuweisungen_BE!F48,'SIA 2024'!$C$2:$G$46,3,FALSE)</f>
        <v>0</v>
      </c>
      <c r="N48" s="29">
        <f>VLOOKUP(Zuweisungen_BE!F48,'SIA 2024'!$C$2:$G$46,5,FALSE)</f>
        <v>0</v>
      </c>
      <c r="O48" s="23">
        <f>VLOOKUP(Zuweisungen_BE!D48,'DIN V 18599-10'!$B$2:$H$47,6,FALSE)</f>
        <v>8</v>
      </c>
      <c r="P48" s="23">
        <f>VLOOKUP(Zuweisungen_BE!D48,'DIN V 18599-10'!$B$2:$H$47,7,FALSE)</f>
        <v>23</v>
      </c>
      <c r="Q48" s="23">
        <f>VLOOKUP(Zuweisungen_BE!F48,'SIA 2024'!$C$2:$I$46,6,FALSE)</f>
        <v>7</v>
      </c>
      <c r="R48" s="23">
        <f>VLOOKUP(Zuweisungen_BE!F48,'SIA 2024'!$C$2:$I$46,7,FALSE)</f>
        <v>23</v>
      </c>
    </row>
    <row r="49" spans="1:18" s="12" customFormat="1" x14ac:dyDescent="0.25">
      <c r="A49" s="16" t="s">
        <v>11</v>
      </c>
      <c r="B49" s="16" t="s">
        <v>291</v>
      </c>
      <c r="C49" s="19" t="s">
        <v>146</v>
      </c>
      <c r="D49" s="36" t="str">
        <f>VLOOKUP(Zuweisungen_BE!C49,'DIN V 18599-10'!$A$2:$B$47,2,FALSE)</f>
        <v>31</v>
      </c>
      <c r="E49" s="21" t="s">
        <v>63</v>
      </c>
      <c r="F49" s="21" t="str">
        <f>VLOOKUP(Zuweisungen_BE!E49,'SIA 2024'!$A$2:$C$46,3,FALSE)</f>
        <v>11.1</v>
      </c>
      <c r="G49" s="17" t="str">
        <f>VLOOKUP(Zuweisungen_BE!D49,'DIN V 18599-10'!$B$2:$F$47,2,FALSE)</f>
        <v>125</v>
      </c>
      <c r="H49" s="26">
        <f>VLOOKUP(Zuweisungen_BE!F49,'SIA 2024'!$C$2:$G$46,2,FALSE)</f>
        <v>120</v>
      </c>
      <c r="I49" s="27" t="str">
        <f>VLOOKUP(Zuweisungen_BE!D49,'DIN V 18599-10'!$B$2:$F$47,3,FALSE)</f>
        <v>0</v>
      </c>
      <c r="J49" s="28" t="str">
        <f>VLOOKUP(Zuweisungen_BE!D49,'DIN V 18599-10'!$B$2:$F$47,4,FALSE)</f>
        <v>0</v>
      </c>
      <c r="K49" s="29" t="str">
        <f>VLOOKUP(Zuweisungen_BE!D49,'DIN V 18599-10'!$B$2:$F$47,5,FALSE)</f>
        <v>0</v>
      </c>
      <c r="L49" s="27">
        <f>VLOOKUP(Zuweisungen_BE!F49,'SIA 2024'!$C$2:$G$46,4,FALSE)</f>
        <v>0</v>
      </c>
      <c r="M49" s="28">
        <f>VLOOKUP(Zuweisungen_BE!F49,'SIA 2024'!$C$2:$G$46,3,FALSE)</f>
        <v>0</v>
      </c>
      <c r="N49" s="29">
        <f>VLOOKUP(Zuweisungen_BE!F49,'SIA 2024'!$C$2:$G$46,5,FALSE)</f>
        <v>0</v>
      </c>
      <c r="O49" s="23">
        <f>VLOOKUP(Zuweisungen_BE!D49,'DIN V 18599-10'!$B$2:$H$47,6,FALSE)</f>
        <v>8</v>
      </c>
      <c r="P49" s="23">
        <f>VLOOKUP(Zuweisungen_BE!D49,'DIN V 18599-10'!$B$2:$H$47,7,FALSE)</f>
        <v>23</v>
      </c>
      <c r="Q49" s="23">
        <f>VLOOKUP(Zuweisungen_BE!F49,'SIA 2024'!$C$2:$I$46,6,FALSE)</f>
        <v>7</v>
      </c>
      <c r="R49" s="23">
        <f>VLOOKUP(Zuweisungen_BE!F49,'SIA 2024'!$C$2:$I$46,7,FALSE)</f>
        <v>23</v>
      </c>
    </row>
    <row r="50" spans="1:18" s="12" customFormat="1" x14ac:dyDescent="0.25">
      <c r="A50" s="16" t="s">
        <v>11</v>
      </c>
      <c r="B50" s="16" t="s">
        <v>292</v>
      </c>
      <c r="C50" s="19" t="s">
        <v>146</v>
      </c>
      <c r="D50" s="36" t="str">
        <f>VLOOKUP(Zuweisungen_BE!C50,'DIN V 18599-10'!$A$2:$B$47,2,FALSE)</f>
        <v>31</v>
      </c>
      <c r="E50" s="21" t="s">
        <v>63</v>
      </c>
      <c r="F50" s="21" t="str">
        <f>VLOOKUP(Zuweisungen_BE!E50,'SIA 2024'!$A$2:$C$46,3,FALSE)</f>
        <v>11.1</v>
      </c>
      <c r="G50" s="17" t="str">
        <f>VLOOKUP(Zuweisungen_BE!D50,'DIN V 18599-10'!$B$2:$F$47,2,FALSE)</f>
        <v>125</v>
      </c>
      <c r="H50" s="26">
        <f>VLOOKUP(Zuweisungen_BE!F50,'SIA 2024'!$C$2:$G$46,2,FALSE)</f>
        <v>120</v>
      </c>
      <c r="I50" s="27" t="str">
        <f>VLOOKUP(Zuweisungen_BE!D50,'DIN V 18599-10'!$B$2:$F$47,3,FALSE)</f>
        <v>0</v>
      </c>
      <c r="J50" s="28" t="str">
        <f>VLOOKUP(Zuweisungen_BE!D50,'DIN V 18599-10'!$B$2:$F$47,4,FALSE)</f>
        <v>0</v>
      </c>
      <c r="K50" s="29" t="str">
        <f>VLOOKUP(Zuweisungen_BE!D50,'DIN V 18599-10'!$B$2:$F$47,5,FALSE)</f>
        <v>0</v>
      </c>
      <c r="L50" s="27">
        <f>VLOOKUP(Zuweisungen_BE!F50,'SIA 2024'!$C$2:$G$46,4,FALSE)</f>
        <v>0</v>
      </c>
      <c r="M50" s="28">
        <f>VLOOKUP(Zuweisungen_BE!F50,'SIA 2024'!$C$2:$G$46,3,FALSE)</f>
        <v>0</v>
      </c>
      <c r="N50" s="29">
        <f>VLOOKUP(Zuweisungen_BE!F50,'SIA 2024'!$C$2:$G$46,5,FALSE)</f>
        <v>0</v>
      </c>
      <c r="O50" s="23">
        <f>VLOOKUP(Zuweisungen_BE!D50,'DIN V 18599-10'!$B$2:$H$47,6,FALSE)</f>
        <v>8</v>
      </c>
      <c r="P50" s="23">
        <f>VLOOKUP(Zuweisungen_BE!D50,'DIN V 18599-10'!$B$2:$H$47,7,FALSE)</f>
        <v>23</v>
      </c>
      <c r="Q50" s="23">
        <f>VLOOKUP(Zuweisungen_BE!F50,'SIA 2024'!$C$2:$I$46,6,FALSE)</f>
        <v>7</v>
      </c>
      <c r="R50" s="23">
        <f>VLOOKUP(Zuweisungen_BE!F50,'SIA 2024'!$C$2:$I$46,7,FALSE)</f>
        <v>23</v>
      </c>
    </row>
    <row r="51" spans="1:18" s="12" customFormat="1" x14ac:dyDescent="0.25">
      <c r="A51" s="16" t="s">
        <v>11</v>
      </c>
      <c r="B51" s="16" t="s">
        <v>293</v>
      </c>
      <c r="C51" s="19" t="s">
        <v>146</v>
      </c>
      <c r="D51" s="36" t="str">
        <f>VLOOKUP(Zuweisungen_BE!C51,'DIN V 18599-10'!$A$2:$B$47,2,FALSE)</f>
        <v>31</v>
      </c>
      <c r="E51" s="21" t="s">
        <v>218</v>
      </c>
      <c r="F51" s="21" t="str">
        <f>VLOOKUP(Zuweisungen_BE!E51,'SIA 2024'!$A$2:$C$46,3,FALSE)</f>
        <v>7.2</v>
      </c>
      <c r="G51" s="17" t="str">
        <f>VLOOKUP(Zuweisungen_BE!D51,'DIN V 18599-10'!$B$2:$F$47,2,FALSE)</f>
        <v>125</v>
      </c>
      <c r="H51" s="26">
        <f>VLOOKUP(Zuweisungen_BE!F51,'SIA 2024'!$C$2:$G$46,2,FALSE)</f>
        <v>70</v>
      </c>
      <c r="I51" s="27" t="str">
        <f>VLOOKUP(Zuweisungen_BE!D51,'DIN V 18599-10'!$B$2:$F$47,3,FALSE)</f>
        <v>0</v>
      </c>
      <c r="J51" s="28" t="str">
        <f>VLOOKUP(Zuweisungen_BE!D51,'DIN V 18599-10'!$B$2:$F$47,4,FALSE)</f>
        <v>0</v>
      </c>
      <c r="K51" s="29" t="str">
        <f>VLOOKUP(Zuweisungen_BE!D51,'DIN V 18599-10'!$B$2:$F$47,5,FALSE)</f>
        <v>0</v>
      </c>
      <c r="L51" s="27">
        <f>VLOOKUP(Zuweisungen_BE!F51,'SIA 2024'!$C$2:$G$46,4,FALSE)</f>
        <v>2</v>
      </c>
      <c r="M51" s="28">
        <f>VLOOKUP(Zuweisungen_BE!F51,'SIA 2024'!$C$2:$G$46,3,FALSE)</f>
        <v>4</v>
      </c>
      <c r="N51" s="29">
        <f>VLOOKUP(Zuweisungen_BE!F51,'SIA 2024'!$C$2:$G$46,5,FALSE)</f>
        <v>6</v>
      </c>
      <c r="O51" s="23">
        <f>VLOOKUP(Zuweisungen_BE!D51,'DIN V 18599-10'!$B$2:$H$47,6,FALSE)</f>
        <v>8</v>
      </c>
      <c r="P51" s="23">
        <f>VLOOKUP(Zuweisungen_BE!D51,'DIN V 18599-10'!$B$2:$H$47,7,FALSE)</f>
        <v>23</v>
      </c>
      <c r="Q51" s="23">
        <f>VLOOKUP(Zuweisungen_BE!F51,'SIA 2024'!$C$2:$I$46,6,FALSE)</f>
        <v>7</v>
      </c>
      <c r="R51" s="23">
        <f>VLOOKUP(Zuweisungen_BE!F51,'SIA 2024'!$C$2:$I$46,7,FALSE)</f>
        <v>23</v>
      </c>
    </row>
    <row r="52" spans="1:18" s="12" customFormat="1" x14ac:dyDescent="0.25">
      <c r="A52" s="16" t="s">
        <v>11</v>
      </c>
      <c r="B52" s="16" t="s">
        <v>294</v>
      </c>
      <c r="C52" s="19" t="s">
        <v>146</v>
      </c>
      <c r="D52" s="36" t="str">
        <f>VLOOKUP(Zuweisungen_BE!C52,'DIN V 18599-10'!$A$2:$B$47,2,FALSE)</f>
        <v>31</v>
      </c>
      <c r="E52" s="21" t="s">
        <v>12</v>
      </c>
      <c r="F52" s="21" t="str">
        <f>VLOOKUP(Zuweisungen_BE!E52,'SIA 2024'!$A$2:$C$46,3,FALSE)</f>
        <v>11.3</v>
      </c>
      <c r="G52" s="17" t="str">
        <f>VLOOKUP(Zuweisungen_BE!D52,'DIN V 18599-10'!$B$2:$F$47,2,FALSE)</f>
        <v>125</v>
      </c>
      <c r="H52" s="26">
        <f>VLOOKUP(Zuweisungen_BE!F52,'SIA 2024'!$C$2:$G$46,2,FALSE)</f>
        <v>70</v>
      </c>
      <c r="I52" s="27" t="str">
        <f>VLOOKUP(Zuweisungen_BE!D52,'DIN V 18599-10'!$B$2:$F$47,3,FALSE)</f>
        <v>0</v>
      </c>
      <c r="J52" s="28" t="str">
        <f>VLOOKUP(Zuweisungen_BE!D52,'DIN V 18599-10'!$B$2:$F$47,4,FALSE)</f>
        <v>0</v>
      </c>
      <c r="K52" s="29" t="str">
        <f>VLOOKUP(Zuweisungen_BE!D52,'DIN V 18599-10'!$B$2:$F$47,5,FALSE)</f>
        <v>0</v>
      </c>
      <c r="L52" s="27">
        <f>VLOOKUP(Zuweisungen_BE!F52,'SIA 2024'!$C$2:$G$46,4,FALSE)</f>
        <v>1</v>
      </c>
      <c r="M52" s="28">
        <f>VLOOKUP(Zuweisungen_BE!F52,'SIA 2024'!$C$2:$G$46,3,FALSE)</f>
        <v>2</v>
      </c>
      <c r="N52" s="29">
        <f>VLOOKUP(Zuweisungen_BE!F52,'SIA 2024'!$C$2:$G$46,5,FALSE)</f>
        <v>3</v>
      </c>
      <c r="O52" s="23">
        <f>VLOOKUP(Zuweisungen_BE!D52,'DIN V 18599-10'!$B$2:$H$47,6,FALSE)</f>
        <v>8</v>
      </c>
      <c r="P52" s="23">
        <f>VLOOKUP(Zuweisungen_BE!D52,'DIN V 18599-10'!$B$2:$H$47,7,FALSE)</f>
        <v>23</v>
      </c>
      <c r="Q52" s="23">
        <f>VLOOKUP(Zuweisungen_BE!F52,'SIA 2024'!$C$2:$I$46,6,FALSE)</f>
        <v>7</v>
      </c>
      <c r="R52" s="23">
        <f>VLOOKUP(Zuweisungen_BE!F52,'SIA 2024'!$C$2:$I$46,7,FALSE)</f>
        <v>23</v>
      </c>
    </row>
    <row r="53" spans="1:18" s="12" customFormat="1" x14ac:dyDescent="0.25">
      <c r="A53" s="16" t="s">
        <v>11</v>
      </c>
      <c r="B53" s="16" t="s">
        <v>295</v>
      </c>
      <c r="C53" s="19" t="s">
        <v>146</v>
      </c>
      <c r="D53" s="36" t="str">
        <f>VLOOKUP(Zuweisungen_BE!C53,'DIN V 18599-10'!$A$2:$B$47,2,FALSE)</f>
        <v>31</v>
      </c>
      <c r="E53" s="21" t="s">
        <v>12</v>
      </c>
      <c r="F53" s="21" t="str">
        <f>VLOOKUP(Zuweisungen_BE!E53,'SIA 2024'!$A$2:$C$46,3,FALSE)</f>
        <v>11.3</v>
      </c>
      <c r="G53" s="17" t="str">
        <f>VLOOKUP(Zuweisungen_BE!D53,'DIN V 18599-10'!$B$2:$F$47,2,FALSE)</f>
        <v>125</v>
      </c>
      <c r="H53" s="26">
        <f>VLOOKUP(Zuweisungen_BE!F53,'SIA 2024'!$C$2:$G$46,2,FALSE)</f>
        <v>70</v>
      </c>
      <c r="I53" s="27" t="str">
        <f>VLOOKUP(Zuweisungen_BE!D53,'DIN V 18599-10'!$B$2:$F$47,3,FALSE)</f>
        <v>0</v>
      </c>
      <c r="J53" s="28" t="str">
        <f>VLOOKUP(Zuweisungen_BE!D53,'DIN V 18599-10'!$B$2:$F$47,4,FALSE)</f>
        <v>0</v>
      </c>
      <c r="K53" s="29" t="str">
        <f>VLOOKUP(Zuweisungen_BE!D53,'DIN V 18599-10'!$B$2:$F$47,5,FALSE)</f>
        <v>0</v>
      </c>
      <c r="L53" s="27">
        <f>VLOOKUP(Zuweisungen_BE!F53,'SIA 2024'!$C$2:$G$46,4,FALSE)</f>
        <v>1</v>
      </c>
      <c r="M53" s="28">
        <f>VLOOKUP(Zuweisungen_BE!F53,'SIA 2024'!$C$2:$G$46,3,FALSE)</f>
        <v>2</v>
      </c>
      <c r="N53" s="29">
        <f>VLOOKUP(Zuweisungen_BE!F53,'SIA 2024'!$C$2:$G$46,5,FALSE)</f>
        <v>3</v>
      </c>
      <c r="O53" s="23">
        <f>VLOOKUP(Zuweisungen_BE!D53,'DIN V 18599-10'!$B$2:$H$47,6,FALSE)</f>
        <v>8</v>
      </c>
      <c r="P53" s="23">
        <f>VLOOKUP(Zuweisungen_BE!D53,'DIN V 18599-10'!$B$2:$H$47,7,FALSE)</f>
        <v>23</v>
      </c>
      <c r="Q53" s="23">
        <f>VLOOKUP(Zuweisungen_BE!F53,'SIA 2024'!$C$2:$I$46,6,FALSE)</f>
        <v>7</v>
      </c>
      <c r="R53" s="23">
        <f>VLOOKUP(Zuweisungen_BE!F53,'SIA 2024'!$C$2:$I$46,7,FALSE)</f>
        <v>23</v>
      </c>
    </row>
    <row r="54" spans="1:18" s="12" customFormat="1" x14ac:dyDescent="0.25">
      <c r="A54" s="16" t="s">
        <v>11</v>
      </c>
      <c r="B54" s="16" t="s">
        <v>296</v>
      </c>
      <c r="C54" s="19" t="s">
        <v>146</v>
      </c>
      <c r="D54" s="36" t="str">
        <f>VLOOKUP(Zuweisungen_BE!C54,'DIN V 18599-10'!$A$2:$B$47,2,FALSE)</f>
        <v>31</v>
      </c>
      <c r="E54" s="21" t="s">
        <v>12</v>
      </c>
      <c r="F54" s="21" t="str">
        <f>VLOOKUP(Zuweisungen_BE!E54,'SIA 2024'!$A$2:$C$46,3,FALSE)</f>
        <v>11.3</v>
      </c>
      <c r="G54" s="17" t="str">
        <f>VLOOKUP(Zuweisungen_BE!D54,'DIN V 18599-10'!$B$2:$F$47,2,FALSE)</f>
        <v>125</v>
      </c>
      <c r="H54" s="26">
        <f>VLOOKUP(Zuweisungen_BE!F54,'SIA 2024'!$C$2:$G$46,2,FALSE)</f>
        <v>70</v>
      </c>
      <c r="I54" s="27" t="str">
        <f>VLOOKUP(Zuweisungen_BE!D54,'DIN V 18599-10'!$B$2:$F$47,3,FALSE)</f>
        <v>0</v>
      </c>
      <c r="J54" s="28" t="str">
        <f>VLOOKUP(Zuweisungen_BE!D54,'DIN V 18599-10'!$B$2:$F$47,4,FALSE)</f>
        <v>0</v>
      </c>
      <c r="K54" s="29" t="str">
        <f>VLOOKUP(Zuweisungen_BE!D54,'DIN V 18599-10'!$B$2:$F$47,5,FALSE)</f>
        <v>0</v>
      </c>
      <c r="L54" s="27">
        <f>VLOOKUP(Zuweisungen_BE!F54,'SIA 2024'!$C$2:$G$46,4,FALSE)</f>
        <v>1</v>
      </c>
      <c r="M54" s="28">
        <f>VLOOKUP(Zuweisungen_BE!F54,'SIA 2024'!$C$2:$G$46,3,FALSE)</f>
        <v>2</v>
      </c>
      <c r="N54" s="29">
        <f>VLOOKUP(Zuweisungen_BE!F54,'SIA 2024'!$C$2:$G$46,5,FALSE)</f>
        <v>3</v>
      </c>
      <c r="O54" s="23">
        <f>VLOOKUP(Zuweisungen_BE!D54,'DIN V 18599-10'!$B$2:$H$47,6,FALSE)</f>
        <v>8</v>
      </c>
      <c r="P54" s="23">
        <f>VLOOKUP(Zuweisungen_BE!D54,'DIN V 18599-10'!$B$2:$H$47,7,FALSE)</f>
        <v>23</v>
      </c>
      <c r="Q54" s="23">
        <f>VLOOKUP(Zuweisungen_BE!F54,'SIA 2024'!$C$2:$I$46,6,FALSE)</f>
        <v>7</v>
      </c>
      <c r="R54" s="23">
        <f>VLOOKUP(Zuweisungen_BE!F54,'SIA 2024'!$C$2:$I$46,7,FALSE)</f>
        <v>23</v>
      </c>
    </row>
    <row r="55" spans="1:18" s="12" customFormat="1" x14ac:dyDescent="0.25">
      <c r="A55" s="16" t="s">
        <v>11</v>
      </c>
      <c r="B55" s="16" t="s">
        <v>297</v>
      </c>
      <c r="C55" s="19" t="s">
        <v>146</v>
      </c>
      <c r="D55" s="36" t="str">
        <f>VLOOKUP(Zuweisungen_BE!C55,'DIN V 18599-10'!$A$2:$B$47,2,FALSE)</f>
        <v>31</v>
      </c>
      <c r="E55" s="21" t="s">
        <v>12</v>
      </c>
      <c r="F55" s="21" t="str">
        <f>VLOOKUP(Zuweisungen_BE!E55,'SIA 2024'!$A$2:$C$46,3,FALSE)</f>
        <v>11.3</v>
      </c>
      <c r="G55" s="17" t="str">
        <f>VLOOKUP(Zuweisungen_BE!D55,'DIN V 18599-10'!$B$2:$F$47,2,FALSE)</f>
        <v>125</v>
      </c>
      <c r="H55" s="26">
        <f>VLOOKUP(Zuweisungen_BE!F55,'SIA 2024'!$C$2:$G$46,2,FALSE)</f>
        <v>70</v>
      </c>
      <c r="I55" s="27" t="str">
        <f>VLOOKUP(Zuweisungen_BE!D55,'DIN V 18599-10'!$B$2:$F$47,3,FALSE)</f>
        <v>0</v>
      </c>
      <c r="J55" s="28" t="str">
        <f>VLOOKUP(Zuweisungen_BE!D55,'DIN V 18599-10'!$B$2:$F$47,4,FALSE)</f>
        <v>0</v>
      </c>
      <c r="K55" s="29" t="str">
        <f>VLOOKUP(Zuweisungen_BE!D55,'DIN V 18599-10'!$B$2:$F$47,5,FALSE)</f>
        <v>0</v>
      </c>
      <c r="L55" s="27">
        <f>VLOOKUP(Zuweisungen_BE!F55,'SIA 2024'!$C$2:$G$46,4,FALSE)</f>
        <v>1</v>
      </c>
      <c r="M55" s="28">
        <f>VLOOKUP(Zuweisungen_BE!F55,'SIA 2024'!$C$2:$G$46,3,FALSE)</f>
        <v>2</v>
      </c>
      <c r="N55" s="29">
        <f>VLOOKUP(Zuweisungen_BE!F55,'SIA 2024'!$C$2:$G$46,5,FALSE)</f>
        <v>3</v>
      </c>
      <c r="O55" s="23">
        <f>VLOOKUP(Zuweisungen_BE!D55,'DIN V 18599-10'!$B$2:$H$47,6,FALSE)</f>
        <v>8</v>
      </c>
      <c r="P55" s="23">
        <f>VLOOKUP(Zuweisungen_BE!D55,'DIN V 18599-10'!$B$2:$H$47,7,FALSE)</f>
        <v>23</v>
      </c>
      <c r="Q55" s="23">
        <f>VLOOKUP(Zuweisungen_BE!F55,'SIA 2024'!$C$2:$I$46,6,FALSE)</f>
        <v>7</v>
      </c>
      <c r="R55" s="23">
        <f>VLOOKUP(Zuweisungen_BE!F55,'SIA 2024'!$C$2:$I$46,7,FALSE)</f>
        <v>23</v>
      </c>
    </row>
    <row r="56" spans="1:18" s="12" customFormat="1" x14ac:dyDescent="0.25">
      <c r="A56" s="16" t="s">
        <v>11</v>
      </c>
      <c r="B56" s="16" t="s">
        <v>298</v>
      </c>
      <c r="C56" s="19" t="s">
        <v>146</v>
      </c>
      <c r="D56" s="36" t="str">
        <f>VLOOKUP(Zuweisungen_BE!C56,'DIN V 18599-10'!$A$2:$B$47,2,FALSE)</f>
        <v>31</v>
      </c>
      <c r="E56" s="21" t="s">
        <v>63</v>
      </c>
      <c r="F56" s="21" t="str">
        <f>VLOOKUP(Zuweisungen_BE!E56,'SIA 2024'!$A$2:$C$46,3,FALSE)</f>
        <v>11.1</v>
      </c>
      <c r="G56" s="17" t="str">
        <f>VLOOKUP(Zuweisungen_BE!D56,'DIN V 18599-10'!$B$2:$F$47,2,FALSE)</f>
        <v>125</v>
      </c>
      <c r="H56" s="26">
        <f>VLOOKUP(Zuweisungen_BE!F56,'SIA 2024'!$C$2:$G$46,2,FALSE)</f>
        <v>120</v>
      </c>
      <c r="I56" s="27" t="str">
        <f>VLOOKUP(Zuweisungen_BE!D56,'DIN V 18599-10'!$B$2:$F$47,3,FALSE)</f>
        <v>0</v>
      </c>
      <c r="J56" s="28" t="str">
        <f>VLOOKUP(Zuweisungen_BE!D56,'DIN V 18599-10'!$B$2:$F$47,4,FALSE)</f>
        <v>0</v>
      </c>
      <c r="K56" s="29" t="str">
        <f>VLOOKUP(Zuweisungen_BE!D56,'DIN V 18599-10'!$B$2:$F$47,5,FALSE)</f>
        <v>0</v>
      </c>
      <c r="L56" s="27">
        <f>VLOOKUP(Zuweisungen_BE!F56,'SIA 2024'!$C$2:$G$46,4,FALSE)</f>
        <v>0</v>
      </c>
      <c r="M56" s="28">
        <f>VLOOKUP(Zuweisungen_BE!F56,'SIA 2024'!$C$2:$G$46,3,FALSE)</f>
        <v>0</v>
      </c>
      <c r="N56" s="29">
        <f>VLOOKUP(Zuweisungen_BE!F56,'SIA 2024'!$C$2:$G$46,5,FALSE)</f>
        <v>0</v>
      </c>
      <c r="O56" s="23">
        <f>VLOOKUP(Zuweisungen_BE!D56,'DIN V 18599-10'!$B$2:$H$47,6,FALSE)</f>
        <v>8</v>
      </c>
      <c r="P56" s="23">
        <f>VLOOKUP(Zuweisungen_BE!D56,'DIN V 18599-10'!$B$2:$H$47,7,FALSE)</f>
        <v>23</v>
      </c>
      <c r="Q56" s="23">
        <f>VLOOKUP(Zuweisungen_BE!F56,'SIA 2024'!$C$2:$I$46,6,FALSE)</f>
        <v>7</v>
      </c>
      <c r="R56" s="23">
        <f>VLOOKUP(Zuweisungen_BE!F56,'SIA 2024'!$C$2:$I$46,7,FALSE)</f>
        <v>23</v>
      </c>
    </row>
    <row r="57" spans="1:18" s="12" customFormat="1" x14ac:dyDescent="0.25">
      <c r="A57" s="16" t="s">
        <v>11</v>
      </c>
      <c r="B57" s="16" t="s">
        <v>299</v>
      </c>
      <c r="C57" s="21" t="s">
        <v>146</v>
      </c>
      <c r="D57" s="36" t="str">
        <f>VLOOKUP(Zuweisungen_BE!C57,'DIN V 18599-10'!$A$2:$B$47,2,FALSE)</f>
        <v>31</v>
      </c>
      <c r="E57" s="21" t="s">
        <v>73</v>
      </c>
      <c r="F57" s="21" t="str">
        <f>VLOOKUP(Zuweisungen_BE!E57,'SIA 2024'!$A$2:$C$46,3,FALSE)</f>
        <v>10.1</v>
      </c>
      <c r="G57" s="17" t="str">
        <f>VLOOKUP(Zuweisungen_BE!D57,'DIN V 18599-10'!$B$2:$F$47,2,FALSE)</f>
        <v>125</v>
      </c>
      <c r="H57" s="26">
        <f>VLOOKUP(Zuweisungen_BE!F57,'SIA 2024'!$C$2:$G$46,2,FALSE)</f>
        <v>90</v>
      </c>
      <c r="I57" s="27" t="str">
        <f>VLOOKUP(Zuweisungen_BE!D57,'DIN V 18599-10'!$B$2:$F$47,3,FALSE)</f>
        <v>0</v>
      </c>
      <c r="J57" s="28" t="str">
        <f>VLOOKUP(Zuweisungen_BE!D57,'DIN V 18599-10'!$B$2:$F$47,4,FALSE)</f>
        <v>0</v>
      </c>
      <c r="K57" s="29" t="str">
        <f>VLOOKUP(Zuweisungen_BE!D57,'DIN V 18599-10'!$B$2:$F$47,5,FALSE)</f>
        <v>0</v>
      </c>
      <c r="L57" s="27">
        <f>VLOOKUP(Zuweisungen_BE!F57,'SIA 2024'!$C$2:$G$46,4,FALSE)</f>
        <v>0</v>
      </c>
      <c r="M57" s="28">
        <f>VLOOKUP(Zuweisungen_BE!F57,'SIA 2024'!$C$2:$G$46,3,FALSE)</f>
        <v>0</v>
      </c>
      <c r="N57" s="29">
        <f>VLOOKUP(Zuweisungen_BE!F57,'SIA 2024'!$C$2:$G$46,5,FALSE)</f>
        <v>0</v>
      </c>
      <c r="O57" s="23">
        <f>VLOOKUP(Zuweisungen_BE!D57,'DIN V 18599-10'!$B$2:$H$47,6,FALSE)</f>
        <v>8</v>
      </c>
      <c r="P57" s="23">
        <f>VLOOKUP(Zuweisungen_BE!D57,'DIN V 18599-10'!$B$2:$H$47,7,FALSE)</f>
        <v>23</v>
      </c>
      <c r="Q57" s="23">
        <f>VLOOKUP(Zuweisungen_BE!F57,'SIA 2024'!$C$2:$I$46,6,FALSE)</f>
        <v>0</v>
      </c>
      <c r="R57" s="23">
        <f>VLOOKUP(Zuweisungen_BE!F57,'SIA 2024'!$C$2:$I$46,7,FALSE)</f>
        <v>24</v>
      </c>
    </row>
    <row r="58" spans="1:18" s="12" customFormat="1" x14ac:dyDescent="0.25">
      <c r="A58" s="16" t="s">
        <v>11</v>
      </c>
      <c r="B58" s="16" t="s">
        <v>300</v>
      </c>
      <c r="C58" s="21" t="s">
        <v>146</v>
      </c>
      <c r="D58" s="36" t="str">
        <f>VLOOKUP(Zuweisungen_BE!C58,'DIN V 18599-10'!$A$2:$B$47,2,FALSE)</f>
        <v>31</v>
      </c>
      <c r="E58" s="21" t="s">
        <v>73</v>
      </c>
      <c r="F58" s="21" t="str">
        <f>VLOOKUP(Zuweisungen_BE!E58,'SIA 2024'!$A$2:$C$46,3,FALSE)</f>
        <v>10.1</v>
      </c>
      <c r="G58" s="17" t="str">
        <f>VLOOKUP(Zuweisungen_BE!D58,'DIN V 18599-10'!$B$2:$F$47,2,FALSE)</f>
        <v>125</v>
      </c>
      <c r="H58" s="26">
        <f>VLOOKUP(Zuweisungen_BE!F58,'SIA 2024'!$C$2:$G$46,2,FALSE)</f>
        <v>90</v>
      </c>
      <c r="I58" s="27" t="str">
        <f>VLOOKUP(Zuweisungen_BE!D58,'DIN V 18599-10'!$B$2:$F$47,3,FALSE)</f>
        <v>0</v>
      </c>
      <c r="J58" s="28" t="str">
        <f>VLOOKUP(Zuweisungen_BE!D58,'DIN V 18599-10'!$B$2:$F$47,4,FALSE)</f>
        <v>0</v>
      </c>
      <c r="K58" s="29" t="str">
        <f>VLOOKUP(Zuweisungen_BE!D58,'DIN V 18599-10'!$B$2:$F$47,5,FALSE)</f>
        <v>0</v>
      </c>
      <c r="L58" s="27">
        <f>VLOOKUP(Zuweisungen_BE!F58,'SIA 2024'!$C$2:$G$46,4,FALSE)</f>
        <v>0</v>
      </c>
      <c r="M58" s="28">
        <f>VLOOKUP(Zuweisungen_BE!F58,'SIA 2024'!$C$2:$G$46,3,FALSE)</f>
        <v>0</v>
      </c>
      <c r="N58" s="29">
        <f>VLOOKUP(Zuweisungen_BE!F58,'SIA 2024'!$C$2:$G$46,5,FALSE)</f>
        <v>0</v>
      </c>
      <c r="O58" s="23">
        <f>VLOOKUP(Zuweisungen_BE!D58,'DIN V 18599-10'!$B$2:$H$47,6,FALSE)</f>
        <v>8</v>
      </c>
      <c r="P58" s="23">
        <f>VLOOKUP(Zuweisungen_BE!D58,'DIN V 18599-10'!$B$2:$H$47,7,FALSE)</f>
        <v>23</v>
      </c>
      <c r="Q58" s="23">
        <f>VLOOKUP(Zuweisungen_BE!F58,'SIA 2024'!$C$2:$I$46,6,FALSE)</f>
        <v>0</v>
      </c>
      <c r="R58" s="23">
        <f>VLOOKUP(Zuweisungen_BE!F58,'SIA 2024'!$C$2:$I$46,7,FALSE)</f>
        <v>24</v>
      </c>
    </row>
    <row r="59" spans="1:18" s="12" customFormat="1" x14ac:dyDescent="0.25">
      <c r="A59" s="16" t="s">
        <v>11</v>
      </c>
      <c r="B59" s="16" t="s">
        <v>301</v>
      </c>
      <c r="C59" s="19" t="s">
        <v>329</v>
      </c>
      <c r="D59" s="36" t="str">
        <f>VLOOKUP(Zuweisungen_BE!C59,'DIN V 18599-10'!$A$2:$B$47,2,FALSE)</f>
        <v>41</v>
      </c>
      <c r="E59" s="21" t="s">
        <v>73</v>
      </c>
      <c r="F59" s="21" t="str">
        <f>VLOOKUP(Zuweisungen_BE!E59,'SIA 2024'!$A$2:$C$46,3,FALSE)</f>
        <v>10.1</v>
      </c>
      <c r="G59" s="17" t="str">
        <f>VLOOKUP(Zuweisungen_BE!D59,'DIN V 18599-10'!$B$2:$F$47,2,FALSE)</f>
        <v>70</v>
      </c>
      <c r="H59" s="26">
        <f>VLOOKUP(Zuweisungen_BE!F59,'SIA 2024'!$C$2:$G$46,2,FALSE)</f>
        <v>90</v>
      </c>
      <c r="I59" s="27" t="str">
        <f>VLOOKUP(Zuweisungen_BE!D59,'DIN V 18599-10'!$B$2:$F$47,3,FALSE)</f>
        <v>0</v>
      </c>
      <c r="J59" s="28" t="str">
        <f>VLOOKUP(Zuweisungen_BE!D59,'DIN V 18599-10'!$B$2:$F$47,4,FALSE)</f>
        <v>0</v>
      </c>
      <c r="K59" s="29" t="str">
        <f>VLOOKUP(Zuweisungen_BE!D59,'DIN V 18599-10'!$B$2:$F$47,5,FALSE)</f>
        <v>0</v>
      </c>
      <c r="L59" s="27">
        <f>VLOOKUP(Zuweisungen_BE!F59,'SIA 2024'!$C$2:$G$46,4,FALSE)</f>
        <v>0</v>
      </c>
      <c r="M59" s="28">
        <f>VLOOKUP(Zuweisungen_BE!F59,'SIA 2024'!$C$2:$G$46,3,FALSE)</f>
        <v>0</v>
      </c>
      <c r="N59" s="29">
        <f>VLOOKUP(Zuweisungen_BE!F59,'SIA 2024'!$C$2:$G$46,5,FALSE)</f>
        <v>0</v>
      </c>
      <c r="O59" s="23">
        <f>VLOOKUP(Zuweisungen_BE!D59,'DIN V 18599-10'!$B$2:$H$47,6,FALSE)</f>
        <v>0</v>
      </c>
      <c r="P59" s="23">
        <f>VLOOKUP(Zuweisungen_BE!D59,'DIN V 18599-10'!$B$2:$H$47,7,FALSE)</f>
        <v>24</v>
      </c>
      <c r="Q59" s="23">
        <f>VLOOKUP(Zuweisungen_BE!F59,'SIA 2024'!$C$2:$I$46,6,FALSE)</f>
        <v>0</v>
      </c>
      <c r="R59" s="23">
        <f>VLOOKUP(Zuweisungen_BE!F59,'SIA 2024'!$C$2:$I$46,7,FALSE)</f>
        <v>24</v>
      </c>
    </row>
    <row r="60" spans="1:18" s="12" customFormat="1" x14ac:dyDescent="0.25">
      <c r="A60" s="25" t="s">
        <v>11</v>
      </c>
      <c r="B60" s="25" t="s">
        <v>302</v>
      </c>
      <c r="C60" s="21" t="s">
        <v>329</v>
      </c>
      <c r="D60" s="36" t="str">
        <f>VLOOKUP(Zuweisungen_BE!C60,'DIN V 18599-10'!$A$2:$B$47,2,FALSE)</f>
        <v>41</v>
      </c>
      <c r="E60" s="21" t="s">
        <v>73</v>
      </c>
      <c r="F60" s="21" t="str">
        <f>VLOOKUP(Zuweisungen_BE!E60,'SIA 2024'!$A$2:$C$46,3,FALSE)</f>
        <v>10.1</v>
      </c>
      <c r="G60" s="17" t="str">
        <f>VLOOKUP(Zuweisungen_BE!D60,'DIN V 18599-10'!$B$2:$F$47,2,FALSE)</f>
        <v>70</v>
      </c>
      <c r="H60" s="26">
        <f>VLOOKUP(Zuweisungen_BE!F60,'SIA 2024'!$C$2:$G$46,2,FALSE)</f>
        <v>90</v>
      </c>
      <c r="I60" s="27" t="str">
        <f>VLOOKUP(Zuweisungen_BE!D60,'DIN V 18599-10'!$B$2:$F$47,3,FALSE)</f>
        <v>0</v>
      </c>
      <c r="J60" s="28" t="str">
        <f>VLOOKUP(Zuweisungen_BE!D60,'DIN V 18599-10'!$B$2:$F$47,4,FALSE)</f>
        <v>0</v>
      </c>
      <c r="K60" s="29" t="str">
        <f>VLOOKUP(Zuweisungen_BE!D60,'DIN V 18599-10'!$B$2:$F$47,5,FALSE)</f>
        <v>0</v>
      </c>
      <c r="L60" s="27">
        <f>VLOOKUP(Zuweisungen_BE!F60,'SIA 2024'!$C$2:$G$46,4,FALSE)</f>
        <v>0</v>
      </c>
      <c r="M60" s="28">
        <f>VLOOKUP(Zuweisungen_BE!F60,'SIA 2024'!$C$2:$G$46,3,FALSE)</f>
        <v>0</v>
      </c>
      <c r="N60" s="29">
        <f>VLOOKUP(Zuweisungen_BE!F60,'SIA 2024'!$C$2:$G$46,5,FALSE)</f>
        <v>0</v>
      </c>
      <c r="O60" s="23">
        <f>VLOOKUP(Zuweisungen_BE!D60,'DIN V 18599-10'!$B$2:$H$47,6,FALSE)</f>
        <v>0</v>
      </c>
      <c r="P60" s="23">
        <f>VLOOKUP(Zuweisungen_BE!D60,'DIN V 18599-10'!$B$2:$H$47,7,FALSE)</f>
        <v>24</v>
      </c>
      <c r="Q60" s="23">
        <f>VLOOKUP(Zuweisungen_BE!F60,'SIA 2024'!$C$2:$I$46,6,FALSE)</f>
        <v>0</v>
      </c>
      <c r="R60" s="23">
        <f>VLOOKUP(Zuweisungen_BE!F60,'SIA 2024'!$C$2:$I$46,7,FALSE)</f>
        <v>24</v>
      </c>
    </row>
    <row r="61" spans="1:18" s="12" customFormat="1" x14ac:dyDescent="0.25">
      <c r="A61" s="16" t="s">
        <v>11</v>
      </c>
      <c r="B61" s="16" t="s">
        <v>303</v>
      </c>
      <c r="C61" s="21" t="s">
        <v>146</v>
      </c>
      <c r="D61" s="36" t="str">
        <f>VLOOKUP(Zuweisungen_BE!C61,'DIN V 18599-10'!$A$2:$B$47,2,FALSE)</f>
        <v>31</v>
      </c>
      <c r="E61" s="21" t="s">
        <v>63</v>
      </c>
      <c r="F61" s="21" t="str">
        <f>VLOOKUP(Zuweisungen_BE!E61,'SIA 2024'!$A$2:$C$46,3,FALSE)</f>
        <v>11.1</v>
      </c>
      <c r="G61" s="17" t="str">
        <f>VLOOKUP(Zuweisungen_BE!D61,'DIN V 18599-10'!$B$2:$F$47,2,FALSE)</f>
        <v>125</v>
      </c>
      <c r="H61" s="26">
        <f>VLOOKUP(Zuweisungen_BE!F61,'SIA 2024'!$C$2:$G$46,2,FALSE)</f>
        <v>120</v>
      </c>
      <c r="I61" s="27" t="str">
        <f>VLOOKUP(Zuweisungen_BE!D61,'DIN V 18599-10'!$B$2:$F$47,3,FALSE)</f>
        <v>0</v>
      </c>
      <c r="J61" s="28" t="str">
        <f>VLOOKUP(Zuweisungen_BE!D61,'DIN V 18599-10'!$B$2:$F$47,4,FALSE)</f>
        <v>0</v>
      </c>
      <c r="K61" s="29" t="str">
        <f>VLOOKUP(Zuweisungen_BE!D61,'DIN V 18599-10'!$B$2:$F$47,5,FALSE)</f>
        <v>0</v>
      </c>
      <c r="L61" s="27">
        <f>VLOOKUP(Zuweisungen_BE!F61,'SIA 2024'!$C$2:$G$46,4,FALSE)</f>
        <v>0</v>
      </c>
      <c r="M61" s="28">
        <f>VLOOKUP(Zuweisungen_BE!F61,'SIA 2024'!$C$2:$G$46,3,FALSE)</f>
        <v>0</v>
      </c>
      <c r="N61" s="29">
        <f>VLOOKUP(Zuweisungen_BE!F61,'SIA 2024'!$C$2:$G$46,5,FALSE)</f>
        <v>0</v>
      </c>
      <c r="O61" s="23">
        <f>VLOOKUP(Zuweisungen_BE!D61,'DIN V 18599-10'!$B$2:$H$47,6,FALSE)</f>
        <v>8</v>
      </c>
      <c r="P61" s="23">
        <f>VLOOKUP(Zuweisungen_BE!D61,'DIN V 18599-10'!$B$2:$H$47,7,FALSE)</f>
        <v>23</v>
      </c>
      <c r="Q61" s="23">
        <f>VLOOKUP(Zuweisungen_BE!F61,'SIA 2024'!$C$2:$I$46,6,FALSE)</f>
        <v>7</v>
      </c>
      <c r="R61" s="23">
        <f>VLOOKUP(Zuweisungen_BE!F61,'SIA 2024'!$C$2:$I$46,7,FALSE)</f>
        <v>23</v>
      </c>
    </row>
    <row r="62" spans="1:18" s="12" customFormat="1" x14ac:dyDescent="0.25">
      <c r="A62" s="16" t="s">
        <v>11</v>
      </c>
      <c r="B62" s="16" t="s">
        <v>13</v>
      </c>
      <c r="C62" s="19" t="s">
        <v>14</v>
      </c>
      <c r="D62" s="36" t="str">
        <f>VLOOKUP(Zuweisungen_BE!C62,'DIN V 18599-10'!$A$2:$B$47,2,FALSE)</f>
        <v>35</v>
      </c>
      <c r="E62" s="21" t="s">
        <v>14</v>
      </c>
      <c r="F62" s="21" t="str">
        <f>VLOOKUP(Zuweisungen_BE!E62,'SIA 2024'!$A$2:$C$46,3,FALSE)</f>
        <v>11.2</v>
      </c>
      <c r="G62" s="17" t="str">
        <f>VLOOKUP(Zuweisungen_BE!D62,'DIN V 18599-10'!$B$2:$F$47,2,FALSE)</f>
        <v>110</v>
      </c>
      <c r="H62" s="26">
        <f>VLOOKUP(Zuweisungen_BE!F62,'SIA 2024'!$C$2:$G$46,2,FALSE)</f>
        <v>120</v>
      </c>
      <c r="I62" s="27" t="str">
        <f>VLOOKUP(Zuweisungen_BE!D62,'DIN V 18599-10'!$B$2:$F$47,3,FALSE)</f>
        <v>1</v>
      </c>
      <c r="J62" s="28" t="str">
        <f>VLOOKUP(Zuweisungen_BE!D62,'DIN V 18599-10'!$B$2:$F$47,4,FALSE)</f>
        <v>2</v>
      </c>
      <c r="K62" s="29" t="str">
        <f>VLOOKUP(Zuweisungen_BE!D62,'DIN V 18599-10'!$B$2:$F$47,5,FALSE)</f>
        <v>3</v>
      </c>
      <c r="L62" s="27">
        <f>VLOOKUP(Zuweisungen_BE!F62,'SIA 2024'!$C$2:$G$46,4,FALSE)</f>
        <v>1</v>
      </c>
      <c r="M62" s="28">
        <f>VLOOKUP(Zuweisungen_BE!F62,'SIA 2024'!$C$2:$G$46,3,FALSE)</f>
        <v>2</v>
      </c>
      <c r="N62" s="29">
        <f>VLOOKUP(Zuweisungen_BE!F62,'SIA 2024'!$C$2:$G$46,5,FALSE)</f>
        <v>3</v>
      </c>
      <c r="O62" s="23">
        <f>VLOOKUP(Zuweisungen_BE!D62,'DIN V 18599-10'!$B$2:$H$47,6,FALSE)</f>
        <v>8</v>
      </c>
      <c r="P62" s="23">
        <f>VLOOKUP(Zuweisungen_BE!D62,'DIN V 18599-10'!$B$2:$H$47,7,FALSE)</f>
        <v>23</v>
      </c>
      <c r="Q62" s="23">
        <f>VLOOKUP(Zuweisungen_BE!F62,'SIA 2024'!$C$2:$I$46,6,FALSE)</f>
        <v>7</v>
      </c>
      <c r="R62" s="23">
        <f>VLOOKUP(Zuweisungen_BE!F62,'SIA 2024'!$C$2:$I$46,7,FALSE)</f>
        <v>23</v>
      </c>
    </row>
    <row r="63" spans="1:18" s="12" customFormat="1" x14ac:dyDescent="0.25">
      <c r="A63" s="16" t="s">
        <v>11</v>
      </c>
      <c r="B63" s="16" t="s">
        <v>304</v>
      </c>
      <c r="C63" s="19" t="s">
        <v>123</v>
      </c>
      <c r="D63" s="36" t="str">
        <f>VLOOKUP(Zuweisungen_BE!C63,'DIN V 18599-10'!$A$2:$B$47,2,FALSE)</f>
        <v>18</v>
      </c>
      <c r="E63" s="21" t="s">
        <v>67</v>
      </c>
      <c r="F63" s="21" t="str">
        <f>VLOOKUP(Zuweisungen_BE!E63,'SIA 2024'!$A$2:$C$46,3,FALSE)</f>
        <v>12.8</v>
      </c>
      <c r="G63" s="17" t="str">
        <f>VLOOKUP(Zuweisungen_BE!D63,'DIN V 18599-10'!$B$2:$F$47,2,FALSE)</f>
        <v>70</v>
      </c>
      <c r="H63" s="26">
        <f>VLOOKUP(Zuweisungen_BE!F63,'SIA 2024'!$C$2:$G$46,2,FALSE)</f>
        <v>70</v>
      </c>
      <c r="I63" s="27" t="str">
        <f>VLOOKUP(Zuweisungen_BE!D63,'DIN V 18599-10'!$B$2:$F$47,3,FALSE)</f>
        <v>0</v>
      </c>
      <c r="J63" s="28" t="str">
        <f>VLOOKUP(Zuweisungen_BE!D63,'DIN V 18599-10'!$B$2:$F$47,4,FALSE)</f>
        <v>0</v>
      </c>
      <c r="K63" s="29" t="str">
        <f>VLOOKUP(Zuweisungen_BE!D63,'DIN V 18599-10'!$B$2:$F$47,5,FALSE)</f>
        <v>0</v>
      </c>
      <c r="L63" s="27">
        <f>VLOOKUP(Zuweisungen_BE!F63,'SIA 2024'!$C$2:$G$46,4,FALSE)</f>
        <v>0</v>
      </c>
      <c r="M63" s="28">
        <f>VLOOKUP(Zuweisungen_BE!F63,'SIA 2024'!$C$2:$G$46,3,FALSE)</f>
        <v>0</v>
      </c>
      <c r="N63" s="29">
        <f>VLOOKUP(Zuweisungen_BE!F63,'SIA 2024'!$C$2:$G$46,5,FALSE)</f>
        <v>0</v>
      </c>
      <c r="O63" s="23">
        <f>VLOOKUP(Zuweisungen_BE!D63,'DIN V 18599-10'!$B$2:$H$47,6,FALSE)</f>
        <v>7</v>
      </c>
      <c r="P63" s="23">
        <f>VLOOKUP(Zuweisungen_BE!D63,'DIN V 18599-10'!$B$2:$H$47,7,FALSE)</f>
        <v>18</v>
      </c>
      <c r="Q63" s="23">
        <f>VLOOKUP(Zuweisungen_BE!F63,'SIA 2024'!$C$2:$I$46,6,FALSE)</f>
        <v>7</v>
      </c>
      <c r="R63" s="23">
        <f>VLOOKUP(Zuweisungen_BE!F63,'SIA 2024'!$C$2:$I$46,7,FALSE)</f>
        <v>18</v>
      </c>
    </row>
    <row r="64" spans="1:18" x14ac:dyDescent="0.25">
      <c r="A64" s="16" t="s">
        <v>247</v>
      </c>
      <c r="B64" s="16" t="s">
        <v>305</v>
      </c>
      <c r="C64" s="19" t="s">
        <v>108</v>
      </c>
      <c r="D64" s="36" t="str">
        <f>VLOOKUP(Zuweisungen_BE!C64,'DIN V 18599-10'!$A$2:$B$47,2,FALSE)</f>
        <v>11</v>
      </c>
      <c r="E64" s="21" t="s">
        <v>43</v>
      </c>
      <c r="F64" s="21" t="str">
        <f>VLOOKUP(Zuweisungen_BE!E64,'SIA 2024'!$A$2:$C$46,3,FALSE)</f>
        <v>2.1</v>
      </c>
      <c r="G64" s="17" t="str">
        <f>VLOOKUP(Zuweisungen_BE!D64,'DIN V 18599-10'!$B$2:$F$47,2,FALSE)</f>
        <v>70</v>
      </c>
      <c r="H64" s="26">
        <f>VLOOKUP(Zuweisungen_BE!F64,'SIA 2024'!$C$2:$G$46,2,FALSE)</f>
        <v>70</v>
      </c>
      <c r="I64" s="27" t="str">
        <f>VLOOKUP(Zuweisungen_BE!D64,'DIN V 18599-10'!$B$2:$F$47,3,FALSE)</f>
        <v>2</v>
      </c>
      <c r="J64" s="28" t="str">
        <f>VLOOKUP(Zuweisungen_BE!D64,'DIN V 18599-10'!$B$2:$F$47,4,FALSE)</f>
        <v>4</v>
      </c>
      <c r="K64" s="29" t="str">
        <f>VLOOKUP(Zuweisungen_BE!D64,'DIN V 18599-10'!$B$2:$F$47,5,FALSE)</f>
        <v>6</v>
      </c>
      <c r="L64" s="27">
        <f>VLOOKUP(Zuweisungen_BE!F64,'SIA 2024'!$C$2:$G$46,4,FALSE)</f>
        <v>4</v>
      </c>
      <c r="M64" s="28">
        <f>VLOOKUP(Zuweisungen_BE!F64,'SIA 2024'!$C$2:$G$46,3,FALSE)</f>
        <v>8</v>
      </c>
      <c r="N64" s="29">
        <f>VLOOKUP(Zuweisungen_BE!F64,'SIA 2024'!$C$2:$G$46,5,FALSE)</f>
        <v>10</v>
      </c>
      <c r="O64" s="23">
        <f>VLOOKUP(Zuweisungen_BE!D64,'DIN V 18599-10'!$B$2:$H$47,6,FALSE)</f>
        <v>21</v>
      </c>
      <c r="P64" s="23">
        <f>VLOOKUP(Zuweisungen_BE!D64,'DIN V 18599-10'!$B$2:$H$47,7,FALSE)</f>
        <v>8</v>
      </c>
      <c r="Q64" s="23">
        <f>VLOOKUP(Zuweisungen_BE!F64,'SIA 2024'!$C$2:$I$46,6,FALSE)</f>
        <v>17</v>
      </c>
      <c r="R64" s="23">
        <f>VLOOKUP(Zuweisungen_BE!F64,'SIA 2024'!$C$2:$I$46,7,FALSE)</f>
        <v>12</v>
      </c>
    </row>
    <row r="65" spans="1:18" s="12" customFormat="1" x14ac:dyDescent="0.25">
      <c r="A65" s="16" t="s">
        <v>247</v>
      </c>
      <c r="B65" s="16" t="s">
        <v>3</v>
      </c>
      <c r="C65" s="19" t="s">
        <v>108</v>
      </c>
      <c r="D65" s="36" t="str">
        <f>VLOOKUP(Zuweisungen_BE!C65,'DIN V 18599-10'!$A$2:$B$47,2,FALSE)</f>
        <v>11</v>
      </c>
      <c r="E65" s="21" t="s">
        <v>43</v>
      </c>
      <c r="F65" s="21" t="str">
        <f>VLOOKUP(Zuweisungen_BE!E65,'SIA 2024'!$A$2:$C$46,3,FALSE)</f>
        <v>2.1</v>
      </c>
      <c r="G65" s="17" t="str">
        <f>VLOOKUP(Zuweisungen_BE!D65,'DIN V 18599-10'!$B$2:$F$47,2,FALSE)</f>
        <v>70</v>
      </c>
      <c r="H65" s="26">
        <f>VLOOKUP(Zuweisungen_BE!F65,'SIA 2024'!$C$2:$G$46,2,FALSE)</f>
        <v>70</v>
      </c>
      <c r="I65" s="27" t="str">
        <f>VLOOKUP(Zuweisungen_BE!D65,'DIN V 18599-10'!$B$2:$F$47,3,FALSE)</f>
        <v>2</v>
      </c>
      <c r="J65" s="28" t="str">
        <f>VLOOKUP(Zuweisungen_BE!D65,'DIN V 18599-10'!$B$2:$F$47,4,FALSE)</f>
        <v>4</v>
      </c>
      <c r="K65" s="29" t="str">
        <f>VLOOKUP(Zuweisungen_BE!D65,'DIN V 18599-10'!$B$2:$F$47,5,FALSE)</f>
        <v>6</v>
      </c>
      <c r="L65" s="27">
        <f>VLOOKUP(Zuweisungen_BE!F65,'SIA 2024'!$C$2:$G$46,4,FALSE)</f>
        <v>4</v>
      </c>
      <c r="M65" s="28">
        <f>VLOOKUP(Zuweisungen_BE!F65,'SIA 2024'!$C$2:$G$46,3,FALSE)</f>
        <v>8</v>
      </c>
      <c r="N65" s="29">
        <f>VLOOKUP(Zuweisungen_BE!F65,'SIA 2024'!$C$2:$G$46,5,FALSE)</f>
        <v>10</v>
      </c>
      <c r="O65" s="23">
        <f>VLOOKUP(Zuweisungen_BE!D65,'DIN V 18599-10'!$B$2:$H$47,6,FALSE)</f>
        <v>21</v>
      </c>
      <c r="P65" s="23">
        <f>VLOOKUP(Zuweisungen_BE!D65,'DIN V 18599-10'!$B$2:$H$47,7,FALSE)</f>
        <v>8</v>
      </c>
      <c r="Q65" s="23">
        <f>VLOOKUP(Zuweisungen_BE!F65,'SIA 2024'!$C$2:$I$46,6,FALSE)</f>
        <v>17</v>
      </c>
      <c r="R65" s="23">
        <f>VLOOKUP(Zuweisungen_BE!F65,'SIA 2024'!$C$2:$I$46,7,FALSE)</f>
        <v>12</v>
      </c>
    </row>
    <row r="66" spans="1:18" s="12" customFormat="1" x14ac:dyDescent="0.25">
      <c r="A66" s="16" t="s">
        <v>247</v>
      </c>
      <c r="B66" s="16" t="s">
        <v>306</v>
      </c>
      <c r="C66" s="19" t="s">
        <v>112</v>
      </c>
      <c r="D66" s="36" t="str">
        <f>VLOOKUP(Zuweisungen_BE!C66,'DIN V 18599-10'!$A$2:$B$47,2,FALSE)</f>
        <v>13</v>
      </c>
      <c r="E66" s="21" t="s">
        <v>45</v>
      </c>
      <c r="F66" s="21" t="str">
        <f>VLOOKUP(Zuweisungen_BE!E66,'SIA 2024'!$A$2:$C$46,3,FALSE)</f>
        <v>6.1</v>
      </c>
      <c r="G66" s="17" t="str">
        <f>VLOOKUP(Zuweisungen_BE!D66,'DIN V 18599-10'!$B$2:$F$47,2,FALSE)</f>
        <v>70</v>
      </c>
      <c r="H66" s="26">
        <f>VLOOKUP(Zuweisungen_BE!F66,'SIA 2024'!$C$2:$G$46,2,FALSE)</f>
        <v>70</v>
      </c>
      <c r="I66" s="27" t="str">
        <f>VLOOKUP(Zuweisungen_BE!D66,'DIN V 18599-10'!$B$2:$F$47,3,FALSE)</f>
        <v>1</v>
      </c>
      <c r="J66" s="28" t="str">
        <f>VLOOKUP(Zuweisungen_BE!D66,'DIN V 18599-10'!$B$2:$F$47,4,FALSE)</f>
        <v>2</v>
      </c>
      <c r="K66" s="29" t="str">
        <f>VLOOKUP(Zuweisungen_BE!D66,'DIN V 18599-10'!$B$2:$F$47,5,FALSE)</f>
        <v>3</v>
      </c>
      <c r="L66" s="27">
        <f>VLOOKUP(Zuweisungen_BE!F66,'SIA 2024'!$C$2:$G$46,4,FALSE)</f>
        <v>1</v>
      </c>
      <c r="M66" s="28">
        <f>VLOOKUP(Zuweisungen_BE!F66,'SIA 2024'!$C$2:$G$46,3,FALSE)</f>
        <v>2</v>
      </c>
      <c r="N66" s="29">
        <f>VLOOKUP(Zuweisungen_BE!F66,'SIA 2024'!$C$2:$G$46,5,FALSE)</f>
        <v>3</v>
      </c>
      <c r="O66" s="23">
        <f>VLOOKUP(Zuweisungen_BE!D66,'DIN V 18599-10'!$B$2:$H$47,6,FALSE)</f>
        <v>10</v>
      </c>
      <c r="P66" s="23">
        <f>VLOOKUP(Zuweisungen_BE!D66,'DIN V 18599-10'!$B$2:$H$47,7,FALSE)</f>
        <v>24</v>
      </c>
      <c r="Q66" s="23">
        <f>VLOOKUP(Zuweisungen_BE!F66,'SIA 2024'!$C$2:$I$46,6,FALSE)</f>
        <v>8</v>
      </c>
      <c r="R66" s="23">
        <f>VLOOKUP(Zuweisungen_BE!F66,'SIA 2024'!$C$2:$I$46,7,FALSE)</f>
        <v>24</v>
      </c>
    </row>
    <row r="67" spans="1:18" s="12" customFormat="1" x14ac:dyDescent="0.25">
      <c r="A67" s="16" t="s">
        <v>247</v>
      </c>
      <c r="B67" s="16" t="s">
        <v>307</v>
      </c>
      <c r="C67" s="19" t="s">
        <v>112</v>
      </c>
      <c r="D67" s="36" t="str">
        <f>VLOOKUP(Zuweisungen_BE!C67,'DIN V 18599-10'!$A$2:$B$47,2,FALSE)</f>
        <v>13</v>
      </c>
      <c r="E67" s="21" t="s">
        <v>45</v>
      </c>
      <c r="F67" s="21" t="str">
        <f>VLOOKUP(Zuweisungen_BE!E67,'SIA 2024'!$A$2:$C$46,3,FALSE)</f>
        <v>6.1</v>
      </c>
      <c r="G67" s="17" t="str">
        <f>VLOOKUP(Zuweisungen_BE!D67,'DIN V 18599-10'!$B$2:$F$47,2,FALSE)</f>
        <v>70</v>
      </c>
      <c r="H67" s="26">
        <f>VLOOKUP(Zuweisungen_BE!F67,'SIA 2024'!$C$2:$G$46,2,FALSE)</f>
        <v>70</v>
      </c>
      <c r="I67" s="27" t="str">
        <f>VLOOKUP(Zuweisungen_BE!D67,'DIN V 18599-10'!$B$2:$F$47,3,FALSE)</f>
        <v>1</v>
      </c>
      <c r="J67" s="28" t="str">
        <f>VLOOKUP(Zuweisungen_BE!D67,'DIN V 18599-10'!$B$2:$F$47,4,FALSE)</f>
        <v>2</v>
      </c>
      <c r="K67" s="29" t="str">
        <f>VLOOKUP(Zuweisungen_BE!D67,'DIN V 18599-10'!$B$2:$F$47,5,FALSE)</f>
        <v>3</v>
      </c>
      <c r="L67" s="27">
        <f>VLOOKUP(Zuweisungen_BE!F67,'SIA 2024'!$C$2:$G$46,4,FALSE)</f>
        <v>1</v>
      </c>
      <c r="M67" s="28">
        <f>VLOOKUP(Zuweisungen_BE!F67,'SIA 2024'!$C$2:$G$46,3,FALSE)</f>
        <v>2</v>
      </c>
      <c r="N67" s="29">
        <f>VLOOKUP(Zuweisungen_BE!F67,'SIA 2024'!$C$2:$G$46,5,FALSE)</f>
        <v>3</v>
      </c>
      <c r="O67" s="23">
        <f>VLOOKUP(Zuweisungen_BE!D67,'DIN V 18599-10'!$B$2:$H$47,6,FALSE)</f>
        <v>10</v>
      </c>
      <c r="P67" s="23">
        <f>VLOOKUP(Zuweisungen_BE!D67,'DIN V 18599-10'!$B$2:$H$47,7,FALSE)</f>
        <v>24</v>
      </c>
      <c r="Q67" s="23">
        <f>VLOOKUP(Zuweisungen_BE!F67,'SIA 2024'!$C$2:$I$46,6,FALSE)</f>
        <v>8</v>
      </c>
      <c r="R67" s="23">
        <f>VLOOKUP(Zuweisungen_BE!F67,'SIA 2024'!$C$2:$I$46,7,FALSE)</f>
        <v>24</v>
      </c>
    </row>
    <row r="68" spans="1:18" s="12" customFormat="1" x14ac:dyDescent="0.25">
      <c r="A68" s="16" t="s">
        <v>247</v>
      </c>
      <c r="B68" s="16" t="s">
        <v>308</v>
      </c>
      <c r="C68" s="19" t="s">
        <v>112</v>
      </c>
      <c r="D68" s="36" t="str">
        <f>VLOOKUP(Zuweisungen_BE!C68,'DIN V 18599-10'!$A$2:$B$47,2,FALSE)</f>
        <v>13</v>
      </c>
      <c r="E68" s="21" t="s">
        <v>45</v>
      </c>
      <c r="F68" s="21" t="str">
        <f>VLOOKUP(Zuweisungen_BE!E68,'SIA 2024'!$A$2:$C$46,3,FALSE)</f>
        <v>6.1</v>
      </c>
      <c r="G68" s="17" t="str">
        <f>VLOOKUP(Zuweisungen_BE!D68,'DIN V 18599-10'!$B$2:$F$47,2,FALSE)</f>
        <v>70</v>
      </c>
      <c r="H68" s="26">
        <f>VLOOKUP(Zuweisungen_BE!F68,'SIA 2024'!$C$2:$G$46,2,FALSE)</f>
        <v>70</v>
      </c>
      <c r="I68" s="27" t="str">
        <f>VLOOKUP(Zuweisungen_BE!D68,'DIN V 18599-10'!$B$2:$F$47,3,FALSE)</f>
        <v>1</v>
      </c>
      <c r="J68" s="28" t="str">
        <f>VLOOKUP(Zuweisungen_BE!D68,'DIN V 18599-10'!$B$2:$F$47,4,FALSE)</f>
        <v>2</v>
      </c>
      <c r="K68" s="29" t="str">
        <f>VLOOKUP(Zuweisungen_BE!D68,'DIN V 18599-10'!$B$2:$F$47,5,FALSE)</f>
        <v>3</v>
      </c>
      <c r="L68" s="27">
        <f>VLOOKUP(Zuweisungen_BE!F68,'SIA 2024'!$C$2:$G$46,4,FALSE)</f>
        <v>1</v>
      </c>
      <c r="M68" s="28">
        <f>VLOOKUP(Zuweisungen_BE!F68,'SIA 2024'!$C$2:$G$46,3,FALSE)</f>
        <v>2</v>
      </c>
      <c r="N68" s="29">
        <f>VLOOKUP(Zuweisungen_BE!F68,'SIA 2024'!$C$2:$G$46,5,FALSE)</f>
        <v>3</v>
      </c>
      <c r="O68" s="23">
        <f>VLOOKUP(Zuweisungen_BE!D68,'DIN V 18599-10'!$B$2:$H$47,6,FALSE)</f>
        <v>10</v>
      </c>
      <c r="P68" s="23">
        <f>VLOOKUP(Zuweisungen_BE!D68,'DIN V 18599-10'!$B$2:$H$47,7,FALSE)</f>
        <v>24</v>
      </c>
      <c r="Q68" s="23">
        <f>VLOOKUP(Zuweisungen_BE!F68,'SIA 2024'!$C$2:$I$46,6,FALSE)</f>
        <v>8</v>
      </c>
      <c r="R68" s="23">
        <f>VLOOKUP(Zuweisungen_BE!F68,'SIA 2024'!$C$2:$I$46,7,FALSE)</f>
        <v>24</v>
      </c>
    </row>
    <row r="69" spans="1:18" s="12" customFormat="1" x14ac:dyDescent="0.25">
      <c r="A69" s="16" t="s">
        <v>247</v>
      </c>
      <c r="B69" s="16" t="s">
        <v>4</v>
      </c>
      <c r="C69" s="19" t="s">
        <v>111</v>
      </c>
      <c r="D69" s="36" t="str">
        <f>VLOOKUP(Zuweisungen_BE!C69,'DIN V 18599-10'!$A$2:$B$47,2,FALSE)</f>
        <v>12</v>
      </c>
      <c r="E69" s="21" t="s">
        <v>47</v>
      </c>
      <c r="F69" s="21" t="str">
        <f>VLOOKUP(Zuweisungen_BE!E69,'SIA 2024'!$A$2:$C$46,3,FALSE)</f>
        <v>6.2</v>
      </c>
      <c r="G69" s="17" t="str">
        <f>VLOOKUP(Zuweisungen_BE!D69,'DIN V 18599-10'!$B$2:$F$47,2,FALSE)</f>
        <v>70</v>
      </c>
      <c r="H69" s="26">
        <f>VLOOKUP(Zuweisungen_BE!F69,'SIA 2024'!$C$2:$G$46,2,FALSE)</f>
        <v>70</v>
      </c>
      <c r="I69" s="27" t="str">
        <f>VLOOKUP(Zuweisungen_BE!D69,'DIN V 18599-10'!$B$2:$F$47,3,FALSE)</f>
        <v>1</v>
      </c>
      <c r="J69" s="28" t="str">
        <f>VLOOKUP(Zuweisungen_BE!D69,'DIN V 18599-10'!$B$2:$F$47,4,FALSE)</f>
        <v>2</v>
      </c>
      <c r="K69" s="29" t="str">
        <f>VLOOKUP(Zuweisungen_BE!D69,'DIN V 18599-10'!$B$2:$F$47,5,FALSE)</f>
        <v>3</v>
      </c>
      <c r="L69" s="27">
        <f>VLOOKUP(Zuweisungen_BE!F69,'SIA 2024'!$C$2:$G$46,4,FALSE)</f>
        <v>1</v>
      </c>
      <c r="M69" s="28">
        <f>VLOOKUP(Zuweisungen_BE!F69,'SIA 2024'!$C$2:$G$46,3,FALSE)</f>
        <v>2</v>
      </c>
      <c r="N69" s="29">
        <f>VLOOKUP(Zuweisungen_BE!F69,'SIA 2024'!$C$2:$G$46,5,FALSE)</f>
        <v>3</v>
      </c>
      <c r="O69" s="23">
        <f>VLOOKUP(Zuweisungen_BE!D69,'DIN V 18599-10'!$B$2:$H$47,6,FALSE)</f>
        <v>8</v>
      </c>
      <c r="P69" s="23">
        <f>VLOOKUP(Zuweisungen_BE!D69,'DIN V 18599-10'!$B$2:$H$47,7,FALSE)</f>
        <v>15</v>
      </c>
      <c r="Q69" s="23">
        <f>VLOOKUP(Zuweisungen_BE!F69,'SIA 2024'!$C$2:$I$46,6,FALSE)</f>
        <v>8</v>
      </c>
      <c r="R69" s="23">
        <f>VLOOKUP(Zuweisungen_BE!F69,'SIA 2024'!$C$2:$I$46,7,FALSE)</f>
        <v>15</v>
      </c>
    </row>
    <row r="70" spans="1:18" s="12" customFormat="1" x14ac:dyDescent="0.25">
      <c r="A70" s="16" t="s">
        <v>247</v>
      </c>
      <c r="B70" s="16" t="s">
        <v>309</v>
      </c>
      <c r="C70" s="19" t="s">
        <v>349</v>
      </c>
      <c r="D70" s="36">
        <f>VLOOKUP(Zuweisungen_BE!C70,'DIN V 18599-10'!$A$2:$B$47,2,FALSE)</f>
        <v>43</v>
      </c>
      <c r="E70" s="21" t="s">
        <v>344</v>
      </c>
      <c r="F70" s="21" t="str">
        <f>VLOOKUP(Zuweisungen_BE!E70,'SIA 2024'!$A$2:$C$46,3,FALSE)</f>
        <v>1.1</v>
      </c>
      <c r="G70" s="17">
        <f>VLOOKUP(Zuweisungen_BE!D70,'DIN V 18599-10'!$B$2:$F$47,2,FALSE)</f>
        <v>80</v>
      </c>
      <c r="H70" s="26">
        <f>VLOOKUP(Zuweisungen_BE!F70,'SIA 2024'!$C$2:$G$46,2,FALSE)</f>
        <v>70</v>
      </c>
      <c r="I70" s="27" t="str">
        <f>VLOOKUP(Zuweisungen_BE!D70,'DIN V 18599-10'!$B$2:$F$47,3,FALSE)</f>
        <v>4.8</v>
      </c>
      <c r="J70" s="28" t="str">
        <f>VLOOKUP(Zuweisungen_BE!D70,'DIN V 18599-10'!$B$2:$F$47,4,FALSE)</f>
        <v>7.2</v>
      </c>
      <c r="K70" s="29" t="str">
        <f>VLOOKUP(Zuweisungen_BE!D70,'DIN V 18599-10'!$B$2:$F$47,5,FALSE)</f>
        <v>10.8</v>
      </c>
      <c r="L70" s="27">
        <f>VLOOKUP(Zuweisungen_BE!F70,'SIA 2024'!$C$2:$G$46,4,FALSE)</f>
        <v>4</v>
      </c>
      <c r="M70" s="28">
        <f>VLOOKUP(Zuweisungen_BE!F70,'SIA 2024'!$C$2:$G$46,3,FALSE)</f>
        <v>8</v>
      </c>
      <c r="N70" s="29">
        <f>VLOOKUP(Zuweisungen_BE!F70,'SIA 2024'!$C$2:$G$46,5,FALSE)</f>
        <v>10</v>
      </c>
      <c r="O70" s="23">
        <f>VLOOKUP(Zuweisungen_BE!D70,'DIN V 18599-10'!$B$2:$H$47,6,FALSE)</f>
        <v>0</v>
      </c>
      <c r="P70" s="23">
        <f>VLOOKUP(Zuweisungen_BE!D70,'DIN V 18599-10'!$B$2:$H$47,7,FALSE)</f>
        <v>24</v>
      </c>
      <c r="Q70" s="23">
        <f>VLOOKUP(Zuweisungen_BE!F70,'SIA 2024'!$C$2:$I$46,6,FALSE)</f>
        <v>0</v>
      </c>
      <c r="R70" s="23">
        <f>VLOOKUP(Zuweisungen_BE!F70,'SIA 2024'!$C$2:$I$46,7,FALSE)</f>
        <v>24</v>
      </c>
    </row>
    <row r="71" spans="1:18" s="23" customFormat="1" x14ac:dyDescent="0.25">
      <c r="A71" s="21" t="s">
        <v>247</v>
      </c>
      <c r="B71" s="21" t="s">
        <v>336</v>
      </c>
      <c r="C71" s="21" t="s">
        <v>121</v>
      </c>
      <c r="D71" s="36" t="str">
        <f>VLOOKUP(Zuweisungen_BE!C71,'DIN V 18599-10'!$A$2:$B$47,2,FALSE)</f>
        <v>17</v>
      </c>
      <c r="E71" s="21" t="s">
        <v>61</v>
      </c>
      <c r="F71" s="21" t="str">
        <f>VLOOKUP(Zuweisungen_BE!E71,'SIA 2024'!$A$2:$C$46,3,FALSE)</f>
        <v>12.4</v>
      </c>
      <c r="G71" s="17" t="str">
        <f>VLOOKUP(Zuweisungen_BE!D71,'DIN V 18599-10'!$B$2:$F$47,2,FALSE)</f>
        <v>70</v>
      </c>
      <c r="H71" s="26">
        <f>VLOOKUP(Zuweisungen_BE!F71,'SIA 2024'!$C$2:$G$46,2,FALSE)</f>
        <v>70</v>
      </c>
      <c r="I71" s="27" t="str">
        <f>VLOOKUP(Zuweisungen_BE!D71,'DIN V 18599-10'!$B$2:$F$47,3,FALSE)</f>
        <v>1</v>
      </c>
      <c r="J71" s="28" t="str">
        <f>VLOOKUP(Zuweisungen_BE!D71,'DIN V 18599-10'!$B$2:$F$47,4,FALSE)</f>
        <v>2</v>
      </c>
      <c r="K71" s="29" t="str">
        <f>VLOOKUP(Zuweisungen_BE!D71,'DIN V 18599-10'!$B$2:$F$47,5,FALSE)</f>
        <v>3</v>
      </c>
      <c r="L71" s="27">
        <f>VLOOKUP(Zuweisungen_BE!F71,'SIA 2024'!$C$2:$G$46,4,FALSE)</f>
        <v>0</v>
      </c>
      <c r="M71" s="28">
        <f>VLOOKUP(Zuweisungen_BE!F71,'SIA 2024'!$C$2:$G$46,3,FALSE)</f>
        <v>0</v>
      </c>
      <c r="N71" s="29">
        <f>VLOOKUP(Zuweisungen_BE!F71,'SIA 2024'!$C$2:$G$46,5,FALSE)</f>
        <v>0</v>
      </c>
      <c r="O71" s="23">
        <f>VLOOKUP(Zuweisungen_BE!D71,'DIN V 18599-10'!$B$2:$H$47,6,FALSE)</f>
        <v>7</v>
      </c>
      <c r="P71" s="23">
        <f>VLOOKUP(Zuweisungen_BE!D71,'DIN V 18599-10'!$B$2:$H$47,7,FALSE)</f>
        <v>18</v>
      </c>
      <c r="Q71" s="23">
        <f>VLOOKUP(Zuweisungen_BE!F71,'SIA 2024'!$C$2:$I$46,6,FALSE)</f>
        <v>6</v>
      </c>
      <c r="R71" s="23">
        <f>VLOOKUP(Zuweisungen_BE!F71,'SIA 2024'!$C$2:$I$46,7,FALSE)</f>
        <v>19</v>
      </c>
    </row>
    <row r="72" spans="1:18" x14ac:dyDescent="0.25">
      <c r="A72" s="16" t="s">
        <v>246</v>
      </c>
      <c r="B72" s="16" t="s">
        <v>335</v>
      </c>
      <c r="C72" s="19" t="s">
        <v>131</v>
      </c>
      <c r="D72" s="36" t="str">
        <f>VLOOKUP(Zuweisungen_BE!C72,'DIN V 18599-10'!$A$2:$B$47,2,FALSE)</f>
        <v>22.2</v>
      </c>
      <c r="E72" s="21" t="s">
        <v>71</v>
      </c>
      <c r="F72" s="21" t="str">
        <f>VLOOKUP(Zuweisungen_BE!E72,'SIA 2024'!$A$2:$C$46,3,FALSE)</f>
        <v>9.1</v>
      </c>
      <c r="G72" s="17" t="str">
        <f>VLOOKUP(Zuweisungen_BE!D72,'DIN V 18599-10'!$B$2:$F$47,2,FALSE)</f>
        <v>100</v>
      </c>
      <c r="H72" s="26">
        <f>VLOOKUP(Zuweisungen_BE!F72,'SIA 2024'!$C$2:$G$46,2,FALSE)</f>
        <v>90</v>
      </c>
      <c r="I72" s="27" t="str">
        <f>VLOOKUP(Zuweisungen_BE!D72,'DIN V 18599-10'!$B$2:$F$47,3,FALSE)</f>
        <v>25</v>
      </c>
      <c r="J72" s="28" t="str">
        <f>VLOOKUP(Zuweisungen_BE!D72,'DIN V 18599-10'!$B$2:$F$47,4,FALSE)</f>
        <v>35</v>
      </c>
      <c r="K72" s="29" t="str">
        <f>VLOOKUP(Zuweisungen_BE!D72,'DIN V 18599-10'!$B$2:$F$47,5,FALSE)</f>
        <v>45</v>
      </c>
      <c r="L72" s="27">
        <f>VLOOKUP(Zuweisungen_BE!F72,'SIA 2024'!$C$2:$G$46,4,FALSE)</f>
        <v>5</v>
      </c>
      <c r="M72" s="28">
        <f>VLOOKUP(Zuweisungen_BE!F72,'SIA 2024'!$C$2:$G$46,3,FALSE)</f>
        <v>10</v>
      </c>
      <c r="N72" s="29">
        <f>VLOOKUP(Zuweisungen_BE!F72,'SIA 2024'!$C$2:$G$46,5,FALSE)</f>
        <v>15</v>
      </c>
      <c r="O72" s="23">
        <f>VLOOKUP(Zuweisungen_BE!D72,'DIN V 18599-10'!$B$2:$H$47,6,FALSE)</f>
        <v>7</v>
      </c>
      <c r="P72" s="23">
        <f>VLOOKUP(Zuweisungen_BE!D72,'DIN V 18599-10'!$B$2:$H$47,7,FALSE)</f>
        <v>16</v>
      </c>
      <c r="Q72" s="23">
        <f>VLOOKUP(Zuweisungen_BE!F72,'SIA 2024'!$C$2:$I$46,6,FALSE)</f>
        <v>0</v>
      </c>
      <c r="R72" s="23">
        <f>VLOOKUP(Zuweisungen_BE!F72,'SIA 2024'!$C$2:$I$46,7,FALSE)</f>
        <v>24</v>
      </c>
    </row>
    <row r="73" spans="1:18" s="12" customFormat="1" x14ac:dyDescent="0.25">
      <c r="A73" s="16" t="s">
        <v>246</v>
      </c>
      <c r="B73" s="16" t="s">
        <v>310</v>
      </c>
      <c r="C73" s="19" t="s">
        <v>131</v>
      </c>
      <c r="D73" s="36" t="str">
        <f>VLOOKUP(Zuweisungen_BE!C73,'DIN V 18599-10'!$A$2:$B$47,2,FALSE)</f>
        <v>22.2</v>
      </c>
      <c r="E73" s="21" t="s">
        <v>71</v>
      </c>
      <c r="F73" s="21" t="str">
        <f>VLOOKUP(Zuweisungen_BE!E73,'SIA 2024'!$A$2:$C$46,3,FALSE)</f>
        <v>9.1</v>
      </c>
      <c r="G73" s="17" t="str">
        <f>VLOOKUP(Zuweisungen_BE!D73,'DIN V 18599-10'!$B$2:$F$47,2,FALSE)</f>
        <v>100</v>
      </c>
      <c r="H73" s="26">
        <f>VLOOKUP(Zuweisungen_BE!F73,'SIA 2024'!$C$2:$G$46,2,FALSE)</f>
        <v>90</v>
      </c>
      <c r="I73" s="27" t="str">
        <f>VLOOKUP(Zuweisungen_BE!D73,'DIN V 18599-10'!$B$2:$F$47,3,FALSE)</f>
        <v>25</v>
      </c>
      <c r="J73" s="28" t="str">
        <f>VLOOKUP(Zuweisungen_BE!D73,'DIN V 18599-10'!$B$2:$F$47,4,FALSE)</f>
        <v>35</v>
      </c>
      <c r="K73" s="29" t="str">
        <f>VLOOKUP(Zuweisungen_BE!D73,'DIN V 18599-10'!$B$2:$F$47,5,FALSE)</f>
        <v>45</v>
      </c>
      <c r="L73" s="27">
        <f>VLOOKUP(Zuweisungen_BE!F73,'SIA 2024'!$C$2:$G$46,4,FALSE)</f>
        <v>5</v>
      </c>
      <c r="M73" s="28">
        <f>VLOOKUP(Zuweisungen_BE!F73,'SIA 2024'!$C$2:$G$46,3,FALSE)</f>
        <v>10</v>
      </c>
      <c r="N73" s="29">
        <f>VLOOKUP(Zuweisungen_BE!F73,'SIA 2024'!$C$2:$G$46,5,FALSE)</f>
        <v>15</v>
      </c>
      <c r="O73" s="23">
        <f>VLOOKUP(Zuweisungen_BE!D73,'DIN V 18599-10'!$B$2:$H$47,6,FALSE)</f>
        <v>7</v>
      </c>
      <c r="P73" s="23">
        <f>VLOOKUP(Zuweisungen_BE!D73,'DIN V 18599-10'!$B$2:$H$47,7,FALSE)</f>
        <v>16</v>
      </c>
      <c r="Q73" s="23">
        <f>VLOOKUP(Zuweisungen_BE!F73,'SIA 2024'!$C$2:$I$46,6,FALSE)</f>
        <v>0</v>
      </c>
      <c r="R73" s="23">
        <f>VLOOKUP(Zuweisungen_BE!F73,'SIA 2024'!$C$2:$I$46,7,FALSE)</f>
        <v>24</v>
      </c>
    </row>
    <row r="74" spans="1:18" s="12" customFormat="1" x14ac:dyDescent="0.25">
      <c r="A74" s="16" t="s">
        <v>246</v>
      </c>
      <c r="B74" s="16" t="s">
        <v>311</v>
      </c>
      <c r="C74" s="19" t="s">
        <v>131</v>
      </c>
      <c r="D74" s="36" t="str">
        <f>VLOOKUP(Zuweisungen_BE!C74,'DIN V 18599-10'!$A$2:$B$47,2,FALSE)</f>
        <v>22.2</v>
      </c>
      <c r="E74" s="21" t="s">
        <v>71</v>
      </c>
      <c r="F74" s="21" t="str">
        <f>VLOOKUP(Zuweisungen_BE!E74,'SIA 2024'!$A$2:$C$46,3,FALSE)</f>
        <v>9.1</v>
      </c>
      <c r="G74" s="17" t="str">
        <f>VLOOKUP(Zuweisungen_BE!D74,'DIN V 18599-10'!$B$2:$F$47,2,FALSE)</f>
        <v>100</v>
      </c>
      <c r="H74" s="26">
        <f>VLOOKUP(Zuweisungen_BE!F74,'SIA 2024'!$C$2:$G$46,2,FALSE)</f>
        <v>90</v>
      </c>
      <c r="I74" s="27" t="str">
        <f>VLOOKUP(Zuweisungen_BE!D74,'DIN V 18599-10'!$B$2:$F$47,3,FALSE)</f>
        <v>25</v>
      </c>
      <c r="J74" s="28" t="str">
        <f>VLOOKUP(Zuweisungen_BE!D74,'DIN V 18599-10'!$B$2:$F$47,4,FALSE)</f>
        <v>35</v>
      </c>
      <c r="K74" s="29" t="str">
        <f>VLOOKUP(Zuweisungen_BE!D74,'DIN V 18599-10'!$B$2:$F$47,5,FALSE)</f>
        <v>45</v>
      </c>
      <c r="L74" s="27">
        <f>VLOOKUP(Zuweisungen_BE!F74,'SIA 2024'!$C$2:$G$46,4,FALSE)</f>
        <v>5</v>
      </c>
      <c r="M74" s="28">
        <f>VLOOKUP(Zuweisungen_BE!F74,'SIA 2024'!$C$2:$G$46,3,FALSE)</f>
        <v>10</v>
      </c>
      <c r="N74" s="29">
        <f>VLOOKUP(Zuweisungen_BE!F74,'SIA 2024'!$C$2:$G$46,5,FALSE)</f>
        <v>15</v>
      </c>
      <c r="O74" s="23">
        <f>VLOOKUP(Zuweisungen_BE!D74,'DIN V 18599-10'!$B$2:$H$47,6,FALSE)</f>
        <v>7</v>
      </c>
      <c r="P74" s="23">
        <f>VLOOKUP(Zuweisungen_BE!D74,'DIN V 18599-10'!$B$2:$H$47,7,FALSE)</f>
        <v>16</v>
      </c>
      <c r="Q74" s="23">
        <f>VLOOKUP(Zuweisungen_BE!F74,'SIA 2024'!$C$2:$I$46,6,FALSE)</f>
        <v>0</v>
      </c>
      <c r="R74" s="23">
        <f>VLOOKUP(Zuweisungen_BE!F74,'SIA 2024'!$C$2:$I$46,7,FALSE)</f>
        <v>24</v>
      </c>
    </row>
    <row r="75" spans="1:18" s="12" customFormat="1" x14ac:dyDescent="0.25">
      <c r="A75" s="16" t="s">
        <v>246</v>
      </c>
      <c r="B75" s="16" t="s">
        <v>312</v>
      </c>
      <c r="C75" s="19" t="s">
        <v>131</v>
      </c>
      <c r="D75" s="36" t="str">
        <f>VLOOKUP(Zuweisungen_BE!C75,'DIN V 18599-10'!$A$2:$B$47,2,FALSE)</f>
        <v>22.2</v>
      </c>
      <c r="E75" s="21" t="s">
        <v>71</v>
      </c>
      <c r="F75" s="21" t="str">
        <f>VLOOKUP(Zuweisungen_BE!E75,'SIA 2024'!$A$2:$C$46,3,FALSE)</f>
        <v>9.1</v>
      </c>
      <c r="G75" s="17" t="str">
        <f>VLOOKUP(Zuweisungen_BE!D75,'DIN V 18599-10'!$B$2:$F$47,2,FALSE)</f>
        <v>100</v>
      </c>
      <c r="H75" s="26">
        <f>VLOOKUP(Zuweisungen_BE!F75,'SIA 2024'!$C$2:$G$46,2,FALSE)</f>
        <v>90</v>
      </c>
      <c r="I75" s="27" t="str">
        <f>VLOOKUP(Zuweisungen_BE!D75,'DIN V 18599-10'!$B$2:$F$47,3,FALSE)</f>
        <v>25</v>
      </c>
      <c r="J75" s="28" t="str">
        <f>VLOOKUP(Zuweisungen_BE!D75,'DIN V 18599-10'!$B$2:$F$47,4,FALSE)</f>
        <v>35</v>
      </c>
      <c r="K75" s="29" t="str">
        <f>VLOOKUP(Zuweisungen_BE!D75,'DIN V 18599-10'!$B$2:$F$47,5,FALSE)</f>
        <v>45</v>
      </c>
      <c r="L75" s="27">
        <f>VLOOKUP(Zuweisungen_BE!F75,'SIA 2024'!$C$2:$G$46,4,FALSE)</f>
        <v>5</v>
      </c>
      <c r="M75" s="28">
        <f>VLOOKUP(Zuweisungen_BE!F75,'SIA 2024'!$C$2:$G$46,3,FALSE)</f>
        <v>10</v>
      </c>
      <c r="N75" s="29">
        <f>VLOOKUP(Zuweisungen_BE!F75,'SIA 2024'!$C$2:$G$46,5,FALSE)</f>
        <v>15</v>
      </c>
      <c r="O75" s="23">
        <f>VLOOKUP(Zuweisungen_BE!D75,'DIN V 18599-10'!$B$2:$H$47,6,FALSE)</f>
        <v>7</v>
      </c>
      <c r="P75" s="23">
        <f>VLOOKUP(Zuweisungen_BE!D75,'DIN V 18599-10'!$B$2:$H$47,7,FALSE)</f>
        <v>16</v>
      </c>
      <c r="Q75" s="23">
        <f>VLOOKUP(Zuweisungen_BE!F75,'SIA 2024'!$C$2:$I$46,6,FALSE)</f>
        <v>0</v>
      </c>
      <c r="R75" s="23">
        <f>VLOOKUP(Zuweisungen_BE!F75,'SIA 2024'!$C$2:$I$46,7,FALSE)</f>
        <v>24</v>
      </c>
    </row>
    <row r="76" spans="1:18" s="12" customFormat="1" x14ac:dyDescent="0.25">
      <c r="A76" s="16" t="s">
        <v>246</v>
      </c>
      <c r="B76" s="16" t="s">
        <v>313</v>
      </c>
      <c r="C76" s="19" t="s">
        <v>329</v>
      </c>
      <c r="D76" s="36" t="str">
        <f>VLOOKUP(Zuweisungen_BE!C76,'DIN V 18599-10'!$A$2:$B$47,2,FALSE)</f>
        <v>41</v>
      </c>
      <c r="E76" s="21" t="s">
        <v>73</v>
      </c>
      <c r="F76" s="21" t="str">
        <f>VLOOKUP(Zuweisungen_BE!E76,'SIA 2024'!$A$2:$C$46,3,FALSE)</f>
        <v>10.1</v>
      </c>
      <c r="G76" s="17" t="str">
        <f>VLOOKUP(Zuweisungen_BE!D76,'DIN V 18599-10'!$B$2:$F$47,2,FALSE)</f>
        <v>70</v>
      </c>
      <c r="H76" s="26">
        <f>VLOOKUP(Zuweisungen_BE!F76,'SIA 2024'!$C$2:$G$46,2,FALSE)</f>
        <v>90</v>
      </c>
      <c r="I76" s="27" t="str">
        <f>VLOOKUP(Zuweisungen_BE!D76,'DIN V 18599-10'!$B$2:$F$47,3,FALSE)</f>
        <v>0</v>
      </c>
      <c r="J76" s="28" t="str">
        <f>VLOOKUP(Zuweisungen_BE!D76,'DIN V 18599-10'!$B$2:$F$47,4,FALSE)</f>
        <v>0</v>
      </c>
      <c r="K76" s="29" t="str">
        <f>VLOOKUP(Zuweisungen_BE!D76,'DIN V 18599-10'!$B$2:$F$47,5,FALSE)</f>
        <v>0</v>
      </c>
      <c r="L76" s="27">
        <f>VLOOKUP(Zuweisungen_BE!F76,'SIA 2024'!$C$2:$G$46,4,FALSE)</f>
        <v>0</v>
      </c>
      <c r="M76" s="28">
        <f>VLOOKUP(Zuweisungen_BE!F76,'SIA 2024'!$C$2:$G$46,3,FALSE)</f>
        <v>0</v>
      </c>
      <c r="N76" s="29">
        <f>VLOOKUP(Zuweisungen_BE!F76,'SIA 2024'!$C$2:$G$46,5,FALSE)</f>
        <v>0</v>
      </c>
      <c r="O76" s="23">
        <f>VLOOKUP(Zuweisungen_BE!D76,'DIN V 18599-10'!$B$2:$H$47,6,FALSE)</f>
        <v>0</v>
      </c>
      <c r="P76" s="23">
        <f>VLOOKUP(Zuweisungen_BE!D76,'DIN V 18599-10'!$B$2:$H$47,7,FALSE)</f>
        <v>24</v>
      </c>
      <c r="Q76" s="23">
        <f>VLOOKUP(Zuweisungen_BE!F76,'SIA 2024'!$C$2:$I$46,6,FALSE)</f>
        <v>0</v>
      </c>
      <c r="R76" s="23">
        <f>VLOOKUP(Zuweisungen_BE!F76,'SIA 2024'!$C$2:$I$46,7,FALSE)</f>
        <v>24</v>
      </c>
    </row>
    <row r="77" spans="1:18" s="12" customFormat="1" x14ac:dyDescent="0.25">
      <c r="A77" s="16" t="s">
        <v>246</v>
      </c>
      <c r="B77" s="16" t="s">
        <v>314</v>
      </c>
      <c r="C77" s="19" t="s">
        <v>329</v>
      </c>
      <c r="D77" s="36" t="str">
        <f>VLOOKUP(Zuweisungen_BE!C77,'DIN V 18599-10'!$A$2:$B$47,2,FALSE)</f>
        <v>41</v>
      </c>
      <c r="E77" s="21" t="s">
        <v>73</v>
      </c>
      <c r="F77" s="21" t="str">
        <f>VLOOKUP(Zuweisungen_BE!E77,'SIA 2024'!$A$2:$C$46,3,FALSE)</f>
        <v>10.1</v>
      </c>
      <c r="G77" s="17" t="str">
        <f>VLOOKUP(Zuweisungen_BE!D77,'DIN V 18599-10'!$B$2:$F$47,2,FALSE)</f>
        <v>70</v>
      </c>
      <c r="H77" s="26">
        <f>VLOOKUP(Zuweisungen_BE!F77,'SIA 2024'!$C$2:$G$46,2,FALSE)</f>
        <v>90</v>
      </c>
      <c r="I77" s="27" t="str">
        <f>VLOOKUP(Zuweisungen_BE!D77,'DIN V 18599-10'!$B$2:$F$47,3,FALSE)</f>
        <v>0</v>
      </c>
      <c r="J77" s="28" t="str">
        <f>VLOOKUP(Zuweisungen_BE!D77,'DIN V 18599-10'!$B$2:$F$47,4,FALSE)</f>
        <v>0</v>
      </c>
      <c r="K77" s="29" t="str">
        <f>VLOOKUP(Zuweisungen_BE!D77,'DIN V 18599-10'!$B$2:$F$47,5,FALSE)</f>
        <v>0</v>
      </c>
      <c r="L77" s="27">
        <f>VLOOKUP(Zuweisungen_BE!F77,'SIA 2024'!$C$2:$G$46,4,FALSE)</f>
        <v>0</v>
      </c>
      <c r="M77" s="28">
        <f>VLOOKUP(Zuweisungen_BE!F77,'SIA 2024'!$C$2:$G$46,3,FALSE)</f>
        <v>0</v>
      </c>
      <c r="N77" s="29">
        <f>VLOOKUP(Zuweisungen_BE!F77,'SIA 2024'!$C$2:$G$46,5,FALSE)</f>
        <v>0</v>
      </c>
      <c r="O77" s="23">
        <f>VLOOKUP(Zuweisungen_BE!D77,'DIN V 18599-10'!$B$2:$H$47,6,FALSE)</f>
        <v>0</v>
      </c>
      <c r="P77" s="23">
        <f>VLOOKUP(Zuweisungen_BE!D77,'DIN V 18599-10'!$B$2:$H$47,7,FALSE)</f>
        <v>24</v>
      </c>
      <c r="Q77" s="23">
        <f>VLOOKUP(Zuweisungen_BE!F77,'SIA 2024'!$C$2:$I$46,6,FALSE)</f>
        <v>0</v>
      </c>
      <c r="R77" s="23">
        <f>VLOOKUP(Zuweisungen_BE!F77,'SIA 2024'!$C$2:$I$46,7,FALSE)</f>
        <v>24</v>
      </c>
    </row>
    <row r="78" spans="1:18" s="12" customFormat="1" x14ac:dyDescent="0.25">
      <c r="A78" s="16" t="s">
        <v>246</v>
      </c>
      <c r="B78" s="16" t="s">
        <v>315</v>
      </c>
      <c r="C78" s="19" t="s">
        <v>94</v>
      </c>
      <c r="D78" s="36" t="str">
        <f>VLOOKUP(Zuweisungen_BE!C78,'DIN V 18599-10'!$A$2:$B$47,2,FALSE)</f>
        <v>3</v>
      </c>
      <c r="E78" s="21" t="s">
        <v>49</v>
      </c>
      <c r="F78" s="21" t="str">
        <f>VLOOKUP(Zuweisungen_BE!E78,'SIA 2024'!$A$2:$C$46,3,FALSE)</f>
        <v>3.2</v>
      </c>
      <c r="G78" s="17">
        <f>VLOOKUP(Zuweisungen_BE!D78,'DIN V 18599-10'!$B$2:$F$47,2,FALSE)</f>
        <v>70</v>
      </c>
      <c r="H78" s="26">
        <f>VLOOKUP(Zuweisungen_BE!F78,'SIA 2024'!$C$2:$G$46,2,FALSE)</f>
        <v>70</v>
      </c>
      <c r="I78" s="27" t="str">
        <f>VLOOKUP(Zuweisungen_BE!D78,'DIN V 18599-10'!$B$2:$F$47,3,FALSE)</f>
        <v>4.2</v>
      </c>
      <c r="J78" s="28" t="str">
        <f>VLOOKUP(Zuweisungen_BE!D78,'DIN V 18599-10'!$B$2:$F$47,4,FALSE)</f>
        <v>10</v>
      </c>
      <c r="K78" s="29" t="str">
        <f>VLOOKUP(Zuweisungen_BE!D78,'DIN V 18599-10'!$B$2:$F$47,5,FALSE)</f>
        <v>18.8</v>
      </c>
      <c r="L78" s="27">
        <f>VLOOKUP(Zuweisungen_BE!F78,'SIA 2024'!$C$2:$G$46,4,FALSE)</f>
        <v>4</v>
      </c>
      <c r="M78" s="28">
        <f>VLOOKUP(Zuweisungen_BE!F78,'SIA 2024'!$C$2:$G$46,3,FALSE)</f>
        <v>10</v>
      </c>
      <c r="N78" s="29">
        <f>VLOOKUP(Zuweisungen_BE!F78,'SIA 2024'!$C$2:$G$46,5,FALSE)</f>
        <v>19</v>
      </c>
      <c r="O78" s="23">
        <f>VLOOKUP(Zuweisungen_BE!D78,'DIN V 18599-10'!$B$2:$H$47,6,FALSE)</f>
        <v>7</v>
      </c>
      <c r="P78" s="23">
        <f>VLOOKUP(Zuweisungen_BE!D78,'DIN V 18599-10'!$B$2:$H$47,7,FALSE)</f>
        <v>18</v>
      </c>
      <c r="Q78" s="23">
        <f>VLOOKUP(Zuweisungen_BE!F78,'SIA 2024'!$C$2:$I$46,6,FALSE)</f>
        <v>7</v>
      </c>
      <c r="R78" s="23">
        <f>VLOOKUP(Zuweisungen_BE!F78,'SIA 2024'!$C$2:$I$46,7,FALSE)</f>
        <v>18</v>
      </c>
    </row>
    <row r="79" spans="1:18" s="12" customFormat="1" x14ac:dyDescent="0.25">
      <c r="A79" s="16" t="s">
        <v>246</v>
      </c>
      <c r="B79" s="16" t="s">
        <v>316</v>
      </c>
      <c r="C79" s="19" t="s">
        <v>329</v>
      </c>
      <c r="D79" s="36" t="str">
        <f>VLOOKUP(Zuweisungen_BE!C79,'DIN V 18599-10'!$A$2:$B$47,2,FALSE)</f>
        <v>41</v>
      </c>
      <c r="E79" s="21" t="s">
        <v>73</v>
      </c>
      <c r="F79" s="21" t="str">
        <f>VLOOKUP(Zuweisungen_BE!E79,'SIA 2024'!$A$2:$C$46,3,FALSE)</f>
        <v>10.1</v>
      </c>
      <c r="G79" s="17" t="str">
        <f>VLOOKUP(Zuweisungen_BE!D79,'DIN V 18599-10'!$B$2:$F$47,2,FALSE)</f>
        <v>70</v>
      </c>
      <c r="H79" s="26">
        <f>VLOOKUP(Zuweisungen_BE!F79,'SIA 2024'!$C$2:$G$46,2,FALSE)</f>
        <v>90</v>
      </c>
      <c r="I79" s="27" t="str">
        <f>VLOOKUP(Zuweisungen_BE!D79,'DIN V 18599-10'!$B$2:$F$47,3,FALSE)</f>
        <v>0</v>
      </c>
      <c r="J79" s="28" t="str">
        <f>VLOOKUP(Zuweisungen_BE!D79,'DIN V 18599-10'!$B$2:$F$47,4,FALSE)</f>
        <v>0</v>
      </c>
      <c r="K79" s="29" t="str">
        <f>VLOOKUP(Zuweisungen_BE!D79,'DIN V 18599-10'!$B$2:$F$47,5,FALSE)</f>
        <v>0</v>
      </c>
      <c r="L79" s="27">
        <f>VLOOKUP(Zuweisungen_BE!F79,'SIA 2024'!$C$2:$G$46,4,FALSE)</f>
        <v>0</v>
      </c>
      <c r="M79" s="28">
        <f>VLOOKUP(Zuweisungen_BE!F79,'SIA 2024'!$C$2:$G$46,3,FALSE)</f>
        <v>0</v>
      </c>
      <c r="N79" s="29">
        <f>VLOOKUP(Zuweisungen_BE!F79,'SIA 2024'!$C$2:$G$46,5,FALSE)</f>
        <v>0</v>
      </c>
      <c r="O79" s="23">
        <f>VLOOKUP(Zuweisungen_BE!D79,'DIN V 18599-10'!$B$2:$H$47,6,FALSE)</f>
        <v>0</v>
      </c>
      <c r="P79" s="23">
        <f>VLOOKUP(Zuweisungen_BE!D79,'DIN V 18599-10'!$B$2:$H$47,7,FALSE)</f>
        <v>24</v>
      </c>
      <c r="Q79" s="23">
        <f>VLOOKUP(Zuweisungen_BE!F79,'SIA 2024'!$C$2:$I$46,6,FALSE)</f>
        <v>0</v>
      </c>
      <c r="R79" s="23">
        <f>VLOOKUP(Zuweisungen_BE!F79,'SIA 2024'!$C$2:$I$46,7,FALSE)</f>
        <v>24</v>
      </c>
    </row>
    <row r="80" spans="1:18" s="12" customFormat="1" x14ac:dyDescent="0.25">
      <c r="A80" s="16" t="s">
        <v>246</v>
      </c>
      <c r="B80" s="16" t="s">
        <v>317</v>
      </c>
      <c r="C80" s="19" t="s">
        <v>151</v>
      </c>
      <c r="D80" s="36" t="str">
        <f>VLOOKUP(Zuweisungen_BE!C80,'DIN V 18599-10'!$A$2:$B$47,2,FALSE)</f>
        <v>32</v>
      </c>
      <c r="E80" s="21" t="s">
        <v>85</v>
      </c>
      <c r="F80" s="21" t="str">
        <f>VLOOKUP(Zuweisungen_BE!E80,'SIA 2024'!$A$2:$C$46,3,FALSE)</f>
        <v>12.9</v>
      </c>
      <c r="G80" s="17" t="str">
        <f>VLOOKUP(Zuweisungen_BE!D80,'DIN V 18599-10'!$B$2:$F$47,2,FALSE)</f>
        <v>70</v>
      </c>
      <c r="H80" s="26">
        <f>VLOOKUP(Zuweisungen_BE!F80,'SIA 2024'!$C$2:$G$46,2,FALSE)</f>
        <v>70</v>
      </c>
      <c r="I80" s="27" t="str">
        <f>VLOOKUP(Zuweisungen_BE!D80,'DIN V 18599-10'!$B$2:$F$47,3,FALSE)</f>
        <v>0</v>
      </c>
      <c r="J80" s="28" t="str">
        <f>VLOOKUP(Zuweisungen_BE!D80,'DIN V 18599-10'!$B$2:$F$47,4,FALSE)</f>
        <v>0</v>
      </c>
      <c r="K80" s="29" t="str">
        <f>VLOOKUP(Zuweisungen_BE!D80,'DIN V 18599-10'!$B$2:$F$47,5,FALSE)</f>
        <v>0</v>
      </c>
      <c r="L80" s="27" t="str">
        <f>VLOOKUP(Zuweisungen_BE!F80,'SIA 2024'!$C$2:$G$46,4,FALSE)</f>
        <v>0.5</v>
      </c>
      <c r="M80" s="28">
        <f>VLOOKUP(Zuweisungen_BE!F80,'SIA 2024'!$C$2:$G$46,3,FALSE)</f>
        <v>1</v>
      </c>
      <c r="N80" s="29">
        <f>VLOOKUP(Zuweisungen_BE!F80,'SIA 2024'!$C$2:$G$46,5,FALSE)</f>
        <v>2</v>
      </c>
      <c r="O80" s="23">
        <f>VLOOKUP(Zuweisungen_BE!D80,'DIN V 18599-10'!$B$2:$H$47,6,FALSE)</f>
        <v>7</v>
      </c>
      <c r="P80" s="23">
        <f>VLOOKUP(Zuweisungen_BE!D80,'DIN V 18599-10'!$B$2:$H$47,7,FALSE)</f>
        <v>18</v>
      </c>
      <c r="Q80" s="23">
        <f>VLOOKUP(Zuweisungen_BE!F80,'SIA 2024'!$C$2:$I$46,6,FALSE)</f>
        <v>7</v>
      </c>
      <c r="R80" s="23">
        <f>VLOOKUP(Zuweisungen_BE!F80,'SIA 2024'!$C$2:$I$46,7,FALSE)</f>
        <v>18</v>
      </c>
    </row>
    <row r="81" spans="1:18" s="12" customFormat="1" x14ac:dyDescent="0.25">
      <c r="A81" s="16" t="s">
        <v>246</v>
      </c>
      <c r="B81" s="16" t="s">
        <v>318</v>
      </c>
      <c r="C81" s="19" t="s">
        <v>117</v>
      </c>
      <c r="D81" s="36" t="str">
        <f>VLOOKUP(Zuweisungen_BE!C81,'DIN V 18599-10'!$A$2:$B$47,2,FALSE)</f>
        <v>15</v>
      </c>
      <c r="E81" s="21" t="s">
        <v>224</v>
      </c>
      <c r="F81" s="21" t="str">
        <f>VLOOKUP(Zuweisungen_BE!E81,'SIA 2024'!$A$2:$C$46,3,FALSE)</f>
        <v>12.5</v>
      </c>
      <c r="G81" s="17" t="str">
        <f>VLOOKUP(Zuweisungen_BE!D81,'DIN V 18599-10'!$B$2:$F$47,2,FALSE)</f>
        <v>80</v>
      </c>
      <c r="H81" s="26">
        <f>VLOOKUP(Zuweisungen_BE!F81,'SIA 2024'!$C$2:$G$46,2,FALSE)</f>
        <v>70</v>
      </c>
      <c r="I81" s="27" t="str">
        <f>VLOOKUP(Zuweisungen_BE!D81,'DIN V 18599-10'!$B$2:$F$47,3,FALSE)</f>
        <v>20</v>
      </c>
      <c r="J81" s="28" t="str">
        <f>VLOOKUP(Zuweisungen_BE!D81,'DIN V 18599-10'!$B$2:$F$47,4,FALSE)</f>
        <v>30</v>
      </c>
      <c r="K81" s="29" t="str">
        <f>VLOOKUP(Zuweisungen_BE!D81,'DIN V 18599-10'!$B$2:$F$47,5,FALSE)</f>
        <v>40</v>
      </c>
      <c r="L81" s="27">
        <f>VLOOKUP(Zuweisungen_BE!F81,'SIA 2024'!$C$2:$G$46,4,FALSE)</f>
        <v>30</v>
      </c>
      <c r="M81" s="28">
        <f>VLOOKUP(Zuweisungen_BE!F81,'SIA 2024'!$C$2:$G$46,3,FALSE)</f>
        <v>40</v>
      </c>
      <c r="N81" s="29">
        <f>VLOOKUP(Zuweisungen_BE!F81,'SIA 2024'!$C$2:$G$46,5,FALSE)</f>
        <v>50</v>
      </c>
      <c r="O81" s="23">
        <f>VLOOKUP(Zuweisungen_BE!D81,'DIN V 18599-10'!$B$2:$H$47,6,FALSE)</f>
        <v>10</v>
      </c>
      <c r="P81" s="23">
        <f>VLOOKUP(Zuweisungen_BE!D81,'DIN V 18599-10'!$B$2:$H$47,7,FALSE)</f>
        <v>23</v>
      </c>
      <c r="Q81" s="23">
        <f>VLOOKUP(Zuweisungen_BE!F81,'SIA 2024'!$C$2:$I$46,6,FALSE)</f>
        <v>7</v>
      </c>
      <c r="R81" s="23">
        <f>VLOOKUP(Zuweisungen_BE!F81,'SIA 2024'!$C$2:$I$46,7,FALSE)</f>
        <v>18</v>
      </c>
    </row>
    <row r="82" spans="1:18" s="12" customFormat="1" x14ac:dyDescent="0.25">
      <c r="A82" s="16" t="s">
        <v>246</v>
      </c>
      <c r="B82" s="16" t="s">
        <v>17</v>
      </c>
      <c r="C82" s="19" t="s">
        <v>17</v>
      </c>
      <c r="D82" s="36" t="str">
        <f>VLOOKUP(Zuweisungen_BE!C82,'DIN V 18599-10'!$A$2:$B$47,2,FALSE)</f>
        <v>21</v>
      </c>
      <c r="E82" s="21" t="s">
        <v>75</v>
      </c>
      <c r="F82" s="21" t="str">
        <f>VLOOKUP(Zuweisungen_BE!E82,'SIA 2024'!$A$2:$C$46,3,FALSE)</f>
        <v>12.12</v>
      </c>
      <c r="G82" s="17" t="str">
        <f>VLOOKUP(Zuweisungen_BE!D82,'DIN V 18599-10'!$B$2:$F$47,2,FALSE)</f>
        <v>70</v>
      </c>
      <c r="H82" s="26">
        <f>VLOOKUP(Zuweisungen_BE!F82,'SIA 2024'!$C$2:$G$46,2,FALSE)</f>
        <v>70</v>
      </c>
      <c r="I82" s="27" t="str">
        <f>VLOOKUP(Zuweisungen_BE!D82,'DIN V 18599-10'!$B$2:$F$47,3,FALSE)</f>
        <v>50</v>
      </c>
      <c r="J82" s="28" t="str">
        <f>VLOOKUP(Zuweisungen_BE!D82,'DIN V 18599-10'!$B$2:$F$47,4,FALSE)</f>
        <v>150</v>
      </c>
      <c r="K82" s="29" t="str">
        <f>VLOOKUP(Zuweisungen_BE!D82,'DIN V 18599-10'!$B$2:$F$47,5,FALSE)</f>
        <v>500</v>
      </c>
      <c r="L82" s="27" t="str">
        <f>VLOOKUP(Zuweisungen_BE!F82,'SIA 2024'!$C$2:$G$46,4,FALSE)</f>
        <v>50</v>
      </c>
      <c r="M82" s="28" t="str">
        <f>VLOOKUP(Zuweisungen_BE!F82,'SIA 2024'!$C$2:$G$46,3,FALSE)</f>
        <v>100</v>
      </c>
      <c r="N82" s="29" t="str">
        <f>VLOOKUP(Zuweisungen_BE!F82,'SIA 2024'!$C$2:$G$46,5,FALSE)</f>
        <v>150</v>
      </c>
      <c r="O82" s="23">
        <f>VLOOKUP(Zuweisungen_BE!D82,'DIN V 18599-10'!$B$2:$H$47,6,FALSE)</f>
        <v>0</v>
      </c>
      <c r="P82" s="23">
        <f>VLOOKUP(Zuweisungen_BE!D82,'DIN V 18599-10'!$B$2:$H$47,7,FALSE)</f>
        <v>24</v>
      </c>
      <c r="Q82" s="23">
        <f>VLOOKUP(Zuweisungen_BE!F82,'SIA 2024'!$C$2:$I$46,6,FALSE)</f>
        <v>7</v>
      </c>
      <c r="R82" s="23">
        <f>VLOOKUP(Zuweisungen_BE!F82,'SIA 2024'!$C$2:$I$46,7,FALSE)</f>
        <v>18</v>
      </c>
    </row>
    <row r="83" spans="1:18" x14ac:dyDescent="0.25">
      <c r="A83" s="16" t="s">
        <v>18</v>
      </c>
      <c r="B83" s="16" t="s">
        <v>330</v>
      </c>
      <c r="C83" s="18" t="s">
        <v>101</v>
      </c>
      <c r="D83" s="36" t="str">
        <f>VLOOKUP(Zuweisungen_BE!C83,'DIN V 18599-10'!$A$2:$B$47,2,FALSE)</f>
        <v>7</v>
      </c>
      <c r="E83" s="21" t="s">
        <v>79</v>
      </c>
      <c r="F83" s="21" t="str">
        <f>VLOOKUP(Zuweisungen_BE!E83,'SIA 2024'!$A$2:$C$46,3,FALSE)</f>
        <v>5.1</v>
      </c>
      <c r="G83" s="17">
        <f>VLOOKUP(Zuweisungen_BE!D83,'DIN V 18599-10'!$B$2:$F$47,2,FALSE)</f>
        <v>70</v>
      </c>
      <c r="H83" s="26">
        <f>VLOOKUP(Zuweisungen_BE!F83,'SIA 2024'!$C$2:$G$46,2,FALSE)</f>
        <v>70</v>
      </c>
      <c r="I83" s="27" t="str">
        <f>VLOOKUP(Zuweisungen_BE!D83,'DIN V 18599-10'!$B$2:$F$47,3,FALSE)</f>
        <v>-12</v>
      </c>
      <c r="J83" s="28" t="str">
        <f>VLOOKUP(Zuweisungen_BE!D83,'DIN V 18599-10'!$B$2:$F$47,4,FALSE)</f>
        <v>-10</v>
      </c>
      <c r="K83" s="29" t="str">
        <f>VLOOKUP(Zuweisungen_BE!D83,'DIN V 18599-10'!$B$2:$F$47,5,FALSE)</f>
        <v>-8</v>
      </c>
      <c r="L83" s="27">
        <f>VLOOKUP(Zuweisungen_BE!F83,'SIA 2024'!$C$2:$G$46,4,FALSE)</f>
        <v>-8</v>
      </c>
      <c r="M83" s="28">
        <f>VLOOKUP(Zuweisungen_BE!F83,'SIA 2024'!$C$2:$G$46,3,FALSE)</f>
        <v>-10</v>
      </c>
      <c r="N83" s="29">
        <f>VLOOKUP(Zuweisungen_BE!F83,'SIA 2024'!$C$2:$G$46,5,FALSE)</f>
        <v>-12</v>
      </c>
      <c r="O83" s="23">
        <f>VLOOKUP(Zuweisungen_BE!D83,'DIN V 18599-10'!$B$2:$H$47,6,FALSE)</f>
        <v>8</v>
      </c>
      <c r="P83" s="23">
        <f>VLOOKUP(Zuweisungen_BE!D83,'DIN V 18599-10'!$B$2:$H$47,7,FALSE)</f>
        <v>20</v>
      </c>
      <c r="Q83" s="23">
        <f>VLOOKUP(Zuweisungen_BE!F83,'SIA 2024'!$C$2:$I$46,6,FALSE)</f>
        <v>7</v>
      </c>
      <c r="R83" s="23">
        <f>VLOOKUP(Zuweisungen_BE!F83,'SIA 2024'!$C$2:$I$46,7,FALSE)</f>
        <v>20</v>
      </c>
    </row>
    <row r="84" spans="1:18" s="12" customFormat="1" x14ac:dyDescent="0.25">
      <c r="A84" s="16" t="s">
        <v>18</v>
      </c>
      <c r="B84" s="16" t="s">
        <v>319</v>
      </c>
      <c r="C84" s="19" t="s">
        <v>99</v>
      </c>
      <c r="D84" s="36" t="str">
        <f>VLOOKUP(Zuweisungen_BE!C84,'DIN V 18599-10'!$A$2:$B$47,2,FALSE)</f>
        <v>6</v>
      </c>
      <c r="E84" s="21" t="s">
        <v>83</v>
      </c>
      <c r="F84" s="21" t="str">
        <f>VLOOKUP(Zuweisungen_BE!E84,'SIA 2024'!$A$2:$C$46,3,FALSE)</f>
        <v>5.2</v>
      </c>
      <c r="G84" s="17">
        <f>VLOOKUP(Zuweisungen_BE!D84,'DIN V 18599-10'!$B$2:$F$47,2,FALSE)</f>
        <v>70</v>
      </c>
      <c r="H84" s="26">
        <f>VLOOKUP(Zuweisungen_BE!F84,'SIA 2024'!$C$2:$G$46,2,FALSE)</f>
        <v>70</v>
      </c>
      <c r="I84" s="27" t="str">
        <f>VLOOKUP(Zuweisungen_BE!D84,'DIN V 18599-10'!$B$2:$F$47,3,FALSE)</f>
        <v>1</v>
      </c>
      <c r="J84" s="28" t="str">
        <f>VLOOKUP(Zuweisungen_BE!D84,'DIN V 18599-10'!$B$2:$F$47,4,FALSE)</f>
        <v>2</v>
      </c>
      <c r="K84" s="29" t="str">
        <f>VLOOKUP(Zuweisungen_BE!D84,'DIN V 18599-10'!$B$2:$F$47,5,FALSE)</f>
        <v>3</v>
      </c>
      <c r="L84" s="27">
        <f>VLOOKUP(Zuweisungen_BE!F84,'SIA 2024'!$C$2:$G$46,4,FALSE)</f>
        <v>1</v>
      </c>
      <c r="M84" s="28">
        <f>VLOOKUP(Zuweisungen_BE!F84,'SIA 2024'!$C$2:$G$46,3,FALSE)</f>
        <v>2</v>
      </c>
      <c r="N84" s="29">
        <f>VLOOKUP(Zuweisungen_BE!F84,'SIA 2024'!$C$2:$G$46,5,FALSE)</f>
        <v>3</v>
      </c>
      <c r="O84" s="23">
        <f>VLOOKUP(Zuweisungen_BE!D84,'DIN V 18599-10'!$B$2:$H$47,6,FALSE)</f>
        <v>8</v>
      </c>
      <c r="P84" s="23">
        <f>VLOOKUP(Zuweisungen_BE!D84,'DIN V 18599-10'!$B$2:$H$47,7,FALSE)</f>
        <v>20</v>
      </c>
      <c r="Q84" s="23">
        <f>VLOOKUP(Zuweisungen_BE!F84,'SIA 2024'!$C$2:$I$46,6,FALSE)</f>
        <v>7</v>
      </c>
      <c r="R84" s="23">
        <f>VLOOKUP(Zuweisungen_BE!F84,'SIA 2024'!$C$2:$I$46,7,FALSE)</f>
        <v>20</v>
      </c>
    </row>
    <row r="85" spans="1:18" s="12" customFormat="1" x14ac:dyDescent="0.25">
      <c r="A85" s="16" t="s">
        <v>18</v>
      </c>
      <c r="B85" s="16" t="s">
        <v>320</v>
      </c>
      <c r="C85" s="19" t="s">
        <v>19</v>
      </c>
      <c r="D85" s="36" t="str">
        <f>VLOOKUP(Zuweisungen_BE!C85,'DIN V 18599-10'!$A$2:$B$47,2,FALSE)</f>
        <v>5</v>
      </c>
      <c r="E85" s="21" t="s">
        <v>87</v>
      </c>
      <c r="F85" s="21" t="str">
        <f>VLOOKUP(Zuweisungen_BE!E85,'SIA 2024'!$A$2:$C$46,3,FALSE)</f>
        <v>3.4</v>
      </c>
      <c r="G85" s="17">
        <f>VLOOKUP(Zuweisungen_BE!D85,'DIN V 18599-10'!$B$2:$F$47,2,FALSE)</f>
        <v>70</v>
      </c>
      <c r="H85" s="26">
        <f>VLOOKUP(Zuweisungen_BE!F85,'SIA 2024'!$C$2:$G$46,2,FALSE)</f>
        <v>70</v>
      </c>
      <c r="I85" s="27" t="str">
        <f>VLOOKUP(Zuweisungen_BE!D85,'DIN V 18599-10'!$B$2:$F$47,3,FALSE)</f>
        <v>1.5</v>
      </c>
      <c r="J85" s="28" t="str">
        <f>VLOOKUP(Zuweisungen_BE!D85,'DIN V 18599-10'!$B$2:$F$47,4,FALSE)</f>
        <v>4</v>
      </c>
      <c r="K85" s="29" t="str">
        <f>VLOOKUP(Zuweisungen_BE!D85,'DIN V 18599-10'!$B$2:$F$47,5,FALSE)</f>
        <v>9.5</v>
      </c>
      <c r="L85" s="27" t="str">
        <f>VLOOKUP(Zuweisungen_BE!F85,'SIA 2024'!$C$2:$G$46,4,FALSE)</f>
        <v>1.5</v>
      </c>
      <c r="M85" s="28">
        <f>VLOOKUP(Zuweisungen_BE!F85,'SIA 2024'!$C$2:$G$46,3,FALSE)</f>
        <v>4</v>
      </c>
      <c r="N85" s="29" t="str">
        <f>VLOOKUP(Zuweisungen_BE!F85,'SIA 2024'!$C$2:$G$46,5,FALSE)</f>
        <v>9.5</v>
      </c>
      <c r="O85" s="23">
        <f>VLOOKUP(Zuweisungen_BE!D85,'DIN V 18599-10'!$B$2:$H$47,6,FALSE)</f>
        <v>7</v>
      </c>
      <c r="P85" s="23">
        <f>VLOOKUP(Zuweisungen_BE!D85,'DIN V 18599-10'!$B$2:$H$47,7,FALSE)</f>
        <v>18</v>
      </c>
      <c r="Q85" s="23">
        <f>VLOOKUP(Zuweisungen_BE!F85,'SIA 2024'!$C$2:$I$46,6,FALSE)</f>
        <v>7</v>
      </c>
      <c r="R85" s="23">
        <f>VLOOKUP(Zuweisungen_BE!F85,'SIA 2024'!$C$2:$I$46,7,FALSE)</f>
        <v>18</v>
      </c>
    </row>
    <row r="86" spans="1:18" s="12" customFormat="1" x14ac:dyDescent="0.25">
      <c r="A86" s="16" t="s">
        <v>18</v>
      </c>
      <c r="B86" s="16" t="s">
        <v>22</v>
      </c>
      <c r="C86" s="18" t="s">
        <v>101</v>
      </c>
      <c r="D86" s="36" t="str">
        <f>VLOOKUP(Zuweisungen_BE!C86,'DIN V 18599-10'!$A$2:$B$47,2,FALSE)</f>
        <v>7</v>
      </c>
      <c r="E86" s="21" t="s">
        <v>79</v>
      </c>
      <c r="F86" s="21" t="str">
        <f>VLOOKUP(Zuweisungen_BE!E86,'SIA 2024'!$A$2:$C$46,3,FALSE)</f>
        <v>5.1</v>
      </c>
      <c r="G86" s="17">
        <f>VLOOKUP(Zuweisungen_BE!D86,'DIN V 18599-10'!$B$2:$F$47,2,FALSE)</f>
        <v>70</v>
      </c>
      <c r="H86" s="26">
        <f>VLOOKUP(Zuweisungen_BE!F86,'SIA 2024'!$C$2:$G$46,2,FALSE)</f>
        <v>70</v>
      </c>
      <c r="I86" s="27" t="str">
        <f>VLOOKUP(Zuweisungen_BE!D86,'DIN V 18599-10'!$B$2:$F$47,3,FALSE)</f>
        <v>-12</v>
      </c>
      <c r="J86" s="28" t="str">
        <f>VLOOKUP(Zuweisungen_BE!D86,'DIN V 18599-10'!$B$2:$F$47,4,FALSE)</f>
        <v>-10</v>
      </c>
      <c r="K86" s="29" t="str">
        <f>VLOOKUP(Zuweisungen_BE!D86,'DIN V 18599-10'!$B$2:$F$47,5,FALSE)</f>
        <v>-8</v>
      </c>
      <c r="L86" s="27">
        <f>VLOOKUP(Zuweisungen_BE!F86,'SIA 2024'!$C$2:$G$46,4,FALSE)</f>
        <v>-8</v>
      </c>
      <c r="M86" s="28">
        <f>VLOOKUP(Zuweisungen_BE!F86,'SIA 2024'!$C$2:$G$46,3,FALSE)</f>
        <v>-10</v>
      </c>
      <c r="N86" s="29">
        <f>VLOOKUP(Zuweisungen_BE!F86,'SIA 2024'!$C$2:$G$46,5,FALSE)</f>
        <v>-12</v>
      </c>
      <c r="O86" s="23">
        <f>VLOOKUP(Zuweisungen_BE!D86,'DIN V 18599-10'!$B$2:$H$47,6,FALSE)</f>
        <v>8</v>
      </c>
      <c r="P86" s="23">
        <f>VLOOKUP(Zuweisungen_BE!D86,'DIN V 18599-10'!$B$2:$H$47,7,FALSE)</f>
        <v>20</v>
      </c>
      <c r="Q86" s="23">
        <f>VLOOKUP(Zuweisungen_BE!F86,'SIA 2024'!$C$2:$I$46,6,FALSE)</f>
        <v>7</v>
      </c>
      <c r="R86" s="23">
        <f>VLOOKUP(Zuweisungen_BE!F86,'SIA 2024'!$C$2:$I$46,7,FALSE)</f>
        <v>20</v>
      </c>
    </row>
    <row r="87" spans="1:18" s="12" customFormat="1" x14ac:dyDescent="0.25">
      <c r="A87" s="16" t="s">
        <v>18</v>
      </c>
      <c r="B87" s="16" t="s">
        <v>23</v>
      </c>
      <c r="C87" s="18" t="s">
        <v>139</v>
      </c>
      <c r="D87" s="36" t="str">
        <f>VLOOKUP(Zuweisungen_BE!C87,'DIN V 18599-10'!$A$2:$B$47,2,FALSE)</f>
        <v>26</v>
      </c>
      <c r="E87" s="20" t="s">
        <v>58</v>
      </c>
      <c r="F87" s="21" t="str">
        <f>VLOOKUP(Zuweisungen_BE!E87,'SIA 2024'!$A$2:$C$46,3,FALSE)</f>
        <v>7.3</v>
      </c>
      <c r="G87" s="17" t="str">
        <f>VLOOKUP(Zuweisungen_BE!D87,'DIN V 18599-10'!$B$2:$F$47,2,FALSE)</f>
        <v>70</v>
      </c>
      <c r="H87" s="26">
        <f>VLOOKUP(Zuweisungen_BE!F87,'SIA 2024'!$C$2:$G$46,2,FALSE)</f>
        <v>70</v>
      </c>
      <c r="I87" s="27" t="str">
        <f>VLOOKUP(Zuweisungen_BE!D87,'DIN V 18599-10'!$B$2:$F$47,3,FALSE)</f>
        <v>1</v>
      </c>
      <c r="J87" s="28" t="str">
        <f>VLOOKUP(Zuweisungen_BE!D87,'DIN V 18599-10'!$B$2:$F$47,4,FALSE)</f>
        <v>2</v>
      </c>
      <c r="K87" s="29" t="str">
        <f>VLOOKUP(Zuweisungen_BE!D87,'DIN V 18599-10'!$B$2:$F$47,5,FALSE)</f>
        <v>3</v>
      </c>
      <c r="L87" s="27">
        <f>VLOOKUP(Zuweisungen_BE!F87,'SIA 2024'!$C$2:$G$46,4,FALSE)</f>
        <v>3</v>
      </c>
      <c r="M87" s="28">
        <f>VLOOKUP(Zuweisungen_BE!F87,'SIA 2024'!$C$2:$G$46,3,FALSE)</f>
        <v>7</v>
      </c>
      <c r="N87" s="29">
        <f>VLOOKUP(Zuweisungen_BE!F87,'SIA 2024'!$C$2:$G$46,5,FALSE)</f>
        <v>15</v>
      </c>
      <c r="O87" s="23">
        <f>VLOOKUP(Zuweisungen_BE!D87,'DIN V 18599-10'!$B$2:$H$47,6,FALSE)</f>
        <v>13</v>
      </c>
      <c r="P87" s="23">
        <f>VLOOKUP(Zuweisungen_BE!D87,'DIN V 18599-10'!$B$2:$H$47,7,FALSE)</f>
        <v>18</v>
      </c>
      <c r="Q87" s="23">
        <f>VLOOKUP(Zuweisungen_BE!F87,'SIA 2024'!$C$2:$I$46,6,FALSE)</f>
        <v>7</v>
      </c>
      <c r="R87" s="23">
        <f>VLOOKUP(Zuweisungen_BE!F87,'SIA 2024'!$C$2:$I$46,7,FALSE)</f>
        <v>23</v>
      </c>
    </row>
    <row r="88" spans="1:18" s="12" customFormat="1" x14ac:dyDescent="0.25">
      <c r="A88" s="16" t="s">
        <v>18</v>
      </c>
      <c r="B88" s="16" t="s">
        <v>321</v>
      </c>
      <c r="C88" s="18" t="s">
        <v>99</v>
      </c>
      <c r="D88" s="36" t="str">
        <f>VLOOKUP(Zuweisungen_BE!C88,'DIN V 18599-10'!$A$2:$B$47,2,FALSE)</f>
        <v>6</v>
      </c>
      <c r="E88" s="21" t="s">
        <v>83</v>
      </c>
      <c r="F88" s="21" t="str">
        <f>VLOOKUP(Zuweisungen_BE!E88,'SIA 2024'!$A$2:$C$46,3,FALSE)</f>
        <v>5.2</v>
      </c>
      <c r="G88" s="17">
        <f>VLOOKUP(Zuweisungen_BE!D88,'DIN V 18599-10'!$B$2:$F$47,2,FALSE)</f>
        <v>70</v>
      </c>
      <c r="H88" s="26">
        <f>VLOOKUP(Zuweisungen_BE!F88,'SIA 2024'!$C$2:$G$46,2,FALSE)</f>
        <v>70</v>
      </c>
      <c r="I88" s="27" t="str">
        <f>VLOOKUP(Zuweisungen_BE!D88,'DIN V 18599-10'!$B$2:$F$47,3,FALSE)</f>
        <v>1</v>
      </c>
      <c r="J88" s="28" t="str">
        <f>VLOOKUP(Zuweisungen_BE!D88,'DIN V 18599-10'!$B$2:$F$47,4,FALSE)</f>
        <v>2</v>
      </c>
      <c r="K88" s="29" t="str">
        <f>VLOOKUP(Zuweisungen_BE!D88,'DIN V 18599-10'!$B$2:$F$47,5,FALSE)</f>
        <v>3</v>
      </c>
      <c r="L88" s="27">
        <f>VLOOKUP(Zuweisungen_BE!F88,'SIA 2024'!$C$2:$G$46,4,FALSE)</f>
        <v>1</v>
      </c>
      <c r="M88" s="28">
        <f>VLOOKUP(Zuweisungen_BE!F88,'SIA 2024'!$C$2:$G$46,3,FALSE)</f>
        <v>2</v>
      </c>
      <c r="N88" s="29">
        <f>VLOOKUP(Zuweisungen_BE!F88,'SIA 2024'!$C$2:$G$46,5,FALSE)</f>
        <v>3</v>
      </c>
      <c r="O88" s="23">
        <f>VLOOKUP(Zuweisungen_BE!D88,'DIN V 18599-10'!$B$2:$H$47,6,FALSE)</f>
        <v>8</v>
      </c>
      <c r="P88" s="23">
        <f>VLOOKUP(Zuweisungen_BE!D88,'DIN V 18599-10'!$B$2:$H$47,7,FALSE)</f>
        <v>20</v>
      </c>
      <c r="Q88" s="23">
        <f>VLOOKUP(Zuweisungen_BE!F88,'SIA 2024'!$C$2:$I$46,6,FALSE)</f>
        <v>7</v>
      </c>
      <c r="R88" s="23">
        <f>VLOOKUP(Zuweisungen_BE!F88,'SIA 2024'!$C$2:$I$46,7,FALSE)</f>
        <v>20</v>
      </c>
    </row>
    <row r="89" spans="1:18" x14ac:dyDescent="0.25">
      <c r="A89" s="16" t="s">
        <v>26</v>
      </c>
      <c r="B89" s="16" t="s">
        <v>322</v>
      </c>
      <c r="C89" s="22" t="s">
        <v>94</v>
      </c>
      <c r="D89" s="36" t="str">
        <f>VLOOKUP(Zuweisungen_BE!C89,'DIN V 18599-10'!$A$2:$B$47,2,FALSE)</f>
        <v>3</v>
      </c>
      <c r="E89" s="24" t="s">
        <v>49</v>
      </c>
      <c r="F89" s="21" t="str">
        <f>VLOOKUP(Zuweisungen_BE!E89,'SIA 2024'!$A$2:$C$46,3,FALSE)</f>
        <v>3.2</v>
      </c>
      <c r="G89" s="17">
        <f>VLOOKUP(Zuweisungen_BE!D89,'DIN V 18599-10'!$B$2:$F$47,2,FALSE)</f>
        <v>70</v>
      </c>
      <c r="H89" s="26">
        <f>VLOOKUP(Zuweisungen_BE!F89,'SIA 2024'!$C$2:$G$46,2,FALSE)</f>
        <v>70</v>
      </c>
      <c r="I89" s="27" t="str">
        <f>VLOOKUP(Zuweisungen_BE!D89,'DIN V 18599-10'!$B$2:$F$47,3,FALSE)</f>
        <v>4.2</v>
      </c>
      <c r="J89" s="28" t="str">
        <f>VLOOKUP(Zuweisungen_BE!D89,'DIN V 18599-10'!$B$2:$F$47,4,FALSE)</f>
        <v>10</v>
      </c>
      <c r="K89" s="29" t="str">
        <f>VLOOKUP(Zuweisungen_BE!D89,'DIN V 18599-10'!$B$2:$F$47,5,FALSE)</f>
        <v>18.8</v>
      </c>
      <c r="L89" s="27">
        <f>VLOOKUP(Zuweisungen_BE!F89,'SIA 2024'!$C$2:$G$46,4,FALSE)</f>
        <v>4</v>
      </c>
      <c r="M89" s="28">
        <f>VLOOKUP(Zuweisungen_BE!F89,'SIA 2024'!$C$2:$G$46,3,FALSE)</f>
        <v>10</v>
      </c>
      <c r="N89" s="29">
        <f>VLOOKUP(Zuweisungen_BE!F89,'SIA 2024'!$C$2:$G$46,5,FALSE)</f>
        <v>19</v>
      </c>
      <c r="O89" s="23">
        <f>VLOOKUP(Zuweisungen_BE!D89,'DIN V 18599-10'!$B$2:$H$47,6,FALSE)</f>
        <v>7</v>
      </c>
      <c r="P89" s="23">
        <f>VLOOKUP(Zuweisungen_BE!D89,'DIN V 18599-10'!$B$2:$H$47,7,FALSE)</f>
        <v>18</v>
      </c>
      <c r="Q89" s="23">
        <f>VLOOKUP(Zuweisungen_BE!F89,'SIA 2024'!$C$2:$I$46,6,FALSE)</f>
        <v>7</v>
      </c>
      <c r="R89" s="23">
        <f>VLOOKUP(Zuweisungen_BE!F89,'SIA 2024'!$C$2:$I$46,7,FALSE)</f>
        <v>18</v>
      </c>
    </row>
    <row r="90" spans="1:18" s="12" customFormat="1" x14ac:dyDescent="0.25">
      <c r="A90" s="16" t="s">
        <v>26</v>
      </c>
      <c r="B90" s="16" t="s">
        <v>323</v>
      </c>
      <c r="C90" s="18" t="s">
        <v>94</v>
      </c>
      <c r="D90" s="36" t="str">
        <f>VLOOKUP(Zuweisungen_BE!C90,'DIN V 18599-10'!$A$2:$B$47,2,FALSE)</f>
        <v>3</v>
      </c>
      <c r="E90" s="20" t="s">
        <v>49</v>
      </c>
      <c r="F90" s="21" t="str">
        <f>VLOOKUP(Zuweisungen_BE!E90,'SIA 2024'!$A$2:$C$46,3,FALSE)</f>
        <v>3.2</v>
      </c>
      <c r="G90" s="17">
        <f>VLOOKUP(Zuweisungen_BE!D90,'DIN V 18599-10'!$B$2:$F$47,2,FALSE)</f>
        <v>70</v>
      </c>
      <c r="H90" s="26">
        <f>VLOOKUP(Zuweisungen_BE!F90,'SIA 2024'!$C$2:$G$46,2,FALSE)</f>
        <v>70</v>
      </c>
      <c r="I90" s="27" t="str">
        <f>VLOOKUP(Zuweisungen_BE!D90,'DIN V 18599-10'!$B$2:$F$47,3,FALSE)</f>
        <v>4.2</v>
      </c>
      <c r="J90" s="28" t="str">
        <f>VLOOKUP(Zuweisungen_BE!D90,'DIN V 18599-10'!$B$2:$F$47,4,FALSE)</f>
        <v>10</v>
      </c>
      <c r="K90" s="29" t="str">
        <f>VLOOKUP(Zuweisungen_BE!D90,'DIN V 18599-10'!$B$2:$F$47,5,FALSE)</f>
        <v>18.8</v>
      </c>
      <c r="L90" s="27">
        <f>VLOOKUP(Zuweisungen_BE!F90,'SIA 2024'!$C$2:$G$46,4,FALSE)</f>
        <v>4</v>
      </c>
      <c r="M90" s="28">
        <f>VLOOKUP(Zuweisungen_BE!F90,'SIA 2024'!$C$2:$G$46,3,FALSE)</f>
        <v>10</v>
      </c>
      <c r="N90" s="29">
        <f>VLOOKUP(Zuweisungen_BE!F90,'SIA 2024'!$C$2:$G$46,5,FALSE)</f>
        <v>19</v>
      </c>
      <c r="O90" s="23">
        <f>VLOOKUP(Zuweisungen_BE!D90,'DIN V 18599-10'!$B$2:$H$47,6,FALSE)</f>
        <v>7</v>
      </c>
      <c r="P90" s="23">
        <f>VLOOKUP(Zuweisungen_BE!D90,'DIN V 18599-10'!$B$2:$H$47,7,FALSE)</f>
        <v>18</v>
      </c>
      <c r="Q90" s="23">
        <f>VLOOKUP(Zuweisungen_BE!F90,'SIA 2024'!$C$2:$I$46,6,FALSE)</f>
        <v>7</v>
      </c>
      <c r="R90" s="23">
        <f>VLOOKUP(Zuweisungen_BE!F90,'SIA 2024'!$C$2:$I$46,7,FALSE)</f>
        <v>18</v>
      </c>
    </row>
    <row r="91" spans="1:18" s="12" customFormat="1" x14ac:dyDescent="0.25">
      <c r="A91" s="16" t="s">
        <v>26</v>
      </c>
      <c r="B91" s="16" t="s">
        <v>324</v>
      </c>
      <c r="C91" s="18" t="s">
        <v>94</v>
      </c>
      <c r="D91" s="36" t="str">
        <f>VLOOKUP(Zuweisungen_BE!C91,'DIN V 18599-10'!$A$2:$B$47,2,FALSE)</f>
        <v>3</v>
      </c>
      <c r="E91" s="20" t="s">
        <v>49</v>
      </c>
      <c r="F91" s="21" t="str">
        <f>VLOOKUP(Zuweisungen_BE!E91,'SIA 2024'!$A$2:$C$46,3,FALSE)</f>
        <v>3.2</v>
      </c>
      <c r="G91" s="17">
        <f>VLOOKUP(Zuweisungen_BE!D91,'DIN V 18599-10'!$B$2:$F$47,2,FALSE)</f>
        <v>70</v>
      </c>
      <c r="H91" s="26">
        <f>VLOOKUP(Zuweisungen_BE!F91,'SIA 2024'!$C$2:$G$46,2,FALSE)</f>
        <v>70</v>
      </c>
      <c r="I91" s="27" t="str">
        <f>VLOOKUP(Zuweisungen_BE!D91,'DIN V 18599-10'!$B$2:$F$47,3,FALSE)</f>
        <v>4.2</v>
      </c>
      <c r="J91" s="28" t="str">
        <f>VLOOKUP(Zuweisungen_BE!D91,'DIN V 18599-10'!$B$2:$F$47,4,FALSE)</f>
        <v>10</v>
      </c>
      <c r="K91" s="29" t="str">
        <f>VLOOKUP(Zuweisungen_BE!D91,'DIN V 18599-10'!$B$2:$F$47,5,FALSE)</f>
        <v>18.8</v>
      </c>
      <c r="L91" s="27">
        <f>VLOOKUP(Zuweisungen_BE!F91,'SIA 2024'!$C$2:$G$46,4,FALSE)</f>
        <v>4</v>
      </c>
      <c r="M91" s="28">
        <f>VLOOKUP(Zuweisungen_BE!F91,'SIA 2024'!$C$2:$G$46,3,FALSE)</f>
        <v>10</v>
      </c>
      <c r="N91" s="29">
        <f>VLOOKUP(Zuweisungen_BE!F91,'SIA 2024'!$C$2:$G$46,5,FALSE)</f>
        <v>19</v>
      </c>
      <c r="O91" s="23">
        <f>VLOOKUP(Zuweisungen_BE!D91,'DIN V 18599-10'!$B$2:$H$47,6,FALSE)</f>
        <v>7</v>
      </c>
      <c r="P91" s="23">
        <f>VLOOKUP(Zuweisungen_BE!D91,'DIN V 18599-10'!$B$2:$H$47,7,FALSE)</f>
        <v>18</v>
      </c>
      <c r="Q91" s="23">
        <f>VLOOKUP(Zuweisungen_BE!F91,'SIA 2024'!$C$2:$I$46,6,FALSE)</f>
        <v>7</v>
      </c>
      <c r="R91" s="23">
        <f>VLOOKUP(Zuweisungen_BE!F91,'SIA 2024'!$C$2:$I$46,7,FALSE)</f>
        <v>18</v>
      </c>
    </row>
    <row r="92" spans="1:18" s="12" customFormat="1" x14ac:dyDescent="0.25">
      <c r="A92" s="16" t="s">
        <v>26</v>
      </c>
      <c r="B92" s="2" t="s">
        <v>27</v>
      </c>
      <c r="C92" s="18" t="s">
        <v>94</v>
      </c>
      <c r="D92" s="36" t="str">
        <f>VLOOKUP(Zuweisungen_BE!C92,'DIN V 18599-10'!$A$2:$B$47,2,FALSE)</f>
        <v>3</v>
      </c>
      <c r="E92" s="20" t="s">
        <v>49</v>
      </c>
      <c r="F92" s="21" t="str">
        <f>VLOOKUP(Zuweisungen_BE!E92,'SIA 2024'!$A$2:$C$46,3,FALSE)</f>
        <v>3.2</v>
      </c>
      <c r="G92" s="17">
        <f>VLOOKUP(Zuweisungen_BE!D92,'DIN V 18599-10'!$B$2:$F$47,2,FALSE)</f>
        <v>70</v>
      </c>
      <c r="H92" s="26">
        <f>VLOOKUP(Zuweisungen_BE!F92,'SIA 2024'!$C$2:$G$46,2,FALSE)</f>
        <v>70</v>
      </c>
      <c r="I92" s="27" t="str">
        <f>VLOOKUP(Zuweisungen_BE!D92,'DIN V 18599-10'!$B$2:$F$47,3,FALSE)</f>
        <v>4.2</v>
      </c>
      <c r="J92" s="28" t="str">
        <f>VLOOKUP(Zuweisungen_BE!D92,'DIN V 18599-10'!$B$2:$F$47,4,FALSE)</f>
        <v>10</v>
      </c>
      <c r="K92" s="29" t="str">
        <f>VLOOKUP(Zuweisungen_BE!D92,'DIN V 18599-10'!$B$2:$F$47,5,FALSE)</f>
        <v>18.8</v>
      </c>
      <c r="L92" s="27">
        <f>VLOOKUP(Zuweisungen_BE!F92,'SIA 2024'!$C$2:$G$46,4,FALSE)</f>
        <v>4</v>
      </c>
      <c r="M92" s="28">
        <f>VLOOKUP(Zuweisungen_BE!F92,'SIA 2024'!$C$2:$G$46,3,FALSE)</f>
        <v>10</v>
      </c>
      <c r="N92" s="29">
        <f>VLOOKUP(Zuweisungen_BE!F92,'SIA 2024'!$C$2:$G$46,5,FALSE)</f>
        <v>19</v>
      </c>
      <c r="O92" s="23">
        <f>VLOOKUP(Zuweisungen_BE!D92,'DIN V 18599-10'!$B$2:$H$47,6,FALSE)</f>
        <v>7</v>
      </c>
      <c r="P92" s="23">
        <f>VLOOKUP(Zuweisungen_BE!D92,'DIN V 18599-10'!$B$2:$H$47,7,FALSE)</f>
        <v>18</v>
      </c>
      <c r="Q92" s="23">
        <f>VLOOKUP(Zuweisungen_BE!F92,'SIA 2024'!$C$2:$I$46,6,FALSE)</f>
        <v>7</v>
      </c>
      <c r="R92" s="23">
        <f>VLOOKUP(Zuweisungen_BE!F92,'SIA 2024'!$C$2:$I$46,7,FALSE)</f>
        <v>18</v>
      </c>
    </row>
    <row r="93" spans="1:18" s="12" customFormat="1" x14ac:dyDescent="0.25">
      <c r="A93" s="16" t="s">
        <v>26</v>
      </c>
      <c r="B93" s="2" t="s">
        <v>28</v>
      </c>
      <c r="C93" s="18" t="s">
        <v>94</v>
      </c>
      <c r="D93" s="36" t="str">
        <f>VLOOKUP(Zuweisungen_BE!C93,'DIN V 18599-10'!$A$2:$B$47,2,FALSE)</f>
        <v>3</v>
      </c>
      <c r="E93" s="20" t="s">
        <v>49</v>
      </c>
      <c r="F93" s="21" t="str">
        <f>VLOOKUP(Zuweisungen_BE!E93,'SIA 2024'!$A$2:$C$46,3,FALSE)</f>
        <v>3.2</v>
      </c>
      <c r="G93" s="17">
        <f>VLOOKUP(Zuweisungen_BE!D93,'DIN V 18599-10'!$B$2:$F$47,2,FALSE)</f>
        <v>70</v>
      </c>
      <c r="H93" s="26">
        <f>VLOOKUP(Zuweisungen_BE!F93,'SIA 2024'!$C$2:$G$46,2,FALSE)</f>
        <v>70</v>
      </c>
      <c r="I93" s="27" t="str">
        <f>VLOOKUP(Zuweisungen_BE!D93,'DIN V 18599-10'!$B$2:$F$47,3,FALSE)</f>
        <v>4.2</v>
      </c>
      <c r="J93" s="28" t="str">
        <f>VLOOKUP(Zuweisungen_BE!D93,'DIN V 18599-10'!$B$2:$F$47,4,FALSE)</f>
        <v>10</v>
      </c>
      <c r="K93" s="29" t="str">
        <f>VLOOKUP(Zuweisungen_BE!D93,'DIN V 18599-10'!$B$2:$F$47,5,FALSE)</f>
        <v>18.8</v>
      </c>
      <c r="L93" s="27">
        <f>VLOOKUP(Zuweisungen_BE!F93,'SIA 2024'!$C$2:$G$46,4,FALSE)</f>
        <v>4</v>
      </c>
      <c r="M93" s="28">
        <f>VLOOKUP(Zuweisungen_BE!F93,'SIA 2024'!$C$2:$G$46,3,FALSE)</f>
        <v>10</v>
      </c>
      <c r="N93" s="29">
        <f>VLOOKUP(Zuweisungen_BE!F93,'SIA 2024'!$C$2:$G$46,5,FALSE)</f>
        <v>19</v>
      </c>
      <c r="O93" s="23">
        <f>VLOOKUP(Zuweisungen_BE!D93,'DIN V 18599-10'!$B$2:$H$47,6,FALSE)</f>
        <v>7</v>
      </c>
      <c r="P93" s="23">
        <f>VLOOKUP(Zuweisungen_BE!D93,'DIN V 18599-10'!$B$2:$H$47,7,FALSE)</f>
        <v>18</v>
      </c>
      <c r="Q93" s="23">
        <f>VLOOKUP(Zuweisungen_BE!F93,'SIA 2024'!$C$2:$I$46,6,FALSE)</f>
        <v>7</v>
      </c>
      <c r="R93" s="23">
        <f>VLOOKUP(Zuweisungen_BE!F93,'SIA 2024'!$C$2:$I$46,7,FALSE)</f>
        <v>18</v>
      </c>
    </row>
    <row r="94" spans="1:18" s="12" customFormat="1" x14ac:dyDescent="0.25">
      <c r="A94" s="16" t="s">
        <v>26</v>
      </c>
      <c r="B94" s="2" t="s">
        <v>29</v>
      </c>
      <c r="C94" s="18" t="s">
        <v>94</v>
      </c>
      <c r="D94" s="36" t="str">
        <f>VLOOKUP(Zuweisungen_BE!C94,'DIN V 18599-10'!$A$2:$B$47,2,FALSE)</f>
        <v>3</v>
      </c>
      <c r="E94" s="20" t="s">
        <v>49</v>
      </c>
      <c r="F94" s="21" t="str">
        <f>VLOOKUP(Zuweisungen_BE!E94,'SIA 2024'!$A$2:$C$46,3,FALSE)</f>
        <v>3.2</v>
      </c>
      <c r="G94" s="17">
        <f>VLOOKUP(Zuweisungen_BE!D94,'DIN V 18599-10'!$B$2:$F$47,2,FALSE)</f>
        <v>70</v>
      </c>
      <c r="H94" s="26">
        <f>VLOOKUP(Zuweisungen_BE!F94,'SIA 2024'!$C$2:$G$46,2,FALSE)</f>
        <v>70</v>
      </c>
      <c r="I94" s="27" t="str">
        <f>VLOOKUP(Zuweisungen_BE!D94,'DIN V 18599-10'!$B$2:$F$47,3,FALSE)</f>
        <v>4.2</v>
      </c>
      <c r="J94" s="28" t="str">
        <f>VLOOKUP(Zuweisungen_BE!D94,'DIN V 18599-10'!$B$2:$F$47,4,FALSE)</f>
        <v>10</v>
      </c>
      <c r="K94" s="29" t="str">
        <f>VLOOKUP(Zuweisungen_BE!D94,'DIN V 18599-10'!$B$2:$F$47,5,FALSE)</f>
        <v>18.8</v>
      </c>
      <c r="L94" s="27">
        <f>VLOOKUP(Zuweisungen_BE!F94,'SIA 2024'!$C$2:$G$46,4,FALSE)</f>
        <v>4</v>
      </c>
      <c r="M94" s="28">
        <f>VLOOKUP(Zuweisungen_BE!F94,'SIA 2024'!$C$2:$G$46,3,FALSE)</f>
        <v>10</v>
      </c>
      <c r="N94" s="29">
        <f>VLOOKUP(Zuweisungen_BE!F94,'SIA 2024'!$C$2:$G$46,5,FALSE)</f>
        <v>19</v>
      </c>
      <c r="O94" s="23">
        <f>VLOOKUP(Zuweisungen_BE!D94,'DIN V 18599-10'!$B$2:$H$47,6,FALSE)</f>
        <v>7</v>
      </c>
      <c r="P94" s="23">
        <f>VLOOKUP(Zuweisungen_BE!D94,'DIN V 18599-10'!$B$2:$H$47,7,FALSE)</f>
        <v>18</v>
      </c>
      <c r="Q94" s="23">
        <f>VLOOKUP(Zuweisungen_BE!F94,'SIA 2024'!$C$2:$I$46,6,FALSE)</f>
        <v>7</v>
      </c>
      <c r="R94" s="23">
        <f>VLOOKUP(Zuweisungen_BE!F94,'SIA 2024'!$C$2:$I$46,7,FALSE)</f>
        <v>18</v>
      </c>
    </row>
    <row r="95" spans="1:18" x14ac:dyDescent="0.25">
      <c r="A95" s="16" t="s">
        <v>24</v>
      </c>
      <c r="B95" s="16" t="s">
        <v>325</v>
      </c>
      <c r="C95" s="19" t="s">
        <v>152</v>
      </c>
      <c r="D95" s="36" t="str">
        <f>VLOOKUP(Zuweisungen_BE!C95,'DIN V 18599-10'!$A$2:$B$47,2,FALSE)</f>
        <v>33</v>
      </c>
      <c r="E95" s="21" t="s">
        <v>85</v>
      </c>
      <c r="F95" s="21" t="str">
        <f>VLOOKUP(Zuweisungen_BE!E95,'SIA 2024'!$A$2:$C$46,3,FALSE)</f>
        <v>12.9</v>
      </c>
      <c r="G95" s="17" t="str">
        <f>VLOOKUP(Zuweisungen_BE!D95,'DIN V 18599-10'!$B$2:$F$47,2,FALSE)</f>
        <v>70</v>
      </c>
      <c r="H95" s="26">
        <f>VLOOKUP(Zuweisungen_BE!F95,'SIA 2024'!$C$2:$G$46,2,FALSE)</f>
        <v>70</v>
      </c>
      <c r="I95" s="27" t="str">
        <f>VLOOKUP(Zuweisungen_BE!D95,'DIN V 18599-10'!$B$2:$F$47,3,FALSE)</f>
        <v>0</v>
      </c>
      <c r="J95" s="28" t="str">
        <f>VLOOKUP(Zuweisungen_BE!D95,'DIN V 18599-10'!$B$2:$F$47,4,FALSE)</f>
        <v>0</v>
      </c>
      <c r="K95" s="29" t="str">
        <f>VLOOKUP(Zuweisungen_BE!D95,'DIN V 18599-10'!$B$2:$F$47,5,FALSE)</f>
        <v>0</v>
      </c>
      <c r="L95" s="27" t="str">
        <f>VLOOKUP(Zuweisungen_BE!F95,'SIA 2024'!$C$2:$G$46,4,FALSE)</f>
        <v>0.5</v>
      </c>
      <c r="M95" s="28">
        <f>VLOOKUP(Zuweisungen_BE!F95,'SIA 2024'!$C$2:$G$46,3,FALSE)</f>
        <v>1</v>
      </c>
      <c r="N95" s="29">
        <f>VLOOKUP(Zuweisungen_BE!F95,'SIA 2024'!$C$2:$G$46,5,FALSE)</f>
        <v>2</v>
      </c>
      <c r="O95" s="23">
        <f>VLOOKUP(Zuweisungen_BE!D95,'DIN V 18599-10'!$B$2:$H$47,6,FALSE)</f>
        <v>9</v>
      </c>
      <c r="P95" s="23">
        <f>VLOOKUP(Zuweisungen_BE!D95,'DIN V 18599-10'!$B$2:$H$47,7,FALSE)</f>
        <v>24</v>
      </c>
      <c r="Q95" s="23">
        <f>VLOOKUP(Zuweisungen_BE!F95,'SIA 2024'!$C$2:$I$46,6,FALSE)</f>
        <v>7</v>
      </c>
      <c r="R95" s="23">
        <f>VLOOKUP(Zuweisungen_BE!F95,'SIA 2024'!$C$2:$I$46,7,FALSE)</f>
        <v>18</v>
      </c>
    </row>
    <row r="96" spans="1:18" s="12" customFormat="1" x14ac:dyDescent="0.25">
      <c r="A96" s="16" t="s">
        <v>24</v>
      </c>
      <c r="B96" s="16" t="s">
        <v>326</v>
      </c>
      <c r="C96" s="18" t="s">
        <v>125</v>
      </c>
      <c r="D96" s="36" t="str">
        <f>VLOOKUP(Zuweisungen_BE!C96,'DIN V 18599-10'!$A$2:$B$47,2,FALSE)</f>
        <v>19</v>
      </c>
      <c r="E96" s="20" t="s">
        <v>221</v>
      </c>
      <c r="F96" s="21" t="str">
        <f>VLOOKUP(Zuweisungen_BE!E96,'SIA 2024'!$A$2:$C$46,3,FALSE)</f>
        <v>12.1</v>
      </c>
      <c r="G96" s="17" t="str">
        <f>VLOOKUP(Zuweisungen_BE!D96,'DIN V 18599-10'!$B$2:$F$47,2,FALSE)</f>
        <v>70</v>
      </c>
      <c r="H96" s="26">
        <f>VLOOKUP(Zuweisungen_BE!F96,'SIA 2024'!$C$2:$G$46,2,FALSE)</f>
        <v>70</v>
      </c>
      <c r="I96" s="27" t="str">
        <f>VLOOKUP(Zuweisungen_BE!D96,'DIN V 18599-10'!$B$2:$F$47,3,FALSE)</f>
        <v>0</v>
      </c>
      <c r="J96" s="28" t="str">
        <f>VLOOKUP(Zuweisungen_BE!D96,'DIN V 18599-10'!$B$2:$F$47,4,FALSE)</f>
        <v>0</v>
      </c>
      <c r="K96" s="29" t="str">
        <f>VLOOKUP(Zuweisungen_BE!D96,'DIN V 18599-10'!$B$2:$F$47,5,FALSE)</f>
        <v>0</v>
      </c>
      <c r="L96" s="27">
        <f>VLOOKUP(Zuweisungen_BE!F96,'SIA 2024'!$C$2:$G$46,4,FALSE)</f>
        <v>0</v>
      </c>
      <c r="M96" s="28">
        <f>VLOOKUP(Zuweisungen_BE!F96,'SIA 2024'!$C$2:$G$46,3,FALSE)</f>
        <v>0</v>
      </c>
      <c r="N96" s="29">
        <f>VLOOKUP(Zuweisungen_BE!F96,'SIA 2024'!$C$2:$G$46,5,FALSE)</f>
        <v>0</v>
      </c>
      <c r="O96" s="23">
        <f>VLOOKUP(Zuweisungen_BE!D96,'DIN V 18599-10'!$B$2:$H$47,6,FALSE)</f>
        <v>7</v>
      </c>
      <c r="P96" s="23">
        <f>VLOOKUP(Zuweisungen_BE!D96,'DIN V 18599-10'!$B$2:$H$47,7,FALSE)</f>
        <v>18</v>
      </c>
      <c r="Q96" s="23">
        <f>VLOOKUP(Zuweisungen_BE!F96,'SIA 2024'!$C$2:$I$46,6,FALSE)</f>
        <v>6</v>
      </c>
      <c r="R96" s="23">
        <f>VLOOKUP(Zuweisungen_BE!F96,'SIA 2024'!$C$2:$I$46,7,FALSE)</f>
        <v>19</v>
      </c>
    </row>
    <row r="97" spans="1:18" s="12" customFormat="1" x14ac:dyDescent="0.25">
      <c r="A97" s="16" t="s">
        <v>24</v>
      </c>
      <c r="B97" s="16" t="s">
        <v>327</v>
      </c>
      <c r="C97" s="18" t="s">
        <v>329</v>
      </c>
      <c r="D97" s="36" t="str">
        <f>VLOOKUP(Zuweisungen_BE!C97,'DIN V 18599-10'!$A$2:$B$47,2,FALSE)</f>
        <v>41</v>
      </c>
      <c r="E97" s="20" t="s">
        <v>73</v>
      </c>
      <c r="F97" s="21" t="str">
        <f>VLOOKUP(Zuweisungen_BE!E97,'SIA 2024'!$A$2:$C$46,3,FALSE)</f>
        <v>10.1</v>
      </c>
      <c r="G97" s="17" t="str">
        <f>VLOOKUP(Zuweisungen_BE!D97,'DIN V 18599-10'!$B$2:$F$47,2,FALSE)</f>
        <v>70</v>
      </c>
      <c r="H97" s="26">
        <f>VLOOKUP(Zuweisungen_BE!F97,'SIA 2024'!$C$2:$G$46,2,FALSE)</f>
        <v>90</v>
      </c>
      <c r="I97" s="27" t="str">
        <f>VLOOKUP(Zuweisungen_BE!D97,'DIN V 18599-10'!$B$2:$F$47,3,FALSE)</f>
        <v>0</v>
      </c>
      <c r="J97" s="28" t="str">
        <f>VLOOKUP(Zuweisungen_BE!D97,'DIN V 18599-10'!$B$2:$F$47,4,FALSE)</f>
        <v>0</v>
      </c>
      <c r="K97" s="29" t="str">
        <f>VLOOKUP(Zuweisungen_BE!D97,'DIN V 18599-10'!$B$2:$F$47,5,FALSE)</f>
        <v>0</v>
      </c>
      <c r="L97" s="27">
        <f>VLOOKUP(Zuweisungen_BE!F97,'SIA 2024'!$C$2:$G$46,4,FALSE)</f>
        <v>0</v>
      </c>
      <c r="M97" s="28">
        <f>VLOOKUP(Zuweisungen_BE!F97,'SIA 2024'!$C$2:$G$46,3,FALSE)</f>
        <v>0</v>
      </c>
      <c r="N97" s="29">
        <f>VLOOKUP(Zuweisungen_BE!F97,'SIA 2024'!$C$2:$G$46,5,FALSE)</f>
        <v>0</v>
      </c>
      <c r="O97" s="23">
        <f>VLOOKUP(Zuweisungen_BE!D97,'DIN V 18599-10'!$B$2:$H$47,6,FALSE)</f>
        <v>0</v>
      </c>
      <c r="P97" s="23">
        <f>VLOOKUP(Zuweisungen_BE!D97,'DIN V 18599-10'!$B$2:$H$47,7,FALSE)</f>
        <v>24</v>
      </c>
      <c r="Q97" s="23">
        <f>VLOOKUP(Zuweisungen_BE!F97,'SIA 2024'!$C$2:$I$46,6,FALSE)</f>
        <v>0</v>
      </c>
      <c r="R97" s="23">
        <f>VLOOKUP(Zuweisungen_BE!F97,'SIA 2024'!$C$2:$I$46,7,FALSE)</f>
        <v>24</v>
      </c>
    </row>
    <row r="98" spans="1:18" s="12" customFormat="1" x14ac:dyDescent="0.25">
      <c r="A98" s="16" t="s">
        <v>24</v>
      </c>
      <c r="B98" s="16" t="s">
        <v>328</v>
      </c>
      <c r="C98" s="19" t="s">
        <v>19</v>
      </c>
      <c r="D98" s="36" t="str">
        <f>VLOOKUP(Zuweisungen_BE!C98,'DIN V 18599-10'!$A$2:$B$47,2,FALSE)</f>
        <v>5</v>
      </c>
      <c r="E98" s="21" t="s">
        <v>87</v>
      </c>
      <c r="F98" s="21" t="str">
        <f>VLOOKUP(Zuweisungen_BE!E98,'SIA 2024'!$A$2:$C$46,3,FALSE)</f>
        <v>3.4</v>
      </c>
      <c r="G98" s="17">
        <f>VLOOKUP(Zuweisungen_BE!D98,'DIN V 18599-10'!$B$2:$F$47,2,FALSE)</f>
        <v>70</v>
      </c>
      <c r="H98" s="26">
        <f>VLOOKUP(Zuweisungen_BE!F98,'SIA 2024'!$C$2:$G$46,2,FALSE)</f>
        <v>70</v>
      </c>
      <c r="I98" s="27" t="str">
        <f>VLOOKUP(Zuweisungen_BE!D98,'DIN V 18599-10'!$B$2:$F$47,3,FALSE)</f>
        <v>1.5</v>
      </c>
      <c r="J98" s="28" t="str">
        <f>VLOOKUP(Zuweisungen_BE!D98,'DIN V 18599-10'!$B$2:$F$47,4,FALSE)</f>
        <v>4</v>
      </c>
      <c r="K98" s="29" t="str">
        <f>VLOOKUP(Zuweisungen_BE!D98,'DIN V 18599-10'!$B$2:$F$47,5,FALSE)</f>
        <v>9.5</v>
      </c>
      <c r="L98" s="27" t="str">
        <f>VLOOKUP(Zuweisungen_BE!F98,'SIA 2024'!$C$2:$G$46,4,FALSE)</f>
        <v>1.5</v>
      </c>
      <c r="M98" s="28">
        <f>VLOOKUP(Zuweisungen_BE!F98,'SIA 2024'!$C$2:$G$46,3,FALSE)</f>
        <v>4</v>
      </c>
      <c r="N98" s="29" t="str">
        <f>VLOOKUP(Zuweisungen_BE!F98,'SIA 2024'!$C$2:$G$46,5,FALSE)</f>
        <v>9.5</v>
      </c>
      <c r="O98" s="23">
        <f>VLOOKUP(Zuweisungen_BE!D98,'DIN V 18599-10'!$B$2:$H$47,6,FALSE)</f>
        <v>7</v>
      </c>
      <c r="P98" s="23">
        <f>VLOOKUP(Zuweisungen_BE!D98,'DIN V 18599-10'!$B$2:$H$47,7,FALSE)</f>
        <v>18</v>
      </c>
      <c r="Q98" s="23">
        <f>VLOOKUP(Zuweisungen_BE!F98,'SIA 2024'!$C$2:$I$46,6,FALSE)</f>
        <v>7</v>
      </c>
      <c r="R98" s="23">
        <f>VLOOKUP(Zuweisungen_BE!F98,'SIA 2024'!$C$2:$I$46,7,FALSE)</f>
        <v>18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'SIA 2024'!$A$2:$A$46</xm:f>
          </x14:formula1>
          <xm:sqref>E2:E98</xm:sqref>
        </x14:dataValidation>
        <x14:dataValidation type="list" allowBlank="1" showInputMessage="1" showErrorMessage="1">
          <x14:formula1>
            <xm:f>'DIN V 18599-10'!$A$2:$A$47</xm:f>
          </x14:formula1>
          <xm:sqref>C2:C98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E12" sqref="E12"/>
    </sheetView>
  </sheetViews>
  <sheetFormatPr baseColWidth="10" defaultRowHeight="15" x14ac:dyDescent="0.25"/>
  <cols>
    <col min="1" max="1" width="58.7109375" customWidth="1"/>
    <col min="2" max="2" width="27.5703125" customWidth="1"/>
  </cols>
  <sheetData>
    <row r="1" spans="1:5" x14ac:dyDescent="0.25">
      <c r="A1" s="37" t="s">
        <v>331</v>
      </c>
      <c r="B1" s="37" t="s">
        <v>332</v>
      </c>
      <c r="C1" t="s">
        <v>38</v>
      </c>
      <c r="D1" t="s">
        <v>39</v>
      </c>
      <c r="E1" t="s">
        <v>363</v>
      </c>
    </row>
    <row r="2" spans="1:5" x14ac:dyDescent="0.25">
      <c r="A2" s="21" t="s">
        <v>244</v>
      </c>
      <c r="B2" s="21" t="s">
        <v>248</v>
      </c>
      <c r="C2" s="21" t="s">
        <v>51</v>
      </c>
      <c r="D2" t="s">
        <v>52</v>
      </c>
      <c r="E2" s="22" t="str">
        <f>VLOOKUP(Tabelle1!D2,'SIA 2024'!$C$2:$J$46,8,FALSE)</f>
        <v>2.6</v>
      </c>
    </row>
    <row r="3" spans="1:5" x14ac:dyDescent="0.25">
      <c r="A3" s="21" t="s">
        <v>244</v>
      </c>
      <c r="B3" s="21" t="s">
        <v>251</v>
      </c>
      <c r="C3" s="21" t="s">
        <v>51</v>
      </c>
      <c r="D3" t="s">
        <v>52</v>
      </c>
      <c r="E3" s="22" t="str">
        <f>VLOOKUP(Tabelle1!D3,'SIA 2024'!$C$2:$J$46,8,FALSE)</f>
        <v>2.6</v>
      </c>
    </row>
    <row r="4" spans="1:5" x14ac:dyDescent="0.25">
      <c r="A4" s="21" t="s">
        <v>244</v>
      </c>
      <c r="B4" s="21" t="s">
        <v>250</v>
      </c>
      <c r="C4" s="21" t="s">
        <v>51</v>
      </c>
      <c r="D4" t="s">
        <v>52</v>
      </c>
      <c r="E4" s="22" t="str">
        <f>VLOOKUP(Tabelle1!D4,'SIA 2024'!$C$2:$J$46,8,FALSE)</f>
        <v>2.6</v>
      </c>
    </row>
    <row r="5" spans="1:5" x14ac:dyDescent="0.25">
      <c r="A5" s="21" t="s">
        <v>244</v>
      </c>
      <c r="B5" s="21" t="s">
        <v>249</v>
      </c>
      <c r="C5" s="21" t="s">
        <v>51</v>
      </c>
      <c r="D5" t="s">
        <v>52</v>
      </c>
      <c r="E5" s="22" t="str">
        <f>VLOOKUP(Tabelle1!D5,'SIA 2024'!$C$2:$J$46,8,FALSE)</f>
        <v>2.6</v>
      </c>
    </row>
    <row r="6" spans="1:5" x14ac:dyDescent="0.25">
      <c r="A6" s="21" t="s">
        <v>244</v>
      </c>
      <c r="B6" s="21" t="s">
        <v>252</v>
      </c>
      <c r="C6" s="21" t="s">
        <v>49</v>
      </c>
      <c r="D6" t="s">
        <v>50</v>
      </c>
      <c r="E6" s="22" t="str">
        <f>VLOOKUP(Tabelle1!D6,'SIA 2024'!$C$2:$J$46,8,FALSE)</f>
        <v>3.6</v>
      </c>
    </row>
    <row r="7" spans="1:5" x14ac:dyDescent="0.25">
      <c r="A7" s="21" t="s">
        <v>7</v>
      </c>
      <c r="B7" s="21" t="s">
        <v>334</v>
      </c>
      <c r="C7" s="21" t="s">
        <v>54</v>
      </c>
      <c r="D7" t="s">
        <v>55</v>
      </c>
      <c r="E7" s="22" t="str">
        <f>VLOOKUP(Tabelle1!D7,'SIA 2024'!$C$2:$J$46,8,FALSE)</f>
        <v>15</v>
      </c>
    </row>
    <row r="8" spans="1:5" x14ac:dyDescent="0.25">
      <c r="A8" s="21" t="s">
        <v>7</v>
      </c>
      <c r="B8" s="21" t="s">
        <v>333</v>
      </c>
      <c r="C8" s="21" t="s">
        <v>49</v>
      </c>
      <c r="D8" t="s">
        <v>50</v>
      </c>
      <c r="E8" s="22" t="str">
        <f>VLOOKUP(Tabelle1!D8,'SIA 2024'!$C$2:$J$46,8,FALSE)</f>
        <v>3.6</v>
      </c>
    </row>
    <row r="9" spans="1:5" x14ac:dyDescent="0.25">
      <c r="A9" s="21" t="s">
        <v>7</v>
      </c>
      <c r="B9" s="21" t="s">
        <v>253</v>
      </c>
      <c r="C9" s="21" t="s">
        <v>220</v>
      </c>
      <c r="D9" t="s">
        <v>202</v>
      </c>
      <c r="E9" s="22" t="str">
        <f>VLOOKUP(Tabelle1!D9,'SIA 2024'!$C$2:$J$46,8,FALSE)</f>
        <v>20</v>
      </c>
    </row>
    <row r="10" spans="1:5" x14ac:dyDescent="0.25">
      <c r="A10" s="21" t="s">
        <v>7</v>
      </c>
      <c r="B10" s="21" t="s">
        <v>254</v>
      </c>
      <c r="C10" s="21" t="s">
        <v>220</v>
      </c>
      <c r="D10" t="s">
        <v>202</v>
      </c>
      <c r="E10" s="22" t="str">
        <f>VLOOKUP(Tabelle1!D10,'SIA 2024'!$C$2:$J$46,8,FALSE)</f>
        <v>20</v>
      </c>
    </row>
    <row r="11" spans="1:5" x14ac:dyDescent="0.25">
      <c r="A11" s="21" t="s">
        <v>7</v>
      </c>
      <c r="B11" s="21" t="s">
        <v>255</v>
      </c>
      <c r="C11" s="21" t="s">
        <v>51</v>
      </c>
      <c r="D11" t="s">
        <v>52</v>
      </c>
      <c r="E11" s="22" t="str">
        <f>VLOOKUP(Tabelle1!D11,'SIA 2024'!$C$2:$J$46,8,FALSE)</f>
        <v>2.6</v>
      </c>
    </row>
    <row r="12" spans="1:5" x14ac:dyDescent="0.25">
      <c r="A12" s="21" t="s">
        <v>7</v>
      </c>
      <c r="B12" s="21" t="s">
        <v>256</v>
      </c>
      <c r="C12" s="21" t="s">
        <v>220</v>
      </c>
      <c r="D12" t="s">
        <v>202</v>
      </c>
      <c r="E12" s="22" t="str">
        <f>VLOOKUP(Tabelle1!D12,'SIA 2024'!$C$2:$J$46,8,FALSE)</f>
        <v>20</v>
      </c>
    </row>
    <row r="13" spans="1:5" x14ac:dyDescent="0.25">
      <c r="A13" s="21" t="s">
        <v>7</v>
      </c>
      <c r="B13" s="21" t="s">
        <v>257</v>
      </c>
      <c r="C13" s="21" t="s">
        <v>220</v>
      </c>
      <c r="D13" t="s">
        <v>202</v>
      </c>
      <c r="E13" s="22" t="str">
        <f>VLOOKUP(Tabelle1!D13,'SIA 2024'!$C$2:$J$46,8,FALSE)</f>
        <v>20</v>
      </c>
    </row>
    <row r="14" spans="1:5" x14ac:dyDescent="0.25">
      <c r="A14" s="21" t="s">
        <v>15</v>
      </c>
      <c r="B14" s="21" t="s">
        <v>258</v>
      </c>
      <c r="C14" s="21" t="s">
        <v>2</v>
      </c>
      <c r="D14" t="s">
        <v>200</v>
      </c>
      <c r="E14" s="22" t="str">
        <f>VLOOKUP(Tabelle1!D14,'SIA 2024'!$C$2:$J$46,8,FALSE)</f>
        <v>2.4</v>
      </c>
    </row>
    <row r="15" spans="1:5" x14ac:dyDescent="0.25">
      <c r="A15" s="21" t="s">
        <v>15</v>
      </c>
      <c r="B15" s="21" t="s">
        <v>259</v>
      </c>
      <c r="C15" s="21" t="s">
        <v>2</v>
      </c>
      <c r="D15" t="s">
        <v>200</v>
      </c>
      <c r="E15" s="22" t="str">
        <f>VLOOKUP(Tabelle1!D15,'SIA 2024'!$C$2:$J$46,8,FALSE)</f>
        <v>2.4</v>
      </c>
    </row>
    <row r="16" spans="1:5" x14ac:dyDescent="0.25">
      <c r="A16" s="21" t="s">
        <v>15</v>
      </c>
      <c r="B16" s="21" t="s">
        <v>260</v>
      </c>
      <c r="C16" s="21" t="s">
        <v>2</v>
      </c>
      <c r="D16" t="s">
        <v>201</v>
      </c>
      <c r="E16" s="22" t="str">
        <f>VLOOKUP(Tabelle1!D16,'SIA 2024'!$C$2:$J$46,8,FALSE)</f>
        <v>12</v>
      </c>
    </row>
    <row r="17" spans="1:5" x14ac:dyDescent="0.25">
      <c r="A17" s="21" t="s">
        <v>15</v>
      </c>
      <c r="B17" s="21" t="s">
        <v>261</v>
      </c>
      <c r="C17" s="21" t="s">
        <v>14</v>
      </c>
      <c r="D17" t="s">
        <v>66</v>
      </c>
      <c r="E17" s="22" t="str">
        <f>VLOOKUP(Tabelle1!D17,'SIA 2024'!$C$2:$J$46,8,FALSE)</f>
        <v>9</v>
      </c>
    </row>
    <row r="18" spans="1:5" x14ac:dyDescent="0.25">
      <c r="A18" s="21" t="s">
        <v>15</v>
      </c>
      <c r="B18" s="21" t="s">
        <v>262</v>
      </c>
      <c r="C18" s="21" t="s">
        <v>2</v>
      </c>
      <c r="D18" t="s">
        <v>200</v>
      </c>
      <c r="E18" s="22" t="str">
        <f>VLOOKUP(Tabelle1!D18,'SIA 2024'!$C$2:$J$46,8,FALSE)</f>
        <v>2.4</v>
      </c>
    </row>
    <row r="19" spans="1:5" x14ac:dyDescent="0.25">
      <c r="A19" s="21" t="s">
        <v>15</v>
      </c>
      <c r="B19" s="21" t="s">
        <v>263</v>
      </c>
      <c r="C19" s="21" t="s">
        <v>69</v>
      </c>
      <c r="D19" t="s">
        <v>70</v>
      </c>
      <c r="E19" s="22" t="str">
        <f>VLOOKUP(Tabelle1!D19,'SIA 2024'!$C$2:$J$46,8,FALSE)</f>
        <v>7.2</v>
      </c>
    </row>
    <row r="20" spans="1:5" x14ac:dyDescent="0.25">
      <c r="A20" s="21" t="s">
        <v>15</v>
      </c>
      <c r="B20" s="21" t="s">
        <v>264</v>
      </c>
      <c r="C20" s="21" t="s">
        <v>69</v>
      </c>
      <c r="D20" t="s">
        <v>70</v>
      </c>
      <c r="E20" s="22" t="str">
        <f>VLOOKUP(Tabelle1!D20,'SIA 2024'!$C$2:$J$46,8,FALSE)</f>
        <v>7.2</v>
      </c>
    </row>
    <row r="21" spans="1:5" x14ac:dyDescent="0.25">
      <c r="A21" s="21" t="s">
        <v>15</v>
      </c>
      <c r="B21" s="21" t="s">
        <v>265</v>
      </c>
      <c r="C21" s="21" t="s">
        <v>69</v>
      </c>
      <c r="D21" t="s">
        <v>70</v>
      </c>
      <c r="E21" s="22" t="str">
        <f>VLOOKUP(Tabelle1!D21,'SIA 2024'!$C$2:$J$46,8,FALSE)</f>
        <v>7.2</v>
      </c>
    </row>
    <row r="22" spans="1:5" x14ac:dyDescent="0.25">
      <c r="A22" s="21" t="s">
        <v>15</v>
      </c>
      <c r="B22" s="21" t="s">
        <v>266</v>
      </c>
      <c r="C22" s="21" t="s">
        <v>2</v>
      </c>
      <c r="D22" t="s">
        <v>200</v>
      </c>
      <c r="E22" s="22" t="str">
        <f>VLOOKUP(Tabelle1!D22,'SIA 2024'!$C$2:$J$46,8,FALSE)</f>
        <v>2.4</v>
      </c>
    </row>
    <row r="23" spans="1:5" x14ac:dyDescent="0.25">
      <c r="A23" s="21" t="s">
        <v>15</v>
      </c>
      <c r="B23" s="21" t="s">
        <v>267</v>
      </c>
      <c r="C23" s="21" t="s">
        <v>2</v>
      </c>
      <c r="D23" t="s">
        <v>200</v>
      </c>
      <c r="E23" s="22" t="str">
        <f>VLOOKUP(Tabelle1!D23,'SIA 2024'!$C$2:$J$46,8,FALSE)</f>
        <v>2.4</v>
      </c>
    </row>
    <row r="24" spans="1:5" x14ac:dyDescent="0.25">
      <c r="A24" s="21" t="s">
        <v>15</v>
      </c>
      <c r="B24" s="21" t="s">
        <v>268</v>
      </c>
      <c r="C24" s="21" t="s">
        <v>2</v>
      </c>
      <c r="D24" t="s">
        <v>200</v>
      </c>
      <c r="E24" s="22" t="str">
        <f>VLOOKUP(Tabelle1!D24,'SIA 2024'!$C$2:$J$46,8,FALSE)</f>
        <v>2.4</v>
      </c>
    </row>
    <row r="25" spans="1:5" x14ac:dyDescent="0.25">
      <c r="A25" s="21" t="s">
        <v>15</v>
      </c>
      <c r="B25" s="21" t="s">
        <v>269</v>
      </c>
      <c r="C25" s="21" t="s">
        <v>2</v>
      </c>
      <c r="D25" t="s">
        <v>200</v>
      </c>
      <c r="E25" s="22" t="str">
        <f>VLOOKUP(Tabelle1!D25,'SIA 2024'!$C$2:$J$46,8,FALSE)</f>
        <v>2.4</v>
      </c>
    </row>
    <row r="26" spans="1:5" x14ac:dyDescent="0.25">
      <c r="A26" s="21" t="s">
        <v>15</v>
      </c>
      <c r="B26" s="21" t="s">
        <v>270</v>
      </c>
      <c r="C26" s="21" t="s">
        <v>2</v>
      </c>
      <c r="D26" t="s">
        <v>200</v>
      </c>
      <c r="E26" s="22" t="str">
        <f>VLOOKUP(Tabelle1!D26,'SIA 2024'!$C$2:$J$46,8,FALSE)</f>
        <v>2.4</v>
      </c>
    </row>
    <row r="27" spans="1:5" x14ac:dyDescent="0.25">
      <c r="A27" s="21" t="s">
        <v>245</v>
      </c>
      <c r="B27" s="21" t="s">
        <v>271</v>
      </c>
      <c r="C27" s="21" t="s">
        <v>53</v>
      </c>
      <c r="D27" t="s">
        <v>32</v>
      </c>
      <c r="E27" s="22" t="str">
        <f>VLOOKUP(Tabelle1!D27,'SIA 2024'!$C$2:$J$46,8,FALSE)</f>
        <v>8.3</v>
      </c>
    </row>
    <row r="28" spans="1:5" x14ac:dyDescent="0.25">
      <c r="A28" s="21" t="s">
        <v>245</v>
      </c>
      <c r="B28" s="21" t="s">
        <v>272</v>
      </c>
      <c r="C28" s="21" t="s">
        <v>53</v>
      </c>
      <c r="D28" t="s">
        <v>32</v>
      </c>
      <c r="E28" s="22" t="str">
        <f>VLOOKUP(Tabelle1!D28,'SIA 2024'!$C$2:$J$46,8,FALSE)</f>
        <v>8.3</v>
      </c>
    </row>
    <row r="29" spans="1:5" x14ac:dyDescent="0.25">
      <c r="A29" s="21" t="s">
        <v>245</v>
      </c>
      <c r="B29" s="21" t="s">
        <v>273</v>
      </c>
      <c r="C29" s="21" t="s">
        <v>53</v>
      </c>
      <c r="D29" t="s">
        <v>32</v>
      </c>
      <c r="E29" s="22" t="str">
        <f>VLOOKUP(Tabelle1!D29,'SIA 2024'!$C$2:$J$46,8,FALSE)</f>
        <v>8.3</v>
      </c>
    </row>
    <row r="30" spans="1:5" x14ac:dyDescent="0.25">
      <c r="A30" s="21" t="s">
        <v>245</v>
      </c>
      <c r="B30" s="21" t="s">
        <v>274</v>
      </c>
      <c r="C30" s="21" t="s">
        <v>53</v>
      </c>
      <c r="D30" t="s">
        <v>32</v>
      </c>
      <c r="E30" s="22" t="str">
        <f>VLOOKUP(Tabelle1!D30,'SIA 2024'!$C$2:$J$46,8,FALSE)</f>
        <v>8.3</v>
      </c>
    </row>
    <row r="31" spans="1:5" x14ac:dyDescent="0.25">
      <c r="A31" s="21" t="s">
        <v>245</v>
      </c>
      <c r="B31" s="21" t="s">
        <v>275</v>
      </c>
      <c r="C31" s="21" t="s">
        <v>53</v>
      </c>
      <c r="D31" t="s">
        <v>32</v>
      </c>
      <c r="E31" s="22" t="str">
        <f>VLOOKUP(Tabelle1!D31,'SIA 2024'!$C$2:$J$46,8,FALSE)</f>
        <v>8.3</v>
      </c>
    </row>
    <row r="32" spans="1:5" x14ac:dyDescent="0.25">
      <c r="A32" s="21" t="s">
        <v>245</v>
      </c>
      <c r="B32" s="21" t="s">
        <v>276</v>
      </c>
      <c r="C32" s="21" t="s">
        <v>53</v>
      </c>
      <c r="D32" t="s">
        <v>32</v>
      </c>
      <c r="E32" s="22" t="str">
        <f>VLOOKUP(Tabelle1!D32,'SIA 2024'!$C$2:$J$46,8,FALSE)</f>
        <v>8.3</v>
      </c>
    </row>
    <row r="33" spans="1:5" x14ac:dyDescent="0.25">
      <c r="A33" s="21" t="s">
        <v>245</v>
      </c>
      <c r="B33" s="21" t="s">
        <v>277</v>
      </c>
      <c r="C33" s="21" t="s">
        <v>53</v>
      </c>
      <c r="D33" t="s">
        <v>32</v>
      </c>
      <c r="E33" s="22" t="str">
        <f>VLOOKUP(Tabelle1!D33,'SIA 2024'!$C$2:$J$46,8,FALSE)</f>
        <v>8.3</v>
      </c>
    </row>
    <row r="34" spans="1:5" x14ac:dyDescent="0.25">
      <c r="A34" s="21" t="s">
        <v>245</v>
      </c>
      <c r="B34" s="21" t="s">
        <v>278</v>
      </c>
      <c r="C34" s="21" t="s">
        <v>53</v>
      </c>
      <c r="D34" t="s">
        <v>32</v>
      </c>
      <c r="E34" s="22" t="str">
        <f>VLOOKUP(Tabelle1!D34,'SIA 2024'!$C$2:$J$46,8,FALSE)</f>
        <v>8.3</v>
      </c>
    </row>
    <row r="35" spans="1:5" x14ac:dyDescent="0.25">
      <c r="A35" s="21" t="s">
        <v>245</v>
      </c>
      <c r="B35" s="21" t="s">
        <v>279</v>
      </c>
      <c r="C35" s="21" t="s">
        <v>53</v>
      </c>
      <c r="D35" t="s">
        <v>32</v>
      </c>
      <c r="E35" s="22" t="str">
        <f>VLOOKUP(Tabelle1!D35,'SIA 2024'!$C$2:$J$46,8,FALSE)</f>
        <v>8.3</v>
      </c>
    </row>
    <row r="36" spans="1:5" x14ac:dyDescent="0.25">
      <c r="A36" s="21" t="s">
        <v>245</v>
      </c>
      <c r="B36" s="21" t="s">
        <v>280</v>
      </c>
      <c r="C36" s="21" t="s">
        <v>53</v>
      </c>
      <c r="D36" t="s">
        <v>32</v>
      </c>
      <c r="E36" s="22" t="str">
        <f>VLOOKUP(Tabelle1!D36,'SIA 2024'!$C$2:$J$46,8,FALSE)</f>
        <v>8.3</v>
      </c>
    </row>
    <row r="37" spans="1:5" x14ac:dyDescent="0.25">
      <c r="A37" s="21" t="s">
        <v>245</v>
      </c>
      <c r="B37" s="21" t="s">
        <v>281</v>
      </c>
      <c r="C37" s="21" t="s">
        <v>53</v>
      </c>
      <c r="D37" t="s">
        <v>32</v>
      </c>
      <c r="E37" s="22" t="str">
        <f>VLOOKUP(Tabelle1!D37,'SIA 2024'!$C$2:$J$46,8,FALSE)</f>
        <v>8.3</v>
      </c>
    </row>
    <row r="38" spans="1:5" x14ac:dyDescent="0.25">
      <c r="A38" s="21" t="s">
        <v>245</v>
      </c>
      <c r="B38" s="21" t="s">
        <v>282</v>
      </c>
      <c r="C38" s="21" t="s">
        <v>53</v>
      </c>
      <c r="D38" t="s">
        <v>32</v>
      </c>
      <c r="E38" s="22" t="str">
        <f>VLOOKUP(Tabelle1!D38,'SIA 2024'!$C$2:$J$46,8,FALSE)</f>
        <v>8.3</v>
      </c>
    </row>
    <row r="39" spans="1:5" x14ac:dyDescent="0.25">
      <c r="A39" s="21" t="s">
        <v>245</v>
      </c>
      <c r="B39" s="21" t="s">
        <v>283</v>
      </c>
      <c r="C39" s="21" t="s">
        <v>344</v>
      </c>
      <c r="D39" t="s">
        <v>44</v>
      </c>
      <c r="E39" s="22" t="str">
        <f>VLOOKUP(Tabelle1!D39,'SIA 2024'!$C$2:$J$46,8,FALSE)</f>
        <v>2.4</v>
      </c>
    </row>
    <row r="40" spans="1:5" x14ac:dyDescent="0.25">
      <c r="A40" s="21" t="s">
        <v>245</v>
      </c>
      <c r="B40" s="21" t="s">
        <v>284</v>
      </c>
      <c r="C40" s="21" t="s">
        <v>2</v>
      </c>
      <c r="D40" t="s">
        <v>200</v>
      </c>
      <c r="E40" s="22" t="str">
        <f>VLOOKUP(Tabelle1!D40,'SIA 2024'!$C$2:$J$46,8,FALSE)</f>
        <v>2.4</v>
      </c>
    </row>
    <row r="41" spans="1:5" x14ac:dyDescent="0.25">
      <c r="A41" s="21" t="s">
        <v>245</v>
      </c>
      <c r="B41" s="21" t="s">
        <v>285</v>
      </c>
      <c r="C41" s="21" t="s">
        <v>213</v>
      </c>
      <c r="D41" t="s">
        <v>195</v>
      </c>
      <c r="E41" s="22" t="str">
        <f>VLOOKUP(Tabelle1!D41,'SIA 2024'!$C$2:$J$46,8,FALSE)</f>
        <v>12</v>
      </c>
    </row>
    <row r="42" spans="1:5" x14ac:dyDescent="0.25">
      <c r="A42" s="21" t="s">
        <v>8</v>
      </c>
      <c r="B42" s="21" t="s">
        <v>286</v>
      </c>
      <c r="C42" s="21" t="s">
        <v>56</v>
      </c>
      <c r="D42" t="s">
        <v>57</v>
      </c>
      <c r="E42" s="22" t="str">
        <f>VLOOKUP(Tabelle1!D42,'SIA 2024'!$C$2:$J$46,8,FALSE)</f>
        <v>7.2</v>
      </c>
    </row>
    <row r="43" spans="1:5" x14ac:dyDescent="0.25">
      <c r="A43" s="21" t="s">
        <v>8</v>
      </c>
      <c r="B43" s="21" t="s">
        <v>287</v>
      </c>
      <c r="C43" s="21" t="s">
        <v>56</v>
      </c>
      <c r="D43" t="s">
        <v>57</v>
      </c>
      <c r="E43" s="22" t="str">
        <f>VLOOKUP(Tabelle1!D43,'SIA 2024'!$C$2:$J$46,8,FALSE)</f>
        <v>7.2</v>
      </c>
    </row>
    <row r="44" spans="1:5" x14ac:dyDescent="0.25">
      <c r="A44" s="21" t="s">
        <v>8</v>
      </c>
      <c r="B44" s="21" t="s">
        <v>288</v>
      </c>
      <c r="C44" s="21" t="s">
        <v>58</v>
      </c>
      <c r="D44" t="s">
        <v>59</v>
      </c>
      <c r="E44" s="22" t="str">
        <f>VLOOKUP(Tabelle1!D44,'SIA 2024'!$C$2:$J$46,8,FALSE)</f>
        <v>12</v>
      </c>
    </row>
    <row r="45" spans="1:5" x14ac:dyDescent="0.25">
      <c r="A45" s="21" t="s">
        <v>8</v>
      </c>
      <c r="B45" s="21" t="s">
        <v>289</v>
      </c>
      <c r="C45" s="21" t="s">
        <v>60</v>
      </c>
      <c r="D45" t="s">
        <v>6</v>
      </c>
      <c r="E45" s="22" t="str">
        <f>VLOOKUP(Tabelle1!D45,'SIA 2024'!$C$2:$J$46,8,FALSE)</f>
        <v>12</v>
      </c>
    </row>
    <row r="46" spans="1:5" x14ac:dyDescent="0.25">
      <c r="A46" s="21" t="s">
        <v>8</v>
      </c>
      <c r="B46" s="21" t="s">
        <v>9</v>
      </c>
      <c r="C46" s="21" t="s">
        <v>213</v>
      </c>
      <c r="D46" t="s">
        <v>195</v>
      </c>
      <c r="E46" s="22" t="str">
        <f>VLOOKUP(Tabelle1!D46,'SIA 2024'!$C$2:$J$46,8,FALSE)</f>
        <v>12</v>
      </c>
    </row>
    <row r="47" spans="1:5" x14ac:dyDescent="0.25">
      <c r="A47" s="21" t="s">
        <v>8</v>
      </c>
      <c r="B47" s="21" t="s">
        <v>10</v>
      </c>
      <c r="C47" s="21" t="s">
        <v>58</v>
      </c>
      <c r="D47" t="s">
        <v>59</v>
      </c>
      <c r="E47" s="22" t="str">
        <f>VLOOKUP(Tabelle1!D47,'SIA 2024'!$C$2:$J$46,8,FALSE)</f>
        <v>12</v>
      </c>
    </row>
    <row r="48" spans="1:5" x14ac:dyDescent="0.25">
      <c r="A48" s="21" t="s">
        <v>11</v>
      </c>
      <c r="B48" s="21" t="s">
        <v>290</v>
      </c>
      <c r="C48" s="21" t="s">
        <v>63</v>
      </c>
      <c r="D48" t="s">
        <v>64</v>
      </c>
      <c r="E48" s="22" t="str">
        <f>VLOOKUP(Tabelle1!D48,'SIA 2024'!$C$2:$J$46,8,FALSE)</f>
        <v>4.5</v>
      </c>
    </row>
    <row r="49" spans="1:5" x14ac:dyDescent="0.25">
      <c r="A49" s="21" t="s">
        <v>11</v>
      </c>
      <c r="B49" s="21" t="s">
        <v>291</v>
      </c>
      <c r="C49" s="21" t="s">
        <v>63</v>
      </c>
      <c r="D49" t="s">
        <v>64</v>
      </c>
      <c r="E49" s="22" t="str">
        <f>VLOOKUP(Tabelle1!D49,'SIA 2024'!$C$2:$J$46,8,FALSE)</f>
        <v>4.5</v>
      </c>
    </row>
    <row r="50" spans="1:5" x14ac:dyDescent="0.25">
      <c r="A50" s="21" t="s">
        <v>11</v>
      </c>
      <c r="B50" s="21" t="s">
        <v>292</v>
      </c>
      <c r="C50" s="21" t="s">
        <v>63</v>
      </c>
      <c r="D50" t="s">
        <v>64</v>
      </c>
      <c r="E50" s="22" t="str">
        <f>VLOOKUP(Tabelle1!D50,'SIA 2024'!$C$2:$J$46,8,FALSE)</f>
        <v>4.5</v>
      </c>
    </row>
    <row r="51" spans="1:5" x14ac:dyDescent="0.25">
      <c r="A51" s="21" t="s">
        <v>11</v>
      </c>
      <c r="B51" s="21" t="s">
        <v>293</v>
      </c>
      <c r="C51" s="21" t="s">
        <v>218</v>
      </c>
      <c r="D51" t="s">
        <v>199</v>
      </c>
      <c r="E51" s="22" t="str">
        <f>VLOOKUP(Tabelle1!D51,'SIA 2024'!$C$2:$J$46,8,FALSE)</f>
        <v>12</v>
      </c>
    </row>
    <row r="52" spans="1:5" x14ac:dyDescent="0.25">
      <c r="A52" s="21" t="s">
        <v>11</v>
      </c>
      <c r="B52" s="21" t="s">
        <v>294</v>
      </c>
      <c r="C52" s="21" t="s">
        <v>12</v>
      </c>
      <c r="D52" t="s">
        <v>65</v>
      </c>
      <c r="E52" s="22" t="str">
        <f>VLOOKUP(Tabelle1!D52,'SIA 2024'!$C$2:$J$46,8,FALSE)</f>
        <v>3.6</v>
      </c>
    </row>
    <row r="53" spans="1:5" x14ac:dyDescent="0.25">
      <c r="A53" s="21" t="s">
        <v>11</v>
      </c>
      <c r="B53" s="21" t="s">
        <v>295</v>
      </c>
      <c r="C53" s="21" t="s">
        <v>12</v>
      </c>
      <c r="D53" t="s">
        <v>65</v>
      </c>
      <c r="E53" s="22" t="str">
        <f>VLOOKUP(Tabelle1!D53,'SIA 2024'!$C$2:$J$46,8,FALSE)</f>
        <v>3.6</v>
      </c>
    </row>
    <row r="54" spans="1:5" x14ac:dyDescent="0.25">
      <c r="A54" s="21" t="s">
        <v>11</v>
      </c>
      <c r="B54" s="21" t="s">
        <v>296</v>
      </c>
      <c r="C54" s="21" t="s">
        <v>12</v>
      </c>
      <c r="D54" t="s">
        <v>65</v>
      </c>
      <c r="E54" s="22" t="str">
        <f>VLOOKUP(Tabelle1!D54,'SIA 2024'!$C$2:$J$46,8,FALSE)</f>
        <v>3.6</v>
      </c>
    </row>
    <row r="55" spans="1:5" x14ac:dyDescent="0.25">
      <c r="A55" s="21" t="s">
        <v>11</v>
      </c>
      <c r="B55" s="21" t="s">
        <v>297</v>
      </c>
      <c r="C55" s="21" t="s">
        <v>12</v>
      </c>
      <c r="D55" t="s">
        <v>65</v>
      </c>
      <c r="E55" s="22" t="str">
        <f>VLOOKUP(Tabelle1!D55,'SIA 2024'!$C$2:$J$46,8,FALSE)</f>
        <v>3.6</v>
      </c>
    </row>
    <row r="56" spans="1:5" x14ac:dyDescent="0.25">
      <c r="A56" s="21" t="s">
        <v>11</v>
      </c>
      <c r="B56" s="21" t="s">
        <v>298</v>
      </c>
      <c r="C56" s="21" t="s">
        <v>63</v>
      </c>
      <c r="D56" t="s">
        <v>64</v>
      </c>
      <c r="E56" s="22" t="str">
        <f>VLOOKUP(Tabelle1!D56,'SIA 2024'!$C$2:$J$46,8,FALSE)</f>
        <v>4.5</v>
      </c>
    </row>
    <row r="57" spans="1:5" x14ac:dyDescent="0.25">
      <c r="A57" s="21" t="s">
        <v>11</v>
      </c>
      <c r="B57" s="21" t="s">
        <v>299</v>
      </c>
      <c r="C57" s="21" t="s">
        <v>73</v>
      </c>
      <c r="D57" t="s">
        <v>74</v>
      </c>
      <c r="E57" s="22" t="str">
        <f>VLOOKUP(Tabelle1!D57,'SIA 2024'!$C$2:$J$46,8,FALSE)</f>
        <v>1.5</v>
      </c>
    </row>
    <row r="58" spans="1:5" x14ac:dyDescent="0.25">
      <c r="A58" s="21" t="s">
        <v>11</v>
      </c>
      <c r="B58" s="21" t="s">
        <v>300</v>
      </c>
      <c r="C58" s="21" t="s">
        <v>73</v>
      </c>
      <c r="D58" t="s">
        <v>74</v>
      </c>
      <c r="E58" s="22" t="str">
        <f>VLOOKUP(Tabelle1!D58,'SIA 2024'!$C$2:$J$46,8,FALSE)</f>
        <v>1.5</v>
      </c>
    </row>
    <row r="59" spans="1:5" x14ac:dyDescent="0.25">
      <c r="A59" s="21" t="s">
        <v>11</v>
      </c>
      <c r="B59" s="21" t="s">
        <v>301</v>
      </c>
      <c r="C59" s="21" t="s">
        <v>73</v>
      </c>
      <c r="D59" t="s">
        <v>74</v>
      </c>
      <c r="E59" s="22" t="str">
        <f>VLOOKUP(Tabelle1!D59,'SIA 2024'!$C$2:$J$46,8,FALSE)</f>
        <v>1.5</v>
      </c>
    </row>
    <row r="60" spans="1:5" x14ac:dyDescent="0.25">
      <c r="A60" s="25" t="s">
        <v>11</v>
      </c>
      <c r="B60" s="25" t="s">
        <v>302</v>
      </c>
      <c r="C60" s="21" t="s">
        <v>73</v>
      </c>
      <c r="D60" t="s">
        <v>64</v>
      </c>
      <c r="E60" s="22" t="str">
        <f>VLOOKUP(Tabelle1!D60,'SIA 2024'!$C$2:$J$46,8,FALSE)</f>
        <v>4.5</v>
      </c>
    </row>
    <row r="61" spans="1:5" x14ac:dyDescent="0.25">
      <c r="A61" s="21" t="s">
        <v>11</v>
      </c>
      <c r="B61" s="21" t="s">
        <v>303</v>
      </c>
      <c r="C61" s="21" t="s">
        <v>63</v>
      </c>
      <c r="D61" t="s">
        <v>199</v>
      </c>
      <c r="E61" s="22" t="str">
        <f>VLOOKUP(Tabelle1!D61,'SIA 2024'!$C$2:$J$46,8,FALSE)</f>
        <v>12</v>
      </c>
    </row>
    <row r="62" spans="1:5" x14ac:dyDescent="0.25">
      <c r="A62" s="21" t="s">
        <v>11</v>
      </c>
      <c r="B62" s="21" t="s">
        <v>13</v>
      </c>
      <c r="C62" s="21" t="s">
        <v>14</v>
      </c>
      <c r="D62" t="s">
        <v>66</v>
      </c>
      <c r="E62" s="22" t="str">
        <f>VLOOKUP(Tabelle1!D62,'SIA 2024'!$C$2:$J$46,8,FALSE)</f>
        <v>9</v>
      </c>
    </row>
    <row r="63" spans="1:5" x14ac:dyDescent="0.25">
      <c r="A63" s="21" t="s">
        <v>11</v>
      </c>
      <c r="B63" s="21" t="s">
        <v>304</v>
      </c>
      <c r="C63" s="21" t="s">
        <v>67</v>
      </c>
      <c r="D63" t="s">
        <v>68</v>
      </c>
      <c r="E63" s="22" t="str">
        <f>VLOOKUP(Tabelle1!D63,'SIA 2024'!$C$2:$J$46,8,FALSE)</f>
        <v>20</v>
      </c>
    </row>
    <row r="64" spans="1:5" x14ac:dyDescent="0.25">
      <c r="A64" s="21" t="s">
        <v>247</v>
      </c>
      <c r="B64" s="21" t="s">
        <v>305</v>
      </c>
      <c r="C64" s="21" t="s">
        <v>43</v>
      </c>
      <c r="D64" t="s">
        <v>44</v>
      </c>
      <c r="E64" s="22" t="str">
        <f>VLOOKUP(Tabelle1!D64,'SIA 2024'!$C$2:$J$46,8,FALSE)</f>
        <v>2.4</v>
      </c>
    </row>
    <row r="65" spans="1:5" x14ac:dyDescent="0.25">
      <c r="A65" s="21" t="s">
        <v>247</v>
      </c>
      <c r="B65" s="21" t="s">
        <v>3</v>
      </c>
      <c r="C65" s="21" t="s">
        <v>43</v>
      </c>
      <c r="D65" t="s">
        <v>44</v>
      </c>
      <c r="E65" s="22" t="str">
        <f>VLOOKUP(Tabelle1!D65,'SIA 2024'!$C$2:$J$46,8,FALSE)</f>
        <v>2.4</v>
      </c>
    </row>
    <row r="66" spans="1:5" x14ac:dyDescent="0.25">
      <c r="A66" s="21" t="s">
        <v>247</v>
      </c>
      <c r="B66" s="21" t="s">
        <v>306</v>
      </c>
      <c r="C66" s="21" t="s">
        <v>45</v>
      </c>
      <c r="D66" t="s">
        <v>46</v>
      </c>
      <c r="E66" s="22" t="str">
        <f>VLOOKUP(Tabelle1!D66,'SIA 2024'!$C$2:$J$46,8,FALSE)</f>
        <v>18</v>
      </c>
    </row>
    <row r="67" spans="1:5" x14ac:dyDescent="0.25">
      <c r="A67" s="21" t="s">
        <v>247</v>
      </c>
      <c r="B67" s="21" t="s">
        <v>307</v>
      </c>
      <c r="C67" s="21" t="s">
        <v>45</v>
      </c>
      <c r="D67" t="s">
        <v>46</v>
      </c>
      <c r="E67" s="22" t="str">
        <f>VLOOKUP(Tabelle1!D67,'SIA 2024'!$C$2:$J$46,8,FALSE)</f>
        <v>18</v>
      </c>
    </row>
    <row r="68" spans="1:5" x14ac:dyDescent="0.25">
      <c r="A68" s="21" t="s">
        <v>247</v>
      </c>
      <c r="B68" s="21" t="s">
        <v>308</v>
      </c>
      <c r="C68" s="21" t="s">
        <v>45</v>
      </c>
      <c r="D68" t="s">
        <v>46</v>
      </c>
      <c r="E68" s="22" t="str">
        <f>VLOOKUP(Tabelle1!D68,'SIA 2024'!$C$2:$J$46,8,FALSE)</f>
        <v>18</v>
      </c>
    </row>
    <row r="69" spans="1:5" x14ac:dyDescent="0.25">
      <c r="A69" s="21" t="s">
        <v>247</v>
      </c>
      <c r="B69" s="21" t="s">
        <v>4</v>
      </c>
      <c r="C69" s="21" t="s">
        <v>47</v>
      </c>
      <c r="D69" t="s">
        <v>48</v>
      </c>
      <c r="E69" s="22" t="str">
        <f>VLOOKUP(Tabelle1!D69,'SIA 2024'!$C$2:$J$46,8,FALSE)</f>
        <v>18</v>
      </c>
    </row>
    <row r="70" spans="1:5" x14ac:dyDescent="0.25">
      <c r="A70" s="21" t="s">
        <v>247</v>
      </c>
      <c r="B70" s="21" t="s">
        <v>309</v>
      </c>
      <c r="C70" s="21" t="s">
        <v>344</v>
      </c>
      <c r="D70" t="s">
        <v>346</v>
      </c>
      <c r="E70" s="22">
        <f>VLOOKUP(Tabelle1!D70,'SIA 2024'!$C$2:$J$46,8,FALSE)</f>
        <v>1</v>
      </c>
    </row>
    <row r="71" spans="1:5" x14ac:dyDescent="0.25">
      <c r="A71" s="21" t="s">
        <v>247</v>
      </c>
      <c r="B71" s="21" t="s">
        <v>336</v>
      </c>
      <c r="C71" s="21" t="s">
        <v>61</v>
      </c>
      <c r="D71" t="s">
        <v>62</v>
      </c>
      <c r="E71" s="22" t="str">
        <f>VLOOKUP(Tabelle1!D71,'SIA 2024'!$C$2:$J$46,8,FALSE)</f>
        <v>0.5</v>
      </c>
    </row>
    <row r="72" spans="1:5" x14ac:dyDescent="0.25">
      <c r="A72" s="21" t="s">
        <v>246</v>
      </c>
      <c r="B72" s="21" t="s">
        <v>335</v>
      </c>
      <c r="C72" s="21" t="s">
        <v>71</v>
      </c>
      <c r="D72" t="s">
        <v>72</v>
      </c>
      <c r="E72" s="22" t="str">
        <f>VLOOKUP(Tabelle1!D72,'SIA 2024'!$C$2:$J$46,8,FALSE)</f>
        <v>10</v>
      </c>
    </row>
    <row r="73" spans="1:5" x14ac:dyDescent="0.25">
      <c r="A73" s="21" t="s">
        <v>246</v>
      </c>
      <c r="B73" s="21" t="s">
        <v>310</v>
      </c>
      <c r="C73" s="21" t="s">
        <v>71</v>
      </c>
      <c r="D73" t="s">
        <v>72</v>
      </c>
      <c r="E73" s="22" t="str">
        <f>VLOOKUP(Tabelle1!D73,'SIA 2024'!$C$2:$J$46,8,FALSE)</f>
        <v>10</v>
      </c>
    </row>
    <row r="74" spans="1:5" x14ac:dyDescent="0.25">
      <c r="A74" s="21" t="s">
        <v>246</v>
      </c>
      <c r="B74" s="21" t="s">
        <v>311</v>
      </c>
      <c r="C74" s="21" t="s">
        <v>71</v>
      </c>
      <c r="D74" t="s">
        <v>72</v>
      </c>
      <c r="E74" s="22" t="str">
        <f>VLOOKUP(Tabelle1!D74,'SIA 2024'!$C$2:$J$46,8,FALSE)</f>
        <v>10</v>
      </c>
    </row>
    <row r="75" spans="1:5" x14ac:dyDescent="0.25">
      <c r="A75" s="21" t="s">
        <v>246</v>
      </c>
      <c r="B75" s="21" t="s">
        <v>312</v>
      </c>
      <c r="C75" s="21" t="s">
        <v>71</v>
      </c>
      <c r="D75" t="s">
        <v>72</v>
      </c>
      <c r="E75" s="22" t="str">
        <f>VLOOKUP(Tabelle1!D75,'SIA 2024'!$C$2:$J$46,8,FALSE)</f>
        <v>10</v>
      </c>
    </row>
    <row r="76" spans="1:5" x14ac:dyDescent="0.25">
      <c r="A76" s="21" t="s">
        <v>246</v>
      </c>
      <c r="B76" s="21" t="s">
        <v>313</v>
      </c>
      <c r="C76" s="21" t="s">
        <v>73</v>
      </c>
      <c r="D76" t="s">
        <v>74</v>
      </c>
      <c r="E76" s="22" t="str">
        <f>VLOOKUP(Tabelle1!D76,'SIA 2024'!$C$2:$J$46,8,FALSE)</f>
        <v>1.5</v>
      </c>
    </row>
    <row r="77" spans="1:5" x14ac:dyDescent="0.25">
      <c r="A77" s="21" t="s">
        <v>246</v>
      </c>
      <c r="B77" s="21" t="s">
        <v>314</v>
      </c>
      <c r="C77" s="21" t="s">
        <v>73</v>
      </c>
      <c r="D77" t="s">
        <v>74</v>
      </c>
      <c r="E77" s="22" t="str">
        <f>VLOOKUP(Tabelle1!D77,'SIA 2024'!$C$2:$J$46,8,FALSE)</f>
        <v>1.5</v>
      </c>
    </row>
    <row r="78" spans="1:5" x14ac:dyDescent="0.25">
      <c r="A78" s="21" t="s">
        <v>246</v>
      </c>
      <c r="B78" s="21" t="s">
        <v>315</v>
      </c>
      <c r="C78" s="21" t="s">
        <v>49</v>
      </c>
      <c r="D78" t="s">
        <v>50</v>
      </c>
      <c r="E78" s="22" t="str">
        <f>VLOOKUP(Tabelle1!D78,'SIA 2024'!$C$2:$J$46,8,FALSE)</f>
        <v>3.6</v>
      </c>
    </row>
    <row r="79" spans="1:5" x14ac:dyDescent="0.25">
      <c r="A79" s="21" t="s">
        <v>246</v>
      </c>
      <c r="B79" s="21" t="s">
        <v>316</v>
      </c>
      <c r="C79" s="21" t="s">
        <v>73</v>
      </c>
      <c r="D79" t="s">
        <v>74</v>
      </c>
      <c r="E79" s="22" t="str">
        <f>VLOOKUP(Tabelle1!D79,'SIA 2024'!$C$2:$J$46,8,FALSE)</f>
        <v>1.5</v>
      </c>
    </row>
    <row r="80" spans="1:5" x14ac:dyDescent="0.25">
      <c r="A80" s="21" t="s">
        <v>246</v>
      </c>
      <c r="B80" s="21" t="s">
        <v>317</v>
      </c>
      <c r="C80" s="21" t="s">
        <v>85</v>
      </c>
      <c r="D80" t="s">
        <v>86</v>
      </c>
      <c r="E80" s="22" t="str">
        <f>VLOOKUP(Tabelle1!D80,'SIA 2024'!$C$2:$J$46,8,FALSE)</f>
        <v>2</v>
      </c>
    </row>
    <row r="81" spans="1:5" x14ac:dyDescent="0.25">
      <c r="A81" s="21" t="s">
        <v>246</v>
      </c>
      <c r="B81" s="21" t="s">
        <v>318</v>
      </c>
      <c r="C81" s="21" t="s">
        <v>224</v>
      </c>
      <c r="D81" t="s">
        <v>206</v>
      </c>
      <c r="E81" s="22" t="str">
        <f>VLOOKUP(Tabelle1!D81,'SIA 2024'!$C$2:$J$46,8,FALSE)</f>
        <v>20</v>
      </c>
    </row>
    <row r="82" spans="1:5" x14ac:dyDescent="0.25">
      <c r="A82" s="21" t="s">
        <v>246</v>
      </c>
      <c r="B82" s="21" t="s">
        <v>17</v>
      </c>
      <c r="C82" s="21" t="s">
        <v>75</v>
      </c>
      <c r="D82" t="s">
        <v>76</v>
      </c>
      <c r="E82" s="22" t="str">
        <f>VLOOKUP(Tabelle1!D82,'SIA 2024'!$C$2:$J$46,8,FALSE)</f>
        <v>2</v>
      </c>
    </row>
    <row r="83" spans="1:5" x14ac:dyDescent="0.25">
      <c r="A83" s="21" t="s">
        <v>18</v>
      </c>
      <c r="B83" s="21" t="s">
        <v>330</v>
      </c>
      <c r="C83" s="21" t="s">
        <v>79</v>
      </c>
      <c r="D83" t="s">
        <v>80</v>
      </c>
      <c r="E83" s="22" t="str">
        <f>VLOOKUP(Tabelle1!D83,'SIA 2024'!$C$2:$J$46,8,FALSE)</f>
        <v>3.8</v>
      </c>
    </row>
    <row r="84" spans="1:5" x14ac:dyDescent="0.25">
      <c r="A84" s="21" t="s">
        <v>18</v>
      </c>
      <c r="B84" s="21" t="s">
        <v>319</v>
      </c>
      <c r="C84" s="21" t="s">
        <v>83</v>
      </c>
      <c r="D84" t="s">
        <v>84</v>
      </c>
      <c r="E84" s="22" t="str">
        <f>VLOOKUP(Tabelle1!D84,'SIA 2024'!$C$2:$J$46,8,FALSE)</f>
        <v>3.8</v>
      </c>
    </row>
    <row r="85" spans="1:5" x14ac:dyDescent="0.25">
      <c r="A85" s="21" t="s">
        <v>18</v>
      </c>
      <c r="B85" s="21" t="s">
        <v>320</v>
      </c>
      <c r="C85" s="21" t="s">
        <v>87</v>
      </c>
      <c r="D85" t="s">
        <v>88</v>
      </c>
      <c r="E85" s="22" t="str">
        <f>VLOOKUP(Tabelle1!D85,'SIA 2024'!$C$2:$J$46,8,FALSE)</f>
        <v>2.5</v>
      </c>
    </row>
    <row r="86" spans="1:5" x14ac:dyDescent="0.25">
      <c r="A86" s="21" t="s">
        <v>18</v>
      </c>
      <c r="B86" s="21" t="s">
        <v>22</v>
      </c>
      <c r="C86" s="21" t="s">
        <v>79</v>
      </c>
      <c r="D86" t="s">
        <v>80</v>
      </c>
      <c r="E86" s="22" t="str">
        <f>VLOOKUP(Tabelle1!D86,'SIA 2024'!$C$2:$J$46,8,FALSE)</f>
        <v>3.8</v>
      </c>
    </row>
    <row r="87" spans="1:5" x14ac:dyDescent="0.25">
      <c r="A87" s="21" t="s">
        <v>18</v>
      </c>
      <c r="B87" s="21" t="s">
        <v>23</v>
      </c>
      <c r="C87" s="24" t="s">
        <v>58</v>
      </c>
      <c r="D87" t="s">
        <v>59</v>
      </c>
      <c r="E87" s="22" t="str">
        <f>VLOOKUP(Tabelle1!D87,'SIA 2024'!$C$2:$J$46,8,FALSE)</f>
        <v>12</v>
      </c>
    </row>
    <row r="88" spans="1:5" x14ac:dyDescent="0.25">
      <c r="A88" s="21" t="s">
        <v>18</v>
      </c>
      <c r="B88" s="21" t="s">
        <v>321</v>
      </c>
      <c r="C88" s="21" t="s">
        <v>83</v>
      </c>
      <c r="D88" t="s">
        <v>84</v>
      </c>
      <c r="E88" s="22" t="str">
        <f>VLOOKUP(Tabelle1!D88,'SIA 2024'!$C$2:$J$46,8,FALSE)</f>
        <v>3.8</v>
      </c>
    </row>
    <row r="89" spans="1:5" x14ac:dyDescent="0.25">
      <c r="A89" s="21" t="s">
        <v>26</v>
      </c>
      <c r="B89" s="21" t="s">
        <v>322</v>
      </c>
      <c r="C89" s="24" t="s">
        <v>49</v>
      </c>
      <c r="D89" t="s">
        <v>50</v>
      </c>
      <c r="E89" s="22" t="str">
        <f>VLOOKUP(Tabelle1!D89,'SIA 2024'!$C$2:$J$46,8,FALSE)</f>
        <v>3.6</v>
      </c>
    </row>
    <row r="90" spans="1:5" x14ac:dyDescent="0.25">
      <c r="A90" s="21" t="s">
        <v>26</v>
      </c>
      <c r="B90" s="21" t="s">
        <v>323</v>
      </c>
      <c r="C90" s="24" t="s">
        <v>49</v>
      </c>
      <c r="D90" t="s">
        <v>50</v>
      </c>
      <c r="E90" s="22" t="str">
        <f>VLOOKUP(Tabelle1!D90,'SIA 2024'!$C$2:$J$46,8,FALSE)</f>
        <v>3.6</v>
      </c>
    </row>
    <row r="91" spans="1:5" x14ac:dyDescent="0.25">
      <c r="A91" s="21" t="s">
        <v>26</v>
      </c>
      <c r="B91" s="21" t="s">
        <v>324</v>
      </c>
      <c r="C91" s="24" t="s">
        <v>49</v>
      </c>
      <c r="D91" t="s">
        <v>50</v>
      </c>
      <c r="E91" s="22" t="str">
        <f>VLOOKUP(Tabelle1!D91,'SIA 2024'!$C$2:$J$46,8,FALSE)</f>
        <v>3.6</v>
      </c>
    </row>
    <row r="92" spans="1:5" x14ac:dyDescent="0.25">
      <c r="A92" s="21" t="s">
        <v>26</v>
      </c>
      <c r="B92" s="2" t="s">
        <v>27</v>
      </c>
      <c r="C92" s="24" t="s">
        <v>49</v>
      </c>
      <c r="D92" t="s">
        <v>50</v>
      </c>
      <c r="E92" s="22" t="str">
        <f>VLOOKUP(Tabelle1!D92,'SIA 2024'!$C$2:$J$46,8,FALSE)</f>
        <v>3.6</v>
      </c>
    </row>
    <row r="93" spans="1:5" x14ac:dyDescent="0.25">
      <c r="A93" s="21" t="s">
        <v>26</v>
      </c>
      <c r="B93" s="2" t="s">
        <v>28</v>
      </c>
      <c r="C93" s="24" t="s">
        <v>49</v>
      </c>
      <c r="D93" t="s">
        <v>50</v>
      </c>
      <c r="E93" s="22" t="str">
        <f>VLOOKUP(Tabelle1!D93,'SIA 2024'!$C$2:$J$46,8,FALSE)</f>
        <v>3.6</v>
      </c>
    </row>
    <row r="94" spans="1:5" x14ac:dyDescent="0.25">
      <c r="A94" s="21" t="s">
        <v>26</v>
      </c>
      <c r="B94" s="2" t="s">
        <v>29</v>
      </c>
      <c r="C94" s="24" t="s">
        <v>49</v>
      </c>
      <c r="D94" t="s">
        <v>50</v>
      </c>
      <c r="E94" s="22" t="str">
        <f>VLOOKUP(Tabelle1!D94,'SIA 2024'!$C$2:$J$46,8,FALSE)</f>
        <v>3.6</v>
      </c>
    </row>
    <row r="95" spans="1:5" x14ac:dyDescent="0.25">
      <c r="A95" s="21" t="s">
        <v>24</v>
      </c>
      <c r="B95" s="21" t="s">
        <v>325</v>
      </c>
      <c r="C95" s="21" t="s">
        <v>85</v>
      </c>
      <c r="D95" t="s">
        <v>86</v>
      </c>
      <c r="E95" s="22" t="str">
        <f>VLOOKUP(Tabelle1!D95,'SIA 2024'!$C$2:$J$46,8,FALSE)</f>
        <v>2</v>
      </c>
    </row>
    <row r="96" spans="1:5" x14ac:dyDescent="0.25">
      <c r="A96" s="21" t="s">
        <v>24</v>
      </c>
      <c r="B96" s="21" t="s">
        <v>326</v>
      </c>
      <c r="C96" s="24" t="s">
        <v>221</v>
      </c>
      <c r="D96" t="s">
        <v>203</v>
      </c>
      <c r="E96" s="22" t="str">
        <f>VLOOKUP(Tabelle1!D96,'SIA 2024'!$C$2:$J$46,8,FALSE)</f>
        <v>2</v>
      </c>
    </row>
    <row r="97" spans="1:5" x14ac:dyDescent="0.25">
      <c r="A97" s="21" t="s">
        <v>24</v>
      </c>
      <c r="B97" s="21" t="s">
        <v>327</v>
      </c>
      <c r="C97" s="24" t="s">
        <v>73</v>
      </c>
      <c r="D97" t="s">
        <v>74</v>
      </c>
      <c r="E97" s="22" t="str">
        <f>VLOOKUP(Tabelle1!D97,'SIA 2024'!$C$2:$J$46,8,FALSE)</f>
        <v>1.5</v>
      </c>
    </row>
    <row r="98" spans="1:5" x14ac:dyDescent="0.25">
      <c r="A98" s="21" t="s">
        <v>24</v>
      </c>
      <c r="B98" s="21" t="s">
        <v>328</v>
      </c>
      <c r="C98" s="21" t="s">
        <v>87</v>
      </c>
      <c r="D98" t="s">
        <v>88</v>
      </c>
      <c r="E98" s="22" t="str">
        <f>VLOOKUP(Tabelle1!D98,'SIA 2024'!$C$2:$J$46,8,FALSE)</f>
        <v>2.5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'SIA 2024'!$A$2:$A$46</xm:f>
          </x14:formula1>
          <xm:sqref>C2:C98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zoomScale="85" zoomScaleNormal="85" workbookViewId="0">
      <selection activeCell="J7" sqref="J7"/>
    </sheetView>
  </sheetViews>
  <sheetFormatPr baseColWidth="10" defaultRowHeight="15" x14ac:dyDescent="0.25"/>
  <cols>
    <col min="1" max="1" width="60.85546875" style="23" customWidth="1"/>
    <col min="2" max="2" width="72.7109375" style="23" customWidth="1"/>
    <col min="3" max="3" width="39.140625" style="23" customWidth="1"/>
    <col min="4" max="4" width="9.5703125" style="23" bestFit="1" customWidth="1"/>
    <col min="5" max="5" width="18.140625" style="23" customWidth="1"/>
    <col min="6" max="6" width="10.85546875" style="23" bestFit="1" customWidth="1"/>
    <col min="7" max="8" width="13.7109375" style="23" customWidth="1"/>
    <col min="9" max="16384" width="11.42578125" style="23"/>
  </cols>
  <sheetData>
    <row r="1" spans="1:12" x14ac:dyDescent="0.25">
      <c r="A1" s="13" t="s">
        <v>331</v>
      </c>
      <c r="B1" s="13" t="s">
        <v>332</v>
      </c>
      <c r="C1" s="14" t="s">
        <v>0</v>
      </c>
      <c r="D1" s="14" t="s">
        <v>1</v>
      </c>
      <c r="E1" s="14" t="s">
        <v>38</v>
      </c>
      <c r="F1" s="14" t="s">
        <v>39</v>
      </c>
      <c r="G1" s="14" t="s">
        <v>34</v>
      </c>
      <c r="H1" s="15" t="s">
        <v>36</v>
      </c>
      <c r="I1" s="15" t="s">
        <v>339</v>
      </c>
      <c r="J1" s="15" t="s">
        <v>340</v>
      </c>
      <c r="K1" s="15" t="s">
        <v>341</v>
      </c>
      <c r="L1" s="15" t="s">
        <v>342</v>
      </c>
    </row>
    <row r="2" spans="1:12" x14ac:dyDescent="0.25">
      <c r="A2" s="21" t="s">
        <v>7</v>
      </c>
      <c r="B2" s="21" t="s">
        <v>334</v>
      </c>
      <c r="C2" s="21" t="s">
        <v>94</v>
      </c>
      <c r="D2" s="36" t="str">
        <f>VLOOKUP(Zuweisungen_BE_Hochschulen!C2,'DIN V 18599-10'!$A$2:$B$47,2,FALSE)</f>
        <v>3</v>
      </c>
      <c r="E2" s="21" t="s">
        <v>54</v>
      </c>
      <c r="F2" s="21" t="str">
        <f>VLOOKUP(Zuweisungen_BE_Hochschulen!E2,'SIA 2024'!$A$2:$C$46,3,FALSE)</f>
        <v>4.4</v>
      </c>
      <c r="G2" s="38">
        <f>'DIN V 18599-10'!C2*'DIN V 18599-10'!I2+'DIN V 18599-10'!C3*'DIN V 18599-10'!I3+'DIN V 18599-10'!C4*'DIN V 18599-10'!I4+'DIN V 18599-10'!C5*'DIN V 18599-10'!I5+'DIN V 18599-10'!C10*'DIN V 18599-10'!I10+'DIN V 18599-10'!C17*'DIN V 18599-10'!I17+'DIN V 18599-10'!C18*'DIN V 18599-10'!I18+'DIN V 18599-10'!C19*'DIN V 18599-10'!I19+'DIN V 18599-10'!C20*'DIN V 18599-10'!I20+'DIN V 18599-10'!C21*'DIN V 18599-10'!I21+'DIN V 18599-10'!C25*'DIN V 18599-10'!I25+'DIN V 18599-10'!C31*'DIN V 18599-10'!I31+'DIN V 18599-10'!C39*'DIN V 18599-10'!I39</f>
        <v>72.03</v>
      </c>
      <c r="H2" s="39">
        <v>4.5618999999999996</v>
      </c>
      <c r="I2" s="23">
        <f>VLOOKUP(Zuweisungen_BE_Hochschulen!D2,'DIN V 18599-10'!$B$2:$H$47,6,FALSE)</f>
        <v>7</v>
      </c>
      <c r="J2" s="23">
        <f>VLOOKUP(Zuweisungen_BE_Hochschulen!D2,'DIN V 18599-10'!$B$2:$H$47,7,FALSE)</f>
        <v>18</v>
      </c>
      <c r="K2" s="23">
        <f>VLOOKUP(Zuweisungen_BE_Hochschulen!F2,'SIA 2024'!$C$2:$I$46,6,FALSE)</f>
        <v>7</v>
      </c>
      <c r="L2" s="23">
        <f>VLOOKUP(Zuweisungen_BE_Hochschulen!F2,'SIA 2024'!$C$2:$I$46,7,FALSE)</f>
        <v>18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'DIN V 18599-10'!$A$2:$A$47</xm:f>
          </x14:formula1>
          <xm:sqref>C2</xm:sqref>
        </x14:dataValidation>
        <x14:dataValidation type="list" allowBlank="1" showInputMessage="1" showErrorMessage="1">
          <x14:formula1>
            <xm:f>'SIA 2024'!$A$2:$A$46</xm:f>
          </x14:formula1>
          <xm:sqref>E2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DIN V 18599-10</vt:lpstr>
      <vt:lpstr>SIA 2024</vt:lpstr>
      <vt:lpstr>Zuweisungen_BE</vt:lpstr>
      <vt:lpstr>Tabelle1</vt:lpstr>
      <vt:lpstr>Zuweisungen_BE_Hochschulen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Simon Knoll</cp:lastModifiedBy>
  <cp:lastPrinted>2020-05-21T09:32:15Z</cp:lastPrinted>
  <dcterms:created xsi:type="dcterms:W3CDTF">2020-03-31T13:46:08Z</dcterms:created>
  <dcterms:modified xsi:type="dcterms:W3CDTF">2020-07-31T12:37:28Z</dcterms:modified>
</cp:coreProperties>
</file>