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https://tudublin-my.sharepoint.com/personal/d17128779_mytudublin_ie/Documents/GitHub/Nichtwohngebaeude-Struktur-Deutschland/"/>
    </mc:Choice>
  </mc:AlternateContent>
  <xr:revisionPtr revIDLastSave="1" documentId="8_{EDD5254E-F5A4-460D-B346-09BE090CE86D}" xr6:coauthVersionLast="47" xr6:coauthVersionMax="47" xr10:uidLastSave="{88CA95FA-5582-4194-B48C-BDEFED301B78}"/>
  <bookViews>
    <workbookView xWindow="28680" yWindow="-120" windowWidth="29040" windowHeight="15720" xr2:uid="{00000000-000D-0000-FFFF-FFFF00000000}"/>
  </bookViews>
  <sheets>
    <sheet name="DE-NWG-Struktur" sheetId="1" r:id="rId1"/>
    <sheet name="pos01.01.05 uk_geb" sheetId="5" r:id="rId2"/>
    <sheet name="pos01.01.03 Geb-Funktion" sheetId="4" r:id="rId3"/>
  </sheets>
  <externalReferences>
    <externalReference r:id="rId4"/>
    <externalReference r:id="rId5"/>
  </externalReferences>
  <definedNames>
    <definedName name="_CTVL001e5d149a2b2294b1795d60671169cb80f" localSheetId="0">'DE-NWG-Struktur'!$A$31</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22" i="5" l="1"/>
  <c r="M122" i="5"/>
  <c r="L122" i="5"/>
  <c r="K122" i="5"/>
  <c r="H122" i="5"/>
  <c r="E122" i="5"/>
  <c r="D122" i="5"/>
  <c r="C122" i="5"/>
  <c r="N121" i="5"/>
  <c r="M121" i="5"/>
  <c r="L121" i="5"/>
  <c r="K121" i="5"/>
  <c r="J121" i="5"/>
  <c r="I121" i="5"/>
  <c r="H121" i="5"/>
  <c r="G121" i="5"/>
  <c r="F121" i="5"/>
  <c r="E121" i="5"/>
  <c r="D121" i="5"/>
  <c r="C121" i="5"/>
  <c r="N120" i="5"/>
  <c r="M120" i="5"/>
  <c r="L120" i="5"/>
  <c r="K120" i="5"/>
  <c r="J120" i="5"/>
  <c r="I120" i="5"/>
  <c r="H120" i="5"/>
  <c r="E120" i="5"/>
  <c r="D120" i="5"/>
  <c r="C120" i="5"/>
  <c r="N119" i="5"/>
  <c r="M119" i="5"/>
  <c r="L119" i="5"/>
  <c r="K119" i="5"/>
  <c r="J119" i="5"/>
  <c r="I119" i="5"/>
  <c r="H119" i="5"/>
  <c r="G119" i="5"/>
  <c r="F119" i="5"/>
  <c r="E119" i="5"/>
  <c r="D119" i="5"/>
  <c r="C119" i="5"/>
  <c r="N118" i="5"/>
  <c r="M118" i="5"/>
  <c r="L118" i="5"/>
  <c r="K118" i="5"/>
  <c r="J118" i="5"/>
  <c r="I118" i="5"/>
  <c r="H118" i="5"/>
  <c r="E118" i="5"/>
  <c r="N116" i="5"/>
  <c r="M116" i="5"/>
  <c r="L116" i="5"/>
  <c r="K116" i="5"/>
  <c r="J116" i="5"/>
  <c r="I116" i="5"/>
  <c r="H116" i="5"/>
  <c r="E116" i="5"/>
  <c r="D116" i="5"/>
  <c r="C116" i="5"/>
  <c r="N115" i="5"/>
  <c r="M115" i="5"/>
  <c r="L115" i="5"/>
  <c r="K115" i="5"/>
  <c r="J115" i="5"/>
  <c r="I115" i="5"/>
  <c r="H115" i="5"/>
  <c r="G115" i="5"/>
  <c r="F115" i="5"/>
  <c r="E115" i="5"/>
  <c r="D115" i="5"/>
  <c r="C115" i="5"/>
  <c r="N114" i="5"/>
  <c r="M114" i="5"/>
  <c r="L114" i="5"/>
  <c r="K114" i="5"/>
  <c r="J114" i="5"/>
  <c r="I114" i="5"/>
  <c r="H114" i="5"/>
  <c r="G114" i="5"/>
  <c r="F114" i="5"/>
  <c r="E114" i="5"/>
  <c r="D114" i="5"/>
  <c r="C114" i="5"/>
  <c r="N113" i="5"/>
  <c r="M113" i="5"/>
  <c r="L113" i="5"/>
  <c r="K113" i="5"/>
  <c r="J113" i="5"/>
  <c r="I113" i="5"/>
  <c r="H113" i="5"/>
  <c r="G113" i="5"/>
  <c r="F113" i="5"/>
  <c r="E113" i="5"/>
  <c r="D113" i="5"/>
  <c r="C113" i="5"/>
  <c r="N112" i="5"/>
  <c r="M112" i="5"/>
  <c r="L112" i="5"/>
  <c r="K112" i="5"/>
  <c r="J112" i="5"/>
  <c r="I112" i="5"/>
  <c r="H112" i="5"/>
  <c r="E112" i="5"/>
  <c r="D112" i="5"/>
  <c r="C112" i="5"/>
  <c r="N111" i="5"/>
  <c r="M111" i="5"/>
  <c r="L111" i="5"/>
  <c r="K111" i="5"/>
  <c r="H111" i="5"/>
  <c r="G111" i="5"/>
  <c r="F111" i="5"/>
  <c r="E111" i="5"/>
  <c r="D111" i="5"/>
  <c r="C111" i="5"/>
  <c r="N110" i="5"/>
  <c r="M110" i="5"/>
  <c r="L110" i="5"/>
  <c r="K110" i="5"/>
  <c r="J110" i="5"/>
  <c r="I110" i="5"/>
  <c r="H110" i="5"/>
  <c r="G110" i="5"/>
  <c r="F110" i="5"/>
  <c r="E110" i="5"/>
  <c r="D110" i="5"/>
  <c r="C110" i="5"/>
  <c r="N108" i="5"/>
  <c r="M108" i="5"/>
  <c r="L108" i="5"/>
  <c r="K108" i="5"/>
  <c r="H108" i="5"/>
  <c r="E108" i="5"/>
  <c r="D108" i="5"/>
  <c r="C108" i="5"/>
  <c r="N107" i="5"/>
  <c r="M107" i="5"/>
  <c r="L107" i="5"/>
  <c r="K107" i="5"/>
  <c r="H107" i="5"/>
  <c r="G107" i="5"/>
  <c r="F107" i="5"/>
  <c r="E107" i="5"/>
  <c r="D107" i="5"/>
  <c r="C107" i="5"/>
  <c r="N106" i="5"/>
  <c r="M106" i="5"/>
  <c r="L106" i="5"/>
  <c r="K106" i="5"/>
  <c r="H106" i="5"/>
  <c r="E106" i="5"/>
  <c r="D106" i="5"/>
  <c r="C106" i="5"/>
  <c r="N105" i="5"/>
  <c r="M105" i="5"/>
  <c r="L105" i="5"/>
  <c r="K105" i="5"/>
  <c r="H105" i="5"/>
  <c r="E105" i="5"/>
  <c r="D105" i="5"/>
  <c r="C105" i="5"/>
  <c r="N104" i="5"/>
  <c r="M104" i="5"/>
  <c r="L104" i="5"/>
  <c r="K104" i="5"/>
  <c r="J104" i="5"/>
  <c r="I104" i="5"/>
  <c r="H104" i="5"/>
  <c r="G104" i="5"/>
  <c r="F104" i="5"/>
  <c r="E104" i="5"/>
  <c r="D104" i="5"/>
  <c r="C104" i="5"/>
  <c r="N103" i="5"/>
  <c r="M103" i="5"/>
  <c r="L103" i="5"/>
  <c r="K103" i="5"/>
  <c r="J103" i="5"/>
  <c r="I103" i="5"/>
  <c r="H103" i="5"/>
  <c r="G103" i="5"/>
  <c r="F103" i="5"/>
  <c r="E103" i="5"/>
  <c r="D103" i="5"/>
  <c r="C103" i="5"/>
  <c r="N102" i="5"/>
  <c r="M102" i="5"/>
  <c r="L102" i="5"/>
  <c r="K102" i="5"/>
  <c r="J102" i="5"/>
  <c r="I102" i="5"/>
  <c r="H102" i="5"/>
  <c r="E102" i="5"/>
  <c r="D102" i="5"/>
  <c r="C102" i="5"/>
  <c r="N100" i="5"/>
  <c r="M100" i="5"/>
  <c r="L100" i="5"/>
  <c r="K100" i="5"/>
  <c r="H100" i="5"/>
  <c r="E100" i="5"/>
  <c r="D100" i="5"/>
  <c r="C100" i="5"/>
  <c r="N99" i="5"/>
  <c r="M99" i="5"/>
  <c r="L99" i="5"/>
  <c r="K99" i="5"/>
  <c r="J99" i="5"/>
  <c r="I99" i="5"/>
  <c r="H99" i="5"/>
  <c r="E99" i="5"/>
  <c r="D99" i="5"/>
  <c r="C99" i="5"/>
  <c r="N98" i="5"/>
  <c r="M98" i="5"/>
  <c r="L98" i="5"/>
  <c r="K98" i="5"/>
  <c r="H98" i="5"/>
  <c r="G98" i="5"/>
  <c r="F98" i="5"/>
  <c r="E98" i="5"/>
  <c r="D98" i="5"/>
  <c r="C98" i="5"/>
  <c r="N97" i="5"/>
  <c r="M97" i="5"/>
  <c r="L97" i="5"/>
  <c r="K97" i="5"/>
  <c r="J97" i="5"/>
  <c r="I97" i="5"/>
  <c r="H97" i="5"/>
  <c r="G97" i="5"/>
  <c r="F97" i="5"/>
  <c r="E97" i="5"/>
  <c r="D97" i="5"/>
  <c r="C97" i="5"/>
  <c r="N96" i="5"/>
  <c r="M96" i="5"/>
  <c r="L96" i="5"/>
  <c r="K96" i="5"/>
  <c r="J96" i="5"/>
  <c r="I96" i="5"/>
  <c r="H96" i="5"/>
  <c r="G96" i="5"/>
  <c r="F96" i="5"/>
  <c r="E96" i="5"/>
  <c r="D96" i="5"/>
  <c r="C96" i="5"/>
  <c r="N95" i="5"/>
  <c r="M95" i="5"/>
  <c r="L95" i="5"/>
  <c r="K95" i="5"/>
  <c r="J95" i="5"/>
  <c r="I95" i="5"/>
  <c r="H95" i="5"/>
  <c r="G95" i="5"/>
  <c r="F95" i="5"/>
  <c r="E95" i="5"/>
  <c r="D95" i="5"/>
  <c r="C95" i="5"/>
  <c r="N94" i="5"/>
  <c r="M94" i="5"/>
  <c r="L94" i="5"/>
  <c r="K94" i="5"/>
  <c r="J94" i="5"/>
  <c r="I94" i="5"/>
  <c r="H94" i="5"/>
  <c r="G94" i="5"/>
  <c r="F94" i="5"/>
  <c r="E94" i="5"/>
  <c r="D94" i="5"/>
  <c r="C94" i="5"/>
  <c r="N93" i="5"/>
  <c r="M93" i="5"/>
  <c r="L93" i="5"/>
  <c r="K93" i="5"/>
  <c r="J93" i="5"/>
  <c r="I93" i="5"/>
  <c r="H93" i="5"/>
  <c r="G93" i="5"/>
  <c r="F93" i="5"/>
  <c r="E93" i="5"/>
  <c r="D93" i="5"/>
  <c r="C93" i="5"/>
  <c r="N92" i="5"/>
  <c r="M92" i="5"/>
  <c r="L92" i="5"/>
  <c r="K92" i="5"/>
  <c r="J92" i="5"/>
  <c r="I92" i="5"/>
  <c r="H92" i="5"/>
  <c r="G92" i="5"/>
  <c r="F92" i="5"/>
  <c r="E92" i="5"/>
  <c r="D92" i="5"/>
  <c r="C92" i="5"/>
  <c r="N91" i="5"/>
  <c r="M91" i="5"/>
  <c r="L91" i="5"/>
  <c r="K91" i="5"/>
  <c r="J91" i="5"/>
  <c r="I91" i="5"/>
  <c r="H91" i="5"/>
  <c r="G91" i="5"/>
  <c r="F91" i="5"/>
  <c r="E91" i="5"/>
  <c r="D91" i="5"/>
  <c r="C91" i="5"/>
  <c r="N90" i="5"/>
  <c r="M90" i="5"/>
  <c r="L90" i="5"/>
  <c r="K90" i="5"/>
  <c r="J90" i="5"/>
  <c r="I90" i="5"/>
  <c r="H90" i="5"/>
  <c r="G90" i="5"/>
  <c r="F90" i="5"/>
  <c r="E90" i="5"/>
  <c r="D90" i="5"/>
  <c r="C90" i="5"/>
  <c r="N89" i="5"/>
  <c r="M89" i="5"/>
  <c r="L89" i="5"/>
  <c r="K89" i="5"/>
  <c r="J89" i="5"/>
  <c r="I89" i="5"/>
  <c r="H89" i="5"/>
  <c r="G89" i="5"/>
  <c r="F89" i="5"/>
  <c r="E89" i="5"/>
  <c r="D89" i="5"/>
  <c r="C89" i="5"/>
  <c r="N87" i="5"/>
  <c r="M87" i="5"/>
  <c r="L87" i="5"/>
  <c r="K87" i="5"/>
  <c r="H87" i="5"/>
  <c r="E87" i="5"/>
  <c r="D87" i="5"/>
  <c r="C87" i="5"/>
  <c r="N86" i="5"/>
  <c r="M86" i="5"/>
  <c r="L86" i="5"/>
  <c r="K86" i="5"/>
  <c r="J86" i="5"/>
  <c r="I86" i="5"/>
  <c r="H86" i="5"/>
  <c r="G86" i="5"/>
  <c r="F86" i="5"/>
  <c r="E86" i="5"/>
  <c r="D86" i="5"/>
  <c r="C86" i="5"/>
  <c r="N85" i="5"/>
  <c r="M85" i="5"/>
  <c r="L85" i="5"/>
  <c r="K85" i="5"/>
  <c r="H85" i="5"/>
  <c r="G85" i="5"/>
  <c r="F85" i="5"/>
  <c r="E85" i="5"/>
  <c r="D85" i="5"/>
  <c r="C85" i="5"/>
  <c r="N84" i="5"/>
  <c r="M84" i="5"/>
  <c r="L84" i="5"/>
  <c r="K84" i="5"/>
  <c r="J84" i="5"/>
  <c r="I84" i="5"/>
  <c r="H84" i="5"/>
  <c r="E84" i="5"/>
  <c r="D84" i="5"/>
  <c r="C84" i="5"/>
  <c r="N83" i="5"/>
  <c r="M83" i="5"/>
  <c r="L83" i="5"/>
  <c r="K83" i="5"/>
  <c r="J83" i="5"/>
  <c r="I83" i="5"/>
  <c r="H83" i="5"/>
  <c r="E83" i="5"/>
  <c r="D83" i="5"/>
  <c r="C83" i="5"/>
  <c r="N82" i="5"/>
  <c r="M82" i="5"/>
  <c r="L82" i="5"/>
  <c r="K82" i="5"/>
  <c r="H82" i="5"/>
  <c r="E82" i="5"/>
  <c r="D82" i="5"/>
  <c r="C82" i="5"/>
  <c r="N81" i="5"/>
  <c r="M81" i="5"/>
  <c r="L81" i="5"/>
  <c r="K81" i="5"/>
  <c r="J81" i="5"/>
  <c r="I81" i="5"/>
  <c r="H81" i="5"/>
  <c r="G81" i="5"/>
  <c r="F81" i="5"/>
  <c r="E81" i="5"/>
  <c r="D81" i="5"/>
  <c r="C81" i="5"/>
  <c r="N80" i="5"/>
  <c r="M80" i="5"/>
  <c r="L80" i="5"/>
  <c r="K80" i="5"/>
  <c r="J80" i="5"/>
  <c r="I80" i="5"/>
  <c r="H80" i="5"/>
  <c r="E80" i="5"/>
  <c r="D80" i="5"/>
  <c r="C80" i="5"/>
  <c r="N78" i="5"/>
  <c r="M78" i="5"/>
  <c r="L78" i="5"/>
  <c r="K78" i="5"/>
  <c r="J78" i="5"/>
  <c r="I78" i="5"/>
  <c r="H78" i="5"/>
  <c r="E78" i="5"/>
  <c r="D78" i="5"/>
  <c r="C78" i="5"/>
  <c r="N77" i="5"/>
  <c r="M77" i="5"/>
  <c r="L77" i="5"/>
  <c r="K77" i="5"/>
  <c r="H77" i="5"/>
  <c r="E77" i="5"/>
  <c r="D77" i="5"/>
  <c r="C77" i="5"/>
  <c r="N76" i="5"/>
  <c r="M76" i="5"/>
  <c r="L76" i="5"/>
  <c r="K76" i="5"/>
  <c r="J76" i="5"/>
  <c r="I76" i="5"/>
  <c r="H76" i="5"/>
  <c r="E76" i="5"/>
  <c r="D76" i="5"/>
  <c r="C76" i="5"/>
  <c r="N75" i="5"/>
  <c r="K75" i="5"/>
  <c r="H75" i="5"/>
  <c r="E75" i="5"/>
  <c r="N74" i="5"/>
  <c r="M74" i="5"/>
  <c r="L74" i="5"/>
  <c r="K74" i="5"/>
  <c r="J74" i="5"/>
  <c r="I74" i="5"/>
  <c r="H74" i="5"/>
  <c r="G74" i="5"/>
  <c r="F74" i="5"/>
  <c r="E74" i="5"/>
  <c r="N73" i="5"/>
  <c r="M73" i="5"/>
  <c r="L73" i="5"/>
  <c r="K73" i="5"/>
  <c r="J73" i="5"/>
  <c r="I73" i="5"/>
  <c r="H73" i="5"/>
  <c r="E73" i="5"/>
  <c r="D73" i="5"/>
  <c r="C73" i="5"/>
  <c r="N72" i="5"/>
  <c r="M72" i="5"/>
  <c r="L72" i="5"/>
  <c r="K72" i="5"/>
  <c r="H72" i="5"/>
  <c r="E72" i="5"/>
  <c r="D72" i="5"/>
  <c r="C72" i="5"/>
  <c r="N71" i="5"/>
  <c r="M71" i="5"/>
  <c r="L71" i="5"/>
  <c r="K71" i="5"/>
  <c r="H71" i="5"/>
  <c r="E71" i="5"/>
  <c r="D71" i="5"/>
  <c r="C71" i="5"/>
  <c r="N70" i="5"/>
  <c r="M70" i="5"/>
  <c r="L70" i="5"/>
  <c r="K70" i="5"/>
  <c r="H70" i="5"/>
  <c r="E70" i="5"/>
  <c r="D70" i="5"/>
  <c r="C70" i="5"/>
  <c r="N69" i="5"/>
  <c r="M69" i="5"/>
  <c r="L69" i="5"/>
  <c r="K69" i="5"/>
  <c r="H69" i="5"/>
  <c r="E69" i="5"/>
  <c r="D69" i="5"/>
  <c r="C69" i="5"/>
  <c r="N68" i="5"/>
  <c r="M68" i="5"/>
  <c r="L68" i="5"/>
  <c r="K68" i="5"/>
  <c r="H68" i="5"/>
  <c r="E68" i="5"/>
  <c r="D68" i="5"/>
  <c r="C68" i="5"/>
  <c r="N67" i="5"/>
  <c r="M67" i="5"/>
  <c r="L67" i="5"/>
  <c r="K67" i="5"/>
  <c r="J67" i="5"/>
  <c r="I67" i="5"/>
  <c r="H67" i="5"/>
  <c r="E67" i="5"/>
  <c r="D67" i="5"/>
  <c r="C67" i="5"/>
  <c r="N66" i="5"/>
  <c r="M66" i="5"/>
  <c r="L66" i="5"/>
  <c r="K66" i="5"/>
  <c r="J66" i="5"/>
  <c r="I66" i="5"/>
  <c r="H66" i="5"/>
  <c r="G66" i="5"/>
  <c r="F66" i="5"/>
  <c r="E66" i="5"/>
  <c r="D66" i="5"/>
  <c r="C66" i="5"/>
  <c r="N65" i="5"/>
  <c r="M65" i="5"/>
  <c r="L65" i="5"/>
  <c r="K65" i="5"/>
  <c r="H65" i="5"/>
  <c r="E65" i="5"/>
  <c r="D65" i="5"/>
  <c r="C65" i="5"/>
  <c r="N64" i="5"/>
  <c r="M64" i="5"/>
  <c r="L64" i="5"/>
  <c r="K64" i="5"/>
  <c r="H64" i="5"/>
  <c r="E64" i="5"/>
  <c r="D64" i="5"/>
  <c r="C64" i="5"/>
  <c r="N63" i="5"/>
  <c r="M63" i="5"/>
  <c r="L63" i="5"/>
  <c r="K63" i="5"/>
  <c r="H63" i="5"/>
  <c r="E63" i="5"/>
  <c r="D63" i="5"/>
  <c r="C63" i="5"/>
  <c r="N62" i="5"/>
  <c r="M62" i="5"/>
  <c r="L62" i="5"/>
  <c r="K62" i="5"/>
  <c r="J62" i="5"/>
  <c r="I62" i="5"/>
  <c r="H62" i="5"/>
  <c r="G62" i="5"/>
  <c r="F62" i="5"/>
  <c r="E62" i="5"/>
  <c r="D62" i="5"/>
  <c r="C62" i="5"/>
  <c r="N60" i="5"/>
  <c r="M60" i="5"/>
  <c r="L60" i="5"/>
  <c r="K60" i="5"/>
  <c r="H60" i="5"/>
  <c r="E60" i="5"/>
  <c r="D60" i="5"/>
  <c r="C60" i="5"/>
  <c r="N59" i="5"/>
  <c r="M59" i="5"/>
  <c r="L59" i="5"/>
  <c r="K59" i="5"/>
  <c r="J59" i="5"/>
  <c r="I59" i="5"/>
  <c r="H59" i="5"/>
  <c r="G59" i="5"/>
  <c r="F59" i="5"/>
  <c r="E59" i="5"/>
  <c r="D59" i="5"/>
  <c r="C59" i="5"/>
  <c r="N58" i="5"/>
  <c r="M58" i="5"/>
  <c r="L58" i="5"/>
  <c r="K58" i="5"/>
  <c r="H58" i="5"/>
  <c r="G58" i="5"/>
  <c r="F58" i="5"/>
  <c r="E58" i="5"/>
  <c r="D58" i="5"/>
  <c r="C58" i="5"/>
  <c r="N57" i="5"/>
  <c r="M57" i="5"/>
  <c r="L57" i="5"/>
  <c r="K57" i="5"/>
  <c r="J57" i="5"/>
  <c r="I57" i="5"/>
  <c r="H57" i="5"/>
  <c r="G57" i="5"/>
  <c r="F57" i="5"/>
  <c r="E57" i="5"/>
  <c r="D57" i="5"/>
  <c r="C57" i="5"/>
  <c r="N56" i="5"/>
  <c r="M56" i="5"/>
  <c r="L56" i="5"/>
  <c r="K56" i="5"/>
  <c r="H56" i="5"/>
  <c r="E56" i="5"/>
  <c r="D56" i="5"/>
  <c r="C56" i="5"/>
  <c r="N55" i="5"/>
  <c r="M55" i="5"/>
  <c r="L55" i="5"/>
  <c r="K55" i="5"/>
  <c r="H55" i="5"/>
  <c r="E55" i="5"/>
  <c r="D55" i="5"/>
  <c r="C55" i="5"/>
  <c r="N54" i="5"/>
  <c r="M54" i="5"/>
  <c r="L54" i="5"/>
  <c r="K54" i="5"/>
  <c r="J54" i="5"/>
  <c r="I54" i="5"/>
  <c r="H54" i="5"/>
  <c r="E54" i="5"/>
  <c r="D54" i="5"/>
  <c r="C54" i="5"/>
  <c r="N52" i="5"/>
  <c r="M52" i="5"/>
  <c r="L52" i="5"/>
  <c r="K52" i="5"/>
  <c r="H52" i="5"/>
  <c r="E52" i="5"/>
  <c r="D52" i="5"/>
  <c r="C52" i="5"/>
  <c r="N51" i="5"/>
  <c r="M51" i="5"/>
  <c r="L51" i="5"/>
  <c r="K51" i="5"/>
  <c r="H51" i="5"/>
  <c r="E51" i="5"/>
  <c r="D51" i="5"/>
  <c r="C51" i="5"/>
  <c r="N50" i="5"/>
  <c r="K50" i="5"/>
  <c r="H50" i="5"/>
  <c r="E50" i="5"/>
  <c r="N49" i="5"/>
  <c r="M49" i="5"/>
  <c r="L49" i="5"/>
  <c r="K49" i="5"/>
  <c r="H49" i="5"/>
  <c r="G49" i="5"/>
  <c r="F49" i="5"/>
  <c r="E49" i="5"/>
  <c r="D49" i="5"/>
  <c r="C49" i="5"/>
  <c r="N48" i="5"/>
  <c r="M48" i="5"/>
  <c r="L48" i="5"/>
  <c r="K48" i="5"/>
  <c r="H48" i="5"/>
  <c r="G48" i="5"/>
  <c r="F48" i="5"/>
  <c r="E48" i="5"/>
  <c r="D48" i="5"/>
  <c r="C48" i="5"/>
  <c r="N47" i="5"/>
  <c r="M47" i="5"/>
  <c r="L47" i="5"/>
  <c r="K47" i="5"/>
  <c r="H47" i="5"/>
  <c r="E47" i="5"/>
  <c r="D47" i="5"/>
  <c r="C47" i="5"/>
  <c r="N46" i="5"/>
  <c r="M46" i="5"/>
  <c r="L46" i="5"/>
  <c r="K46" i="5"/>
  <c r="H46" i="5"/>
  <c r="E46" i="5"/>
  <c r="D46" i="5"/>
  <c r="C46" i="5"/>
  <c r="N45" i="5"/>
  <c r="M45" i="5"/>
  <c r="L45" i="5"/>
  <c r="K45" i="5"/>
  <c r="H45" i="5"/>
  <c r="G45" i="5"/>
  <c r="F45" i="5"/>
  <c r="E45" i="5"/>
  <c r="D45" i="5"/>
  <c r="C45" i="5"/>
  <c r="N44" i="5"/>
  <c r="M44" i="5"/>
  <c r="L44" i="5"/>
  <c r="K44" i="5"/>
  <c r="H44" i="5"/>
  <c r="E44" i="5"/>
  <c r="D44" i="5"/>
  <c r="C44" i="5"/>
  <c r="N43" i="5"/>
  <c r="M43" i="5"/>
  <c r="L43" i="5"/>
  <c r="K43" i="5"/>
  <c r="H43" i="5"/>
  <c r="E43" i="5"/>
  <c r="D43" i="5"/>
  <c r="C43" i="5"/>
  <c r="N42" i="5"/>
  <c r="M42" i="5"/>
  <c r="L42" i="5"/>
  <c r="K42" i="5"/>
  <c r="H42" i="5"/>
  <c r="E42" i="5"/>
  <c r="D42" i="5"/>
  <c r="C42" i="5"/>
  <c r="N41" i="5"/>
  <c r="M41" i="5"/>
  <c r="L41" i="5"/>
  <c r="K41" i="5"/>
  <c r="H41" i="5"/>
  <c r="E41" i="5"/>
  <c r="D41" i="5"/>
  <c r="C41" i="5"/>
  <c r="N40" i="5"/>
  <c r="M40" i="5"/>
  <c r="L40" i="5"/>
  <c r="K40" i="5"/>
  <c r="H40" i="5"/>
  <c r="E40" i="5"/>
  <c r="D40" i="5"/>
  <c r="C40" i="5"/>
  <c r="N39" i="5"/>
  <c r="M39" i="5"/>
  <c r="L39" i="5"/>
  <c r="K39" i="5"/>
  <c r="H39" i="5"/>
  <c r="E39" i="5"/>
  <c r="D39" i="5"/>
  <c r="C39" i="5"/>
  <c r="N38" i="5"/>
  <c r="M38" i="5"/>
  <c r="L38" i="5"/>
  <c r="K38" i="5"/>
  <c r="H38" i="5"/>
  <c r="G38" i="5"/>
  <c r="F38" i="5"/>
  <c r="E38" i="5"/>
  <c r="D38" i="5"/>
  <c r="C38" i="5"/>
  <c r="N37" i="5"/>
  <c r="M37" i="5"/>
  <c r="L37" i="5"/>
  <c r="K37" i="5"/>
  <c r="H37" i="5"/>
  <c r="E37" i="5"/>
  <c r="D37" i="5"/>
  <c r="C37" i="5"/>
  <c r="N35" i="5"/>
  <c r="M35" i="5"/>
  <c r="L35" i="5"/>
  <c r="K35" i="5"/>
  <c r="H35" i="5"/>
  <c r="E35" i="5"/>
  <c r="D35" i="5"/>
  <c r="C35" i="5"/>
  <c r="N34" i="5"/>
  <c r="M34" i="5"/>
  <c r="L34" i="5"/>
  <c r="K34" i="5"/>
  <c r="H34" i="5"/>
  <c r="E34" i="5"/>
  <c r="D34" i="5"/>
  <c r="C34" i="5"/>
  <c r="N33" i="5"/>
  <c r="M33" i="5"/>
  <c r="L33" i="5"/>
  <c r="K33" i="5"/>
  <c r="H33" i="5"/>
  <c r="E33" i="5"/>
  <c r="D33" i="5"/>
  <c r="C33" i="5"/>
  <c r="N32" i="5"/>
  <c r="M32" i="5"/>
  <c r="L32" i="5"/>
  <c r="K32" i="5"/>
  <c r="H32" i="5"/>
  <c r="E32" i="5"/>
  <c r="D32" i="5"/>
  <c r="C32" i="5"/>
  <c r="N31" i="5"/>
  <c r="M31" i="5"/>
  <c r="L31" i="5"/>
  <c r="K31" i="5"/>
  <c r="H31" i="5"/>
  <c r="E31" i="5"/>
  <c r="D31" i="5"/>
  <c r="C31" i="5"/>
  <c r="N30" i="5"/>
  <c r="K30" i="5"/>
  <c r="H30" i="5"/>
  <c r="E30" i="5"/>
  <c r="N29" i="5"/>
  <c r="M29" i="5"/>
  <c r="L29" i="5"/>
  <c r="K29" i="5"/>
  <c r="H29" i="5"/>
  <c r="E29" i="5"/>
  <c r="D29" i="5"/>
  <c r="C29" i="5"/>
  <c r="N28" i="5"/>
  <c r="M28" i="5"/>
  <c r="L28" i="5"/>
  <c r="K28" i="5"/>
  <c r="H28" i="5"/>
  <c r="E28" i="5"/>
  <c r="D28" i="5"/>
  <c r="C28" i="5"/>
  <c r="N27" i="5"/>
  <c r="M27" i="5"/>
  <c r="L27" i="5"/>
  <c r="K27" i="5"/>
  <c r="H27" i="5"/>
  <c r="E27" i="5"/>
  <c r="D27" i="5"/>
  <c r="C27" i="5"/>
  <c r="N26" i="5"/>
  <c r="M26" i="5"/>
  <c r="L26" i="5"/>
  <c r="K26" i="5"/>
  <c r="H26" i="5"/>
  <c r="E26" i="5"/>
  <c r="D26" i="5"/>
  <c r="C26" i="5"/>
  <c r="N25" i="5"/>
  <c r="M25" i="5"/>
  <c r="L25" i="5"/>
  <c r="K25" i="5"/>
  <c r="H25" i="5"/>
  <c r="E25" i="5"/>
  <c r="D25" i="5"/>
  <c r="C25" i="5"/>
  <c r="N24" i="5"/>
  <c r="M24" i="5"/>
  <c r="L24" i="5"/>
  <c r="K24" i="5"/>
  <c r="H24" i="5"/>
  <c r="E24" i="5"/>
  <c r="D24" i="5"/>
  <c r="C24" i="5"/>
  <c r="N23" i="5"/>
  <c r="M23" i="5"/>
  <c r="L23" i="5"/>
  <c r="K23" i="5"/>
  <c r="H23" i="5"/>
  <c r="E23" i="5"/>
  <c r="D23" i="5"/>
  <c r="C23" i="5"/>
  <c r="N22" i="5"/>
  <c r="M22" i="5"/>
  <c r="L22" i="5"/>
  <c r="K22" i="5"/>
  <c r="H22" i="5"/>
  <c r="E22" i="5"/>
  <c r="D22" i="5"/>
  <c r="C22" i="5"/>
  <c r="N20" i="5"/>
  <c r="M20" i="5"/>
  <c r="L20" i="5"/>
  <c r="K20" i="5"/>
  <c r="H20" i="5"/>
  <c r="E20" i="5"/>
  <c r="D20" i="5"/>
  <c r="C20" i="5"/>
  <c r="N19" i="5"/>
  <c r="M19" i="5"/>
  <c r="L19" i="5"/>
  <c r="K19" i="5"/>
  <c r="J19" i="5"/>
  <c r="I19" i="5"/>
  <c r="H19" i="5"/>
  <c r="E19" i="5"/>
  <c r="D19" i="5"/>
  <c r="C19" i="5"/>
  <c r="N18" i="5"/>
  <c r="M18" i="5"/>
  <c r="L18" i="5"/>
  <c r="K18" i="5"/>
  <c r="H18" i="5"/>
  <c r="E18" i="5"/>
  <c r="D18" i="5"/>
  <c r="C18" i="5"/>
  <c r="N17" i="5"/>
  <c r="M17" i="5"/>
  <c r="L17" i="5"/>
  <c r="K17" i="5"/>
  <c r="H17" i="5"/>
  <c r="E17" i="5"/>
  <c r="D17" i="5"/>
  <c r="C17" i="5"/>
  <c r="N16" i="5"/>
  <c r="M16" i="5"/>
  <c r="L16" i="5"/>
  <c r="K16" i="5"/>
  <c r="H16" i="5"/>
  <c r="E16" i="5"/>
  <c r="D16" i="5"/>
  <c r="C16" i="5"/>
  <c r="N15" i="5"/>
  <c r="M15" i="5"/>
  <c r="L15" i="5"/>
  <c r="K15" i="5"/>
  <c r="H15" i="5"/>
  <c r="E15" i="5"/>
  <c r="D15" i="5"/>
  <c r="C15" i="5"/>
  <c r="N14" i="5"/>
  <c r="M14" i="5"/>
  <c r="L14" i="5"/>
  <c r="K14" i="5"/>
  <c r="H14" i="5"/>
  <c r="E14" i="5"/>
  <c r="D14" i="5"/>
  <c r="C14" i="5"/>
  <c r="N13" i="5"/>
  <c r="M13" i="5"/>
  <c r="L13" i="5"/>
  <c r="K13" i="5"/>
  <c r="J13" i="5"/>
  <c r="I13" i="5"/>
  <c r="H13" i="5"/>
  <c r="E13" i="5"/>
  <c r="D13" i="5"/>
  <c r="C13" i="5"/>
  <c r="N11" i="5"/>
  <c r="M11" i="5"/>
  <c r="L11" i="5"/>
  <c r="K11" i="5"/>
  <c r="H11" i="5"/>
  <c r="E11" i="5"/>
  <c r="D11" i="5"/>
  <c r="C11" i="5"/>
  <c r="N10" i="5"/>
  <c r="M10" i="5"/>
  <c r="L10" i="5"/>
  <c r="K10" i="5"/>
  <c r="H10" i="5"/>
  <c r="E10" i="5"/>
  <c r="D10" i="5"/>
  <c r="C10" i="5"/>
  <c r="N9" i="5"/>
  <c r="M9" i="5"/>
  <c r="L9" i="5"/>
  <c r="K9" i="5"/>
  <c r="J9" i="5"/>
  <c r="I9" i="5"/>
  <c r="H9" i="5"/>
  <c r="G9" i="5"/>
  <c r="F9" i="5"/>
  <c r="E9" i="5"/>
  <c r="D9" i="5"/>
  <c r="C9" i="5"/>
  <c r="N8" i="5"/>
  <c r="M8" i="5"/>
  <c r="L8" i="5"/>
  <c r="K8" i="5"/>
  <c r="J8" i="5"/>
  <c r="I8" i="5"/>
  <c r="H8" i="5"/>
  <c r="G8" i="5"/>
  <c r="F8" i="5"/>
  <c r="E8" i="5"/>
  <c r="D8" i="5"/>
  <c r="C8" i="5"/>
  <c r="N7" i="5"/>
  <c r="M7" i="5"/>
  <c r="L7" i="5"/>
  <c r="K7" i="5"/>
  <c r="H7" i="5"/>
  <c r="E7" i="5"/>
  <c r="D7" i="5"/>
  <c r="C7" i="5"/>
  <c r="N6" i="5"/>
  <c r="M6" i="5"/>
  <c r="L6" i="5"/>
  <c r="K6" i="5"/>
  <c r="J6" i="5"/>
  <c r="I6" i="5"/>
  <c r="H6" i="5"/>
  <c r="E6" i="5"/>
  <c r="D6" i="5"/>
  <c r="C6" i="5"/>
  <c r="H26" i="4"/>
  <c r="G26" i="4"/>
  <c r="F26" i="4"/>
  <c r="H25" i="4"/>
  <c r="G25" i="4"/>
  <c r="F25" i="4"/>
  <c r="H24" i="4"/>
  <c r="G24" i="4"/>
  <c r="F24" i="4"/>
  <c r="H23" i="4"/>
  <c r="G23" i="4"/>
  <c r="F23" i="4"/>
  <c r="H21" i="4"/>
  <c r="G21" i="4"/>
  <c r="F21" i="4"/>
  <c r="H20" i="4"/>
  <c r="G20" i="4"/>
  <c r="F20" i="4"/>
  <c r="H19" i="4"/>
  <c r="G19" i="4"/>
  <c r="F19" i="4"/>
  <c r="H18" i="4"/>
  <c r="G18" i="4"/>
  <c r="F18" i="4"/>
  <c r="H16" i="4"/>
  <c r="G16" i="4"/>
  <c r="F16" i="4"/>
  <c r="H15" i="4"/>
  <c r="G15" i="4"/>
  <c r="F15" i="4"/>
  <c r="H14" i="4"/>
  <c r="G14" i="4"/>
  <c r="F14" i="4"/>
  <c r="H13" i="4"/>
  <c r="G13" i="4"/>
  <c r="F13" i="4"/>
  <c r="H12" i="4"/>
  <c r="G12" i="4"/>
  <c r="F12" i="4"/>
  <c r="H11" i="4"/>
  <c r="G11" i="4"/>
  <c r="F11" i="4"/>
  <c r="H10" i="4"/>
  <c r="G10" i="4"/>
  <c r="F10" i="4"/>
  <c r="H9" i="4"/>
  <c r="G9" i="4"/>
  <c r="F9" i="4"/>
  <c r="H8" i="4"/>
  <c r="G8" i="4"/>
  <c r="F8" i="4"/>
  <c r="H7" i="4"/>
  <c r="G7" i="4"/>
  <c r="F7" i="4"/>
  <c r="H6" i="4"/>
  <c r="G6" i="4"/>
  <c r="F6" i="4"/>
</calcChain>
</file>

<file path=xl/sharedStrings.xml><?xml version="1.0" encoding="utf-8"?>
<sst xmlns="http://schemas.openxmlformats.org/spreadsheetml/2006/main" count="481" uniqueCount="167">
  <si>
    <t>1.1.3 Nichtwohngebäude nach Gebäudefunktion gemäß Screening</t>
  </si>
  <si>
    <t>Anzahl in TSD</t>
  </si>
  <si>
    <t>Standardfehler in TSD</t>
  </si>
  <si>
    <t>Fallzahl</t>
  </si>
  <si>
    <t>Überwiegend zu Nicht-Wohnzwecken genutzte Gebäude (nwg0_scr)</t>
  </si>
  <si>
    <t>… davon Nichtwohngebäude mit (bzw. mutmaßlich nicht vernachlässigbarem) thermischem Energieverbrauch (nwgmitE_scr)</t>
  </si>
  <si>
    <t>… davon Relevante Nichtwohngebäude (nwgrel_scr)</t>
  </si>
  <si>
    <t>…davon Beherbergungs-, Unterbringungs-, Gastronomie-,  Verpflegungsgebäude (200)</t>
  </si>
  <si>
    <t>…davon Büro-,Verwaltungs- und Amtsgebäude (300)</t>
  </si>
  <si>
    <t>…davon Schulgebäude, KiTas und sonstige Betreuung (400)</t>
  </si>
  <si>
    <t>…davon Gebäude für Forschung und Hochschullehre (500)</t>
  </si>
  <si>
    <t>…davon Gebäude für Kultur und Freizeit (600)</t>
  </si>
  <si>
    <t>…davon Sportgebäude (700)</t>
  </si>
  <si>
    <t>…davon Gebäude für Gesundheit und Pflege (800)</t>
  </si>
  <si>
    <t>…davon Produktions-, Werkstatt-, Lager- und Betriebsgebäude (900)</t>
  </si>
  <si>
    <t>…davon Handelsgebäude (1000)</t>
  </si>
  <si>
    <t>…davon Verkehrsgebäude ohne private Einzelaragen oder Carports (1100 ohne Unterkategorie 1115)</t>
  </si>
  <si>
    <t>…davon Technikgebäude (Ver- und Entsorgung) (1200)</t>
  </si>
  <si>
    <t>… davon Sonstige Nichtwohngebäude (nwgsonst_scr)</t>
  </si>
  <si>
    <t>… davon Sakralbauten (inkl.Friedhofsgebäude) (1310)</t>
  </si>
  <si>
    <t>… davon Stall (1330)</t>
  </si>
  <si>
    <t>… davon Scheune (1335)</t>
  </si>
  <si>
    <t>… davon Gewächshaus (1340)</t>
  </si>
  <si>
    <t>… davon Nichtwohngebäude ohne (bzw. mit mutmaßlich vernachlässigbarem) thermischem Endenergieverbrauch (nwgohneE_scr)</t>
  </si>
  <si>
    <t>… davon  Private Einzelgaragen oder Carports (Unterkategorie 1115)</t>
  </si>
  <si>
    <t>… davon offene Betriebsgeb. (ohne Wand/Wände) (1320)</t>
  </si>
  <si>
    <t>… davon historisches Gebäude (ohne Funktion) (1350)</t>
  </si>
  <si>
    <t>… davon sonst. Gebäude (1360)</t>
  </si>
  <si>
    <t>Datenstand 07.10.2020</t>
  </si>
  <si>
    <t>1.1.5. Funktional relevante Nichtwohngebäude  nach Gebäude-Haupt und Unterfunktion (Breitenerhebung)</t>
  </si>
  <si>
    <r>
      <t xml:space="preserve">Gebäude-Hauptfunktion (HK_Geb) mit Gebäude-Unterfunktion  (UK_Geb)
</t>
    </r>
    <r>
      <rPr>
        <sz val="8"/>
        <color theme="1"/>
        <rFont val="Calibri"/>
        <family val="2"/>
        <scheme val="minor"/>
      </rPr>
      <t>** Achtung: Durch fehlende Werte stimmt die Summe der Fallzahlen einzelner Kategorien nicht mit der Gesamtfallzahl überein.</t>
    </r>
  </si>
  <si>
    <t>Nichtwohngebäudetyp</t>
  </si>
  <si>
    <t>Gesamt</t>
  </si>
  <si>
    <t>GEG-relevante Nichtwohngebäude (enev_rel_nwg_be)</t>
  </si>
  <si>
    <t>Thermisch relevante, gering-konditionierte Nichtwohngebäude (nwgrel_gering-beheizt_be)</t>
  </si>
  <si>
    <t>Funktional relevante aber nicht thermisch konditionierte Nichtwohngebäude (nwgrel_ohneE_be)</t>
  </si>
  <si>
    <t>Fallzahl **</t>
  </si>
  <si>
    <t>Fallzahl**</t>
  </si>
  <si>
    <t>Standardfehler der Anzahl in TSD</t>
  </si>
  <si>
    <t>Büro-, Verwaltungs- oder Amtsgebäude (1)*</t>
  </si>
  <si>
    <t>z.B. Sonstiges als UK = 6 (0)</t>
  </si>
  <si>
    <t>-</t>
  </si>
  <si>
    <t>Parlaments- oder Gerichtsgebäude (1)</t>
  </si>
  <si>
    <t>Öffentliches Verwaltungs- oder Ämtergebäude, Rathaus (2)</t>
  </si>
  <si>
    <t>Bürogebäude (3)</t>
  </si>
  <si>
    <t>Rundfunk- oder Fernsehanstalt (4)</t>
  </si>
  <si>
    <t>Polizeipräsidium oder -station, Bürogebäude sonstiger Bereitschaftsdienste (5)</t>
  </si>
  <si>
    <t>Gebäude für Forschung und Hochschullehre (2)*</t>
  </si>
  <si>
    <t>Sonstige (0)</t>
  </si>
  <si>
    <t>Hörsaalgebäude (1)</t>
  </si>
  <si>
    <t>Verwaltungs- oder Seminargebäude (2)</t>
  </si>
  <si>
    <t>Institutsgebäude für Forschung und Lehre (Labor mit geringen Anforderungen an die Raumlufttechnik, z.B. Medizin, Informatik) (3)</t>
  </si>
  <si>
    <t>Institutsgebäude für Forschung und Lehre (Labor mit hohen Anforderungen an die Raumlufttechnik, z.B. Chemie, Tierforschung) (4)</t>
  </si>
  <si>
    <t>Bürogebäude von Forschungsanstalten ohne Lehre (5)</t>
  </si>
  <si>
    <t>Laborgebäude von Forschungsanstalten und Unternehmen (Labor mit geringen Anforderungen an die Raumlufttechnik) (6)</t>
  </si>
  <si>
    <t>Laborgebäude von Forschungsanstalten und Unternehmen (Labor mit hohen Anforderungen an die Raumlufttechnik) (7)</t>
  </si>
  <si>
    <t>Gebäude für Gesundheit und Pflege (3)*</t>
  </si>
  <si>
    <t>Hochschulklinik (1)</t>
  </si>
  <si>
    <t>Krankenhaus (2)</t>
  </si>
  <si>
    <t>Gebäude für teilstationäre Versorgung (z.B. Tagesklinik, Geburtshaus) (3)</t>
  </si>
  <si>
    <t>Rehabilitation (4)</t>
  </si>
  <si>
    <t>Kur und Genesung (5)</t>
  </si>
  <si>
    <t>Medizinisches Versorgungszentrum, Ärztehaus (6)</t>
  </si>
  <si>
    <t>Arztpraxis (7)</t>
  </si>
  <si>
    <t>Notfallpraxis (8)</t>
  </si>
  <si>
    <t>Altenheim/Altenpflegeheim (ohne eigene Haushaltsführung der Bewohner/innen) (9)</t>
  </si>
  <si>
    <t>Pflegeheim für Behinderte (ohne eigene Haushaltsführung der Bewohner/innen) (10)</t>
  </si>
  <si>
    <t>Psychiatrische Pflegeheim (ohne eigene Haushaltsführung der Bewohner/innen) (11)</t>
  </si>
  <si>
    <t>Tagespflegeeinrichtung (12)</t>
  </si>
  <si>
    <t>Hospiz (13)</t>
  </si>
  <si>
    <t>Schule, Kindertagesstätte und sonstiges Betreuungsgebäude (4)*</t>
  </si>
  <si>
    <t>Schule, allgemein (1)</t>
  </si>
  <si>
    <t>Ganztagesschule (2)</t>
  </si>
  <si>
    <t>Internatsschule (3)</t>
  </si>
  <si>
    <t>Förder-, Sonderschule (4)</t>
  </si>
  <si>
    <t>Berufsbildende Schule (gewerblich, wirtschaftlich) (5)</t>
  </si>
  <si>
    <t>Berufsbildende Schule (mit höherer technischer Ausstattung, z.B. Werkstätten) (6)</t>
  </si>
  <si>
    <t>Berufsakademie, Berufskolleg (7)</t>
  </si>
  <si>
    <t>Bildungszentrum (8)</t>
  </si>
  <si>
    <t>Ausbildungsstätte (9)</t>
  </si>
  <si>
    <t>Volkshochschule (10)</t>
  </si>
  <si>
    <t>KiTa (11)</t>
  </si>
  <si>
    <t>KiTa mit Küche (12)</t>
  </si>
  <si>
    <t>Studentenhaus (13)</t>
  </si>
  <si>
    <t>Altentagesstätte (14)</t>
  </si>
  <si>
    <t>Jugendzentrum (15)</t>
  </si>
  <si>
    <t>Gebäude für Kultur und Freizeit (5)*</t>
  </si>
  <si>
    <t>Bibliothek/Archiv (einfach, z.B. Stadtbücherei) (1)</t>
  </si>
  <si>
    <t>Bibliothek/Archiv (höher technisiert, z.B. Unibibliothek) (2)</t>
  </si>
  <si>
    <t>Ausstellungsgebäude (Museen, Galerien) (3)</t>
  </si>
  <si>
    <t>Oper, Theater und Veranstaltungshalle, Kino, Konferenzzentrum (4)</t>
  </si>
  <si>
    <t>Freizeit-, Gemeinschafts-, Bürgerhaus (5)</t>
  </si>
  <si>
    <t>Spielkasino, -bank, -halle (6)</t>
  </si>
  <si>
    <t>Sportgebäude (6)*</t>
  </si>
  <si>
    <t>Einfeldhalle (1)</t>
  </si>
  <si>
    <t>Mehrfeldhalle (2)</t>
  </si>
  <si>
    <t>Gymnastikhalle (3)</t>
  </si>
  <si>
    <t>Sporthalle mit Mehrzwecknutzung (4)</t>
  </si>
  <si>
    <t>Hallenbad (5)</t>
  </si>
  <si>
    <t>Spaß- und Freizeitbad (6)</t>
  </si>
  <si>
    <t>Thermalbad (7)</t>
  </si>
  <si>
    <t>Hallenbad mit Freibadanlage (8)</t>
  </si>
  <si>
    <t>Kegelbahn/Bowling (9)</t>
  </si>
  <si>
    <t>Schießstand (10)</t>
  </si>
  <si>
    <t>Raumschießanlage (11)</t>
  </si>
  <si>
    <t>Reithalle (12)</t>
  </si>
  <si>
    <t>Eissporthalle (13)</t>
  </si>
  <si>
    <t>Tennishalle (14)</t>
  </si>
  <si>
    <t>Fitnessstudio (15)</t>
  </si>
  <si>
    <t>Gebäude für Sportaußenanlage (Tribünen-, Umkleidegebäude) (16)</t>
  </si>
  <si>
    <t>Beherbergungs- oder Unterbringungsgebäude, Gastronomie- oder Verpflegungsgebäude (7)*</t>
  </si>
  <si>
    <t>Herberge, Ferienheim, Ferienhaus, Hotel/Pension einfach (1)</t>
  </si>
  <si>
    <t>Sterne-Hotel (2)</t>
  </si>
  <si>
    <t>Ausschankwirtschaft (3)</t>
  </si>
  <si>
    <t>Speisegaststätte (einfach) (4)</t>
  </si>
  <si>
    <t>Restaurant (gehoben) (5)</t>
  </si>
  <si>
    <t>Mensa/Kantine (6)</t>
  </si>
  <si>
    <t>Gemeinschaftsunterkunft (z.B. Flüchtlingsheim, Kaserne, Kloster) (7)</t>
  </si>
  <si>
    <t>Produktions-, Werkstatt-, Lager- oder Betriebsgebäude (8)*</t>
  </si>
  <si>
    <t>Gebäude für gewerbliche Produktion und Verarbeitung (z.B. Brauerei, Molkerei, Schlachthof) (1)</t>
  </si>
  <si>
    <t>Gebäude für industrielle Produktion und Verarbeitung (z.B. Chemie, Metall, Textilien, Lebensmittel, Holz) (2)</t>
  </si>
  <si>
    <t>Werkstattgebäude allgemein (z.B. von Handwerksbetrieben wie Klempner, Schlosser, Schreiner) (3)</t>
  </si>
  <si>
    <t>Werkstattgebäude zur Wartung, Instandsetzung, Reparatur (von z.B. Kfz) (4)</t>
  </si>
  <si>
    <t>Logistikimmobilie mit Toren bzw. Rampen (5)</t>
  </si>
  <si>
    <t>Sonstiges Gebäude für Lagerung (6)</t>
  </si>
  <si>
    <t>Feuerwehr, Rettungswache (7)</t>
  </si>
  <si>
    <t>Straßenmeisterei, Bauhof u.ä. (8)</t>
  </si>
  <si>
    <t>Fuhrpark (9)</t>
  </si>
  <si>
    <t>zentrales Wirtschaftsgebäude (z.B. Zentralküche oder -wäscherei in Krankenhaus) (10)</t>
  </si>
  <si>
    <t>Rechenzentrum (11)</t>
  </si>
  <si>
    <t>Handelsgebäude (9)*</t>
  </si>
  <si>
    <t>Handelsgebäude des Lebensmitteleinzel- und -großhandels (1)</t>
  </si>
  <si>
    <t>Handelsgebäude des Non-Food-Einzel- und -Großhandels (2)</t>
  </si>
  <si>
    <t>Einkaufszentrum, Shopping-Mall (3)</t>
  </si>
  <si>
    <t>Markthalle (4)</t>
  </si>
  <si>
    <t>Messehalle (5)</t>
  </si>
  <si>
    <t>von Dienstleistern (z.B. Frisör, Kosmetik) genutztes Ladengebäude (6)</t>
  </si>
  <si>
    <t>Technikgebäude (Ver- und Entsorgung) (10)*</t>
  </si>
  <si>
    <t>Kraftwerk (Gesamtanlage für Energieversorgung) (1)</t>
  </si>
  <si>
    <t>Gebäude für Lenkung, Steuerung, Überwachung und Nachrichtenübermittlung (z.B. Stellwerk, Leuchtturm) (2)</t>
  </si>
  <si>
    <t>Gebäude für Energieversorgung (z.B. Fernheizwerk, Tankstelle) (3)</t>
  </si>
  <si>
    <t>Gebäude für Wasserversorgung (4)</t>
  </si>
  <si>
    <t>Gebäude für Abwasserbehandlung (5)</t>
  </si>
  <si>
    <t>Gebäude für Abfallbehandlung (6)</t>
  </si>
  <si>
    <t>Verkehrsgebäude (11)*</t>
  </si>
  <si>
    <t>Park-/Garagengebäude, Fahrradparkhaus (1)</t>
  </si>
  <si>
    <t>Halle für sonstige Verkehrsmittel (z.B. für Flugzeuge, Schienenfahrzeuge) (2)</t>
  </si>
  <si>
    <t>Gebäude zur Pflege von Fahrzeugen (z.B. Waschstraße) (3)</t>
  </si>
  <si>
    <t>Empfangsgebäude (Bahnhof, Busbahnhof, Flughafen, Schiffsterminal) (4)</t>
  </si>
  <si>
    <t>Datenstand 12.11.2020</t>
  </si>
  <si>
    <t>Im ENOB:dataNWG Projekt wurden erstmalig die Strukturen des deutschen Nichtwohngebäude (NWG) Bestandes, die bisher in keiner amtlichen Statistik vollständig abgebildet sind, sowie Stand und Dynamik der energetischen Modernisierung der Nichtwohngebäude erhoben.</t>
  </si>
  <si>
    <t>Gesamtstruktur des deutschen Nichtwohngebäudebestands</t>
  </si>
  <si>
    <t>GEG-relevante Nichtwohngebäude, differenziert nach Unterkategorien, gering bzw. nicht konditionierten Gebäuden</t>
  </si>
  <si>
    <t>Julian Bischof, Michael Hörner und Markus Rodenfels</t>
  </si>
  <si>
    <t>Gefördert vom</t>
  </si>
  <si>
    <t>Bundesministerium für Wirtschaft und Energie</t>
  </si>
  <si>
    <t>im Förderbereich</t>
  </si>
  <si>
    <t>Energieoptimierte Gebäude und Quartiere</t>
  </si>
  <si>
    <r>
      <t xml:space="preserve">der Fördermaßnahme </t>
    </r>
    <r>
      <rPr>
        <i/>
        <sz val="11"/>
        <color theme="1"/>
        <rFont val="Calibri Light"/>
        <family val="2"/>
      </rPr>
      <t>Anwendungsorientierte nichtnukleare FuE</t>
    </r>
    <r>
      <rPr>
        <sz val="11"/>
        <color theme="1"/>
        <rFont val="Calibri Light"/>
        <family val="2"/>
      </rPr>
      <t xml:space="preserve"> des 6. Energieforschungsprogramms der Bundesregierung</t>
    </r>
  </si>
  <si>
    <t>ENOB:dataNWG - Forschungsdatenbank Nichtwohngebäude</t>
  </si>
  <si>
    <r>
      <t xml:space="preserve">Hörner, M. &amp; Bischof, J. (2022). Building typology of the non-residential building stock in Germany – methodology and first results. </t>
    </r>
    <r>
      <rPr>
        <i/>
        <sz val="11"/>
        <color theme="1"/>
        <rFont val="Calibri"/>
        <family val="2"/>
        <scheme val="minor"/>
      </rPr>
      <t>in the ECEEE 2022 SUMMER STUDY PROCEEDINGS</t>
    </r>
    <r>
      <rPr>
        <sz val="11"/>
        <color theme="1"/>
        <rFont val="Calibri"/>
        <family val="2"/>
        <scheme val="minor"/>
      </rPr>
      <t xml:space="preserve">, </t>
    </r>
    <r>
      <rPr>
        <i/>
        <sz val="11"/>
        <color theme="1"/>
        <rFont val="Calibri"/>
        <family val="2"/>
        <scheme val="minor"/>
      </rPr>
      <t>2022</t>
    </r>
    <r>
      <rPr>
        <sz val="11"/>
        <color theme="1"/>
        <rFont val="Calibri"/>
        <family val="2"/>
        <scheme val="minor"/>
      </rPr>
      <t>, 935–944. https://www.researchgate.net/publication/362234550_Building_typology_of_the_non-residential_building_stock_in_Germany_-_methodology_and_first_results</t>
    </r>
  </si>
  <si>
    <t>Literatur:</t>
  </si>
  <si>
    <t>Hörner, M., Cischinsky, H., Behnisch, M., Busch, R., Bischof, J., Rodenfels, M., Hartmann, A., Hecht, R., Meinel, G., Schorcht, M., Schwarz, S., Spars, G. &amp; Tigges, A.‑K. (2024). Exploring an unknown: Representative sample survey on structure and energy-related quality of the non-residential building stock in Germany. Building and Environment, 111407. https://doi.org/10.1016/j.buildenv.2024.111407</t>
  </si>
  <si>
    <t>Hörner, M., Cischinsky, H., Bischof, J., Schwarz, S., Behnisch, M., Meinel, G., Spars, G. &amp; Busch, R. (2022, 9. März). Forschungsdatenbank NichtWohnGebäude: Repräsentative Primärdaten-erhebung zur statis- tisch validen Erfassung und Auswertung der Struktur und der energeti-schen Qualität des Nichtwohngebäudebestands in Deutschland. IWU. https://datanwg.de/fileadmin/user/iwu/BMWi-03ET1315_ENOBdataNWG_Schlussbericht_final.pdf</t>
  </si>
  <si>
    <t>How to cite:</t>
  </si>
  <si>
    <t>In der deutschen Nichtwohngebäudetypologie (Hörner &amp; Bischof, 2022) sind beispielsweise die wichtigsten Eigenschaften des konditionierten, GEG relevanten, deutschen Nichtwohngebäudebestandes (NWGB), nach der Gebäudehauptkategorie und drei groben Baualtersklassen gegliedert, als Open Data Packet veröffentlicht. Die Gliederung des NWGB anhand der Gebäudeunterkategorien fehlte bisher. Ebenso die Struktur der Nichtwohngebäude (NWG) die nur gering oder gar nicht konditioniert sind. Diese Tabelle präsentiert daher die konditionierten NWG nach deren Unterkategorien (pos01.01.05 uk_geb) sowie die gering und nicht konditionierten NWG nach Gebäudefunktion (pos01.01.03 Geb-Funktion).</t>
  </si>
  <si>
    <r>
      <rPr>
        <b/>
        <u/>
        <sz val="11"/>
        <color theme="1"/>
        <rFont val="Calibri"/>
        <family val="2"/>
        <scheme val="minor"/>
      </rPr>
      <t xml:space="preserve">Bischof, Julian, Hörner, Michael; Rodenfels, Markus (2024): Gesamtstruktur des deutschen Nichtwohngebäudebestands - GEG-relevante Nichtwohngebäude, differenziert nach Unterkategorien, gering bzw. nicht konditionierten Gebäuden. Forschungsdatenbank Nichtwohngebäude ENOB:dataNWG. In IWU 2024, online verfügbar unter: </t>
    </r>
    <r>
      <rPr>
        <b/>
        <u/>
        <sz val="11"/>
        <color rgb="FFFF0000"/>
        <rFont val="Calibri"/>
        <family val="2"/>
        <scheme val="minor"/>
      </rPr>
      <t>www.sfasdfsdsfdfsd.de</t>
    </r>
    <r>
      <rPr>
        <b/>
        <u/>
        <sz val="11"/>
        <color theme="1"/>
        <rFont val="Calibri"/>
        <family val="2"/>
        <scheme val="minor"/>
      </rPr>
      <t xml:space="preserve">. DOI </t>
    </r>
    <r>
      <rPr>
        <b/>
        <u/>
        <sz val="11"/>
        <color rgb="FFFF0000"/>
        <rFont val="Calibri"/>
        <family val="2"/>
        <scheme val="minor"/>
      </rPr>
      <t>safsdfasdfasdfd</t>
    </r>
    <r>
      <rPr>
        <b/>
        <u/>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</si>
</sst>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4" x14ac:knownFonts="1">
    <font>
      <sz val="11"/>
      <color theme="1"/>
      <name val="Calibri"/>
      <family val="2"/>
      <scheme val="minor"/>
    </font>
    <font>
      <b/>
      <sz val="11"/>
      <color theme="1"/>
      <name val="Calibri"/>
      <family val="2"/>
      <scheme val="minor"/>
    </font>
    <font>
      <sz val="11"/>
      <color rgb="FF000000"/>
      <name val="Calibri"/>
      <family val="2"/>
      <scheme val="minor"/>
    </font>
    <font>
      <sz val="8"/>
      <color theme="1"/>
      <name val="Calibri"/>
      <family val="2"/>
      <scheme val="minor"/>
    </font>
    <font>
      <i/>
      <sz val="11"/>
      <color theme="1"/>
      <name val="Calibri"/>
      <family val="2"/>
      <scheme val="minor"/>
    </font>
    <font>
      <sz val="9"/>
      <color theme="1"/>
      <name val="Arial"/>
      <family val="2"/>
    </font>
    <font>
      <u/>
      <sz val="9"/>
      <color theme="1"/>
      <name val="Arial"/>
      <family val="2"/>
    </font>
    <font>
      <u/>
      <sz val="11"/>
      <color theme="10"/>
      <name val="Calibri"/>
      <family val="2"/>
    </font>
    <font>
      <b/>
      <sz val="24"/>
      <color theme="1"/>
      <name val="Calibri"/>
      <family val="2"/>
      <scheme val="minor"/>
    </font>
    <font>
      <b/>
      <sz val="14"/>
      <color theme="1"/>
      <name val="Calibri Light"/>
      <family val="2"/>
    </font>
    <font>
      <sz val="11"/>
      <color theme="1"/>
      <name val="Calibri Light"/>
      <family val="2"/>
    </font>
    <font>
      <i/>
      <sz val="11"/>
      <color theme="1"/>
      <name val="Calibri Light"/>
      <family val="2"/>
    </font>
    <font>
      <b/>
      <u/>
      <sz val="11"/>
      <color theme="1"/>
      <name val="Calibri"/>
      <family val="2"/>
      <scheme val="minor"/>
    </font>
    <font>
      <b/>
      <u/>
      <sz val="11"/>
      <color rgb="FFFF0000"/>
      <name val="Calibri"/>
      <family val="2"/>
      <scheme val="minor"/>
    </font>
  </fonts>
  <fills count="6">
    <fill>
      <patternFill patternType="none"/>
    </fill>
    <fill>
      <patternFill patternType="gray125"/>
    </fill>
    <fill>
      <patternFill patternType="solid">
        <fgColor theme="0" tint="-0.14999847407452621"/>
        <bgColor indexed="64"/>
      </patternFill>
    </fill>
    <fill>
      <patternFill patternType="solid">
        <fgColor theme="2" tint="-9.9978637043366805E-2"/>
        <bgColor indexed="64"/>
      </patternFill>
    </fill>
    <fill>
      <patternFill patternType="solid">
        <fgColor theme="2"/>
        <bgColor indexed="64"/>
      </patternFill>
    </fill>
    <fill>
      <patternFill patternType="solid">
        <fgColor theme="0" tint="-4.9989318521683403E-2"/>
        <bgColor indexed="64"/>
      </patternFill>
    </fill>
  </fills>
  <borders count="47">
    <border>
      <left/>
      <right/>
      <top/>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top style="thin">
        <color auto="1"/>
      </top>
      <bottom/>
      <diagonal/>
    </border>
    <border>
      <left/>
      <right/>
      <top style="thin">
        <color auto="1"/>
      </top>
      <bottom style="hair">
        <color auto="1"/>
      </bottom>
      <diagonal/>
    </border>
    <border>
      <left/>
      <right style="thin">
        <color auto="1"/>
      </right>
      <top style="thin">
        <color auto="1"/>
      </top>
      <bottom style="hair">
        <color auto="1"/>
      </bottom>
      <diagonal/>
    </border>
    <border>
      <left style="thin">
        <color auto="1"/>
      </left>
      <right style="thin">
        <color auto="1"/>
      </right>
      <top style="thin">
        <color auto="1"/>
      </top>
      <bottom style="hair">
        <color auto="1"/>
      </bottom>
      <diagonal/>
    </border>
    <border>
      <left/>
      <right/>
      <top style="hair">
        <color auto="1"/>
      </top>
      <bottom style="hair">
        <color auto="1"/>
      </bottom>
      <diagonal/>
    </border>
    <border>
      <left/>
      <right style="thin">
        <color auto="1"/>
      </right>
      <top style="hair">
        <color auto="1"/>
      </top>
      <bottom style="hair">
        <color auto="1"/>
      </bottom>
      <diagonal/>
    </border>
    <border>
      <left style="thin">
        <color auto="1"/>
      </left>
      <right style="thin">
        <color auto="1"/>
      </right>
      <top/>
      <bottom style="hair">
        <color auto="1"/>
      </bottom>
      <diagonal/>
    </border>
    <border>
      <left style="thin">
        <color auto="1"/>
      </left>
      <right style="thin">
        <color auto="1"/>
      </right>
      <top style="hair">
        <color auto="1"/>
      </top>
      <bottom style="hair">
        <color auto="1"/>
      </bottom>
      <diagonal/>
    </border>
    <border>
      <left/>
      <right/>
      <top style="hair">
        <color auto="1"/>
      </top>
      <bottom/>
      <diagonal/>
    </border>
    <border>
      <left/>
      <right style="thin">
        <color auto="1"/>
      </right>
      <top style="hair">
        <color auto="1"/>
      </top>
      <bottom/>
      <diagonal/>
    </border>
    <border>
      <left style="thin">
        <color auto="1"/>
      </left>
      <right style="thin">
        <color auto="1"/>
      </right>
      <top style="hair">
        <color auto="1"/>
      </top>
      <bottom/>
      <diagonal/>
    </border>
    <border>
      <left/>
      <right/>
      <top/>
      <bottom style="thin">
        <color auto="1"/>
      </bottom>
      <diagonal/>
    </border>
    <border>
      <left/>
      <right/>
      <top style="hair">
        <color auto="1"/>
      </top>
      <bottom style="thin">
        <color auto="1"/>
      </bottom>
      <diagonal/>
    </border>
    <border>
      <left/>
      <right style="thin">
        <color auto="1"/>
      </right>
      <top style="hair">
        <color auto="1"/>
      </top>
      <bottom style="thin">
        <color auto="1"/>
      </bottom>
      <diagonal/>
    </border>
    <border>
      <left style="thin">
        <color auto="1"/>
      </left>
      <right style="thin">
        <color auto="1"/>
      </right>
      <top style="hair">
        <color auto="1"/>
      </top>
      <bottom style="thin">
        <color auto="1"/>
      </bottom>
      <diagonal/>
    </border>
    <border>
      <left style="thin">
        <color auto="1"/>
      </left>
      <right style="thin">
        <color auto="1"/>
      </right>
      <top style="thin">
        <color auto="1"/>
      </top>
      <bottom/>
      <diagonal/>
    </border>
    <border>
      <left style="thin">
        <color auto="1"/>
      </left>
      <right/>
      <top/>
      <bottom style="thin">
        <color auto="1"/>
      </bottom>
      <diagonal/>
    </border>
    <border>
      <left style="thin">
        <color auto="1"/>
      </left>
      <right/>
      <top style="thin">
        <color auto="1"/>
      </top>
      <bottom/>
      <diagonal/>
    </border>
    <border>
      <left/>
      <right style="thin">
        <color auto="1"/>
      </right>
      <top style="thin">
        <color auto="1"/>
      </top>
      <bottom/>
      <diagonal/>
    </border>
    <border>
      <left style="double">
        <color auto="1"/>
      </left>
      <right/>
      <top style="thin">
        <color auto="1"/>
      </top>
      <bottom/>
      <diagonal/>
    </border>
    <border>
      <left/>
      <right style="thin">
        <color auto="1"/>
      </right>
      <top/>
      <bottom/>
      <diagonal/>
    </border>
    <border>
      <left style="double">
        <color auto="1"/>
      </left>
      <right/>
      <top/>
      <bottom style="thin">
        <color auto="1"/>
      </bottom>
      <diagonal/>
    </border>
    <border>
      <left style="double">
        <color auto="1"/>
      </left>
      <right style="thin">
        <color auto="1"/>
      </right>
      <top style="thin">
        <color auto="1"/>
      </top>
      <bottom/>
      <diagonal/>
    </border>
    <border>
      <left style="double">
        <color auto="1"/>
      </left>
      <right style="thin">
        <color auto="1"/>
      </right>
      <top style="thin">
        <color auto="1"/>
      </top>
      <bottom style="thin">
        <color auto="1"/>
      </bottom>
      <diagonal/>
    </border>
    <border>
      <left/>
      <right style="thin">
        <color auto="1"/>
      </right>
      <top/>
      <bottom style="hair">
        <color auto="1"/>
      </bottom>
      <diagonal/>
    </border>
    <border>
      <left style="thin">
        <color auto="1"/>
      </left>
      <right/>
      <top/>
      <bottom style="hair">
        <color auto="1"/>
      </bottom>
      <diagonal/>
    </border>
    <border>
      <left style="double">
        <color auto="1"/>
      </left>
      <right style="thin">
        <color auto="1"/>
      </right>
      <top/>
      <bottom style="hair">
        <color auto="1"/>
      </bottom>
      <diagonal/>
    </border>
    <border>
      <left/>
      <right style="thin">
        <color auto="1"/>
      </right>
      <top/>
      <bottom style="thin">
        <color auto="1"/>
      </bottom>
      <diagonal/>
    </border>
    <border>
      <left style="thin">
        <color auto="1"/>
      </left>
      <right style="thin">
        <color auto="1"/>
      </right>
      <top/>
      <bottom style="thin">
        <color auto="1"/>
      </bottom>
      <diagonal/>
    </border>
    <border>
      <left style="double">
        <color auto="1"/>
      </left>
      <right style="thin">
        <color auto="1"/>
      </right>
      <top/>
      <bottom style="thin">
        <color auto="1"/>
      </bottom>
      <diagonal/>
    </border>
    <border>
      <left style="thin">
        <color auto="1"/>
      </left>
      <right style="thin">
        <color auto="1"/>
      </right>
      <top/>
      <bottom/>
      <diagonal/>
    </border>
    <border>
      <left style="double">
        <color auto="1"/>
      </left>
      <right style="thin">
        <color auto="1"/>
      </right>
      <top/>
      <bottom/>
      <diagonal/>
    </border>
    <border>
      <left style="thin">
        <color auto="1"/>
      </left>
      <right/>
      <top style="hair">
        <color auto="1"/>
      </top>
      <bottom style="hair">
        <color auto="1"/>
      </bottom>
      <diagonal/>
    </border>
    <border>
      <left style="double">
        <color auto="1"/>
      </left>
      <right style="thin">
        <color auto="1"/>
      </right>
      <top style="hair">
        <color auto="1"/>
      </top>
      <bottom style="hair">
        <color auto="1"/>
      </bottom>
      <diagonal/>
    </border>
    <border>
      <left style="thin">
        <color auto="1"/>
      </left>
      <right/>
      <top style="hair">
        <color auto="1"/>
      </top>
      <bottom style="thin">
        <color auto="1"/>
      </bottom>
      <diagonal/>
    </border>
    <border>
      <left style="double">
        <color auto="1"/>
      </left>
      <right style="thin">
        <color auto="1"/>
      </right>
      <top style="hair">
        <color auto="1"/>
      </top>
      <bottom style="thin">
        <color auto="1"/>
      </bottom>
      <diagonal/>
    </border>
    <border>
      <left style="thin">
        <color auto="1"/>
      </left>
      <right/>
      <top style="thin">
        <color auto="1"/>
      </top>
      <bottom style="hair">
        <color auto="1"/>
      </bottom>
      <diagonal/>
    </border>
    <border>
      <left style="double">
        <color auto="1"/>
      </left>
      <right style="thin">
        <color auto="1"/>
      </right>
      <top style="thin">
        <color auto="1"/>
      </top>
      <bottom style="hair">
        <color auto="1"/>
      </bottom>
      <diagonal/>
    </border>
    <border>
      <left style="thin">
        <color auto="1"/>
      </left>
      <right/>
      <top style="double">
        <color auto="1"/>
      </top>
      <bottom style="thin">
        <color auto="1"/>
      </bottom>
      <diagonal/>
    </border>
    <border>
      <left style="thin">
        <color auto="1"/>
      </left>
      <right style="thin">
        <color auto="1"/>
      </right>
      <top style="double">
        <color auto="1"/>
      </top>
      <bottom style="thin">
        <color auto="1"/>
      </bottom>
      <diagonal/>
    </border>
    <border>
      <left style="double">
        <color auto="1"/>
      </left>
      <right style="thin">
        <color auto="1"/>
      </right>
      <top style="double">
        <color auto="1"/>
      </top>
      <bottom style="thin">
        <color auto="1"/>
      </bottom>
      <diagonal/>
    </border>
  </borders>
  <cellStyleXfs count="2">
    <xf numFmtId="0" fontId="0" fillId="0" borderId="0"/>
    <xf numFmtId="0" fontId="7" fillId="0" borderId="0" applyNumberFormat="0" applyFill="0" applyBorder="0" applyAlignment="0" applyProtection="0">
      <alignment vertical="top"/>
      <protection locked="0"/>
    </xf>
  </cellStyleXfs>
  <cellXfs count="145">
    <xf numFmtId="0" fontId="0" fillId="0" borderId="0" xfId="0"/>
    <xf numFmtId="0" fontId="0" fillId="0" borderId="4" xfId="0" applyBorder="1" applyAlignment="1">
      <alignment horizontal="center" vertical="center" wrapText="1"/>
    </xf>
    <xf numFmtId="3" fontId="0" fillId="3" borderId="4" xfId="0" applyNumberFormat="1" applyFill="1" applyBorder="1" applyAlignment="1">
      <alignment vertical="center"/>
    </xf>
    <xf numFmtId="0" fontId="0" fillId="0" borderId="5" xfId="0" applyBorder="1" applyAlignment="1">
      <alignment vertical="center"/>
    </xf>
    <xf numFmtId="3" fontId="0" fillId="0" borderId="4" xfId="0" applyNumberFormat="1" applyBorder="1" applyAlignment="1">
      <alignment vertical="center"/>
    </xf>
    <xf numFmtId="0" fontId="0" fillId="0" borderId="6" xfId="0" applyBorder="1" applyAlignment="1">
      <alignment vertical="center"/>
    </xf>
    <xf numFmtId="0" fontId="0" fillId="0" borderId="7" xfId="0" applyBorder="1" applyAlignment="1">
      <alignment vertical="center"/>
    </xf>
    <xf numFmtId="0" fontId="0" fillId="0" borderId="8" xfId="0" applyBorder="1" applyAlignment="1">
      <alignment vertical="center"/>
    </xf>
    <xf numFmtId="3" fontId="0" fillId="0" borderId="9" xfId="0" applyNumberFormat="1" applyBorder="1" applyAlignment="1">
      <alignment vertical="center"/>
    </xf>
    <xf numFmtId="0" fontId="0" fillId="0" borderId="0" xfId="0" applyAlignment="1">
      <alignment vertical="center"/>
    </xf>
    <xf numFmtId="3" fontId="0" fillId="0" borderId="12" xfId="0" applyNumberFormat="1" applyBorder="1" applyAlignment="1">
      <alignment vertical="center"/>
    </xf>
    <xf numFmtId="0" fontId="0" fillId="0" borderId="10" xfId="0" applyBorder="1" applyAlignment="1">
      <alignment vertical="center"/>
    </xf>
    <xf numFmtId="0" fontId="0" fillId="0" borderId="11" xfId="0" applyBorder="1" applyAlignment="1">
      <alignment vertical="center"/>
    </xf>
    <xf numFmtId="3" fontId="0" fillId="0" borderId="13" xfId="0" applyNumberFormat="1" applyBorder="1" applyAlignment="1">
      <alignment vertical="center"/>
    </xf>
    <xf numFmtId="0" fontId="0" fillId="0" borderId="14" xfId="0" applyBorder="1" applyAlignment="1">
      <alignment vertical="center"/>
    </xf>
    <xf numFmtId="0" fontId="0" fillId="0" borderId="15" xfId="0" applyBorder="1" applyAlignment="1">
      <alignment vertical="center"/>
    </xf>
    <xf numFmtId="3" fontId="0" fillId="0" borderId="16" xfId="0" applyNumberFormat="1" applyBorder="1" applyAlignment="1">
      <alignment vertical="center"/>
    </xf>
    <xf numFmtId="0" fontId="0" fillId="0" borderId="17" xfId="0" applyBorder="1" applyAlignment="1">
      <alignment vertical="center"/>
    </xf>
    <xf numFmtId="0" fontId="0" fillId="0" borderId="18" xfId="0" applyBorder="1" applyAlignment="1">
      <alignment vertical="center"/>
    </xf>
    <xf numFmtId="0" fontId="0" fillId="0" borderId="19" xfId="0" applyBorder="1" applyAlignment="1">
      <alignment vertical="center"/>
    </xf>
    <xf numFmtId="3" fontId="0" fillId="0" borderId="20" xfId="0" applyNumberFormat="1" applyBorder="1" applyAlignment="1">
      <alignment vertical="center"/>
    </xf>
    <xf numFmtId="3" fontId="0" fillId="0" borderId="21" xfId="0" applyNumberFormat="1" applyBorder="1" applyAlignment="1">
      <alignment vertical="center"/>
    </xf>
    <xf numFmtId="0" fontId="2" fillId="0" borderId="14" xfId="0" applyFont="1" applyBorder="1" applyAlignment="1">
      <alignment vertical="center"/>
    </xf>
    <xf numFmtId="0" fontId="2" fillId="0" borderId="0" xfId="0" applyFont="1" applyAlignment="1">
      <alignment vertical="center"/>
    </xf>
    <xf numFmtId="0" fontId="0" fillId="0" borderId="13" xfId="0" applyBorder="1" applyAlignment="1">
      <alignment vertical="center"/>
    </xf>
    <xf numFmtId="0" fontId="0" fillId="0" borderId="22" xfId="0" applyBorder="1" applyAlignment="1">
      <alignment vertical="center"/>
    </xf>
    <xf numFmtId="0" fontId="2" fillId="0" borderId="17" xfId="0" applyFont="1" applyBorder="1" applyAlignment="1">
      <alignment vertical="center"/>
    </xf>
    <xf numFmtId="0" fontId="0" fillId="0" borderId="20" xfId="0" applyBorder="1" applyAlignment="1">
      <alignment vertical="center"/>
    </xf>
    <xf numFmtId="0" fontId="1" fillId="0" borderId="0" xfId="0" applyFont="1" applyAlignment="1">
      <alignment vertical="center"/>
    </xf>
    <xf numFmtId="3" fontId="0" fillId="0" borderId="0" xfId="0" applyNumberFormat="1" applyAlignment="1">
      <alignment vertical="center"/>
    </xf>
    <xf numFmtId="0" fontId="0" fillId="4" borderId="21" xfId="0" applyFill="1" applyBorder="1" applyAlignment="1">
      <alignment horizontal="center" vertical="center" wrapText="1"/>
    </xf>
    <xf numFmtId="0" fontId="0" fillId="4" borderId="23" xfId="0" applyFill="1" applyBorder="1" applyAlignment="1">
      <alignment horizontal="center" vertical="center" wrapText="1"/>
    </xf>
    <xf numFmtId="0" fontId="0" fillId="4" borderId="28" xfId="0" applyFill="1" applyBorder="1" applyAlignment="1">
      <alignment horizontal="center" vertical="center" wrapText="1"/>
    </xf>
    <xf numFmtId="3" fontId="1" fillId="0" borderId="4" xfId="0" applyNumberFormat="1" applyFont="1" applyBorder="1" applyAlignment="1">
      <alignment vertical="center"/>
    </xf>
    <xf numFmtId="3" fontId="1" fillId="0" borderId="1" xfId="0" applyNumberFormat="1" applyFont="1" applyBorder="1" applyAlignment="1">
      <alignment vertical="center"/>
    </xf>
    <xf numFmtId="3" fontId="1" fillId="0" borderId="29" xfId="0" applyNumberFormat="1" applyFont="1" applyBorder="1" applyAlignment="1">
      <alignment vertical="center"/>
    </xf>
    <xf numFmtId="0" fontId="1" fillId="0" borderId="23" xfId="0" applyFont="1" applyBorder="1" applyAlignment="1">
      <alignment horizontal="left" vertical="top" wrapText="1" indent="1"/>
    </xf>
    <xf numFmtId="0" fontId="0" fillId="0" borderId="30" xfId="0" applyBorder="1" applyAlignment="1">
      <alignment horizontal="left" vertical="top" wrapText="1" indent="1"/>
    </xf>
    <xf numFmtId="3" fontId="0" fillId="0" borderId="12" xfId="0" quotePrefix="1" applyNumberFormat="1" applyBorder="1" applyAlignment="1">
      <alignment vertical="center"/>
    </xf>
    <xf numFmtId="3" fontId="0" fillId="0" borderId="31" xfId="0" applyNumberFormat="1" applyBorder="1" applyAlignment="1">
      <alignment vertical="center"/>
    </xf>
    <xf numFmtId="3" fontId="0" fillId="0" borderId="32" xfId="0" applyNumberFormat="1" applyBorder="1" applyAlignment="1">
      <alignment vertical="center"/>
    </xf>
    <xf numFmtId="0" fontId="1" fillId="0" borderId="5" xfId="0" applyFont="1" applyBorder="1" applyAlignment="1">
      <alignment horizontal="left" vertical="top" wrapText="1" indent="1"/>
    </xf>
    <xf numFmtId="164" fontId="0" fillId="0" borderId="32" xfId="0" applyNumberFormat="1" applyBorder="1" applyAlignment="1">
      <alignment vertical="center"/>
    </xf>
    <xf numFmtId="0" fontId="1" fillId="0" borderId="22" xfId="0" applyFont="1" applyBorder="1" applyAlignment="1">
      <alignment horizontal="left" vertical="top" wrapText="1" indent="1"/>
    </xf>
    <xf numFmtId="0" fontId="0" fillId="0" borderId="33" xfId="0" applyBorder="1" applyAlignment="1">
      <alignment horizontal="left" vertical="top" wrapText="1" indent="1"/>
    </xf>
    <xf numFmtId="3" fontId="0" fillId="0" borderId="34" xfId="0" applyNumberFormat="1" applyBorder="1" applyAlignment="1">
      <alignment vertical="center"/>
    </xf>
    <xf numFmtId="3" fontId="0" fillId="0" borderId="34" xfId="0" quotePrefix="1" applyNumberFormat="1" applyBorder="1" applyAlignment="1">
      <alignment vertical="center"/>
    </xf>
    <xf numFmtId="3" fontId="0" fillId="0" borderId="22" xfId="0" applyNumberFormat="1" applyBorder="1" applyAlignment="1">
      <alignment vertical="center"/>
    </xf>
    <xf numFmtId="3" fontId="0" fillId="0" borderId="35" xfId="0" applyNumberFormat="1" applyBorder="1" applyAlignment="1">
      <alignment vertical="center"/>
    </xf>
    <xf numFmtId="3" fontId="1" fillId="0" borderId="4" xfId="0" quotePrefix="1" applyNumberFormat="1" applyFont="1" applyBorder="1" applyAlignment="1">
      <alignment vertical="center"/>
    </xf>
    <xf numFmtId="3" fontId="1" fillId="5" borderId="1" xfId="0" applyNumberFormat="1" applyFont="1" applyFill="1" applyBorder="1" applyAlignment="1">
      <alignment vertical="center"/>
    </xf>
    <xf numFmtId="0" fontId="1" fillId="5" borderId="5" xfId="0" applyFont="1" applyFill="1" applyBorder="1" applyAlignment="1">
      <alignment horizontal="left" vertical="top" wrapText="1" indent="1"/>
    </xf>
    <xf numFmtId="0" fontId="0" fillId="5" borderId="26" xfId="0" applyFill="1" applyBorder="1" applyAlignment="1">
      <alignment horizontal="left" vertical="top" wrapText="1" indent="1"/>
    </xf>
    <xf numFmtId="3" fontId="0" fillId="0" borderId="36" xfId="0" applyNumberFormat="1" applyBorder="1" applyAlignment="1">
      <alignment vertical="center"/>
    </xf>
    <xf numFmtId="3" fontId="0" fillId="0" borderId="36" xfId="0" quotePrefix="1" applyNumberFormat="1" applyBorder="1" applyAlignment="1">
      <alignment vertical="center"/>
    </xf>
    <xf numFmtId="3" fontId="0" fillId="0" borderId="5" xfId="0" applyNumberFormat="1" applyBorder="1" applyAlignment="1">
      <alignment vertical="center"/>
    </xf>
    <xf numFmtId="3" fontId="0" fillId="0" borderId="37" xfId="0" applyNumberFormat="1" applyBorder="1" applyAlignment="1">
      <alignment vertical="center"/>
    </xf>
    <xf numFmtId="3" fontId="0" fillId="5" borderId="5" xfId="0" applyNumberFormat="1" applyFill="1" applyBorder="1" applyAlignment="1">
      <alignment vertical="center"/>
    </xf>
    <xf numFmtId="0" fontId="0" fillId="5" borderId="11" xfId="0" applyFill="1" applyBorder="1" applyAlignment="1">
      <alignment horizontal="left" vertical="top" wrapText="1" indent="1"/>
    </xf>
    <xf numFmtId="3" fontId="0" fillId="0" borderId="13" xfId="0" quotePrefix="1" applyNumberFormat="1" applyBorder="1" applyAlignment="1">
      <alignment vertical="center"/>
    </xf>
    <xf numFmtId="3" fontId="0" fillId="0" borderId="38" xfId="0" applyNumberFormat="1" applyBorder="1" applyAlignment="1">
      <alignment vertical="center"/>
    </xf>
    <xf numFmtId="3" fontId="0" fillId="0" borderId="39" xfId="0" applyNumberFormat="1" applyBorder="1" applyAlignment="1">
      <alignment vertical="center"/>
    </xf>
    <xf numFmtId="3" fontId="0" fillId="5" borderId="38" xfId="0" applyNumberFormat="1" applyFill="1" applyBorder="1" applyAlignment="1">
      <alignment vertical="center"/>
    </xf>
    <xf numFmtId="0" fontId="1" fillId="5" borderId="22" xfId="0" applyFont="1" applyFill="1" applyBorder="1" applyAlignment="1">
      <alignment horizontal="left" vertical="top" wrapText="1" indent="1"/>
    </xf>
    <xf numFmtId="0" fontId="0" fillId="5" borderId="19" xfId="0" applyFill="1" applyBorder="1" applyAlignment="1">
      <alignment horizontal="left" vertical="top" wrapText="1" indent="1"/>
    </xf>
    <xf numFmtId="3" fontId="0" fillId="5" borderId="20" xfId="0" applyNumberFormat="1" applyFill="1" applyBorder="1" applyAlignment="1">
      <alignment vertical="center"/>
    </xf>
    <xf numFmtId="3" fontId="0" fillId="5" borderId="13" xfId="0" quotePrefix="1" applyNumberFormat="1" applyFill="1" applyBorder="1" applyAlignment="1">
      <alignment vertical="center"/>
    </xf>
    <xf numFmtId="3" fontId="0" fillId="5" borderId="20" xfId="0" quotePrefix="1" applyNumberFormat="1" applyFill="1" applyBorder="1" applyAlignment="1">
      <alignment vertical="center"/>
    </xf>
    <xf numFmtId="3" fontId="0" fillId="5" borderId="40" xfId="0" applyNumberFormat="1" applyFill="1" applyBorder="1" applyAlignment="1">
      <alignment vertical="center"/>
    </xf>
    <xf numFmtId="3" fontId="0" fillId="5" borderId="41" xfId="0" applyNumberFormat="1" applyFill="1" applyBorder="1" applyAlignment="1">
      <alignment vertical="center"/>
    </xf>
    <xf numFmtId="0" fontId="0" fillId="0" borderId="8" xfId="0" applyBorder="1" applyAlignment="1">
      <alignment horizontal="left" vertical="top" wrapText="1" indent="1"/>
    </xf>
    <xf numFmtId="3" fontId="0" fillId="0" borderId="9" xfId="0" quotePrefix="1" applyNumberFormat="1" applyBorder="1" applyAlignment="1">
      <alignment vertical="center"/>
    </xf>
    <xf numFmtId="3" fontId="0" fillId="0" borderId="42" xfId="0" applyNumberFormat="1" applyBorder="1" applyAlignment="1">
      <alignment vertical="center"/>
    </xf>
    <xf numFmtId="3" fontId="0" fillId="0" borderId="43" xfId="0" applyNumberFormat="1" applyBorder="1" applyAlignment="1">
      <alignment vertical="center"/>
    </xf>
    <xf numFmtId="0" fontId="0" fillId="0" borderId="11" xfId="0" applyBorder="1" applyAlignment="1">
      <alignment horizontal="left" vertical="top" wrapText="1" indent="1"/>
    </xf>
    <xf numFmtId="0" fontId="0" fillId="0" borderId="19" xfId="0" applyBorder="1" applyAlignment="1">
      <alignment horizontal="left" vertical="top" wrapText="1" indent="1"/>
    </xf>
    <xf numFmtId="3" fontId="0" fillId="0" borderId="20" xfId="0" quotePrefix="1" applyNumberFormat="1" applyBorder="1" applyAlignment="1">
      <alignment vertical="center"/>
    </xf>
    <xf numFmtId="3" fontId="0" fillId="0" borderId="40" xfId="0" applyNumberFormat="1" applyBorder="1" applyAlignment="1">
      <alignment vertical="center"/>
    </xf>
    <xf numFmtId="3" fontId="0" fillId="0" borderId="41" xfId="0" applyNumberFormat="1" applyBorder="1" applyAlignment="1">
      <alignment vertical="center"/>
    </xf>
    <xf numFmtId="3" fontId="1" fillId="5" borderId="4" xfId="0" applyNumberFormat="1" applyFont="1" applyFill="1" applyBorder="1" applyAlignment="1">
      <alignment vertical="center"/>
    </xf>
    <xf numFmtId="3" fontId="1" fillId="5" borderId="4" xfId="0" quotePrefix="1" applyNumberFormat="1" applyFont="1" applyFill="1" applyBorder="1" applyAlignment="1">
      <alignment vertical="center"/>
    </xf>
    <xf numFmtId="3" fontId="1" fillId="5" borderId="29" xfId="0" applyNumberFormat="1" applyFont="1" applyFill="1" applyBorder="1" applyAlignment="1">
      <alignment vertical="center"/>
    </xf>
    <xf numFmtId="0" fontId="1" fillId="5" borderId="23" xfId="0" applyFont="1" applyFill="1" applyBorder="1" applyAlignment="1">
      <alignment horizontal="left" vertical="top" wrapText="1" indent="1"/>
    </xf>
    <xf numFmtId="0" fontId="0" fillId="5" borderId="8" xfId="0" applyFill="1" applyBorder="1" applyAlignment="1">
      <alignment horizontal="left" vertical="top" wrapText="1" indent="1"/>
    </xf>
    <xf numFmtId="3" fontId="0" fillId="5" borderId="9" xfId="0" applyNumberFormat="1" applyFill="1" applyBorder="1" applyAlignment="1">
      <alignment vertical="center"/>
    </xf>
    <xf numFmtId="3" fontId="0" fillId="5" borderId="9" xfId="0" quotePrefix="1" applyNumberFormat="1" applyFill="1" applyBorder="1" applyAlignment="1">
      <alignment vertical="center"/>
    </xf>
    <xf numFmtId="3" fontId="0" fillId="5" borderId="42" xfId="0" applyNumberFormat="1" applyFill="1" applyBorder="1" applyAlignment="1">
      <alignment vertical="center"/>
    </xf>
    <xf numFmtId="3" fontId="0" fillId="5" borderId="43" xfId="0" applyNumberFormat="1" applyFill="1" applyBorder="1" applyAlignment="1">
      <alignment vertical="center"/>
    </xf>
    <xf numFmtId="3" fontId="0" fillId="5" borderId="13" xfId="0" applyNumberFormat="1" applyFill="1" applyBorder="1" applyAlignment="1">
      <alignment vertical="center"/>
    </xf>
    <xf numFmtId="3" fontId="0" fillId="5" borderId="39" xfId="0" applyNumberFormat="1" applyFill="1" applyBorder="1" applyAlignment="1">
      <alignment vertical="center"/>
    </xf>
    <xf numFmtId="0" fontId="1" fillId="0" borderId="44" xfId="0" applyFont="1" applyBorder="1" applyAlignment="1">
      <alignment vertical="center"/>
    </xf>
    <xf numFmtId="3" fontId="1" fillId="0" borderId="45" xfId="0" applyNumberFormat="1" applyFont="1" applyBorder="1" applyAlignment="1">
      <alignment vertical="center"/>
    </xf>
    <xf numFmtId="3" fontId="1" fillId="0" borderId="44" xfId="0" applyNumberFormat="1" applyFont="1" applyBorder="1" applyAlignment="1">
      <alignment vertical="center"/>
    </xf>
    <xf numFmtId="3" fontId="1" fillId="0" borderId="46" xfId="0" applyNumberFormat="1" applyFont="1" applyBorder="1" applyAlignment="1">
      <alignment vertical="center"/>
    </xf>
    <xf numFmtId="3" fontId="4" fillId="0" borderId="0" xfId="0" applyNumberFormat="1" applyFont="1" applyAlignment="1">
      <alignment vertical="center"/>
    </xf>
    <xf numFmtId="0" fontId="5" fillId="0" borderId="0" xfId="0" applyFont="1" applyAlignment="1">
      <alignment horizontal="left" vertical="top" wrapText="1" indent="1"/>
    </xf>
    <xf numFmtId="0" fontId="6" fillId="0" borderId="0" xfId="0" applyFont="1" applyAlignment="1">
      <alignment horizontal="left" vertical="top" wrapText="1" indent="1"/>
    </xf>
    <xf numFmtId="0" fontId="7" fillId="0" borderId="0" xfId="1" applyAlignment="1" applyProtection="1">
      <alignment horizontal="left" vertical="top" wrapText="1" indent="1"/>
    </xf>
    <xf numFmtId="0" fontId="0" fillId="0" borderId="0" xfId="0" applyAlignment="1">
      <alignment horizontal="justify" vertical="center"/>
    </xf>
    <xf numFmtId="0" fontId="0" fillId="0" borderId="0" xfId="0" applyAlignment="1">
      <alignment vertical="center" wrapText="1"/>
    </xf>
    <xf numFmtId="0" fontId="8" fillId="0" borderId="0" xfId="0" applyFont="1" applyAlignment="1">
      <alignment vertical="center" wrapText="1"/>
    </xf>
    <xf numFmtId="0" fontId="9" fillId="0" borderId="0" xfId="0" applyFont="1" applyAlignment="1">
      <alignment vertical="center"/>
    </xf>
    <xf numFmtId="0" fontId="10" fillId="0" borderId="0" xfId="0" applyFont="1" applyAlignment="1">
      <alignment vertical="center"/>
    </xf>
    <xf numFmtId="14" fontId="10" fillId="0" borderId="0" xfId="0" applyNumberFormat="1" applyFont="1" applyAlignment="1">
      <alignment horizontal="left" vertical="center"/>
    </xf>
    <xf numFmtId="0" fontId="10" fillId="0" borderId="0" xfId="0" applyFont="1" applyAlignment="1">
      <alignment horizontal="justify" vertical="center"/>
    </xf>
    <xf numFmtId="0" fontId="0" fillId="0" borderId="0" xfId="0" applyAlignment="1">
      <alignment wrapText="1"/>
    </xf>
    <xf numFmtId="0" fontId="1" fillId="0" borderId="0" xfId="0" applyFont="1"/>
    <xf numFmtId="0" fontId="12" fillId="0" borderId="0" xfId="0" applyFont="1"/>
    <xf numFmtId="0" fontId="13" fillId="0" borderId="0" xfId="0" applyFont="1" applyAlignment="1">
      <alignment wrapText="1"/>
    </xf>
    <xf numFmtId="0" fontId="1" fillId="5" borderId="1" xfId="0" applyFont="1" applyFill="1" applyBorder="1" applyAlignment="1">
      <alignment horizontal="left" vertical="top" wrapText="1" indent="1"/>
    </xf>
    <xf numFmtId="0" fontId="1" fillId="5" borderId="3" xfId="0" applyFont="1" applyFill="1" applyBorder="1" applyAlignment="1">
      <alignment horizontal="left" vertical="top" wrapText="1" indent="1"/>
    </xf>
    <xf numFmtId="0" fontId="1" fillId="2" borderId="23" xfId="0" applyFont="1" applyFill="1" applyBorder="1" applyAlignment="1">
      <alignment vertical="center"/>
    </xf>
    <xf numFmtId="0" fontId="1" fillId="2" borderId="6" xfId="0" applyFont="1" applyFill="1" applyBorder="1" applyAlignment="1">
      <alignment vertical="center"/>
    </xf>
    <xf numFmtId="0" fontId="0" fillId="2" borderId="6" xfId="0" applyFill="1" applyBorder="1" applyAlignment="1">
      <alignment vertical="center"/>
    </xf>
    <xf numFmtId="0" fontId="0" fillId="0" borderId="6" xfId="0" applyBorder="1" applyAlignment="1">
      <alignment vertical="center"/>
    </xf>
    <xf numFmtId="0" fontId="1" fillId="4" borderId="23" xfId="0" applyFont="1" applyFill="1" applyBorder="1" applyAlignment="1">
      <alignment vertical="center" wrapText="1"/>
    </xf>
    <xf numFmtId="0" fontId="0" fillId="0" borderId="24" xfId="0" applyBorder="1" applyAlignment="1">
      <alignment vertical="center" wrapText="1"/>
    </xf>
    <xf numFmtId="0" fontId="1" fillId="0" borderId="5" xfId="0" applyFont="1" applyBorder="1" applyAlignment="1">
      <alignment vertical="center" wrapText="1"/>
    </xf>
    <xf numFmtId="0" fontId="0" fillId="0" borderId="26" xfId="0" applyBorder="1" applyAlignment="1">
      <alignment vertical="center" wrapText="1"/>
    </xf>
    <xf numFmtId="0" fontId="1" fillId="4" borderId="1"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25" xfId="0" applyFont="1" applyFill="1" applyBorder="1" applyAlignment="1">
      <alignment horizontal="center" vertical="center" wrapText="1"/>
    </xf>
    <xf numFmtId="0" fontId="1" fillId="0" borderId="6" xfId="0" applyFont="1" applyBorder="1" applyAlignment="1">
      <alignment vertical="center"/>
    </xf>
    <xf numFmtId="0" fontId="1" fillId="0" borderId="27" xfId="0" applyFont="1" applyBorder="1" applyAlignment="1">
      <alignment vertical="center"/>
    </xf>
    <xf numFmtId="0" fontId="1" fillId="0" borderId="17" xfId="0" applyFont="1" applyBorder="1" applyAlignment="1">
      <alignment vertical="center"/>
    </xf>
    <xf numFmtId="0" fontId="0" fillId="4" borderId="1" xfId="0" applyFill="1" applyBorder="1" applyAlignment="1">
      <alignment horizontal="center" vertical="center" wrapText="1"/>
    </xf>
    <xf numFmtId="0" fontId="0" fillId="4" borderId="2" xfId="0" applyFill="1" applyBorder="1" applyAlignment="1">
      <alignment horizontal="center" vertical="center" wrapText="1"/>
    </xf>
    <xf numFmtId="0" fontId="0" fillId="4" borderId="3" xfId="0" applyFill="1" applyBorder="1" applyAlignment="1">
      <alignment horizontal="center" vertical="center" wrapText="1"/>
    </xf>
    <xf numFmtId="0" fontId="0" fillId="4" borderId="4" xfId="0" applyFill="1" applyBorder="1" applyAlignment="1">
      <alignment horizontal="center" vertical="center" wrapText="1"/>
    </xf>
    <xf numFmtId="0" fontId="1" fillId="0" borderId="1" xfId="0" applyFont="1" applyBorder="1" applyAlignment="1">
      <alignment horizontal="left" vertical="top" wrapText="1" indent="1"/>
    </xf>
    <xf numFmtId="0" fontId="1" fillId="0" borderId="3" xfId="0" applyFont="1" applyBorder="1" applyAlignment="1">
      <alignment horizontal="left" vertical="top" wrapText="1" indent="1"/>
    </xf>
    <xf numFmtId="0" fontId="2" fillId="0" borderId="7" xfId="0" applyFont="1" applyBorder="1" applyAlignment="1">
      <alignment horizontal="left" vertical="center" wrapText="1"/>
    </xf>
    <xf numFmtId="0" fontId="2" fillId="0" borderId="8" xfId="0" applyFont="1" applyBorder="1" applyAlignment="1">
      <alignment horizontal="left" vertical="center" wrapText="1"/>
    </xf>
    <xf numFmtId="0" fontId="1" fillId="2" borderId="1" xfId="0" applyFont="1" applyFill="1" applyBorder="1" applyAlignment="1">
      <alignment vertical="center"/>
    </xf>
    <xf numFmtId="0" fontId="1" fillId="2" borderId="2" xfId="0" applyFont="1" applyFill="1" applyBorder="1" applyAlignment="1">
      <alignment vertical="center"/>
    </xf>
    <xf numFmtId="0" fontId="0" fillId="2" borderId="2" xfId="0" applyFill="1" applyBorder="1" applyAlignment="1">
      <alignment vertical="center"/>
    </xf>
    <xf numFmtId="0" fontId="0" fillId="2" borderId="3" xfId="0" applyFill="1" applyBorder="1" applyAlignment="1">
      <alignment vertical="center"/>
    </xf>
    <xf numFmtId="0" fontId="0" fillId="0" borderId="1" xfId="0" applyBorder="1" applyAlignment="1">
      <alignment vertical="center"/>
    </xf>
    <xf numFmtId="0" fontId="0" fillId="0" borderId="2" xfId="0" applyBorder="1" applyAlignment="1">
      <alignment vertical="center"/>
    </xf>
    <xf numFmtId="0" fontId="0" fillId="0" borderId="3" xfId="0" applyBorder="1" applyAlignment="1">
      <alignment vertical="center"/>
    </xf>
    <xf numFmtId="0" fontId="0" fillId="3" borderId="1" xfId="0" applyFill="1" applyBorder="1" applyAlignment="1">
      <alignment vertical="center"/>
    </xf>
    <xf numFmtId="0" fontId="0" fillId="0" borderId="2" xfId="0" applyBorder="1" applyAlignment="1">
      <alignment vertical="center" wrapText="1"/>
    </xf>
    <xf numFmtId="0" fontId="0" fillId="0" borderId="3" xfId="0" applyBorder="1" applyAlignment="1">
      <alignment vertical="center" wrapText="1"/>
    </xf>
    <xf numFmtId="0" fontId="0" fillId="0" borderId="10" xfId="0" applyBorder="1" applyAlignment="1">
      <alignment horizontal="left" vertical="center" wrapText="1"/>
    </xf>
    <xf numFmtId="0" fontId="0" fillId="0" borderId="11" xfId="0" applyBorder="1" applyAlignment="1">
      <alignment horizontal="left" vertical="center"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externalLink" Target="externalLinks/externalLink2.xml"/><Relationship Id="rId4" Type="http://schemas.openxmlformats.org/officeDocument/2006/relationships/externalLink" Target="externalLinks/externalLink1.xml"/><Relationship Id="rId9"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0</xdr:col>
      <xdr:colOff>8534399</xdr:colOff>
      <xdr:row>11</xdr:row>
      <xdr:rowOff>76199</xdr:rowOff>
    </xdr:from>
    <xdr:to>
      <xdr:col>0</xdr:col>
      <xdr:colOff>11001374</xdr:colOff>
      <xdr:row>21</xdr:row>
      <xdr:rowOff>129236</xdr:rowOff>
    </xdr:to>
    <xdr:pic>
      <xdr:nvPicPr>
        <xdr:cNvPr id="2" name="Grafik 1">
          <a:extLst>
            <a:ext uri="{FF2B5EF4-FFF2-40B4-BE49-F238E27FC236}">
              <a16:creationId xmlns:a16="http://schemas.microsoft.com/office/drawing/2014/main" id="{FB4FA9F2-4731-6FE0-BE63-FDAFD8A1043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534399" y="3476624"/>
          <a:ext cx="2466975" cy="2053287"/>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2" Type="http://schemas.openxmlformats.org/officeDocument/2006/relationships/externalLinkPath" Target="https://tudublin-my.sharepoint.com/personal/d17128779_mytudublin_ie/Documents/Paper/#2024_DataNWG_uk_geb__non_GEG_rel/pos.01.01.05_FunktRel_nach_UK_geb_be_MH.xlsx" TargetMode="External"/><Relationship Id="rId1" Type="http://schemas.openxmlformats.org/officeDocument/2006/relationships/externalLinkPath" Target=".#2024_DataNWG_uk_geb__non_GEG_rel/pos.01.01.05_FunktRel_nach_UK_geb_be_MH.xlsx" TargetMode="External"/></Relationships>
</file>

<file path=xl/externalLinks/_rels/externalLink2.xml.rels><?xml version="1.0" encoding="UTF-8" standalone="yes"?>
<Relationships xmlns="http://schemas.openxmlformats.org/package/2006/relationships"><Relationship Id="rId2" Type="http://schemas.openxmlformats.org/officeDocument/2006/relationships/externalLinkPath" Target="https://tudublin-my.sharepoint.com/personal/d17128779_mytudublin_ie/Documents/Paper/#2024_DataNWG_uk_geb__non_GEG_rel/pos.01.01.03_Bezugsgroessen_nach_gebfunk.xlsx" TargetMode="External"/><Relationship Id="rId1" Type="http://schemas.openxmlformats.org/officeDocument/2006/relationships/externalLinkPath" Target=".#2024_DataNWG_uk_geb__non_GEG_rel/pos.01.01.03_Bezugsgroessen_nach_gebfunk.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os01.01.05"/>
      <sheetName val="pos01.01.05 Clean"/>
      <sheetName val="pos01.01.05 To Publish"/>
      <sheetName val="pos01.01.05 rel"/>
      <sheetName val="Diag01.01.05rel_Büro"/>
      <sheetName val="Diag01.01.05rel_Produktion"/>
      <sheetName val="tab.1.bre"/>
      <sheetName val="tab.2.bre"/>
      <sheetName val="tab.3.bre"/>
      <sheetName val="tab.4a.bre"/>
      <sheetName val="tab.4b.bre"/>
      <sheetName val="tab.5.bre"/>
      <sheetName val="tab.6.bre"/>
      <sheetName val="tab.7.bre"/>
      <sheetName val="tab.8.bre"/>
    </sheetNames>
    <sheetDataSet>
      <sheetData sheetId="0"/>
      <sheetData sheetId="1"/>
      <sheetData sheetId="2"/>
      <sheetData sheetId="3">
        <row r="7">
          <cell r="C7">
            <v>1.0096133730248501E-3</v>
          </cell>
          <cell r="D7">
            <v>4.4204072210600698E-4</v>
          </cell>
          <cell r="E7">
            <v>11</v>
          </cell>
          <cell r="H7">
            <v>0</v>
          </cell>
          <cell r="I7">
            <v>5.1174091501056201E-4</v>
          </cell>
          <cell r="J7">
            <v>5.15072810387036E-4</v>
          </cell>
          <cell r="K7">
            <v>1</v>
          </cell>
          <cell r="L7">
            <v>8.1011728564440099E-4</v>
          </cell>
          <cell r="M7">
            <v>3.2526911934581198E-4</v>
          </cell>
          <cell r="N7">
            <v>12</v>
          </cell>
        </row>
        <row r="8">
          <cell r="C8">
            <v>8.9654127697711599E-4</v>
          </cell>
          <cell r="D8">
            <v>2.7622454633866299E-4</v>
          </cell>
          <cell r="E8">
            <v>21</v>
          </cell>
          <cell r="H8">
            <v>0</v>
          </cell>
          <cell r="K8">
            <v>0</v>
          </cell>
          <cell r="L8">
            <v>6.0343442639643804E-4</v>
          </cell>
          <cell r="M8">
            <v>1.8384776310850201E-4</v>
          </cell>
          <cell r="N8">
            <v>21</v>
          </cell>
        </row>
        <row r="9">
          <cell r="C9">
            <v>2.4451891912036599E-2</v>
          </cell>
          <cell r="D9">
            <v>5.6381379905071499E-3</v>
          </cell>
          <cell r="E9">
            <v>308</v>
          </cell>
          <cell r="F9">
            <v>1.02773711003062E-3</v>
          </cell>
          <cell r="G9">
            <v>7.7858846639286897E-4</v>
          </cell>
          <cell r="H9">
            <v>2</v>
          </cell>
          <cell r="I9">
            <v>2.3813488316898299E-4</v>
          </cell>
          <cell r="J9">
            <v>2.39374184071716E-4</v>
          </cell>
          <cell r="K9">
            <v>1</v>
          </cell>
          <cell r="L9">
            <v>1.6592339511643898E-2</v>
          </cell>
          <cell r="M9">
            <v>3.73891695548323E-3</v>
          </cell>
          <cell r="N9">
            <v>311</v>
          </cell>
        </row>
        <row r="10">
          <cell r="C10">
            <v>0.12099552772007401</v>
          </cell>
          <cell r="D10">
            <v>1.8200019230759101E-2</v>
          </cell>
          <cell r="E10">
            <v>594</v>
          </cell>
          <cell r="F10">
            <v>0.18595069085653601</v>
          </cell>
          <cell r="G10">
            <v>0.13347039409547001</v>
          </cell>
          <cell r="H10">
            <v>4</v>
          </cell>
          <cell r="I10">
            <v>4.7552874886582002E-3</v>
          </cell>
          <cell r="J10">
            <v>4.5893790429643103E-3</v>
          </cell>
          <cell r="K10">
            <v>3</v>
          </cell>
          <cell r="L10">
            <v>9.5996946400195002E-2</v>
          </cell>
          <cell r="M10">
            <v>1.62373366042587E-2</v>
          </cell>
          <cell r="N10">
            <v>601</v>
          </cell>
        </row>
        <row r="11">
          <cell r="C11">
            <v>2.5089751962919003E-4</v>
          </cell>
          <cell r="D11">
            <v>1.7916472867168901E-4</v>
          </cell>
          <cell r="E11">
            <v>4</v>
          </cell>
          <cell r="H11">
            <v>0</v>
          </cell>
          <cell r="K11">
            <v>0</v>
          </cell>
          <cell r="L11">
            <v>1.6887142257655799E-4</v>
          </cell>
          <cell r="M11">
            <v>1.20830459735946E-4</v>
          </cell>
          <cell r="N11">
            <v>4</v>
          </cell>
        </row>
        <row r="12">
          <cell r="C12">
            <v>7.3569926659645297E-3</v>
          </cell>
          <cell r="D12">
            <v>3.5139578825022898E-3</v>
          </cell>
          <cell r="E12">
            <v>76</v>
          </cell>
          <cell r="H12">
            <v>0</v>
          </cell>
          <cell r="K12">
            <v>0</v>
          </cell>
          <cell r="L12">
            <v>4.9517660406643198E-3</v>
          </cell>
          <cell r="M12">
            <v>2.3727621035409298E-3</v>
          </cell>
          <cell r="N12">
            <v>76</v>
          </cell>
        </row>
        <row r="14">
          <cell r="C14">
            <v>1.3941233391066301E-4</v>
          </cell>
          <cell r="D14">
            <v>9.3808315196468596E-5</v>
          </cell>
          <cell r="E14">
            <v>4</v>
          </cell>
          <cell r="H14">
            <v>0</v>
          </cell>
          <cell r="I14">
            <v>7.0443531971045895E-4</v>
          </cell>
          <cell r="J14">
            <v>6.8051451123396305E-4</v>
          </cell>
          <cell r="K14">
            <v>4</v>
          </cell>
          <cell r="L14">
            <v>2.7358020538878898E-4</v>
          </cell>
          <cell r="M14">
            <v>2.31948270094864E-4</v>
          </cell>
          <cell r="N14">
            <v>8</v>
          </cell>
        </row>
        <row r="15">
          <cell r="C15">
            <v>8.70914640108242E-4</v>
          </cell>
          <cell r="D15">
            <v>4.5891175622335103E-4</v>
          </cell>
          <cell r="E15">
            <v>20</v>
          </cell>
          <cell r="H15">
            <v>0</v>
          </cell>
          <cell r="K15">
            <v>0</v>
          </cell>
          <cell r="L15">
            <v>5.86185923380962E-4</v>
          </cell>
          <cell r="M15">
            <v>3.0903074280724899E-4</v>
          </cell>
          <cell r="N15">
            <v>20</v>
          </cell>
        </row>
        <row r="16">
          <cell r="C16">
            <v>1.03520338948267E-3</v>
          </cell>
          <cell r="D16">
            <v>3.4713109915419601E-4</v>
          </cell>
          <cell r="E16">
            <v>25</v>
          </cell>
          <cell r="H16">
            <v>0</v>
          </cell>
          <cell r="K16">
            <v>0</v>
          </cell>
          <cell r="L16">
            <v>6.96763639976914E-4</v>
          </cell>
          <cell r="M16">
            <v>2.3388031127053E-4</v>
          </cell>
          <cell r="N16">
            <v>25</v>
          </cell>
        </row>
        <row r="17">
          <cell r="C17">
            <v>6.21365804757392E-3</v>
          </cell>
          <cell r="D17">
            <v>4.1968202248845498E-3</v>
          </cell>
          <cell r="E17">
            <v>33</v>
          </cell>
          <cell r="H17">
            <v>0</v>
          </cell>
          <cell r="K17">
            <v>0</v>
          </cell>
          <cell r="L17">
            <v>4.1822225881264002E-3</v>
          </cell>
          <cell r="M17">
            <v>2.8383974351735902E-3</v>
          </cell>
          <cell r="N17">
            <v>33</v>
          </cell>
        </row>
        <row r="18">
          <cell r="C18">
            <v>9.2492473625544304E-4</v>
          </cell>
          <cell r="D18">
            <v>3.5693136595149502E-4</v>
          </cell>
          <cell r="E18">
            <v>22</v>
          </cell>
          <cell r="H18">
            <v>0</v>
          </cell>
          <cell r="K18">
            <v>0</v>
          </cell>
          <cell r="L18">
            <v>6.2253846199256102E-4</v>
          </cell>
          <cell r="M18">
            <v>2.40208242989286E-4</v>
          </cell>
          <cell r="N18">
            <v>22</v>
          </cell>
        </row>
        <row r="19">
          <cell r="C19">
            <v>1.47556816313083E-3</v>
          </cell>
          <cell r="D19">
            <v>9.2309262807152798E-4</v>
          </cell>
          <cell r="E19">
            <v>14</v>
          </cell>
          <cell r="H19">
            <v>0</v>
          </cell>
          <cell r="K19">
            <v>0</v>
          </cell>
          <cell r="L19">
            <v>9.9315965811401703E-4</v>
          </cell>
          <cell r="M19">
            <v>6.2136945531623901E-4</v>
          </cell>
          <cell r="N19">
            <v>14</v>
          </cell>
        </row>
        <row r="20">
          <cell r="C20">
            <v>5.4411304388597703E-4</v>
          </cell>
          <cell r="D20">
            <v>3.7802116342871601E-4</v>
          </cell>
          <cell r="E20">
            <v>6</v>
          </cell>
          <cell r="H20">
            <v>0</v>
          </cell>
          <cell r="I20">
            <v>1.7754843689565499E-4</v>
          </cell>
          <cell r="J20">
            <v>1.78605710994918E-4</v>
          </cell>
          <cell r="K20">
            <v>1</v>
          </cell>
          <cell r="L20">
            <v>4.1152964075677598E-4</v>
          </cell>
          <cell r="M20">
            <v>2.5845695966640202E-4</v>
          </cell>
          <cell r="N20">
            <v>7</v>
          </cell>
        </row>
        <row r="21">
          <cell r="C21">
            <v>3.9285387921587098E-4</v>
          </cell>
          <cell r="D21">
            <v>1.9339079605813699E-4</v>
          </cell>
          <cell r="E21">
            <v>6</v>
          </cell>
          <cell r="H21">
            <v>0</v>
          </cell>
          <cell r="K21">
            <v>0</v>
          </cell>
          <cell r="L21">
            <v>2.6441789279524298E-4</v>
          </cell>
          <cell r="M21">
            <v>1.2999999999999999E-4</v>
          </cell>
          <cell r="N21">
            <v>6</v>
          </cell>
        </row>
        <row r="23">
          <cell r="C23">
            <v>9.0804045664405995E-4</v>
          </cell>
          <cell r="D23">
            <v>5.0950956811428002E-4</v>
          </cell>
          <cell r="E23">
            <v>5</v>
          </cell>
          <cell r="H23">
            <v>0</v>
          </cell>
          <cell r="K23">
            <v>0</v>
          </cell>
          <cell r="L23">
            <v>6.1117417141938696E-4</v>
          </cell>
          <cell r="M23">
            <v>3.4205262752974098E-4</v>
          </cell>
          <cell r="N23">
            <v>5</v>
          </cell>
        </row>
        <row r="24">
          <cell r="C24">
            <v>2.7281061424464501E-4</v>
          </cell>
          <cell r="D24">
            <v>2.6758176320519303E-4</v>
          </cell>
          <cell r="E24">
            <v>3</v>
          </cell>
          <cell r="H24">
            <v>0</v>
          </cell>
          <cell r="K24">
            <v>0</v>
          </cell>
          <cell r="L24">
            <v>1.83620454237914E-4</v>
          </cell>
          <cell r="M24">
            <v>1.8000000000000001E-4</v>
          </cell>
          <cell r="N24">
            <v>3</v>
          </cell>
        </row>
        <row r="25">
          <cell r="C25">
            <v>2.3879431107988501E-3</v>
          </cell>
          <cell r="D25">
            <v>7.9605276207045503E-4</v>
          </cell>
          <cell r="E25">
            <v>46</v>
          </cell>
          <cell r="H25">
            <v>0</v>
          </cell>
          <cell r="K25">
            <v>0</v>
          </cell>
          <cell r="L25">
            <v>1.6072512424534001E-3</v>
          </cell>
          <cell r="M25">
            <v>5.32165387826003E-4</v>
          </cell>
          <cell r="N25">
            <v>46</v>
          </cell>
        </row>
        <row r="26">
          <cell r="C26">
            <v>1.5714441114927601E-3</v>
          </cell>
          <cell r="D26">
            <v>7.5993420767853299E-4</v>
          </cell>
          <cell r="E26">
            <v>11</v>
          </cell>
          <cell r="H26">
            <v>0</v>
          </cell>
          <cell r="K26">
            <v>0</v>
          </cell>
          <cell r="L26">
            <v>1.05769081734861E-3</v>
          </cell>
          <cell r="M26">
            <v>5.0921508225896096E-4</v>
          </cell>
          <cell r="N26">
            <v>11</v>
          </cell>
        </row>
        <row r="27">
          <cell r="C27">
            <v>1.5822201161425999E-3</v>
          </cell>
          <cell r="D27">
            <v>5.6762663785273504E-4</v>
          </cell>
          <cell r="E27">
            <v>23</v>
          </cell>
          <cell r="H27">
            <v>0</v>
          </cell>
          <cell r="K27">
            <v>0</v>
          </cell>
          <cell r="L27">
            <v>1.0649438154555701E-3</v>
          </cell>
          <cell r="M27">
            <v>3.7986839826445202E-4</v>
          </cell>
          <cell r="N27">
            <v>23</v>
          </cell>
        </row>
        <row r="28">
          <cell r="C28">
            <v>1.4601821290839299E-4</v>
          </cell>
          <cell r="D28">
            <v>9.1104335791443005E-5</v>
          </cell>
          <cell r="E28">
            <v>4</v>
          </cell>
          <cell r="H28">
            <v>0</v>
          </cell>
          <cell r="K28">
            <v>0</v>
          </cell>
          <cell r="L28">
            <v>9.8280379066203503E-5</v>
          </cell>
          <cell r="M28">
            <v>6.1644140029689797E-5</v>
          </cell>
          <cell r="N28">
            <v>4</v>
          </cell>
        </row>
        <row r="29">
          <cell r="C29">
            <v>1.3968723315679701E-3</v>
          </cell>
          <cell r="D29">
            <v>5.1623637996561203E-4</v>
          </cell>
          <cell r="E29">
            <v>12</v>
          </cell>
          <cell r="H29">
            <v>0</v>
          </cell>
          <cell r="K29">
            <v>0</v>
          </cell>
          <cell r="L29">
            <v>9.4019190838693105E-4</v>
          </cell>
          <cell r="M29">
            <v>3.4292856398964502E-4</v>
          </cell>
          <cell r="N29">
            <v>12</v>
          </cell>
        </row>
        <row r="30">
          <cell r="C30">
            <v>1.48225851254921E-2</v>
          </cell>
          <cell r="D30">
            <v>6.6963796188686904E-3</v>
          </cell>
          <cell r="E30">
            <v>24</v>
          </cell>
          <cell r="H30">
            <v>0</v>
          </cell>
          <cell r="K30">
            <v>0</v>
          </cell>
          <cell r="L30">
            <v>9.97662727038281E-3</v>
          </cell>
          <cell r="M30">
            <v>4.5191702778275599E-3</v>
          </cell>
          <cell r="N30">
            <v>24</v>
          </cell>
        </row>
        <row r="31">
          <cell r="E31">
            <v>0</v>
          </cell>
          <cell r="H31">
            <v>0</v>
          </cell>
          <cell r="K31">
            <v>0</v>
          </cell>
          <cell r="N31">
            <v>0</v>
          </cell>
        </row>
        <row r="32">
          <cell r="C32">
            <v>6.9895813617804597E-3</v>
          </cell>
          <cell r="D32">
            <v>2.4389751946258102E-3</v>
          </cell>
          <cell r="E32">
            <v>42</v>
          </cell>
          <cell r="H32">
            <v>0</v>
          </cell>
          <cell r="K32">
            <v>0</v>
          </cell>
          <cell r="L32">
            <v>4.7044727645092904E-3</v>
          </cell>
          <cell r="M32">
            <v>1.62846553540442E-3</v>
          </cell>
          <cell r="N32">
            <v>42</v>
          </cell>
        </row>
        <row r="33">
          <cell r="C33">
            <v>4.84788833578639E-4</v>
          </cell>
          <cell r="D33">
            <v>1.9924858845171299E-4</v>
          </cell>
          <cell r="E33">
            <v>8</v>
          </cell>
          <cell r="H33">
            <v>0</v>
          </cell>
          <cell r="K33">
            <v>0</v>
          </cell>
          <cell r="L33">
            <v>3.2629648988419198E-4</v>
          </cell>
          <cell r="M33">
            <v>1.3453624047073701E-4</v>
          </cell>
          <cell r="N33">
            <v>8</v>
          </cell>
        </row>
        <row r="34">
          <cell r="C34">
            <v>1.7639448726058899E-4</v>
          </cell>
          <cell r="D34">
            <v>1.08627804912002E-4</v>
          </cell>
          <cell r="E34">
            <v>4</v>
          </cell>
          <cell r="H34">
            <v>0</v>
          </cell>
          <cell r="K34">
            <v>0</v>
          </cell>
          <cell r="L34">
            <v>1.1872571734620099E-4</v>
          </cell>
          <cell r="M34">
            <v>7.3484692283495303E-5</v>
          </cell>
          <cell r="N34">
            <v>4</v>
          </cell>
        </row>
        <row r="35">
          <cell r="C35">
            <v>9.23237069707254E-4</v>
          </cell>
          <cell r="D35">
            <v>3.8052595180880901E-4</v>
          </cell>
          <cell r="E35">
            <v>9</v>
          </cell>
          <cell r="H35">
            <v>0</v>
          </cell>
          <cell r="K35">
            <v>0</v>
          </cell>
          <cell r="L35">
            <v>6.2140254541893805E-4</v>
          </cell>
          <cell r="M35">
            <v>2.5514701644346102E-4</v>
          </cell>
          <cell r="N35">
            <v>9</v>
          </cell>
        </row>
        <row r="36">
          <cell r="C36">
            <v>7.2417138405472706E-5</v>
          </cell>
          <cell r="D36">
            <v>7.0710678118654795E-5</v>
          </cell>
          <cell r="E36">
            <v>2</v>
          </cell>
          <cell r="H36">
            <v>0</v>
          </cell>
          <cell r="K36">
            <v>0</v>
          </cell>
          <cell r="L36">
            <v>4.8741754001911098E-5</v>
          </cell>
          <cell r="M36">
            <v>4.6904157598234298E-5</v>
          </cell>
          <cell r="N36">
            <v>2</v>
          </cell>
        </row>
        <row r="38">
          <cell r="C38">
            <v>2.34174666365512E-4</v>
          </cell>
          <cell r="D38">
            <v>1.65529453572468E-4</v>
          </cell>
          <cell r="E38">
            <v>4</v>
          </cell>
          <cell r="H38">
            <v>0</v>
          </cell>
          <cell r="K38">
            <v>0</v>
          </cell>
          <cell r="L38">
            <v>1.57615783125239E-4</v>
          </cell>
          <cell r="M38">
            <v>1.113552872566E-4</v>
          </cell>
          <cell r="N38">
            <v>4</v>
          </cell>
        </row>
        <row r="39">
          <cell r="C39">
            <v>2.23802374815198E-2</v>
          </cell>
          <cell r="D39">
            <v>5.86110911005758E-3</v>
          </cell>
          <cell r="E39">
            <v>405</v>
          </cell>
          <cell r="F39">
            <v>4.4006041329717999E-4</v>
          </cell>
          <cell r="G39">
            <v>3.07083050655682E-4</v>
          </cell>
          <cell r="H39">
            <v>3</v>
          </cell>
          <cell r="K39">
            <v>0</v>
          </cell>
          <cell r="L39">
            <v>1.5095033175437001E-2</v>
          </cell>
          <cell r="M39">
            <v>3.9301017798525299E-3</v>
          </cell>
          <cell r="N39">
            <v>408</v>
          </cell>
        </row>
        <row r="40">
          <cell r="C40">
            <v>7.2243538090166603E-3</v>
          </cell>
          <cell r="D40">
            <v>2.0239071124930601E-3</v>
          </cell>
          <cell r="E40">
            <v>154</v>
          </cell>
          <cell r="H40">
            <v>0</v>
          </cell>
          <cell r="K40">
            <v>0</v>
          </cell>
          <cell r="L40">
            <v>4.8624908955978404E-3</v>
          </cell>
          <cell r="M40">
            <v>1.3445817193462101E-3</v>
          </cell>
          <cell r="N40">
            <v>154</v>
          </cell>
        </row>
        <row r="41">
          <cell r="C41">
            <v>8.9579920010408003E-5</v>
          </cell>
          <cell r="D41">
            <v>4.5825756949558402E-5</v>
          </cell>
          <cell r="E41">
            <v>6</v>
          </cell>
          <cell r="H41">
            <v>0</v>
          </cell>
          <cell r="K41">
            <v>0</v>
          </cell>
          <cell r="L41">
            <v>6.0293495722115097E-5</v>
          </cell>
          <cell r="M41">
            <v>3.0000000000000001E-5</v>
          </cell>
          <cell r="N41">
            <v>6</v>
          </cell>
        </row>
        <row r="42">
          <cell r="C42">
            <v>1.94493082965121E-3</v>
          </cell>
          <cell r="D42">
            <v>4.3692104549907001E-4</v>
          </cell>
          <cell r="E42">
            <v>42</v>
          </cell>
          <cell r="H42">
            <v>0</v>
          </cell>
          <cell r="K42">
            <v>0</v>
          </cell>
          <cell r="L42">
            <v>1.3090732682476201E-3</v>
          </cell>
          <cell r="M42">
            <v>2.9086079144498002E-4</v>
          </cell>
          <cell r="N42">
            <v>42</v>
          </cell>
        </row>
        <row r="43">
          <cell r="C43">
            <v>1.80742045230481E-3</v>
          </cell>
          <cell r="D43">
            <v>8.58020978764506E-4</v>
          </cell>
          <cell r="E43">
            <v>24</v>
          </cell>
          <cell r="H43">
            <v>0</v>
          </cell>
          <cell r="K43">
            <v>0</v>
          </cell>
          <cell r="L43">
            <v>1.21651925226593E-3</v>
          </cell>
          <cell r="M43">
            <v>5.7818682101895102E-4</v>
          </cell>
          <cell r="N43">
            <v>24</v>
          </cell>
        </row>
        <row r="44">
          <cell r="C44">
            <v>6.5704521404056596E-4</v>
          </cell>
          <cell r="D44">
            <v>2.1817424229271401E-4</v>
          </cell>
          <cell r="E44">
            <v>21</v>
          </cell>
          <cell r="H44">
            <v>0</v>
          </cell>
          <cell r="K44">
            <v>0</v>
          </cell>
          <cell r="L44">
            <v>4.4223697450710201E-4</v>
          </cell>
          <cell r="M44">
            <v>1.46287388383278E-4</v>
          </cell>
          <cell r="N44">
            <v>21</v>
          </cell>
        </row>
        <row r="45">
          <cell r="C45">
            <v>1.4218003908893201E-4</v>
          </cell>
          <cell r="D45">
            <v>8.8881944173155897E-5</v>
          </cell>
          <cell r="E45">
            <v>4</v>
          </cell>
          <cell r="H45">
            <v>0</v>
          </cell>
          <cell r="K45">
            <v>0</v>
          </cell>
          <cell r="L45">
            <v>9.5697022028850493E-5</v>
          </cell>
          <cell r="M45">
            <v>6.0000000000000002E-5</v>
          </cell>
          <cell r="N45">
            <v>4</v>
          </cell>
        </row>
        <row r="46">
          <cell r="C46">
            <v>2.5200354576728899E-3</v>
          </cell>
          <cell r="D46">
            <v>1.4488961315429099E-3</v>
          </cell>
          <cell r="E46">
            <v>26</v>
          </cell>
          <cell r="F46">
            <v>4.9689883094008905E-4</v>
          </cell>
          <cell r="G46">
            <v>5.1058789644879005E-4</v>
          </cell>
          <cell r="H46">
            <v>1</v>
          </cell>
          <cell r="K46">
            <v>0</v>
          </cell>
          <cell r="L46">
            <v>1.7318196762825099E-3</v>
          </cell>
          <cell r="M46">
            <v>9.7493589532850796E-4</v>
          </cell>
          <cell r="N46">
            <v>27</v>
          </cell>
        </row>
        <row r="47">
          <cell r="C47">
            <v>1.18336855438668E-3</v>
          </cell>
          <cell r="D47">
            <v>5.5650696311906097E-4</v>
          </cell>
          <cell r="E47">
            <v>10</v>
          </cell>
          <cell r="H47">
            <v>0</v>
          </cell>
          <cell r="K47">
            <v>0</v>
          </cell>
          <cell r="L47">
            <v>7.9648906655987995E-4</v>
          </cell>
          <cell r="M47">
            <v>3.7296112397943002E-4</v>
          </cell>
          <cell r="N47">
            <v>10</v>
          </cell>
        </row>
        <row r="48">
          <cell r="C48">
            <v>5.6800959569268199E-4</v>
          </cell>
          <cell r="D48">
            <v>1.8357559750685801E-4</v>
          </cell>
          <cell r="E48">
            <v>18</v>
          </cell>
          <cell r="H48">
            <v>0</v>
          </cell>
          <cell r="K48">
            <v>0</v>
          </cell>
          <cell r="L48">
            <v>3.8230983153409798E-4</v>
          </cell>
          <cell r="M48">
            <v>1.21655250605964E-4</v>
          </cell>
          <cell r="N48">
            <v>18</v>
          </cell>
        </row>
        <row r="49">
          <cell r="C49">
            <v>1.20246294097285E-2</v>
          </cell>
          <cell r="D49">
            <v>1.6496969418653799E-3</v>
          </cell>
          <cell r="E49">
            <v>200</v>
          </cell>
          <cell r="F49">
            <v>5.9480608877059496E-4</v>
          </cell>
          <cell r="G49">
            <v>6.1204574992397402E-4</v>
          </cell>
          <cell r="H49">
            <v>1</v>
          </cell>
          <cell r="K49">
            <v>0</v>
          </cell>
          <cell r="L49">
            <v>8.1360967987280496E-3</v>
          </cell>
          <cell r="M49">
            <v>1.1035397591387501E-3</v>
          </cell>
          <cell r="N49">
            <v>201</v>
          </cell>
        </row>
        <row r="50">
          <cell r="C50">
            <v>2.5409549019472399E-2</v>
          </cell>
          <cell r="D50">
            <v>1.3669480604617E-2</v>
          </cell>
          <cell r="E50">
            <v>203</v>
          </cell>
          <cell r="F50">
            <v>6.7156451317069402E-4</v>
          </cell>
          <cell r="G50">
            <v>6.92098258919931E-4</v>
          </cell>
          <cell r="H50">
            <v>1</v>
          </cell>
          <cell r="K50">
            <v>0</v>
          </cell>
          <cell r="L50">
            <v>1.71505842711649E-2</v>
          </cell>
          <cell r="M50">
            <v>9.2804795134734299E-3</v>
          </cell>
          <cell r="N50">
            <v>204</v>
          </cell>
        </row>
        <row r="51">
          <cell r="E51">
            <v>0</v>
          </cell>
          <cell r="H51">
            <v>0</v>
          </cell>
          <cell r="K51">
            <v>0</v>
          </cell>
          <cell r="N51">
            <v>0</v>
          </cell>
        </row>
        <row r="52">
          <cell r="C52">
            <v>1.7374797953746899E-4</v>
          </cell>
          <cell r="D52">
            <v>1.2649110640673499E-4</v>
          </cell>
          <cell r="E52">
            <v>2</v>
          </cell>
          <cell r="H52">
            <v>0</v>
          </cell>
          <cell r="K52">
            <v>0</v>
          </cell>
          <cell r="L52">
            <v>1.16944434196318E-4</v>
          </cell>
          <cell r="M52">
            <v>8.5440037453175295E-5</v>
          </cell>
          <cell r="N52">
            <v>2</v>
          </cell>
        </row>
        <row r="53">
          <cell r="C53">
            <v>1.20092171064056E-3</v>
          </cell>
          <cell r="D53">
            <v>8.2449984839295205E-4</v>
          </cell>
          <cell r="E53">
            <v>10</v>
          </cell>
          <cell r="H53">
            <v>0</v>
          </cell>
          <cell r="K53">
            <v>0</v>
          </cell>
          <cell r="L53">
            <v>8.0830355747905404E-4</v>
          </cell>
          <cell r="M53">
            <v>5.5407580708780296E-4</v>
          </cell>
          <cell r="N53">
            <v>10</v>
          </cell>
        </row>
        <row r="55">
          <cell r="C55">
            <v>1.76939582169927E-3</v>
          </cell>
          <cell r="D55">
            <v>1.474381226142E-3</v>
          </cell>
          <cell r="E55">
            <v>5</v>
          </cell>
          <cell r="H55">
            <v>0</v>
          </cell>
          <cell r="I55">
            <v>2.97423205551706E-3</v>
          </cell>
          <cell r="J55">
            <v>1.74968568605907E-3</v>
          </cell>
          <cell r="K55">
            <v>10</v>
          </cell>
          <cell r="L55">
            <v>1.94984090624012E-3</v>
          </cell>
          <cell r="M55">
            <v>1.0956733089749001E-3</v>
          </cell>
          <cell r="N55">
            <v>15</v>
          </cell>
        </row>
        <row r="56">
          <cell r="C56">
            <v>6.3282813195297298E-3</v>
          </cell>
          <cell r="D56">
            <v>5.1786967472521499E-3</v>
          </cell>
          <cell r="E56">
            <v>22</v>
          </cell>
          <cell r="H56">
            <v>0</v>
          </cell>
          <cell r="K56">
            <v>0</v>
          </cell>
          <cell r="L56">
            <v>4.2593719956779998E-3</v>
          </cell>
          <cell r="M56">
            <v>3.49269237122309E-3</v>
          </cell>
          <cell r="N56">
            <v>22</v>
          </cell>
        </row>
        <row r="57">
          <cell r="C57">
            <v>3.07102281699789E-4</v>
          </cell>
          <cell r="D57">
            <v>1.3076696830622E-4</v>
          </cell>
          <cell r="E57">
            <v>8</v>
          </cell>
          <cell r="H57">
            <v>0</v>
          </cell>
          <cell r="K57">
            <v>0</v>
          </cell>
          <cell r="L57">
            <v>2.0670112348578499E-4</v>
          </cell>
          <cell r="M57">
            <v>8.8317608663278499E-5</v>
          </cell>
          <cell r="N57">
            <v>8</v>
          </cell>
        </row>
        <row r="58">
          <cell r="C58">
            <v>5.5774510028129198E-3</v>
          </cell>
          <cell r="D58">
            <v>2.0454583838347799E-3</v>
          </cell>
          <cell r="E58">
            <v>77</v>
          </cell>
          <cell r="F58">
            <v>2.08468062709082E-3</v>
          </cell>
          <cell r="G58">
            <v>1.2436639417463199E-3</v>
          </cell>
          <cell r="H58">
            <v>6</v>
          </cell>
          <cell r="I58">
            <v>8.3259048652392694E-3</v>
          </cell>
          <cell r="J58">
            <v>4.6726116894088296E-3</v>
          </cell>
          <cell r="K58">
            <v>10</v>
          </cell>
          <cell r="L58">
            <v>6.0280885764311997E-3</v>
          </cell>
          <cell r="M58">
            <v>1.81736072368696E-3</v>
          </cell>
          <cell r="N58">
            <v>93</v>
          </cell>
        </row>
        <row r="59">
          <cell r="C59">
            <v>3.6681719036454901E-3</v>
          </cell>
          <cell r="D59">
            <v>8.5164546614186799E-4</v>
          </cell>
          <cell r="E59">
            <v>45</v>
          </cell>
          <cell r="F59">
            <v>7.1131563967179905E-4</v>
          </cell>
          <cell r="G59">
            <v>7.3102667529988303E-4</v>
          </cell>
          <cell r="H59">
            <v>1</v>
          </cell>
          <cell r="K59">
            <v>0</v>
          </cell>
          <cell r="L59">
            <v>2.5199832245335202E-3</v>
          </cell>
          <cell r="M59">
            <v>5.7602083295658696E-4</v>
          </cell>
          <cell r="N59">
            <v>46</v>
          </cell>
        </row>
        <row r="60">
          <cell r="C60">
            <v>5.3126705064109603E-2</v>
          </cell>
          <cell r="D60">
            <v>1.1942985388921801E-2</v>
          </cell>
          <cell r="E60">
            <v>341</v>
          </cell>
          <cell r="F60">
            <v>9.4271496381704203E-3</v>
          </cell>
          <cell r="G60">
            <v>6.5599923780443499E-3</v>
          </cell>
          <cell r="H60">
            <v>9</v>
          </cell>
          <cell r="I60">
            <v>3.7992308508056599E-2</v>
          </cell>
          <cell r="J60">
            <v>1.59496833824374E-2</v>
          </cell>
          <cell r="K60">
            <v>20</v>
          </cell>
          <cell r="L60">
            <v>4.6128759833694098E-2</v>
          </cell>
          <cell r="M60">
            <v>9.0329729325399795E-3</v>
          </cell>
          <cell r="N60">
            <v>370</v>
          </cell>
        </row>
        <row r="61">
          <cell r="C61">
            <v>2.7812689881866702E-4</v>
          </cell>
          <cell r="D61">
            <v>1.6340134638368199E-4</v>
          </cell>
          <cell r="E61">
            <v>3</v>
          </cell>
          <cell r="H61">
            <v>0</v>
          </cell>
          <cell r="K61">
            <v>0</v>
          </cell>
          <cell r="L61">
            <v>1.8719868227366201E-4</v>
          </cell>
          <cell r="M61">
            <v>1.09544511501033E-4</v>
          </cell>
          <cell r="N61">
            <v>3</v>
          </cell>
        </row>
        <row r="63">
          <cell r="C63">
            <v>2.776528149634E-3</v>
          </cell>
          <cell r="D63">
            <v>2.4107052909885102E-3</v>
          </cell>
          <cell r="E63">
            <v>6</v>
          </cell>
          <cell r="F63">
            <v>6.9145581561011905E-4</v>
          </cell>
          <cell r="G63">
            <v>7.0985914095685195E-4</v>
          </cell>
          <cell r="H63">
            <v>1</v>
          </cell>
          <cell r="I63">
            <v>1.32021087380592E-3</v>
          </cell>
          <cell r="J63">
            <v>1.3183702059740301E-3</v>
          </cell>
          <cell r="K63">
            <v>1</v>
          </cell>
          <cell r="L63">
            <v>2.2552892462412602E-3</v>
          </cell>
          <cell r="M63">
            <v>1.6620168470866999E-3</v>
          </cell>
          <cell r="N63">
            <v>8</v>
          </cell>
        </row>
        <row r="64">
          <cell r="C64">
            <v>4.85256243175285E-3</v>
          </cell>
          <cell r="D64">
            <v>9.0983514990354195E-4</v>
          </cell>
          <cell r="E64">
            <v>91</v>
          </cell>
          <cell r="H64">
            <v>0</v>
          </cell>
          <cell r="K64">
            <v>0</v>
          </cell>
          <cell r="L64">
            <v>3.2661108894291601E-3</v>
          </cell>
          <cell r="M64">
            <v>6.2112800613078098E-4</v>
          </cell>
          <cell r="N64">
            <v>91</v>
          </cell>
        </row>
        <row r="65">
          <cell r="C65">
            <v>3.1152597464618602E-3</v>
          </cell>
          <cell r="D65">
            <v>6.1773780845921996E-4</v>
          </cell>
          <cell r="E65">
            <v>64</v>
          </cell>
          <cell r="H65">
            <v>0</v>
          </cell>
          <cell r="K65">
            <v>0</v>
          </cell>
          <cell r="L65">
            <v>2.09678575482934E-3</v>
          </cell>
          <cell r="M65">
            <v>4.0595566260368898E-4</v>
          </cell>
          <cell r="N65">
            <v>64</v>
          </cell>
        </row>
        <row r="66">
          <cell r="C66">
            <v>1.3305980959757401E-3</v>
          </cell>
          <cell r="D66">
            <v>1.0745696813143401E-3</v>
          </cell>
          <cell r="E66">
            <v>8</v>
          </cell>
          <cell r="H66">
            <v>0</v>
          </cell>
          <cell r="K66">
            <v>0</v>
          </cell>
          <cell r="L66">
            <v>8.9558475379579103E-4</v>
          </cell>
          <cell r="M66">
            <v>7.1239034243875002E-4</v>
          </cell>
          <cell r="N66">
            <v>8</v>
          </cell>
        </row>
        <row r="67">
          <cell r="C67">
            <v>5.9815438412384901E-3</v>
          </cell>
          <cell r="D67">
            <v>1.5747698244505399E-3</v>
          </cell>
          <cell r="E67">
            <v>84</v>
          </cell>
          <cell r="F67">
            <v>4.2573024183947296E-3</v>
          </cell>
          <cell r="G67">
            <v>4.0378335775512102E-3</v>
          </cell>
          <cell r="H67">
            <v>2</v>
          </cell>
          <cell r="I67">
            <v>2.5418644478307799E-4</v>
          </cell>
          <cell r="J67">
            <v>2.3748684174075801E-4</v>
          </cell>
          <cell r="K67">
            <v>2</v>
          </cell>
          <cell r="L67">
            <v>4.3963881359576802E-3</v>
          </cell>
          <cell r="M67">
            <v>1.0984079387914101E-3</v>
          </cell>
          <cell r="N67">
            <v>88</v>
          </cell>
        </row>
        <row r="68">
          <cell r="C68">
            <v>1.15322457565878E-3</v>
          </cell>
          <cell r="D68">
            <v>2.6019223662515401E-4</v>
          </cell>
          <cell r="E68">
            <v>33</v>
          </cell>
          <cell r="H68">
            <v>0</v>
          </cell>
          <cell r="I68">
            <v>1.68022879178967E-3</v>
          </cell>
          <cell r="J68">
            <v>1.69141952217657E-3</v>
          </cell>
          <cell r="K68">
            <v>1</v>
          </cell>
          <cell r="L68">
            <v>1.20493280256854E-3</v>
          </cell>
          <cell r="M68">
            <v>4.66368952654441E-4</v>
          </cell>
          <cell r="N68">
            <v>34</v>
          </cell>
        </row>
        <row r="69">
          <cell r="C69">
            <v>4.32208556629616E-4</v>
          </cell>
          <cell r="D69">
            <v>1.7832554500127001E-4</v>
          </cell>
          <cell r="E69">
            <v>11</v>
          </cell>
          <cell r="H69">
            <v>0</v>
          </cell>
          <cell r="K69">
            <v>0</v>
          </cell>
          <cell r="L69">
            <v>2.9090631870603998E-4</v>
          </cell>
          <cell r="M69">
            <v>1.2E-4</v>
          </cell>
          <cell r="N69">
            <v>11</v>
          </cell>
        </row>
        <row r="70">
          <cell r="C70">
            <v>1.4075569465987501E-4</v>
          </cell>
          <cell r="D70">
            <v>1.21655250605964E-4</v>
          </cell>
          <cell r="E70">
            <v>4</v>
          </cell>
          <cell r="H70">
            <v>0</v>
          </cell>
          <cell r="K70">
            <v>0</v>
          </cell>
          <cell r="L70">
            <v>9.4738339494525794E-5</v>
          </cell>
          <cell r="M70">
            <v>8.1853527718724504E-5</v>
          </cell>
          <cell r="N70">
            <v>4</v>
          </cell>
        </row>
        <row r="71">
          <cell r="C71">
            <v>2.5416835296069299E-4</v>
          </cell>
          <cell r="D71">
            <v>1.4142135623731E-4</v>
          </cell>
          <cell r="E71">
            <v>5</v>
          </cell>
          <cell r="H71">
            <v>0</v>
          </cell>
          <cell r="K71">
            <v>0</v>
          </cell>
          <cell r="L71">
            <v>1.7107292013826401E-4</v>
          </cell>
          <cell r="M71">
            <v>9.4868329805051406E-5</v>
          </cell>
          <cell r="N71">
            <v>5</v>
          </cell>
        </row>
        <row r="72">
          <cell r="C72">
            <v>9.3088479374677001E-4</v>
          </cell>
          <cell r="D72">
            <v>5.8309518948453001E-4</v>
          </cell>
          <cell r="E72">
            <v>5</v>
          </cell>
          <cell r="H72">
            <v>0</v>
          </cell>
          <cell r="K72">
            <v>0</v>
          </cell>
          <cell r="L72">
            <v>6.2654999382709604E-4</v>
          </cell>
          <cell r="M72">
            <v>3.9331920878594301E-4</v>
          </cell>
          <cell r="N72">
            <v>5</v>
          </cell>
        </row>
        <row r="73">
          <cell r="C73">
            <v>4.9676771074097003E-3</v>
          </cell>
          <cell r="D73">
            <v>3.4898280759945799E-3</v>
          </cell>
          <cell r="E73">
            <v>12</v>
          </cell>
          <cell r="H73">
            <v>0</v>
          </cell>
          <cell r="K73">
            <v>0</v>
          </cell>
          <cell r="L73">
            <v>3.34359104573498E-3</v>
          </cell>
          <cell r="M73">
            <v>2.3399358965578501E-3</v>
          </cell>
          <cell r="N73">
            <v>12</v>
          </cell>
        </row>
        <row r="74">
          <cell r="C74">
            <v>3.3942156751654701E-4</v>
          </cell>
          <cell r="D74">
            <v>1.7000000000000001E-4</v>
          </cell>
          <cell r="E74">
            <v>8</v>
          </cell>
          <cell r="H74">
            <v>0</v>
          </cell>
          <cell r="I74">
            <v>3.3831347984562703E-5</v>
          </cell>
          <cell r="J74">
            <v>3.3166247903554002E-5</v>
          </cell>
          <cell r="K74">
            <v>1</v>
          </cell>
          <cell r="L74">
            <v>2.37086761562722E-4</v>
          </cell>
          <cell r="M74">
            <v>1.1489125293076101E-4</v>
          </cell>
          <cell r="N74">
            <v>9</v>
          </cell>
        </row>
        <row r="75">
          <cell r="E75">
            <v>0</v>
          </cell>
          <cell r="F75">
            <v>1.0231092065253701E-3</v>
          </cell>
          <cell r="G75">
            <v>6.2761453138052798E-4</v>
          </cell>
          <cell r="H75">
            <v>6</v>
          </cell>
          <cell r="I75">
            <v>1.8103090637318E-3</v>
          </cell>
          <cell r="J75">
            <v>1.2178259317324499E-3</v>
          </cell>
          <cell r="K75">
            <v>3</v>
          </cell>
          <cell r="L75">
            <v>5.3535030333761704E-4</v>
          </cell>
          <cell r="M75">
            <v>3.1256999216175597E-4</v>
          </cell>
          <cell r="N75">
            <v>9</v>
          </cell>
        </row>
        <row r="76">
          <cell r="E76">
            <v>0</v>
          </cell>
          <cell r="H76">
            <v>0</v>
          </cell>
          <cell r="K76">
            <v>0</v>
          </cell>
          <cell r="N76">
            <v>0</v>
          </cell>
        </row>
        <row r="77">
          <cell r="C77">
            <v>7.0327136067835003E-4</v>
          </cell>
          <cell r="D77">
            <v>2.8372521918222199E-4</v>
          </cell>
          <cell r="E77">
            <v>12</v>
          </cell>
          <cell r="H77">
            <v>0</v>
          </cell>
          <cell r="I77">
            <v>3.5090469211635702E-5</v>
          </cell>
          <cell r="J77">
            <v>3.46410161513775E-5</v>
          </cell>
          <cell r="K77">
            <v>1</v>
          </cell>
          <cell r="L77">
            <v>4.8230417544815798E-4</v>
          </cell>
          <cell r="M77">
            <v>1.9157244060668001E-4</v>
          </cell>
          <cell r="N77">
            <v>13</v>
          </cell>
        </row>
        <row r="78">
          <cell r="C78">
            <v>7.6994771084173605E-4</v>
          </cell>
          <cell r="D78">
            <v>3.10644491340181E-4</v>
          </cell>
          <cell r="E78">
            <v>8</v>
          </cell>
          <cell r="H78">
            <v>0</v>
          </cell>
          <cell r="K78">
            <v>0</v>
          </cell>
          <cell r="L78">
            <v>5.18228181097893E-4</v>
          </cell>
          <cell r="M78">
            <v>2.08326666559997E-4</v>
          </cell>
          <cell r="N78">
            <v>8</v>
          </cell>
        </row>
        <row r="79">
          <cell r="C79">
            <v>1.1730216554534E-2</v>
          </cell>
          <cell r="D79">
            <v>6.1461207277436402E-3</v>
          </cell>
          <cell r="E79">
            <v>25</v>
          </cell>
          <cell r="H79">
            <v>0</v>
          </cell>
          <cell r="I79">
            <v>6.8123273026693496E-3</v>
          </cell>
          <cell r="J79">
            <v>3.6631680278141798E-3</v>
          </cell>
          <cell r="K79">
            <v>9</v>
          </cell>
          <cell r="L79">
            <v>9.6335047785311295E-3</v>
          </cell>
          <cell r="M79">
            <v>4.25226998202137E-3</v>
          </cell>
          <cell r="N79">
            <v>34</v>
          </cell>
        </row>
        <row r="81">
          <cell r="C81">
            <v>1.3820937902332501E-5</v>
          </cell>
          <cell r="D81">
            <v>1.4142135623731E-5</v>
          </cell>
          <cell r="E81">
            <v>1</v>
          </cell>
          <cell r="H81">
            <v>0</v>
          </cell>
          <cell r="I81">
            <v>2.2222279037025099E-4</v>
          </cell>
          <cell r="J81">
            <v>2.2338307903688699E-4</v>
          </cell>
          <cell r="K81">
            <v>1</v>
          </cell>
          <cell r="L81">
            <v>6.6005549777599804E-5</v>
          </cell>
          <cell r="M81">
            <v>5.74456264653803E-5</v>
          </cell>
          <cell r="N81">
            <v>2</v>
          </cell>
        </row>
        <row r="82">
          <cell r="C82">
            <v>5.7381978981808301E-2</v>
          </cell>
          <cell r="D82">
            <v>1.7595101591067901E-2</v>
          </cell>
          <cell r="E82">
            <v>114</v>
          </cell>
          <cell r="F82">
            <v>4.45120420535575E-3</v>
          </cell>
          <cell r="G82">
            <v>4.5634526402714001E-3</v>
          </cell>
          <cell r="H82">
            <v>1</v>
          </cell>
          <cell r="I82">
            <v>2.2964522970270701E-3</v>
          </cell>
          <cell r="J82">
            <v>2.0817300497422801E-3</v>
          </cell>
          <cell r="K82">
            <v>2</v>
          </cell>
          <cell r="L82">
            <v>3.9527471109825803E-2</v>
          </cell>
          <cell r="M82">
            <v>1.2198463017938E-2</v>
          </cell>
          <cell r="N82">
            <v>117</v>
          </cell>
        </row>
        <row r="83">
          <cell r="C83">
            <v>4.3643097196630499E-3</v>
          </cell>
          <cell r="D83">
            <v>8.1945103575503501E-4</v>
          </cell>
          <cell r="E83">
            <v>57</v>
          </cell>
          <cell r="H83">
            <v>0</v>
          </cell>
          <cell r="K83">
            <v>0</v>
          </cell>
          <cell r="L83">
            <v>2.9374829691957301E-3</v>
          </cell>
          <cell r="M83">
            <v>5.4699177324709399E-4</v>
          </cell>
          <cell r="N83">
            <v>57</v>
          </cell>
        </row>
        <row r="84">
          <cell r="C84">
            <v>9.7611863659199903E-3</v>
          </cell>
          <cell r="D84">
            <v>7.0653591557683698E-3</v>
          </cell>
          <cell r="E84">
            <v>10</v>
          </cell>
          <cell r="H84">
            <v>0</v>
          </cell>
          <cell r="I84">
            <v>9.6776327801943295E-4</v>
          </cell>
          <cell r="J84">
            <v>4.9699094559156696E-4</v>
          </cell>
          <cell r="K84">
            <v>4</v>
          </cell>
          <cell r="L84">
            <v>6.8168927277052604E-3</v>
          </cell>
          <cell r="M84">
            <v>4.7688258512971499E-3</v>
          </cell>
          <cell r="N84">
            <v>14</v>
          </cell>
        </row>
        <row r="85">
          <cell r="C85">
            <v>2.57161549327528E-2</v>
          </cell>
          <cell r="D85">
            <v>1.0895324685386801E-2</v>
          </cell>
          <cell r="E85">
            <v>86</v>
          </cell>
          <cell r="H85">
            <v>0</v>
          </cell>
          <cell r="I85">
            <v>7.9952580175660798E-4</v>
          </cell>
          <cell r="J85">
            <v>4.8342527861087298E-4</v>
          </cell>
          <cell r="K85">
            <v>3</v>
          </cell>
          <cell r="L85">
            <v>1.75127645197279E-2</v>
          </cell>
          <cell r="M85">
            <v>7.3768150308923999E-3</v>
          </cell>
          <cell r="N85">
            <v>89</v>
          </cell>
        </row>
        <row r="86">
          <cell r="C86">
            <v>5.2862194369266797E-3</v>
          </cell>
          <cell r="D86">
            <v>1.6191664522216399E-3</v>
          </cell>
          <cell r="E86">
            <v>46</v>
          </cell>
          <cell r="F86">
            <v>1.5240107472824799E-3</v>
          </cell>
          <cell r="G86">
            <v>1.5601922958404799E-3</v>
          </cell>
          <cell r="H86">
            <v>1</v>
          </cell>
          <cell r="K86">
            <v>0</v>
          </cell>
          <cell r="L86">
            <v>3.6673663749933901E-3</v>
          </cell>
          <cell r="M86">
            <v>1.09507990576031E-3</v>
          </cell>
          <cell r="N86">
            <v>47</v>
          </cell>
        </row>
        <row r="87">
          <cell r="C87">
            <v>2.0016028778574802E-3</v>
          </cell>
          <cell r="D87">
            <v>1.12423307192059E-3</v>
          </cell>
          <cell r="E87">
            <v>15</v>
          </cell>
          <cell r="F87">
            <v>1.5626721815495E-3</v>
          </cell>
          <cell r="G87">
            <v>1.6049299050114299E-3</v>
          </cell>
          <cell r="H87">
            <v>1</v>
          </cell>
          <cell r="I87">
            <v>2.5098439157804098E-4</v>
          </cell>
          <cell r="J87">
            <v>2.5278449319529101E-4</v>
          </cell>
          <cell r="K87">
            <v>1</v>
          </cell>
          <cell r="L87">
            <v>1.5234083811984599E-3</v>
          </cell>
          <cell r="M87">
            <v>7.7038951187045597E-4</v>
          </cell>
          <cell r="N87">
            <v>17</v>
          </cell>
        </row>
        <row r="88">
          <cell r="C88">
            <v>3.1686966414542501E-2</v>
          </cell>
          <cell r="D88">
            <v>1.9909846810058598E-2</v>
          </cell>
          <cell r="E88">
            <v>24</v>
          </cell>
          <cell r="H88">
            <v>0</v>
          </cell>
          <cell r="K88">
            <v>0</v>
          </cell>
          <cell r="L88">
            <v>2.1327524893302498E-2</v>
          </cell>
          <cell r="M88">
            <v>1.35439802126258E-2</v>
          </cell>
          <cell r="N88">
            <v>24</v>
          </cell>
        </row>
        <row r="90">
          <cell r="C90">
            <v>5.8528938704498895E-4</v>
          </cell>
          <cell r="D90">
            <v>2.2181073012818799E-4</v>
          </cell>
          <cell r="E90">
            <v>9</v>
          </cell>
          <cell r="F90">
            <v>6.4172274614732704E-4</v>
          </cell>
          <cell r="G90">
            <v>6.5741919655574403E-4</v>
          </cell>
          <cell r="H90">
            <v>1</v>
          </cell>
          <cell r="I90">
            <v>6.9309736309698501E-3</v>
          </cell>
          <cell r="J90">
            <v>4.3007906249897801E-3</v>
          </cell>
          <cell r="K90">
            <v>6</v>
          </cell>
          <cell r="L90">
            <v>2.2085251937505701E-3</v>
          </cell>
          <cell r="M90">
            <v>1.09393784101292E-3</v>
          </cell>
          <cell r="N90">
            <v>16</v>
          </cell>
        </row>
        <row r="91">
          <cell r="C91">
            <v>2.1976643272798701E-2</v>
          </cell>
          <cell r="D91">
            <v>4.6563934541659999E-3</v>
          </cell>
          <cell r="E91">
            <v>87</v>
          </cell>
          <cell r="F91">
            <v>2.31802332658478E-2</v>
          </cell>
          <cell r="G91">
            <v>1.0756346963537399E-2</v>
          </cell>
          <cell r="H91">
            <v>14</v>
          </cell>
          <cell r="I91">
            <v>4.1804382086536602E-3</v>
          </cell>
          <cell r="J91">
            <v>2.6686326086593501E-3</v>
          </cell>
          <cell r="K91">
            <v>6</v>
          </cell>
          <cell r="L91">
            <v>1.7522083363646902E-2</v>
          </cell>
          <cell r="M91">
            <v>3.29115481252402E-3</v>
          </cell>
          <cell r="N91">
            <v>107</v>
          </cell>
        </row>
        <row r="92">
          <cell r="C92">
            <v>8.4893313782675603E-2</v>
          </cell>
          <cell r="D92">
            <v>2.0662419993795499E-2</v>
          </cell>
          <cell r="E92">
            <v>204</v>
          </cell>
          <cell r="F92">
            <v>4.4027656732444E-2</v>
          </cell>
          <cell r="G92">
            <v>3.0227831546440799E-2</v>
          </cell>
          <cell r="H92">
            <v>11</v>
          </cell>
          <cell r="I92">
            <v>3.5358156987291903E-2</v>
          </cell>
          <cell r="J92">
            <v>2.4371376653771499E-2</v>
          </cell>
          <cell r="K92">
            <v>5</v>
          </cell>
          <cell r="L92">
            <v>6.9320938513466407E-2</v>
          </cell>
          <cell r="M92">
            <v>1.5905659370173901E-2</v>
          </cell>
          <cell r="N92">
            <v>220</v>
          </cell>
        </row>
        <row r="93">
          <cell r="C93">
            <v>5.12218422578389E-2</v>
          </cell>
          <cell r="D93">
            <v>9.0702866547866107E-3</v>
          </cell>
          <cell r="E93">
            <v>135</v>
          </cell>
          <cell r="F93">
            <v>2.6328637184345301E-2</v>
          </cell>
          <cell r="G93">
            <v>1.49440121787959E-2</v>
          </cell>
          <cell r="H93">
            <v>12</v>
          </cell>
          <cell r="I93">
            <v>6.7959377745152698E-3</v>
          </cell>
          <cell r="J93">
            <v>4.7290591030351896E-3</v>
          </cell>
          <cell r="K93">
            <v>4</v>
          </cell>
          <cell r="L93">
            <v>3.8099461722170998E-2</v>
          </cell>
          <cell r="M93">
            <v>6.3876364956061797E-3</v>
          </cell>
          <cell r="N93">
            <v>151</v>
          </cell>
        </row>
        <row r="94">
          <cell r="C94">
            <v>5.4306854842958399E-2</v>
          </cell>
          <cell r="D94">
            <v>1.8568387113586399E-2</v>
          </cell>
          <cell r="E94">
            <v>112</v>
          </cell>
          <cell r="F94">
            <v>3.4215775062682897E-2</v>
          </cell>
          <cell r="G94">
            <v>2.3282390341199902E-2</v>
          </cell>
          <cell r="H94">
            <v>4</v>
          </cell>
          <cell r="I94">
            <v>7.7603380135333696E-4</v>
          </cell>
          <cell r="J94">
            <v>7.8797208072367596E-4</v>
          </cell>
          <cell r="K94">
            <v>1</v>
          </cell>
          <cell r="L94">
            <v>3.9205869709784701E-2</v>
          </cell>
          <cell r="M94">
            <v>1.2521808974744799E-2</v>
          </cell>
          <cell r="N94">
            <v>117</v>
          </cell>
        </row>
        <row r="95">
          <cell r="C95">
            <v>1.4904209608436801E-2</v>
          </cell>
          <cell r="D95">
            <v>7.8072658466328696E-3</v>
          </cell>
          <cell r="E95">
            <v>38</v>
          </cell>
          <cell r="F95">
            <v>3.06541129157053E-3</v>
          </cell>
          <cell r="G95">
            <v>1.89826236332073E-3</v>
          </cell>
          <cell r="H95">
            <v>3</v>
          </cell>
          <cell r="I95">
            <v>2.7874798436294199E-4</v>
          </cell>
          <cell r="J95">
            <v>2.7946377224964198E-4</v>
          </cell>
          <cell r="K95">
            <v>1</v>
          </cell>
          <cell r="L95">
            <v>1.03226890024136E-2</v>
          </cell>
          <cell r="M95">
            <v>5.2514664618561503E-3</v>
          </cell>
          <cell r="N95">
            <v>42</v>
          </cell>
        </row>
        <row r="96">
          <cell r="C96">
            <v>6.0495975896578798E-2</v>
          </cell>
          <cell r="D96">
            <v>1.7146798535003598E-2</v>
          </cell>
          <cell r="E96">
            <v>129</v>
          </cell>
          <cell r="F96">
            <v>0.24970642862891801</v>
          </cell>
          <cell r="G96">
            <v>8.3275825423708594E-2</v>
          </cell>
          <cell r="H96">
            <v>50</v>
          </cell>
          <cell r="I96">
            <v>0.26264451286512402</v>
          </cell>
          <cell r="J96">
            <v>4.9330568616224202E-2</v>
          </cell>
          <cell r="K96">
            <v>90</v>
          </cell>
          <cell r="L96">
            <v>0.12565600240448199</v>
          </cell>
          <cell r="M96">
            <v>1.7826292379516301E-2</v>
          </cell>
          <cell r="N96">
            <v>269</v>
          </cell>
        </row>
        <row r="97">
          <cell r="C97">
            <v>3.4349654615652203E-2</v>
          </cell>
          <cell r="D97">
            <v>1.38966614695761E-2</v>
          </cell>
          <cell r="E97">
            <v>354</v>
          </cell>
          <cell r="F97">
            <v>1.0135162162862799E-2</v>
          </cell>
          <cell r="G97">
            <v>5.0206672863275896E-3</v>
          </cell>
          <cell r="H97">
            <v>17</v>
          </cell>
          <cell r="I97">
            <v>5.8901441246415297E-3</v>
          </cell>
          <cell r="J97">
            <v>2.29939122378076E-3</v>
          </cell>
          <cell r="K97">
            <v>24</v>
          </cell>
          <cell r="L97">
            <v>2.5350021287334299E-2</v>
          </cell>
          <cell r="M97">
            <v>9.4353060363721094E-3</v>
          </cell>
          <cell r="N97">
            <v>395</v>
          </cell>
        </row>
        <row r="98">
          <cell r="C98">
            <v>1.04426299793528E-2</v>
          </cell>
          <cell r="D98">
            <v>9.6818335040425099E-3</v>
          </cell>
          <cell r="E98">
            <v>9</v>
          </cell>
          <cell r="F98">
            <v>8.8780877297685804E-3</v>
          </cell>
          <cell r="G98">
            <v>8.3446689568849892E-3</v>
          </cell>
          <cell r="H98">
            <v>3</v>
          </cell>
          <cell r="I98">
            <v>9.6803140044220207E-3</v>
          </cell>
          <cell r="J98">
            <v>7.0238735751720401E-3</v>
          </cell>
          <cell r="K98">
            <v>5</v>
          </cell>
          <cell r="L98">
            <v>1.0135831819194901E-2</v>
          </cell>
          <cell r="M98">
            <v>6.7686335400876903E-3</v>
          </cell>
          <cell r="N98">
            <v>17</v>
          </cell>
        </row>
        <row r="99">
          <cell r="C99">
            <v>2.8348414641844802E-3</v>
          </cell>
          <cell r="D99">
            <v>2.0263267258761601E-3</v>
          </cell>
          <cell r="E99">
            <v>6</v>
          </cell>
          <cell r="F99">
            <v>6.3096162283718601E-3</v>
          </cell>
          <cell r="G99">
            <v>5.4297790010275704E-3</v>
          </cell>
          <cell r="H99">
            <v>2</v>
          </cell>
          <cell r="K99">
            <v>0</v>
          </cell>
          <cell r="L99">
            <v>2.36086944710757E-3</v>
          </cell>
          <cell r="M99">
            <v>1.39739042504234E-3</v>
          </cell>
          <cell r="N99">
            <v>8</v>
          </cell>
        </row>
        <row r="100">
          <cell r="C100">
            <v>2.3348240162018001E-4</v>
          </cell>
          <cell r="D100">
            <v>2.0371548787463401E-4</v>
          </cell>
          <cell r="E100">
            <v>2</v>
          </cell>
          <cell r="H100">
            <v>0</v>
          </cell>
          <cell r="I100">
            <v>1.9789311289813499E-5</v>
          </cell>
          <cell r="J100">
            <v>2.0000000000000002E-5</v>
          </cell>
          <cell r="K100">
            <v>1</v>
          </cell>
          <cell r="L100">
            <v>1.62199346937804E-4</v>
          </cell>
          <cell r="M100">
            <v>1.37477270848675E-4</v>
          </cell>
          <cell r="N100">
            <v>3</v>
          </cell>
        </row>
        <row r="101">
          <cell r="C101">
            <v>2.6108666352551697E-4</v>
          </cell>
          <cell r="D101">
            <v>2.6134268690744002E-4</v>
          </cell>
          <cell r="E101">
            <v>1</v>
          </cell>
          <cell r="H101">
            <v>0</v>
          </cell>
          <cell r="K101">
            <v>0</v>
          </cell>
          <cell r="L101">
            <v>1.7572942271602899E-4</v>
          </cell>
          <cell r="M101">
            <v>1.7578395831246901E-4</v>
          </cell>
          <cell r="N101">
            <v>1</v>
          </cell>
        </row>
        <row r="103">
          <cell r="C103">
            <v>1.66414391595391E-4</v>
          </cell>
          <cell r="D103">
            <v>1.6673332000533101E-4</v>
          </cell>
          <cell r="E103">
            <v>1</v>
          </cell>
          <cell r="H103">
            <v>0</v>
          </cell>
          <cell r="I103">
            <v>3.8545278194569801E-3</v>
          </cell>
          <cell r="J103">
            <v>3.2602760619309498E-3</v>
          </cell>
          <cell r="K103">
            <v>3</v>
          </cell>
          <cell r="L103">
            <v>1.09554245942685E-3</v>
          </cell>
          <cell r="M103">
            <v>8.3048178787978202E-4</v>
          </cell>
          <cell r="N103">
            <v>4</v>
          </cell>
        </row>
        <row r="104">
          <cell r="C104">
            <v>2.3669820326538301E-2</v>
          </cell>
          <cell r="D104">
            <v>9.4709503219054005E-3</v>
          </cell>
          <cell r="E104">
            <v>53</v>
          </cell>
          <cell r="F104">
            <v>1.7007708134558298E-2</v>
          </cell>
          <cell r="G104">
            <v>1.6626689387848701E-2</v>
          </cell>
          <cell r="H104">
            <v>2</v>
          </cell>
          <cell r="I104">
            <v>4.0445408443032299E-3</v>
          </cell>
          <cell r="J104">
            <v>4.0637052058435496E-3</v>
          </cell>
          <cell r="K104">
            <v>1</v>
          </cell>
          <cell r="L104">
            <v>1.81840469041375E-2</v>
          </cell>
          <cell r="M104">
            <v>6.4685701665824101E-3</v>
          </cell>
          <cell r="N104">
            <v>56</v>
          </cell>
        </row>
        <row r="105">
          <cell r="C105">
            <v>5.5928245872858301E-2</v>
          </cell>
          <cell r="D105">
            <v>1.40241042494699E-2</v>
          </cell>
          <cell r="E105">
            <v>151</v>
          </cell>
          <cell r="F105">
            <v>1.10421058576459E-3</v>
          </cell>
          <cell r="G105">
            <v>1.13371072148057E-3</v>
          </cell>
          <cell r="H105">
            <v>1</v>
          </cell>
          <cell r="I105">
            <v>4.3343255235200499E-4</v>
          </cell>
          <cell r="J105">
            <v>4.36348484585429E-4</v>
          </cell>
          <cell r="K105">
            <v>1</v>
          </cell>
          <cell r="L105">
            <v>3.7833428723078801E-2</v>
          </cell>
          <cell r="M105">
            <v>9.4658016036678096E-3</v>
          </cell>
          <cell r="N105">
            <v>153</v>
          </cell>
        </row>
        <row r="106">
          <cell r="C106">
            <v>6.8082461058367599E-3</v>
          </cell>
          <cell r="D106">
            <v>4.0302233188745304E-3</v>
          </cell>
          <cell r="E106">
            <v>11</v>
          </cell>
          <cell r="H106">
            <v>0</v>
          </cell>
          <cell r="K106">
            <v>0</v>
          </cell>
          <cell r="L106">
            <v>4.5824215673521598E-3</v>
          </cell>
          <cell r="M106">
            <v>2.71985293720083E-3</v>
          </cell>
          <cell r="N106">
            <v>11</v>
          </cell>
        </row>
        <row r="107">
          <cell r="C107">
            <v>2.0861612979437599E-4</v>
          </cell>
          <cell r="D107">
            <v>1.5198684153570701E-4</v>
          </cell>
          <cell r="E107">
            <v>2</v>
          </cell>
          <cell r="H107">
            <v>0</v>
          </cell>
          <cell r="K107">
            <v>0</v>
          </cell>
          <cell r="L107">
            <v>1.40413116330758E-4</v>
          </cell>
          <cell r="M107">
            <v>1.0198039027185601E-4</v>
          </cell>
          <cell r="N107">
            <v>2</v>
          </cell>
        </row>
        <row r="108">
          <cell r="C108">
            <v>1.8165867302353599E-5</v>
          </cell>
          <cell r="D108">
            <v>1.7320508075688801E-5</v>
          </cell>
          <cell r="E108">
            <v>1</v>
          </cell>
          <cell r="F108">
            <v>7.3309995065654401E-4</v>
          </cell>
          <cell r="G108">
            <v>7.5332595866596801E-4</v>
          </cell>
          <cell r="H108">
            <v>1</v>
          </cell>
          <cell r="K108">
            <v>0</v>
          </cell>
          <cell r="L108">
            <v>6.4839551702463506E-5</v>
          </cell>
          <cell r="M108">
            <v>5.3851648071344998E-5</v>
          </cell>
          <cell r="N108">
            <v>2</v>
          </cell>
        </row>
        <row r="109">
          <cell r="C109">
            <v>7.6685236251713704E-3</v>
          </cell>
          <cell r="D109">
            <v>5.2800284090144802E-3</v>
          </cell>
          <cell r="E109">
            <v>25</v>
          </cell>
          <cell r="H109">
            <v>0</v>
          </cell>
          <cell r="K109">
            <v>0</v>
          </cell>
          <cell r="L109">
            <v>5.1614479711021002E-3</v>
          </cell>
          <cell r="M109">
            <v>3.5597471820341402E-3</v>
          </cell>
          <cell r="N109">
            <v>25</v>
          </cell>
        </row>
        <row r="111">
          <cell r="C111">
            <v>1.7441768661746699E-4</v>
          </cell>
          <cell r="D111">
            <v>1.0816653826392E-4</v>
          </cell>
          <cell r="E111">
            <v>3</v>
          </cell>
          <cell r="F111">
            <v>5.1836425171640402E-2</v>
          </cell>
          <cell r="G111">
            <v>5.0714955387932699E-2</v>
          </cell>
          <cell r="H111">
            <v>1</v>
          </cell>
          <cell r="I111">
            <v>0.12939557270188401</v>
          </cell>
          <cell r="J111">
            <v>4.5127830659139799E-2</v>
          </cell>
          <cell r="K111">
            <v>13</v>
          </cell>
          <cell r="L111">
            <v>3.6854561023215798E-2</v>
          </cell>
          <cell r="M111">
            <v>1.26143331175294E-2</v>
          </cell>
          <cell r="N111">
            <v>17</v>
          </cell>
        </row>
        <row r="112">
          <cell r="C112">
            <v>6.6109333546183504E-4</v>
          </cell>
          <cell r="D112">
            <v>3.8871583451153603E-4</v>
          </cell>
          <cell r="E112">
            <v>4</v>
          </cell>
          <cell r="F112">
            <v>1.5616027150930901E-2</v>
          </cell>
          <cell r="G112">
            <v>1.21152919898779E-2</v>
          </cell>
          <cell r="H112">
            <v>3</v>
          </cell>
          <cell r="K112">
            <v>0</v>
          </cell>
          <cell r="L112">
            <v>1.5656830175895E-3</v>
          </cell>
          <cell r="M112">
            <v>8.8470334010898799E-4</v>
          </cell>
          <cell r="N112">
            <v>7</v>
          </cell>
        </row>
        <row r="113">
          <cell r="C113">
            <v>1.1250638350487601E-3</v>
          </cell>
          <cell r="D113">
            <v>5.6142675390472799E-4</v>
          </cell>
          <cell r="E113">
            <v>5</v>
          </cell>
          <cell r="H113">
            <v>0</v>
          </cell>
          <cell r="I113">
            <v>1.82810844874765E-2</v>
          </cell>
          <cell r="J113">
            <v>1.8202156465649901E-2</v>
          </cell>
          <cell r="K113">
            <v>1</v>
          </cell>
          <cell r="L113">
            <v>5.4219077938447201E-3</v>
          </cell>
          <cell r="M113">
            <v>4.6506236140973602E-3</v>
          </cell>
          <cell r="N113">
            <v>6</v>
          </cell>
        </row>
        <row r="114">
          <cell r="C114">
            <v>8.6758726436764796E-3</v>
          </cell>
          <cell r="D114">
            <v>3.69743154094839E-3</v>
          </cell>
          <cell r="E114">
            <v>19</v>
          </cell>
          <cell r="F114">
            <v>0.229658322810948</v>
          </cell>
          <cell r="G114">
            <v>0.12930287777153299</v>
          </cell>
          <cell r="H114">
            <v>5</v>
          </cell>
          <cell r="I114">
            <v>0.28179802666283899</v>
          </cell>
          <cell r="J114">
            <v>6.6771020660163605E-2</v>
          </cell>
          <cell r="K114">
            <v>47</v>
          </cell>
          <cell r="L114">
            <v>9.4225954547875301E-2</v>
          </cell>
          <cell r="M114">
            <v>2.23021972011728E-2</v>
          </cell>
          <cell r="N114">
            <v>71</v>
          </cell>
        </row>
        <row r="115">
          <cell r="C115">
            <v>4.3380051980034402E-4</v>
          </cell>
          <cell r="D115">
            <v>2.4145392935299301E-4</v>
          </cell>
          <cell r="E115">
            <v>4</v>
          </cell>
          <cell r="F115">
            <v>6.7906072938870299E-3</v>
          </cell>
          <cell r="G115">
            <v>4.1083938467483903E-3</v>
          </cell>
          <cell r="H115">
            <v>3</v>
          </cell>
          <cell r="I115">
            <v>3.0302827820345699E-2</v>
          </cell>
          <cell r="J115">
            <v>2.1826454132542899E-2</v>
          </cell>
          <cell r="K115">
            <v>10</v>
          </cell>
          <cell r="L115">
            <v>8.5114914692890793E-3</v>
          </cell>
          <cell r="M115">
            <v>5.6314918094586596E-3</v>
          </cell>
          <cell r="N115">
            <v>17</v>
          </cell>
        </row>
        <row r="116">
          <cell r="C116">
            <v>2.3227744258272499E-2</v>
          </cell>
          <cell r="D116">
            <v>1.2486600818477399E-2</v>
          </cell>
          <cell r="E116">
            <v>13</v>
          </cell>
          <cell r="F116">
            <v>1.2118894186862499E-2</v>
          </cell>
          <cell r="G116">
            <v>7.0705657482269396E-3</v>
          </cell>
          <cell r="H116">
            <v>6</v>
          </cell>
          <cell r="I116">
            <v>4.3329399449848101E-2</v>
          </cell>
          <cell r="J116">
            <v>2.7028272234828499E-2</v>
          </cell>
          <cell r="K116">
            <v>8</v>
          </cell>
          <cell r="L116">
            <v>2.7559695851797999E-2</v>
          </cell>
          <cell r="M116">
            <v>1.10257562098933E-2</v>
          </cell>
          <cell r="N116">
            <v>27</v>
          </cell>
        </row>
        <row r="117">
          <cell r="C117">
            <v>8.9139022076797003E-4</v>
          </cell>
          <cell r="D117">
            <v>5.7939623747483898E-4</v>
          </cell>
          <cell r="E117">
            <v>4</v>
          </cell>
          <cell r="H117">
            <v>0</v>
          </cell>
          <cell r="I117">
            <v>2.09971726370771E-4</v>
          </cell>
          <cell r="J117">
            <v>2.1095023109728999E-4</v>
          </cell>
          <cell r="K117">
            <v>1</v>
          </cell>
          <cell r="L117">
            <v>6.5354448710649396E-4</v>
          </cell>
          <cell r="M117">
            <v>3.9370039370059098E-4</v>
          </cell>
          <cell r="N117">
            <v>5</v>
          </cell>
        </row>
        <row r="119">
          <cell r="E119">
            <v>0</v>
          </cell>
          <cell r="H119">
            <v>0</v>
          </cell>
          <cell r="I119">
            <v>3.3214198863104401E-2</v>
          </cell>
          <cell r="J119">
            <v>2.7566829705281699E-2</v>
          </cell>
          <cell r="K119">
            <v>6</v>
          </cell>
          <cell r="L119">
            <v>8.4750445880351407E-3</v>
          </cell>
          <cell r="M119">
            <v>7.2901508900707996E-3</v>
          </cell>
          <cell r="N119">
            <v>6</v>
          </cell>
        </row>
        <row r="120">
          <cell r="C120">
            <v>7.8562529305400697E-3</v>
          </cell>
          <cell r="D120">
            <v>4.1939718644740604E-3</v>
          </cell>
          <cell r="E120">
            <v>13</v>
          </cell>
          <cell r="F120">
            <v>2.28258820873933E-2</v>
          </cell>
          <cell r="G120">
            <v>1.4037987747536999E-2</v>
          </cell>
          <cell r="H120">
            <v>7</v>
          </cell>
          <cell r="I120">
            <v>4.2588413734956997E-2</v>
          </cell>
          <cell r="J120">
            <v>2.3331540883533598E-2</v>
          </cell>
          <cell r="K120">
            <v>12</v>
          </cell>
          <cell r="L120">
            <v>1.7792956782129301E-2</v>
          </cell>
          <cell r="M120">
            <v>6.8376823558863901E-3</v>
          </cell>
          <cell r="N120">
            <v>32</v>
          </cell>
        </row>
        <row r="121">
          <cell r="C121">
            <v>4.50690508790696E-4</v>
          </cell>
          <cell r="D121">
            <v>2.3895606290696999E-4</v>
          </cell>
          <cell r="E121">
            <v>5</v>
          </cell>
          <cell r="H121">
            <v>0</v>
          </cell>
          <cell r="I121">
            <v>4.6054523231561003E-3</v>
          </cell>
          <cell r="J121">
            <v>2.9583272300406499E-3</v>
          </cell>
          <cell r="K121">
            <v>4</v>
          </cell>
          <cell r="L121">
            <v>1.47848836632144E-3</v>
          </cell>
          <cell r="M121">
            <v>7.7019478055878805E-4</v>
          </cell>
          <cell r="N121">
            <v>9</v>
          </cell>
        </row>
        <row r="122">
          <cell r="C122">
            <v>1.2950817896096201E-3</v>
          </cell>
          <cell r="D122">
            <v>1.3001153794952201E-3</v>
          </cell>
          <cell r="E122">
            <v>1</v>
          </cell>
          <cell r="F122">
            <v>2.0905433302003201E-2</v>
          </cell>
          <cell r="G122">
            <v>1.8532752089206801E-2</v>
          </cell>
          <cell r="H122">
            <v>3</v>
          </cell>
          <cell r="I122">
            <v>3.2247769962970301E-3</v>
          </cell>
          <cell r="J122">
            <v>2.8754651797578798E-3</v>
          </cell>
          <cell r="K122">
            <v>3</v>
          </cell>
          <cell r="L122">
            <v>3.1948527632069102E-3</v>
          </cell>
          <cell r="M122">
            <v>1.7319064639870099E-3</v>
          </cell>
          <cell r="N122">
            <v>7</v>
          </cell>
        </row>
        <row r="123">
          <cell r="C123">
            <v>1.6363434698393601E-3</v>
          </cell>
          <cell r="D123">
            <v>1.22294725969684E-3</v>
          </cell>
          <cell r="E123">
            <v>6</v>
          </cell>
          <cell r="H123">
            <v>0</v>
          </cell>
          <cell r="K123">
            <v>0</v>
          </cell>
          <cell r="L123">
            <v>1.10137258424887E-3</v>
          </cell>
          <cell r="M123">
            <v>8.2267855204812496E-4</v>
          </cell>
          <cell r="N123">
            <v>6</v>
          </cell>
        </row>
      </sheetData>
      <sheetData sheetId="4" refreshError="1"/>
      <sheetData sheetId="5" refreshError="1"/>
      <sheetData sheetId="6"/>
      <sheetData sheetId="7"/>
      <sheetData sheetId="8"/>
      <sheetData sheetId="9"/>
      <sheetData sheetId="10"/>
      <sheetData sheetId="11"/>
      <sheetData sheetId="12"/>
      <sheetData sheetId="13"/>
      <sheetData sheetId="14"/>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pos01.01.03"/>
      <sheetName val="pos01.01.03 To Publish"/>
      <sheetName val="tab.1.scr"/>
      <sheetName val="tab.2.scr"/>
      <sheetName val="tab.3.scr"/>
      <sheetName val="tab.4.scr"/>
      <sheetName val="tab.5.scr"/>
      <sheetName val="tab.6.scr"/>
    </sheetNames>
    <sheetDataSet>
      <sheetData sheetId="0"/>
      <sheetData sheetId="1"/>
      <sheetData sheetId="2">
        <row r="2">
          <cell r="C2">
            <v>3371</v>
          </cell>
        </row>
        <row r="3">
          <cell r="C3">
            <v>7300</v>
          </cell>
        </row>
        <row r="4">
          <cell r="C4">
            <v>6332</v>
          </cell>
        </row>
        <row r="5">
          <cell r="C5">
            <v>525</v>
          </cell>
        </row>
        <row r="6">
          <cell r="C6">
            <v>2808</v>
          </cell>
        </row>
        <row r="7">
          <cell r="C7">
            <v>2605</v>
          </cell>
        </row>
        <row r="8">
          <cell r="C8">
            <v>1494</v>
          </cell>
        </row>
        <row r="9">
          <cell r="C9">
            <v>10044</v>
          </cell>
        </row>
        <row r="10">
          <cell r="C10">
            <v>3803</v>
          </cell>
        </row>
        <row r="11">
          <cell r="C11">
            <v>1615</v>
          </cell>
        </row>
        <row r="12">
          <cell r="C12">
            <v>1544</v>
          </cell>
        </row>
      </sheetData>
      <sheetData sheetId="3">
        <row r="2">
          <cell r="B2">
            <v>331828.79656252603</v>
          </cell>
          <cell r="C2">
            <v>30412.650209056901</v>
          </cell>
        </row>
        <row r="3">
          <cell r="B3">
            <v>413401.15636612597</v>
          </cell>
          <cell r="C3">
            <v>22699.959494337701</v>
          </cell>
        </row>
        <row r="4">
          <cell r="B4">
            <v>139428.002765632</v>
          </cell>
          <cell r="C4">
            <v>8846.8076438847402</v>
          </cell>
        </row>
        <row r="5">
          <cell r="B5">
            <v>14712.4443567374</v>
          </cell>
          <cell r="C5">
            <v>4716.3083342221098</v>
          </cell>
        </row>
        <row r="6">
          <cell r="B6">
            <v>203564.94091358999</v>
          </cell>
          <cell r="C6">
            <v>19860.349073154699</v>
          </cell>
        </row>
        <row r="7">
          <cell r="B7">
            <v>111466.83633988501</v>
          </cell>
          <cell r="C7">
            <v>10261.939778833599</v>
          </cell>
        </row>
        <row r="8">
          <cell r="B8">
            <v>117363.70110855901</v>
          </cell>
          <cell r="C8">
            <v>14550.7209010724</v>
          </cell>
        </row>
        <row r="9">
          <cell r="B9">
            <v>1085365.54755791</v>
          </cell>
          <cell r="C9">
            <v>46961.466706073799</v>
          </cell>
        </row>
        <row r="10">
          <cell r="B10">
            <v>328189.844117812</v>
          </cell>
          <cell r="C10">
            <v>22209.7393562496</v>
          </cell>
        </row>
        <row r="11">
          <cell r="B11">
            <v>265276.48967362999</v>
          </cell>
          <cell r="C11">
            <v>21900.639739855</v>
          </cell>
        </row>
        <row r="12">
          <cell r="B12">
            <v>437555.72369325598</v>
          </cell>
          <cell r="C12">
            <v>29814.945907879701</v>
          </cell>
        </row>
      </sheetData>
      <sheetData sheetId="4">
        <row r="2">
          <cell r="C2">
            <v>333</v>
          </cell>
        </row>
        <row r="3">
          <cell r="C3">
            <v>2370</v>
          </cell>
        </row>
        <row r="4">
          <cell r="C4">
            <v>6513</v>
          </cell>
        </row>
        <row r="5">
          <cell r="C5">
            <v>239</v>
          </cell>
        </row>
      </sheetData>
      <sheetData sheetId="5">
        <row r="2">
          <cell r="B2">
            <v>120602.453960942</v>
          </cell>
          <cell r="C2">
            <v>15074.762227617101</v>
          </cell>
        </row>
        <row r="3">
          <cell r="B3">
            <v>982252.75298489304</v>
          </cell>
          <cell r="C3">
            <v>64211.726772198403</v>
          </cell>
        </row>
        <row r="4">
          <cell r="B4">
            <v>2837769.1371755698</v>
          </cell>
          <cell r="C4">
            <v>127585.57236601401</v>
          </cell>
        </row>
        <row r="5">
          <cell r="B5">
            <v>156588.17618070301</v>
          </cell>
          <cell r="C5">
            <v>23522.759608241999</v>
          </cell>
        </row>
      </sheetData>
      <sheetData sheetId="6">
        <row r="2">
          <cell r="C2">
            <v>11297</v>
          </cell>
        </row>
        <row r="3">
          <cell r="C3">
            <v>195</v>
          </cell>
        </row>
        <row r="4">
          <cell r="C4">
            <v>193</v>
          </cell>
        </row>
        <row r="5">
          <cell r="C5">
            <v>3008</v>
          </cell>
        </row>
      </sheetData>
      <sheetData sheetId="7">
        <row r="2">
          <cell r="B2">
            <v>11170837.8654425</v>
          </cell>
          <cell r="C2">
            <v>305506.80296921002</v>
          </cell>
        </row>
        <row r="3">
          <cell r="B3">
            <v>88274.809469132306</v>
          </cell>
          <cell r="C3">
            <v>12590.378075831601</v>
          </cell>
        </row>
        <row r="4">
          <cell r="B4">
            <v>35228.009301512197</v>
          </cell>
          <cell r="C4">
            <v>7194.6880008722201</v>
          </cell>
        </row>
        <row r="5">
          <cell r="B5">
            <v>2679991.01755977</v>
          </cell>
          <cell r="C5">
            <v>139258.34750291699</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33"/>
  <sheetViews>
    <sheetView tabSelected="1" topLeftCell="A8" workbookViewId="0">
      <selection activeCell="A25" sqref="A25"/>
    </sheetView>
  </sheetViews>
  <sheetFormatPr baseColWidth="10" defaultColWidth="9.140625" defaultRowHeight="15" x14ac:dyDescent="0.25"/>
  <cols>
    <col min="1" max="1" width="166.5703125" customWidth="1"/>
  </cols>
  <sheetData>
    <row r="1" spans="1:1" x14ac:dyDescent="0.25">
      <c r="A1" s="106" t="s">
        <v>159</v>
      </c>
    </row>
    <row r="3" spans="1:1" ht="46.5" customHeight="1" x14ac:dyDescent="0.25">
      <c r="A3" s="100" t="s">
        <v>151</v>
      </c>
    </row>
    <row r="4" spans="1:1" ht="18.75" x14ac:dyDescent="0.25">
      <c r="A4" s="101" t="s">
        <v>152</v>
      </c>
    </row>
    <row r="5" spans="1:1" ht="18.75" x14ac:dyDescent="0.25">
      <c r="A5" s="101"/>
    </row>
    <row r="6" spans="1:1" x14ac:dyDescent="0.25">
      <c r="A6" s="102" t="s">
        <v>153</v>
      </c>
    </row>
    <row r="7" spans="1:1" x14ac:dyDescent="0.25">
      <c r="A7" s="103">
        <v>45624</v>
      </c>
    </row>
    <row r="8" spans="1:1" ht="18.75" x14ac:dyDescent="0.25">
      <c r="A8" s="101"/>
    </row>
    <row r="9" spans="1:1" ht="30" x14ac:dyDescent="0.25">
      <c r="A9" s="99" t="s">
        <v>150</v>
      </c>
    </row>
    <row r="10" spans="1:1" ht="60" x14ac:dyDescent="0.25">
      <c r="A10" s="98" t="s">
        <v>165</v>
      </c>
    </row>
    <row r="17" spans="1:1" x14ac:dyDescent="0.25">
      <c r="A17" s="102" t="s">
        <v>154</v>
      </c>
    </row>
    <row r="18" spans="1:1" ht="18.75" x14ac:dyDescent="0.25">
      <c r="A18" s="101" t="s">
        <v>155</v>
      </c>
    </row>
    <row r="19" spans="1:1" x14ac:dyDescent="0.25">
      <c r="A19" s="102" t="s">
        <v>156</v>
      </c>
    </row>
    <row r="20" spans="1:1" ht="18.75" x14ac:dyDescent="0.25">
      <c r="A20" s="101" t="s">
        <v>157</v>
      </c>
    </row>
    <row r="21" spans="1:1" x14ac:dyDescent="0.25">
      <c r="A21" s="104" t="s">
        <v>158</v>
      </c>
    </row>
    <row r="24" spans="1:1" x14ac:dyDescent="0.25">
      <c r="A24" s="107" t="s">
        <v>164</v>
      </c>
    </row>
    <row r="25" spans="1:1" ht="45" x14ac:dyDescent="0.25">
      <c r="A25" s="108" t="s">
        <v>166</v>
      </c>
    </row>
    <row r="26" spans="1:1" x14ac:dyDescent="0.25">
      <c r="A26" s="107"/>
    </row>
    <row r="30" spans="1:1" x14ac:dyDescent="0.25">
      <c r="A30" s="107" t="s">
        <v>161</v>
      </c>
    </row>
    <row r="31" spans="1:1" ht="30" x14ac:dyDescent="0.25">
      <c r="A31" s="105" t="s">
        <v>160</v>
      </c>
    </row>
    <row r="32" spans="1:1" ht="45" x14ac:dyDescent="0.25">
      <c r="A32" s="105" t="s">
        <v>162</v>
      </c>
    </row>
    <row r="33" spans="1:1" ht="45" x14ac:dyDescent="0.25">
      <c r="A33" s="105" t="s">
        <v>163</v>
      </c>
    </row>
  </sheetData>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56474-85F8-4DA9-A753-84357DFA7EFC}">
  <dimension ref="A1:O145"/>
  <sheetViews>
    <sheetView showGridLines="0" zoomScaleNormal="100" workbookViewId="0">
      <pane xSplit="2" ySplit="4" topLeftCell="F5" activePane="bottomRight" state="frozen"/>
      <selection pane="topRight" activeCell="C1" sqref="C1"/>
      <selection pane="bottomLeft" activeCell="A5" sqref="A5"/>
      <selection pane="bottomRight" activeCell="H6" sqref="H6"/>
    </sheetView>
  </sheetViews>
  <sheetFormatPr baseColWidth="10" defaultColWidth="11.42578125" defaultRowHeight="15" x14ac:dyDescent="0.25"/>
  <cols>
    <col min="1" max="1" width="5" style="9" customWidth="1"/>
    <col min="2" max="2" width="126.85546875" style="9" customWidth="1"/>
    <col min="3" max="3" width="11.85546875" style="9" customWidth="1"/>
    <col min="4" max="4" width="14.85546875" style="9" customWidth="1"/>
    <col min="5" max="5" width="11.140625" style="9" customWidth="1"/>
    <col min="6" max="6" width="11.85546875" style="9" customWidth="1"/>
    <col min="7" max="7" width="14.85546875" style="9" customWidth="1"/>
    <col min="8" max="8" width="11.140625" style="9" customWidth="1"/>
    <col min="9" max="9" width="11.85546875" style="9" customWidth="1"/>
    <col min="10" max="10" width="14.85546875" style="9" customWidth="1"/>
    <col min="11" max="11" width="11.140625" style="9" customWidth="1"/>
    <col min="12" max="12" width="11.85546875" style="9" customWidth="1"/>
    <col min="13" max="13" width="14.85546875" style="9" customWidth="1"/>
    <col min="14" max="14" width="11.140625" style="9" customWidth="1"/>
    <col min="15" max="16384" width="11.42578125" style="9"/>
  </cols>
  <sheetData>
    <row r="1" spans="1:15" ht="36.75" customHeight="1" x14ac:dyDescent="0.25">
      <c r="A1" s="111" t="s">
        <v>29</v>
      </c>
      <c r="B1" s="112"/>
      <c r="C1" s="113"/>
      <c r="D1" s="113"/>
      <c r="E1" s="113"/>
      <c r="F1" s="114"/>
      <c r="G1" s="114"/>
      <c r="H1" s="114"/>
      <c r="I1" s="114"/>
      <c r="J1" s="114"/>
      <c r="K1" s="114"/>
      <c r="L1" s="114"/>
      <c r="M1" s="114"/>
      <c r="N1" s="114"/>
      <c r="O1" s="3"/>
    </row>
    <row r="2" spans="1:15" ht="36.75" customHeight="1" x14ac:dyDescent="0.25">
      <c r="A2" s="115" t="s">
        <v>30</v>
      </c>
      <c r="B2" s="116"/>
      <c r="C2" s="119" t="s">
        <v>31</v>
      </c>
      <c r="D2" s="120"/>
      <c r="E2" s="120"/>
      <c r="F2" s="120"/>
      <c r="G2" s="120"/>
      <c r="H2" s="120"/>
      <c r="I2" s="120"/>
      <c r="J2" s="120"/>
      <c r="K2" s="120"/>
      <c r="L2" s="121" t="s">
        <v>32</v>
      </c>
      <c r="M2" s="122"/>
      <c r="N2" s="122"/>
      <c r="O2" s="3"/>
    </row>
    <row r="3" spans="1:15" ht="50.25" customHeight="1" x14ac:dyDescent="0.25">
      <c r="A3" s="117"/>
      <c r="B3" s="118"/>
      <c r="C3" s="125" t="s">
        <v>33</v>
      </c>
      <c r="D3" s="126"/>
      <c r="E3" s="127"/>
      <c r="F3" s="125" t="s">
        <v>34</v>
      </c>
      <c r="G3" s="126"/>
      <c r="H3" s="127"/>
      <c r="I3" s="128" t="s">
        <v>35</v>
      </c>
      <c r="J3" s="128"/>
      <c r="K3" s="125"/>
      <c r="L3" s="123"/>
      <c r="M3" s="124"/>
      <c r="N3" s="124"/>
      <c r="O3" s="3"/>
    </row>
    <row r="4" spans="1:15" ht="74.25" customHeight="1" x14ac:dyDescent="0.25">
      <c r="A4" s="117"/>
      <c r="B4" s="118"/>
      <c r="C4" s="30" t="s">
        <v>1</v>
      </c>
      <c r="D4" s="30" t="s">
        <v>2</v>
      </c>
      <c r="E4" s="30" t="s">
        <v>36</v>
      </c>
      <c r="F4" s="30" t="s">
        <v>1</v>
      </c>
      <c r="G4" s="30" t="s">
        <v>2</v>
      </c>
      <c r="H4" s="30" t="s">
        <v>36</v>
      </c>
      <c r="I4" s="30" t="s">
        <v>1</v>
      </c>
      <c r="J4" s="30" t="s">
        <v>2</v>
      </c>
      <c r="K4" s="31" t="s">
        <v>37</v>
      </c>
      <c r="L4" s="32" t="s">
        <v>1</v>
      </c>
      <c r="M4" s="30" t="s">
        <v>38</v>
      </c>
      <c r="N4" s="31" t="s">
        <v>36</v>
      </c>
      <c r="O4" s="3"/>
    </row>
    <row r="5" spans="1:15" ht="19.5" customHeight="1" x14ac:dyDescent="0.25">
      <c r="A5" s="129" t="s">
        <v>39</v>
      </c>
      <c r="B5" s="130"/>
      <c r="C5" s="33">
        <v>306.9016865792097</v>
      </c>
      <c r="D5" s="33">
        <v>45.022035475012856</v>
      </c>
      <c r="E5" s="33">
        <v>1014</v>
      </c>
      <c r="F5" s="33">
        <v>35.831510920395701</v>
      </c>
      <c r="G5" s="33">
        <v>30.252949896552799</v>
      </c>
      <c r="H5" s="33">
        <v>6</v>
      </c>
      <c r="I5" s="33">
        <v>4.2444922740040569</v>
      </c>
      <c r="J5" s="33">
        <v>3.6295412856455416</v>
      </c>
      <c r="K5" s="34">
        <v>5</v>
      </c>
      <c r="L5" s="35">
        <v>350.59704043703539</v>
      </c>
      <c r="M5" s="33">
        <v>54.905890874773846</v>
      </c>
      <c r="N5" s="34">
        <v>1025</v>
      </c>
      <c r="O5" s="3"/>
    </row>
    <row r="6" spans="1:15" ht="19.5" customHeight="1" x14ac:dyDescent="0.25">
      <c r="A6" s="36"/>
      <c r="B6" s="37" t="s">
        <v>40</v>
      </c>
      <c r="C6" s="10">
        <f>$C$123*'[1]pos01.01.05 rel'!C7</f>
        <v>1.9995425833035056</v>
      </c>
      <c r="D6" s="10">
        <f>SQRT(($C$123*'[1]pos01.01.05 rel'!D7)^2+('[1]pos01.01.05 rel'!C7*'pos01.01.05 uk_geb'!$D$123)^2)</f>
        <v>0.88883676124540723</v>
      </c>
      <c r="E6" s="10">
        <f>'[1]pos01.01.05 rel'!E7</f>
        <v>11</v>
      </c>
      <c r="F6" s="38" t="s">
        <v>41</v>
      </c>
      <c r="G6" s="38" t="s">
        <v>41</v>
      </c>
      <c r="H6" s="10">
        <f>'[1]pos01.01.05 rel'!H7</f>
        <v>0</v>
      </c>
      <c r="I6" s="10">
        <f>I$123*'[1]pos01.01.05 rel'!I7</f>
        <v>0.39455330330479216</v>
      </c>
      <c r="J6" s="10">
        <f>SQRT((I$123*'[1]pos01.01.05 rel'!J7)^2+('[1]pos01.01.05 rel'!I7*J$123)^2)</f>
        <v>0.4011582815777533</v>
      </c>
      <c r="K6" s="39">
        <f>'[1]pos01.01.05 rel'!K7</f>
        <v>1</v>
      </c>
      <c r="L6" s="40">
        <f>L$123*'[1]pos01.01.05 rel'!L7</f>
        <v>2.3842884246458542</v>
      </c>
      <c r="M6" s="10">
        <f>SQRT((L$123*'[1]pos01.01.05 rel'!M7)^2+('[1]pos01.01.05 rel'!L7*M$123)^2)</f>
        <v>0.97208017916065881</v>
      </c>
      <c r="N6" s="39">
        <f>'[1]pos01.01.05 rel'!N7</f>
        <v>12</v>
      </c>
      <c r="O6" s="3"/>
    </row>
    <row r="7" spans="1:15" ht="19.5" customHeight="1" x14ac:dyDescent="0.25">
      <c r="A7" s="41"/>
      <c r="B7" s="37" t="s">
        <v>42</v>
      </c>
      <c r="C7" s="10">
        <f>$C$123*'[1]pos01.01.05 rel'!C8</f>
        <v>1.7756029277168879</v>
      </c>
      <c r="D7" s="10">
        <f>SQRT(($C$123*'[1]pos01.01.05 rel'!D8)^2+('[1]pos01.01.05 rel'!C8*'pos01.01.05 uk_geb'!$D$123)^2)</f>
        <v>0.5638125684825438</v>
      </c>
      <c r="E7" s="10">
        <f>'[1]pos01.01.05 rel'!E8</f>
        <v>21</v>
      </c>
      <c r="F7" s="38" t="s">
        <v>41</v>
      </c>
      <c r="G7" s="38" t="s">
        <v>41</v>
      </c>
      <c r="H7" s="10">
        <f>'[1]pos01.01.05 rel'!H8</f>
        <v>0</v>
      </c>
      <c r="I7" s="10" t="s">
        <v>41</v>
      </c>
      <c r="J7" s="10" t="s">
        <v>41</v>
      </c>
      <c r="K7" s="39">
        <f>'[1]pos01.01.05 rel'!K8</f>
        <v>0</v>
      </c>
      <c r="L7" s="40">
        <f>L$123*'[1]pos01.01.05 rel'!L8</f>
        <v>1.775991875973103</v>
      </c>
      <c r="M7" s="10">
        <f>SQRT((L$123*'[1]pos01.01.05 rel'!M8)^2+('[1]pos01.01.05 rel'!L8*M$123)^2)</f>
        <v>0.5555058767546176</v>
      </c>
      <c r="N7" s="39">
        <f>'[1]pos01.01.05 rel'!N8</f>
        <v>21</v>
      </c>
      <c r="O7" s="3"/>
    </row>
    <row r="8" spans="1:15" ht="19.5" customHeight="1" x14ac:dyDescent="0.25">
      <c r="A8" s="41"/>
      <c r="B8" s="37" t="s">
        <v>43</v>
      </c>
      <c r="C8" s="10">
        <f>$C$123*'[1]pos01.01.05 rel'!C9</f>
        <v>48.427051806937925</v>
      </c>
      <c r="D8" s="10">
        <f>SQRT(($C$123*'[1]pos01.01.05 rel'!D9)^2+('[1]pos01.01.05 rel'!C9*'pos01.01.05 uk_geb'!$D$123)^2)</f>
        <v>11.769767965562039</v>
      </c>
      <c r="E8" s="10">
        <f>'[1]pos01.01.05 rel'!E9</f>
        <v>308</v>
      </c>
      <c r="F8" s="10">
        <f>F$123*'[1]pos01.01.05 rel'!F9</f>
        <v>0.1969498507493215</v>
      </c>
      <c r="G8" s="10">
        <f>SQRT((F$123*'[1]pos01.01.05 rel'!G9)^2+('[1]pos01.01.05 rel'!F9*G$123)^2)</f>
        <v>0.15692191851111806</v>
      </c>
      <c r="H8" s="10">
        <f>'[1]pos01.01.05 rel'!H9</f>
        <v>2</v>
      </c>
      <c r="I8" s="10">
        <f>I$123*'[1]pos01.01.05 rel'!I9</f>
        <v>0.18360248717748859</v>
      </c>
      <c r="J8" s="10">
        <f>SQRT((I$123*'[1]pos01.01.05 rel'!J9)^2+('[1]pos01.01.05 rel'!I9*J$123)^2)</f>
        <v>0.18643856788286797</v>
      </c>
      <c r="K8" s="39">
        <f>'[1]pos01.01.05 rel'!K9</f>
        <v>1</v>
      </c>
      <c r="L8" s="40">
        <f>L$123*'[1]pos01.01.05 rel'!L9</f>
        <v>48.833574763113702</v>
      </c>
      <c r="M8" s="10">
        <f>SQRT((L$123*'[1]pos01.01.05 rel'!M9)^2+('[1]pos01.01.05 rel'!L9*M$123)^2)</f>
        <v>11.534459880265462</v>
      </c>
      <c r="N8" s="39">
        <f>'[1]pos01.01.05 rel'!N9</f>
        <v>311</v>
      </c>
      <c r="O8" s="3"/>
    </row>
    <row r="9" spans="1:15" ht="19.5" customHeight="1" x14ac:dyDescent="0.25">
      <c r="A9" s="41"/>
      <c r="B9" s="37" t="s">
        <v>44</v>
      </c>
      <c r="C9" s="10">
        <f>$C$123*'[1]pos01.01.05 rel'!C10</f>
        <v>239.63203789656305</v>
      </c>
      <c r="D9" s="10">
        <f>SQRT(($C$123*'[1]pos01.01.05 rel'!D10)^2+('[1]pos01.01.05 rel'!C10*'pos01.01.05 uk_geb'!$D$123)^2)</f>
        <v>40.473948317519287</v>
      </c>
      <c r="E9" s="10">
        <f>'[1]pos01.01.05 rel'!E10</f>
        <v>594</v>
      </c>
      <c r="F9" s="10">
        <f>F$123*'[1]pos01.01.05 rel'!F10</f>
        <v>35.634561069646367</v>
      </c>
      <c r="G9" s="10">
        <f>SQRT((F$123*'[1]pos01.01.05 rel'!G10)^2+('[1]pos01.01.05 rel'!F10*G$123)^2)</f>
        <v>27.047201063545209</v>
      </c>
      <c r="H9" s="10">
        <f>'[1]pos01.01.05 rel'!H10</f>
        <v>4</v>
      </c>
      <c r="I9" s="10">
        <f>I$123*'[1]pos01.01.05 rel'!I10</f>
        <v>3.6663364835217807</v>
      </c>
      <c r="J9" s="10">
        <f>SQRT((I$123*'[1]pos01.01.05 rel'!J10)^2+('[1]pos01.01.05 rel'!I10*J$123)^2)</f>
        <v>3.5775170967110896</v>
      </c>
      <c r="K9" s="39">
        <f>'[1]pos01.01.05 rel'!K10</f>
        <v>3</v>
      </c>
      <c r="L9" s="40">
        <f>L$123*'[1]pos01.01.05 rel'!L10</f>
        <v>282.53243346272916</v>
      </c>
      <c r="M9" s="10">
        <f>SQRT((L$123*'[1]pos01.01.05 rel'!M10)^2+('[1]pos01.01.05 rel'!L10*M$123)^2)</f>
        <v>51.805884910236067</v>
      </c>
      <c r="N9" s="39">
        <f>'[1]pos01.01.05 rel'!N10</f>
        <v>601</v>
      </c>
      <c r="O9" s="3"/>
    </row>
    <row r="10" spans="1:15" ht="19.5" customHeight="1" x14ac:dyDescent="0.25">
      <c r="A10" s="41"/>
      <c r="B10" s="37" t="s">
        <v>45</v>
      </c>
      <c r="C10" s="10">
        <f>$C$123*'[1]pos01.01.05 rel'!C11</f>
        <v>0.49690335721359802</v>
      </c>
      <c r="D10" s="10">
        <f>SQRT(($C$123*'[1]pos01.01.05 rel'!D11)^2+('[1]pos01.01.05 rel'!C11*'pos01.01.05 uk_geb'!$D$123)^2)</f>
        <v>0.35688370007265047</v>
      </c>
      <c r="E10" s="10">
        <f>'[1]pos01.01.05 rel'!E11</f>
        <v>4</v>
      </c>
      <c r="F10" s="38" t="s">
        <v>41</v>
      </c>
      <c r="G10" s="38" t="s">
        <v>41</v>
      </c>
      <c r="H10" s="10">
        <f>'[1]pos01.01.05 rel'!H11</f>
        <v>0</v>
      </c>
      <c r="I10" s="10" t="s">
        <v>41</v>
      </c>
      <c r="J10" s="10" t="s">
        <v>41</v>
      </c>
      <c r="K10" s="39">
        <f>'[1]pos01.01.05 rel'!K11</f>
        <v>0</v>
      </c>
      <c r="L10" s="42">
        <f>L$123*'[1]pos01.01.05 rel'!L11</f>
        <v>0.49701220457540374</v>
      </c>
      <c r="M10" s="10">
        <f>SQRT((L$123*'[1]pos01.01.05 rel'!M11)^2+('[1]pos01.01.05 rel'!L11*M$123)^2)</f>
        <v>0.35735742907566315</v>
      </c>
      <c r="N10" s="39">
        <f>'[1]pos01.01.05 rel'!N11</f>
        <v>4</v>
      </c>
      <c r="O10" s="3"/>
    </row>
    <row r="11" spans="1:15" ht="22.5" customHeight="1" x14ac:dyDescent="0.25">
      <c r="A11" s="43"/>
      <c r="B11" s="44" t="s">
        <v>46</v>
      </c>
      <c r="C11" s="45">
        <f>$C$123*'[1]pos01.01.05 rel'!C12</f>
        <v>14.570548007475315</v>
      </c>
      <c r="D11" s="45">
        <f>SQRT(($C$123*'[1]pos01.01.05 rel'!D12)^2+('[1]pos01.01.05 rel'!C12*'pos01.01.05 uk_geb'!$D$123)^2)</f>
        <v>7.0488445917355707</v>
      </c>
      <c r="E11" s="45">
        <f>'[1]pos01.01.05 rel'!E12</f>
        <v>76</v>
      </c>
      <c r="F11" s="46" t="s">
        <v>41</v>
      </c>
      <c r="G11" s="46" t="s">
        <v>41</v>
      </c>
      <c r="H11" s="45">
        <f>'[1]pos01.01.05 rel'!H12</f>
        <v>0</v>
      </c>
      <c r="I11" s="45" t="s">
        <v>41</v>
      </c>
      <c r="J11" s="45" t="s">
        <v>41</v>
      </c>
      <c r="K11" s="47">
        <f>'[1]pos01.01.05 rel'!K12</f>
        <v>0</v>
      </c>
      <c r="L11" s="48">
        <f>L$123*'[1]pos01.01.05 rel'!L12</f>
        <v>14.573739705997061</v>
      </c>
      <c r="M11" s="45">
        <f>SQRT((L$123*'[1]pos01.01.05 rel'!M12)^2+('[1]pos01.01.05 rel'!L12*M$123)^2)</f>
        <v>7.0591779888859838</v>
      </c>
      <c r="N11" s="47">
        <f>'[1]pos01.01.05 rel'!N12</f>
        <v>76</v>
      </c>
      <c r="O11" s="3"/>
    </row>
    <row r="12" spans="1:15" ht="19.5" customHeight="1" x14ac:dyDescent="0.25">
      <c r="A12" s="109" t="s">
        <v>47</v>
      </c>
      <c r="B12" s="110"/>
      <c r="C12" s="33">
        <v>22.967199708468065</v>
      </c>
      <c r="D12" s="33">
        <v>9.3844816608268324</v>
      </c>
      <c r="E12" s="33">
        <v>130</v>
      </c>
      <c r="F12" s="49" t="s">
        <v>41</v>
      </c>
      <c r="G12" s="49" t="s">
        <v>41</v>
      </c>
      <c r="H12" s="33">
        <v>0</v>
      </c>
      <c r="I12" s="33">
        <v>0.68001129951262507</v>
      </c>
      <c r="J12" s="49">
        <v>0.55184575735986663</v>
      </c>
      <c r="K12" s="34">
        <v>5</v>
      </c>
      <c r="L12" s="35">
        <v>23.634583980737535</v>
      </c>
      <c r="M12" s="49">
        <v>9.4639742055928302</v>
      </c>
      <c r="N12" s="50">
        <v>135</v>
      </c>
      <c r="O12" s="3"/>
    </row>
    <row r="13" spans="1:15" ht="19.5" customHeight="1" x14ac:dyDescent="0.25">
      <c r="A13" s="51"/>
      <c r="B13" s="52" t="s">
        <v>48</v>
      </c>
      <c r="C13" s="53">
        <f>$C$123*'[1]pos01.01.05 rel'!C14</f>
        <v>0.27610658271781507</v>
      </c>
      <c r="D13" s="53">
        <f>SQRT(($C$123*'[1]pos01.01.05 rel'!D14)^2+('[1]pos01.01.05 rel'!C14*'pos01.01.05 uk_geb'!$D$123)^2)</f>
        <v>0.18699454311338209</v>
      </c>
      <c r="E13" s="53">
        <f>'[1]pos01.01.05 rel'!E14</f>
        <v>4</v>
      </c>
      <c r="F13" s="54" t="s">
        <v>41</v>
      </c>
      <c r="G13" s="54" t="s">
        <v>41</v>
      </c>
      <c r="H13" s="53">
        <f>'[1]pos01.01.05 rel'!H14</f>
        <v>0</v>
      </c>
      <c r="I13" s="53">
        <f>I$123*'[1]pos01.01.05 rel'!I14</f>
        <v>0.54312108765153655</v>
      </c>
      <c r="J13" s="54">
        <f>SQRT((I$123*'[1]pos01.01.05 rel'!J14)^2+('[1]pos01.01.05 rel'!I14*J$123)^2)</f>
        <v>0.53046419859309346</v>
      </c>
      <c r="K13" s="55">
        <f>'[1]pos01.01.05 rel'!K14</f>
        <v>4</v>
      </c>
      <c r="L13" s="56">
        <f>L$123*'[1]pos01.01.05 rel'!L14</f>
        <v>0.80518479049840674</v>
      </c>
      <c r="M13" s="54">
        <f>SQRT((L$123*'[1]pos01.01.05 rel'!M14)^2+('[1]pos01.01.05 rel'!L14*M$123)^2)</f>
        <v>0.68503203801546986</v>
      </c>
      <c r="N13" s="57">
        <f>'[1]pos01.01.05 rel'!N14</f>
        <v>8</v>
      </c>
      <c r="O13" s="3"/>
    </row>
    <row r="14" spans="1:15" ht="19.5" customHeight="1" x14ac:dyDescent="0.25">
      <c r="A14" s="51"/>
      <c r="B14" s="58" t="s">
        <v>49</v>
      </c>
      <c r="C14" s="13">
        <f>$C$123*'[1]pos01.01.05 rel'!C15</f>
        <v>1.724849289685483</v>
      </c>
      <c r="D14" s="13">
        <f>SQRT(($C$123*'[1]pos01.01.05 rel'!D15)^2+('[1]pos01.01.05 rel'!C15*'pos01.01.05 uk_geb'!$D$123)^2)</f>
        <v>0.91848437935603866</v>
      </c>
      <c r="E14" s="13">
        <f>'[1]pos01.01.05 rel'!E15</f>
        <v>20</v>
      </c>
      <c r="F14" s="59" t="s">
        <v>41</v>
      </c>
      <c r="G14" s="59" t="s">
        <v>41</v>
      </c>
      <c r="H14" s="13">
        <f>'[1]pos01.01.05 rel'!H15</f>
        <v>0</v>
      </c>
      <c r="I14" s="13" t="s">
        <v>41</v>
      </c>
      <c r="J14" s="59" t="s">
        <v>41</v>
      </c>
      <c r="K14" s="60">
        <f>'[1]pos01.01.05 rel'!K15</f>
        <v>0</v>
      </c>
      <c r="L14" s="61">
        <f>L$123*'[1]pos01.01.05 rel'!L15</f>
        <v>1.7252271202876892</v>
      </c>
      <c r="M14" s="59">
        <f>SQRT((L$123*'[1]pos01.01.05 rel'!M15)^2+('[1]pos01.01.05 rel'!L15*M$123)^2)</f>
        <v>0.91768501069965935</v>
      </c>
      <c r="N14" s="62">
        <f>'[1]pos01.01.05 rel'!N15</f>
        <v>20</v>
      </c>
      <c r="O14" s="3"/>
    </row>
    <row r="15" spans="1:15" ht="19.5" customHeight="1" x14ac:dyDescent="0.25">
      <c r="A15" s="51"/>
      <c r="B15" s="58" t="s">
        <v>50</v>
      </c>
      <c r="C15" s="13">
        <f>$C$123*'[1]pos01.01.05 rel'!C16</f>
        <v>2.0502236944911929</v>
      </c>
      <c r="D15" s="13">
        <f>SQRT(($C$123*'[1]pos01.01.05 rel'!D16)^2+('[1]pos01.01.05 rel'!C16*'pos01.01.05 uk_geb'!$D$123)^2)</f>
        <v>0.70530475620732014</v>
      </c>
      <c r="E15" s="13">
        <f>'[1]pos01.01.05 rel'!E16</f>
        <v>25</v>
      </c>
      <c r="F15" s="59" t="s">
        <v>41</v>
      </c>
      <c r="G15" s="59" t="s">
        <v>41</v>
      </c>
      <c r="H15" s="13">
        <f>'[1]pos01.01.05 rel'!H16</f>
        <v>0</v>
      </c>
      <c r="I15" s="13" t="s">
        <v>41</v>
      </c>
      <c r="J15" s="59" t="s">
        <v>41</v>
      </c>
      <c r="K15" s="60">
        <f>'[1]pos01.01.05 rel'!K16</f>
        <v>0</v>
      </c>
      <c r="L15" s="61">
        <f>L$123*'[1]pos01.01.05 rel'!L16</f>
        <v>2.0506727988029683</v>
      </c>
      <c r="M15" s="59">
        <f>SQRT((L$123*'[1]pos01.01.05 rel'!M16)^2+('[1]pos01.01.05 rel'!L16*M$123)^2)</f>
        <v>0.70348582662884285</v>
      </c>
      <c r="N15" s="62">
        <f>'[1]pos01.01.05 rel'!N16</f>
        <v>25</v>
      </c>
      <c r="O15" s="3"/>
    </row>
    <row r="16" spans="1:15" ht="19.5" customHeight="1" x14ac:dyDescent="0.25">
      <c r="A16" s="51"/>
      <c r="B16" s="58" t="s">
        <v>51</v>
      </c>
      <c r="C16" s="13">
        <f>$C$123*'[1]pos01.01.05 rel'!C17</f>
        <v>12.306170060907824</v>
      </c>
      <c r="D16" s="13">
        <f>SQRT(($C$123*'[1]pos01.01.05 rel'!D17)^2+('[1]pos01.01.05 rel'!C17*'pos01.01.05 uk_geb'!$D$123)^2)</f>
        <v>8.3654061577082519</v>
      </c>
      <c r="E16" s="13">
        <f>'[1]pos01.01.05 rel'!E17</f>
        <v>33</v>
      </c>
      <c r="F16" s="59" t="s">
        <v>41</v>
      </c>
      <c r="G16" s="59" t="s">
        <v>41</v>
      </c>
      <c r="H16" s="13">
        <f>'[1]pos01.01.05 rel'!H17</f>
        <v>0</v>
      </c>
      <c r="I16" s="13" t="s">
        <v>41</v>
      </c>
      <c r="J16" s="59" t="s">
        <v>41</v>
      </c>
      <c r="K16" s="60">
        <f>'[1]pos01.01.05 rel'!K17</f>
        <v>0</v>
      </c>
      <c r="L16" s="61">
        <f>L$123*'[1]pos01.01.05 rel'!L17</f>
        <v>12.308865744335225</v>
      </c>
      <c r="M16" s="59">
        <f>SQRT((L$123*'[1]pos01.01.05 rel'!M17)^2+('[1]pos01.01.05 rel'!L17*M$123)^2)</f>
        <v>8.399127866036098</v>
      </c>
      <c r="N16" s="62">
        <f>'[1]pos01.01.05 rel'!N17</f>
        <v>33</v>
      </c>
      <c r="O16" s="3"/>
    </row>
    <row r="17" spans="1:15" ht="19.5" customHeight="1" x14ac:dyDescent="0.25">
      <c r="A17" s="51"/>
      <c r="B17" s="58" t="s">
        <v>52</v>
      </c>
      <c r="C17" s="13">
        <f>$C$123*'[1]pos01.01.05 rel'!C18</f>
        <v>1.8318164615357184</v>
      </c>
      <c r="D17" s="13">
        <f>SQRT(($C$123*'[1]pos01.01.05 rel'!D18)^2+('[1]pos01.01.05 rel'!C18*'pos01.01.05 uk_geb'!$D$123)^2)</f>
        <v>0.72077433530723434</v>
      </c>
      <c r="E17" s="13">
        <f>'[1]pos01.01.05 rel'!E18</f>
        <v>22</v>
      </c>
      <c r="F17" s="59" t="s">
        <v>41</v>
      </c>
      <c r="G17" s="59" t="s">
        <v>41</v>
      </c>
      <c r="H17" s="13">
        <f>'[1]pos01.01.05 rel'!H18</f>
        <v>0</v>
      </c>
      <c r="I17" s="13" t="s">
        <v>41</v>
      </c>
      <c r="J17" s="59" t="s">
        <v>41</v>
      </c>
      <c r="K17" s="60">
        <f>'[1]pos01.01.05 rel'!K18</f>
        <v>0</v>
      </c>
      <c r="L17" s="61">
        <f>L$123*'[1]pos01.01.05 rel'!L18</f>
        <v>1.8322177234436041</v>
      </c>
      <c r="M17" s="59">
        <f>SQRT((L$123*'[1]pos01.01.05 rel'!M18)^2+('[1]pos01.01.05 rel'!L18*M$123)^2)</f>
        <v>0.71876777552476878</v>
      </c>
      <c r="N17" s="62">
        <f>'[1]pos01.01.05 rel'!N18</f>
        <v>22</v>
      </c>
      <c r="O17" s="3"/>
    </row>
    <row r="18" spans="1:15" ht="19.5" customHeight="1" x14ac:dyDescent="0.25">
      <c r="A18" s="51"/>
      <c r="B18" s="58" t="s">
        <v>53</v>
      </c>
      <c r="C18" s="13">
        <f>$C$123*'[1]pos01.01.05 rel'!C19</f>
        <v>2.9223675672077372</v>
      </c>
      <c r="D18" s="13">
        <f>SQRT(($C$123*'[1]pos01.01.05 rel'!D19)^2+('[1]pos01.01.05 rel'!C19*'pos01.01.05 uk_geb'!$D$123)^2)</f>
        <v>1.8419205525139282</v>
      </c>
      <c r="E18" s="13">
        <f>'[1]pos01.01.05 rel'!E19</f>
        <v>14</v>
      </c>
      <c r="F18" s="59" t="s">
        <v>41</v>
      </c>
      <c r="G18" s="59" t="s">
        <v>41</v>
      </c>
      <c r="H18" s="13">
        <f>'[1]pos01.01.05 rel'!H19</f>
        <v>0</v>
      </c>
      <c r="I18" s="13" t="s">
        <v>41</v>
      </c>
      <c r="J18" s="59" t="s">
        <v>41</v>
      </c>
      <c r="K18" s="60">
        <f>'[1]pos01.01.05 rel'!K19</f>
        <v>0</v>
      </c>
      <c r="L18" s="61">
        <f>L$123*'[1]pos01.01.05 rel'!L19</f>
        <v>2.9230077158307957</v>
      </c>
      <c r="M18" s="59">
        <f>SQRT((L$123*'[1]pos01.01.05 rel'!M19)^2+('[1]pos01.01.05 rel'!L19*M$123)^2)</f>
        <v>1.8404479871069948</v>
      </c>
      <c r="N18" s="62">
        <f>'[1]pos01.01.05 rel'!N19</f>
        <v>14</v>
      </c>
      <c r="O18" s="3"/>
    </row>
    <row r="19" spans="1:15" ht="19.5" customHeight="1" x14ac:dyDescent="0.25">
      <c r="A19" s="51"/>
      <c r="B19" s="58" t="s">
        <v>54</v>
      </c>
      <c r="C19" s="13">
        <f>$C$123*'[1]pos01.01.05 rel'!C20</f>
        <v>1.077617660829183</v>
      </c>
      <c r="D19" s="13">
        <f>SQRT(($C$123*'[1]pos01.01.05 rel'!D20)^2+('[1]pos01.01.05 rel'!C20*'pos01.01.05 uk_geb'!$D$123)^2)</f>
        <v>0.75323512176046648</v>
      </c>
      <c r="E19" s="13">
        <f>'[1]pos01.01.05 rel'!E20</f>
        <v>6</v>
      </c>
      <c r="F19" s="59" t="s">
        <v>41</v>
      </c>
      <c r="G19" s="59" t="s">
        <v>41</v>
      </c>
      <c r="H19" s="13">
        <f>'[1]pos01.01.05 rel'!H20</f>
        <v>0</v>
      </c>
      <c r="I19" s="13">
        <f>I$123*'[1]pos01.01.05 rel'!I20</f>
        <v>0.13689021186108849</v>
      </c>
      <c r="J19" s="59">
        <f>SQRT((I$123*'[1]pos01.01.05 rel'!J20)^2+('[1]pos01.01.05 rel'!I20*J$123)^2)</f>
        <v>0.13910645601909652</v>
      </c>
      <c r="K19" s="60">
        <f>'[1]pos01.01.05 rel'!K20</f>
        <v>1</v>
      </c>
      <c r="L19" s="61">
        <f>L$123*'[1]pos01.01.05 rel'!L20</f>
        <v>1.2111892638786941</v>
      </c>
      <c r="M19" s="59">
        <f>SQRT((L$123*'[1]pos01.01.05 rel'!M20)^2+('[1]pos01.01.05 rel'!L20*M$123)^2)</f>
        <v>0.76549263772736609</v>
      </c>
      <c r="N19" s="62">
        <f>'[1]pos01.01.05 rel'!N20</f>
        <v>7</v>
      </c>
      <c r="O19" s="3"/>
    </row>
    <row r="20" spans="1:15" ht="19.5" customHeight="1" x14ac:dyDescent="0.25">
      <c r="A20" s="63"/>
      <c r="B20" s="64" t="s">
        <v>55</v>
      </c>
      <c r="C20" s="65">
        <f>$C$123*'[1]pos01.01.05 rel'!C21</f>
        <v>0.77804839109314328</v>
      </c>
      <c r="D20" s="65">
        <f>SQRT(($C$123*'[1]pos01.01.05 rel'!D21)^2+('[1]pos01.01.05 rel'!C21*'pos01.01.05 uk_geb'!$D$123)^2)</f>
        <v>0.38764678051332946</v>
      </c>
      <c r="E20" s="65">
        <f>'[1]pos01.01.05 rel'!E21</f>
        <v>6</v>
      </c>
      <c r="F20" s="66" t="s">
        <v>41</v>
      </c>
      <c r="G20" s="67" t="s">
        <v>41</v>
      </c>
      <c r="H20" s="65">
        <f>'[1]pos01.01.05 rel'!H21</f>
        <v>0</v>
      </c>
      <c r="I20" s="65" t="s">
        <v>41</v>
      </c>
      <c r="J20" s="67" t="s">
        <v>41</v>
      </c>
      <c r="K20" s="68">
        <f>'[1]pos01.01.05 rel'!K21</f>
        <v>0</v>
      </c>
      <c r="L20" s="69">
        <f>L$123*'[1]pos01.01.05 rel'!L21</f>
        <v>0.77821882366015838</v>
      </c>
      <c r="M20" s="67">
        <f>SQRT((L$123*'[1]pos01.01.05 rel'!M21)^2+('[1]pos01.01.05 rel'!L21*M$123)^2)</f>
        <v>0.38655457102125218</v>
      </c>
      <c r="N20" s="68">
        <f>'[1]pos01.01.05 rel'!N21</f>
        <v>6</v>
      </c>
      <c r="O20" s="3"/>
    </row>
    <row r="21" spans="1:15" ht="19.5" customHeight="1" x14ac:dyDescent="0.25">
      <c r="A21" s="129" t="s">
        <v>56</v>
      </c>
      <c r="B21" s="130"/>
      <c r="C21" s="33">
        <v>62.849989721347356</v>
      </c>
      <c r="D21" s="33">
        <v>15.34345711193035</v>
      </c>
      <c r="E21" s="33">
        <v>193</v>
      </c>
      <c r="F21" s="49" t="s">
        <v>41</v>
      </c>
      <c r="G21" s="49" t="s">
        <v>41</v>
      </c>
      <c r="H21" s="33">
        <v>0</v>
      </c>
      <c r="I21" s="49" t="s">
        <v>41</v>
      </c>
      <c r="J21" s="49" t="s">
        <v>41</v>
      </c>
      <c r="K21" s="34">
        <v>0</v>
      </c>
      <c r="L21" s="35">
        <v>62.863757097782695</v>
      </c>
      <c r="M21" s="49">
        <v>15.173825964249776</v>
      </c>
      <c r="N21" s="34">
        <v>193</v>
      </c>
      <c r="O21" s="3"/>
    </row>
    <row r="22" spans="1:15" ht="19.5" customHeight="1" x14ac:dyDescent="0.25">
      <c r="A22" s="41"/>
      <c r="B22" s="70" t="s">
        <v>48</v>
      </c>
      <c r="C22" s="8">
        <f>$C$123*'[1]pos01.01.05 rel'!C23</f>
        <v>1.7983770906107726</v>
      </c>
      <c r="D22" s="8">
        <f>SQRT(($C$123*'[1]pos01.01.05 rel'!D23)^2+('[1]pos01.01.05 rel'!C23*'pos01.01.05 uk_geb'!$D$123)^2)</f>
        <v>1.0184987148286182</v>
      </c>
      <c r="E22" s="8">
        <f>'[1]pos01.01.05 rel'!E23</f>
        <v>5</v>
      </c>
      <c r="F22" s="71" t="s">
        <v>41</v>
      </c>
      <c r="G22" s="71" t="s">
        <v>41</v>
      </c>
      <c r="H22" s="8">
        <f>'[1]pos01.01.05 rel'!H23</f>
        <v>0</v>
      </c>
      <c r="I22" s="8" t="s">
        <v>41</v>
      </c>
      <c r="J22" s="71" t="s">
        <v>41</v>
      </c>
      <c r="K22" s="72">
        <f>'[1]pos01.01.05 rel'!K23</f>
        <v>0</v>
      </c>
      <c r="L22" s="73">
        <f>L$123*'[1]pos01.01.05 rel'!L23</f>
        <v>1.7987710275786</v>
      </c>
      <c r="M22" s="71">
        <f>SQRT((L$123*'[1]pos01.01.05 rel'!M23)^2+('[1]pos01.01.05 rel'!L23*M$123)^2)</f>
        <v>1.0147311420305736</v>
      </c>
      <c r="N22" s="72">
        <f>'[1]pos01.01.05 rel'!N23</f>
        <v>5</v>
      </c>
      <c r="O22" s="3"/>
    </row>
    <row r="23" spans="1:15" ht="19.5" customHeight="1" x14ac:dyDescent="0.25">
      <c r="A23" s="41"/>
      <c r="B23" s="74" t="s">
        <v>57</v>
      </c>
      <c r="C23" s="13">
        <f>$C$123*'[1]pos01.01.05 rel'!C24</f>
        <v>0.54030231268135853</v>
      </c>
      <c r="D23" s="13">
        <f>SQRT(($C$123*'[1]pos01.01.05 rel'!D24)^2+('[1]pos01.01.05 rel'!C24*'pos01.01.05 uk_geb'!$D$123)^2)</f>
        <v>0.5315695193095975</v>
      </c>
      <c r="E23" s="13">
        <f>'[1]pos01.01.05 rel'!E24</f>
        <v>3</v>
      </c>
      <c r="F23" s="59" t="s">
        <v>41</v>
      </c>
      <c r="G23" s="59" t="s">
        <v>41</v>
      </c>
      <c r="H23" s="13">
        <f>'[1]pos01.01.05 rel'!H24</f>
        <v>0</v>
      </c>
      <c r="I23" s="59" t="s">
        <v>41</v>
      </c>
      <c r="J23" s="59" t="s">
        <v>41</v>
      </c>
      <c r="K23" s="60">
        <f>'[1]pos01.01.05 rel'!K24</f>
        <v>0</v>
      </c>
      <c r="L23" s="61">
        <f>L$123*'[1]pos01.01.05 rel'!L24</f>
        <v>0.54042066664387312</v>
      </c>
      <c r="M23" s="59">
        <f>SQRT((L$123*'[1]pos01.01.05 rel'!M24)^2+('[1]pos01.01.05 rel'!L24*M$123)^2)</f>
        <v>0.53114491526699803</v>
      </c>
      <c r="N23" s="60">
        <f>'[1]pos01.01.05 rel'!N24</f>
        <v>3</v>
      </c>
      <c r="O23" s="3"/>
    </row>
    <row r="24" spans="1:15" ht="19.5" customHeight="1" x14ac:dyDescent="0.25">
      <c r="A24" s="41"/>
      <c r="B24" s="74" t="s">
        <v>58</v>
      </c>
      <c r="C24" s="13">
        <f>$C$123*'[1]pos01.01.05 rel'!C25</f>
        <v>4.7293291314506174</v>
      </c>
      <c r="D24" s="13">
        <f>SQRT(($C$123*'[1]pos01.01.05 rel'!D25)^2+('[1]pos01.01.05 rel'!C25*'pos01.01.05 uk_geb'!$D$123)^2)</f>
        <v>1.6179049829363661</v>
      </c>
      <c r="E24" s="13">
        <f>'[1]pos01.01.05 rel'!E25</f>
        <v>46</v>
      </c>
      <c r="F24" s="59" t="s">
        <v>41</v>
      </c>
      <c r="G24" s="59" t="s">
        <v>41</v>
      </c>
      <c r="H24" s="13">
        <f>'[1]pos01.01.05 rel'!H25</f>
        <v>0</v>
      </c>
      <c r="I24" s="59" t="s">
        <v>41</v>
      </c>
      <c r="J24" s="59" t="s">
        <v>41</v>
      </c>
      <c r="K24" s="60">
        <f>'[1]pos01.01.05 rel'!K25</f>
        <v>0</v>
      </c>
      <c r="L24" s="61">
        <f>L$123*'[1]pos01.01.05 rel'!L25</f>
        <v>4.7303650974822213</v>
      </c>
      <c r="M24" s="59">
        <f>SQRT((L$123*'[1]pos01.01.05 rel'!M25)^2+('[1]pos01.01.05 rel'!L25*M$123)^2)</f>
        <v>1.6016398490729629</v>
      </c>
      <c r="N24" s="60">
        <f>'[1]pos01.01.05 rel'!N25</f>
        <v>46</v>
      </c>
      <c r="O24" s="3"/>
    </row>
    <row r="25" spans="1:15" ht="19.5" customHeight="1" x14ac:dyDescent="0.25">
      <c r="A25" s="41"/>
      <c r="B25" s="74" t="s">
        <v>59</v>
      </c>
      <c r="C25" s="13">
        <f>$C$123*'[1]pos01.01.05 rel'!C26</f>
        <v>3.1122501961292621</v>
      </c>
      <c r="D25" s="13">
        <f>SQRT(($C$123*'[1]pos01.01.05 rel'!D26)^2+('[1]pos01.01.05 rel'!C26*'pos01.01.05 uk_geb'!$D$123)^2)</f>
        <v>1.5239240419742079</v>
      </c>
      <c r="E25" s="13">
        <f>'[1]pos01.01.05 rel'!E26</f>
        <v>11</v>
      </c>
      <c r="F25" s="59" t="s">
        <v>41</v>
      </c>
      <c r="G25" s="59" t="s">
        <v>41</v>
      </c>
      <c r="H25" s="13">
        <f>'[1]pos01.01.05 rel'!H26</f>
        <v>0</v>
      </c>
      <c r="I25" s="59" t="s">
        <v>41</v>
      </c>
      <c r="J25" s="59" t="s">
        <v>41</v>
      </c>
      <c r="K25" s="60">
        <f>'[1]pos01.01.05 rel'!K26</f>
        <v>0</v>
      </c>
      <c r="L25" s="61">
        <f>L$123*'[1]pos01.01.05 rel'!L26</f>
        <v>3.1129319388025736</v>
      </c>
      <c r="M25" s="59">
        <f>SQRT((L$123*'[1]pos01.01.05 rel'!M26)^2+('[1]pos01.01.05 rel'!L26*M$123)^2)</f>
        <v>1.5148081567598808</v>
      </c>
      <c r="N25" s="60">
        <f>'[1]pos01.01.05 rel'!N26</f>
        <v>11</v>
      </c>
      <c r="O25" s="3"/>
    </row>
    <row r="26" spans="1:15" ht="19.5" customHeight="1" x14ac:dyDescent="0.25">
      <c r="A26" s="41"/>
      <c r="B26" s="74" t="s">
        <v>60</v>
      </c>
      <c r="C26" s="13">
        <f>$C$123*'[1]pos01.01.05 rel'!C27</f>
        <v>3.1335921085394309</v>
      </c>
      <c r="D26" s="13">
        <f>SQRT(($C$123*'[1]pos01.01.05 rel'!D27)^2+('[1]pos01.01.05 rel'!C27*'pos01.01.05 uk_geb'!$D$123)^2)</f>
        <v>1.1496713280265636</v>
      </c>
      <c r="E26" s="13">
        <f>'[1]pos01.01.05 rel'!E27</f>
        <v>23</v>
      </c>
      <c r="F26" s="59" t="s">
        <v>41</v>
      </c>
      <c r="G26" s="59" t="s">
        <v>41</v>
      </c>
      <c r="H26" s="13">
        <f>'[1]pos01.01.05 rel'!H27</f>
        <v>0</v>
      </c>
      <c r="I26" s="59" t="s">
        <v>41</v>
      </c>
      <c r="J26" s="59" t="s">
        <v>41</v>
      </c>
      <c r="K26" s="60">
        <f>'[1]pos01.01.05 rel'!K27</f>
        <v>0</v>
      </c>
      <c r="L26" s="61">
        <f>L$123*'[1]pos01.01.05 rel'!L27</f>
        <v>3.1342785261879387</v>
      </c>
      <c r="M26" s="59">
        <f>SQRT((L$123*'[1]pos01.01.05 rel'!M27)^2+('[1]pos01.01.05 rel'!L27*M$123)^2)</f>
        <v>1.1398130885530657</v>
      </c>
      <c r="N26" s="60">
        <f>'[1]pos01.01.05 rel'!N27</f>
        <v>23</v>
      </c>
      <c r="O26" s="3"/>
    </row>
    <row r="27" spans="1:15" ht="19.5" customHeight="1" x14ac:dyDescent="0.25">
      <c r="A27" s="41"/>
      <c r="B27" s="74" t="s">
        <v>61</v>
      </c>
      <c r="C27" s="13">
        <f>$C$123*'[1]pos01.01.05 rel'!C28</f>
        <v>0.28918954765174554</v>
      </c>
      <c r="D27" s="13">
        <f>SQRT(($C$123*'[1]pos01.01.05 rel'!D28)^2+('[1]pos01.01.05 rel'!C28*'pos01.01.05 uk_geb'!$D$123)^2)</f>
        <v>0.18179496278158333</v>
      </c>
      <c r="E27" s="13">
        <f>'[1]pos01.01.05 rel'!E28</f>
        <v>4</v>
      </c>
      <c r="F27" s="59" t="s">
        <v>41</v>
      </c>
      <c r="G27" s="59" t="s">
        <v>41</v>
      </c>
      <c r="H27" s="13">
        <f>'[1]pos01.01.05 rel'!H28</f>
        <v>0</v>
      </c>
      <c r="I27" s="59" t="s">
        <v>41</v>
      </c>
      <c r="J27" s="59" t="s">
        <v>41</v>
      </c>
      <c r="K27" s="60">
        <f>'[1]pos01.01.05 rel'!K28</f>
        <v>0</v>
      </c>
      <c r="L27" s="61">
        <f>L$123*'[1]pos01.01.05 rel'!L28</f>
        <v>0.2892528950187267</v>
      </c>
      <c r="M27" s="59">
        <f>SQRT((L$123*'[1]pos01.01.05 rel'!M28)^2+('[1]pos01.01.05 rel'!L28*M$123)^2)</f>
        <v>0.18257934622213423</v>
      </c>
      <c r="N27" s="60">
        <f>'[1]pos01.01.05 rel'!N28</f>
        <v>4</v>
      </c>
      <c r="O27" s="3"/>
    </row>
    <row r="28" spans="1:15" ht="19.5" customHeight="1" x14ac:dyDescent="0.25">
      <c r="A28" s="41"/>
      <c r="B28" s="74" t="s">
        <v>62</v>
      </c>
      <c r="C28" s="13">
        <f>$C$123*'[1]pos01.01.05 rel'!C29</f>
        <v>2.7665102157277608</v>
      </c>
      <c r="D28" s="13">
        <f>SQRT(($C$123*'[1]pos01.01.05 rel'!D29)^2+('[1]pos01.01.05 rel'!C29*'pos01.01.05 uk_geb'!$D$123)^2)</f>
        <v>1.0442630391375869</v>
      </c>
      <c r="E28" s="13">
        <f>'[1]pos01.01.05 rel'!E29</f>
        <v>12</v>
      </c>
      <c r="F28" s="59" t="s">
        <v>41</v>
      </c>
      <c r="G28" s="59" t="s">
        <v>41</v>
      </c>
      <c r="H28" s="13">
        <f>'[1]pos01.01.05 rel'!H29</f>
        <v>0</v>
      </c>
      <c r="I28" s="59" t="s">
        <v>41</v>
      </c>
      <c r="J28" s="59" t="s">
        <v>41</v>
      </c>
      <c r="K28" s="60">
        <f>'[1]pos01.01.05 rel'!K29</f>
        <v>0</v>
      </c>
      <c r="L28" s="61">
        <f>L$123*'[1]pos01.01.05 rel'!L29</f>
        <v>2.7671162235842464</v>
      </c>
      <c r="M28" s="59">
        <f>SQRT((L$123*'[1]pos01.01.05 rel'!M29)^2+('[1]pos01.01.05 rel'!L29*M$123)^2)</f>
        <v>1.0281228502908331</v>
      </c>
      <c r="N28" s="60">
        <f>'[1]pos01.01.05 rel'!N29</f>
        <v>12</v>
      </c>
      <c r="O28" s="3"/>
    </row>
    <row r="29" spans="1:15" ht="19.5" customHeight="1" x14ac:dyDescent="0.25">
      <c r="A29" s="41"/>
      <c r="B29" s="74" t="s">
        <v>63</v>
      </c>
      <c r="C29" s="13">
        <f>$C$123*'[1]pos01.01.05 rel'!C30</f>
        <v>29.356178260856979</v>
      </c>
      <c r="D29" s="13">
        <f>SQRT(($C$123*'[1]pos01.01.05 rel'!D30)^2+('[1]pos01.01.05 rel'!C30*'pos01.01.05 uk_geb'!$D$123)^2)</f>
        <v>13.452576332246347</v>
      </c>
      <c r="E29" s="13">
        <f>'[1]pos01.01.05 rel'!E30</f>
        <v>24</v>
      </c>
      <c r="F29" s="59" t="s">
        <v>41</v>
      </c>
      <c r="G29" s="59" t="s">
        <v>41</v>
      </c>
      <c r="H29" s="13">
        <f>'[1]pos01.01.05 rel'!H30</f>
        <v>0</v>
      </c>
      <c r="I29" s="59" t="s">
        <v>41</v>
      </c>
      <c r="J29" s="59" t="s">
        <v>41</v>
      </c>
      <c r="K29" s="60">
        <f>'[1]pos01.01.05 rel'!K30</f>
        <v>0</v>
      </c>
      <c r="L29" s="61">
        <f>L$123*'[1]pos01.01.05 rel'!L30</f>
        <v>29.362608771961465</v>
      </c>
      <c r="M29" s="59">
        <f>SQRT((L$123*'[1]pos01.01.05 rel'!M30)^2+('[1]pos01.01.05 rel'!L30*M$123)^2)</f>
        <v>13.462014428896463</v>
      </c>
      <c r="N29" s="60">
        <f>'[1]pos01.01.05 rel'!N30</f>
        <v>24</v>
      </c>
      <c r="O29" s="3"/>
    </row>
    <row r="30" spans="1:15" ht="19.5" customHeight="1" x14ac:dyDescent="0.25">
      <c r="A30" s="41"/>
      <c r="B30" s="74" t="s">
        <v>64</v>
      </c>
      <c r="C30" s="59" t="s">
        <v>41</v>
      </c>
      <c r="D30" s="59" t="s">
        <v>41</v>
      </c>
      <c r="E30" s="13">
        <f>'[1]pos01.01.05 rel'!E31</f>
        <v>0</v>
      </c>
      <c r="F30" s="59" t="s">
        <v>41</v>
      </c>
      <c r="G30" s="59" t="s">
        <v>41</v>
      </c>
      <c r="H30" s="13">
        <f>'[1]pos01.01.05 rel'!H31</f>
        <v>0</v>
      </c>
      <c r="I30" s="59" t="s">
        <v>41</v>
      </c>
      <c r="J30" s="59" t="s">
        <v>41</v>
      </c>
      <c r="K30" s="60">
        <f>'[1]pos01.01.05 rel'!K31</f>
        <v>0</v>
      </c>
      <c r="L30" s="61" t="s">
        <v>41</v>
      </c>
      <c r="M30" s="59" t="s">
        <v>41</v>
      </c>
      <c r="N30" s="60">
        <f>'[1]pos01.01.05 rel'!N31</f>
        <v>0</v>
      </c>
      <c r="O30" s="3"/>
    </row>
    <row r="31" spans="1:15" ht="19.5" customHeight="1" x14ac:dyDescent="0.25">
      <c r="A31" s="41"/>
      <c r="B31" s="74" t="s">
        <v>65</v>
      </c>
      <c r="C31" s="13">
        <f>$C$123*'[1]pos01.01.05 rel'!C32</f>
        <v>13.842888719343993</v>
      </c>
      <c r="D31" s="13">
        <f>SQRT(($C$123*'[1]pos01.01.05 rel'!D32)^2+('[1]pos01.01.05 rel'!C32*'pos01.01.05 uk_geb'!$D$123)^2)</f>
        <v>4.9460716011421342</v>
      </c>
      <c r="E31" s="13">
        <f>'[1]pos01.01.05 rel'!E32</f>
        <v>42</v>
      </c>
      <c r="F31" s="59" t="s">
        <v>41</v>
      </c>
      <c r="G31" s="59" t="s">
        <v>41</v>
      </c>
      <c r="H31" s="13">
        <f>'[1]pos01.01.05 rel'!H32</f>
        <v>0</v>
      </c>
      <c r="I31" s="59" t="s">
        <v>41</v>
      </c>
      <c r="J31" s="59" t="s">
        <v>41</v>
      </c>
      <c r="K31" s="60">
        <f>'[1]pos01.01.05 rel'!K32</f>
        <v>0</v>
      </c>
      <c r="L31" s="61">
        <f>L$123*'[1]pos01.01.05 rel'!L32</f>
        <v>13.84592102310082</v>
      </c>
      <c r="M31" s="59">
        <f>SQRT((L$123*'[1]pos01.01.05 rel'!M32)^2+('[1]pos01.01.05 rel'!L32*M$123)^2)</f>
        <v>4.8920145692777055</v>
      </c>
      <c r="N31" s="60">
        <f>'[1]pos01.01.05 rel'!N32</f>
        <v>42</v>
      </c>
      <c r="O31" s="3"/>
    </row>
    <row r="32" spans="1:15" ht="19.5" customHeight="1" x14ac:dyDescent="0.25">
      <c r="A32" s="41"/>
      <c r="B32" s="74" t="s">
        <v>66</v>
      </c>
      <c r="C32" s="13">
        <f>$C$123*'[1]pos01.01.05 rel'!C33</f>
        <v>0.96012586852558057</v>
      </c>
      <c r="D32" s="13">
        <f>SQRT(($C$123*'[1]pos01.01.05 rel'!D33)^2+('[1]pos01.01.05 rel'!C33*'pos01.01.05 uk_geb'!$D$123)^2)</f>
        <v>0.40144644480892461</v>
      </c>
      <c r="E32" s="13">
        <f>'[1]pos01.01.05 rel'!E33</f>
        <v>8</v>
      </c>
      <c r="F32" s="59" t="s">
        <v>41</v>
      </c>
      <c r="G32" s="59" t="s">
        <v>41</v>
      </c>
      <c r="H32" s="13">
        <f>'[1]pos01.01.05 rel'!H33</f>
        <v>0</v>
      </c>
      <c r="I32" s="59" t="s">
        <v>41</v>
      </c>
      <c r="J32" s="59" t="s">
        <v>41</v>
      </c>
      <c r="K32" s="60">
        <f>'[1]pos01.01.05 rel'!K33</f>
        <v>0</v>
      </c>
      <c r="L32" s="61">
        <f>L$123*'[1]pos01.01.05 rel'!L33</f>
        <v>0.96033618541370891</v>
      </c>
      <c r="M32" s="59">
        <f>SQRT((L$123*'[1]pos01.01.05 rel'!M33)^2+('[1]pos01.01.05 rel'!L33*M$123)^2)</f>
        <v>0.40175346150560576</v>
      </c>
      <c r="N32" s="60">
        <f>'[1]pos01.01.05 rel'!N33</f>
        <v>8</v>
      </c>
      <c r="O32" s="3"/>
    </row>
    <row r="33" spans="1:15" ht="19.5" customHeight="1" x14ac:dyDescent="0.25">
      <c r="A33" s="41"/>
      <c r="B33" s="74" t="s">
        <v>67</v>
      </c>
      <c r="C33" s="13">
        <f>$C$123*'[1]pos01.01.05 rel'!C34</f>
        <v>0.34934985823415204</v>
      </c>
      <c r="D33" s="13">
        <f>SQRT(($C$123*'[1]pos01.01.05 rel'!D34)^2+('[1]pos01.01.05 rel'!C34*'pos01.01.05 uk_geb'!$D$123)^2)</f>
        <v>0.21680518617057645</v>
      </c>
      <c r="E33" s="13">
        <f>'[1]pos01.01.05 rel'!E34</f>
        <v>4</v>
      </c>
      <c r="F33" s="59" t="s">
        <v>41</v>
      </c>
      <c r="G33" s="59" t="s">
        <v>41</v>
      </c>
      <c r="H33" s="13">
        <f>'[1]pos01.01.05 rel'!H34</f>
        <v>0</v>
      </c>
      <c r="I33" s="59" t="s">
        <v>41</v>
      </c>
      <c r="J33" s="59" t="s">
        <v>41</v>
      </c>
      <c r="K33" s="60">
        <f>'[1]pos01.01.05 rel'!K34</f>
        <v>0</v>
      </c>
      <c r="L33" s="61">
        <f>L$123*'[1]pos01.01.05 rel'!L34</f>
        <v>0.34942638379966406</v>
      </c>
      <c r="M33" s="59">
        <f>SQRT((L$123*'[1]pos01.01.05 rel'!M34)^2+('[1]pos01.01.05 rel'!L34*M$123)^2)</f>
        <v>0.21768590594166742</v>
      </c>
      <c r="N33" s="60">
        <f>'[1]pos01.01.05 rel'!N34</f>
        <v>4</v>
      </c>
      <c r="O33" s="3"/>
    </row>
    <row r="34" spans="1:15" ht="19.5" customHeight="1" x14ac:dyDescent="0.25">
      <c r="A34" s="41"/>
      <c r="B34" s="74" t="s">
        <v>68</v>
      </c>
      <c r="C34" s="13">
        <f>$C$123*'[1]pos01.01.05 rel'!C35</f>
        <v>1.8284740324240571</v>
      </c>
      <c r="D34" s="13">
        <f>SQRT(($C$123*'[1]pos01.01.05 rel'!D35)^2+('[1]pos01.01.05 rel'!C35*'pos01.01.05 uk_geb'!$D$123)^2)</f>
        <v>0.76661142932381776</v>
      </c>
      <c r="E34" s="13">
        <f>'[1]pos01.01.05 rel'!E35</f>
        <v>9</v>
      </c>
      <c r="F34" s="59" t="s">
        <v>41</v>
      </c>
      <c r="G34" s="59" t="s">
        <v>41</v>
      </c>
      <c r="H34" s="13">
        <f>'[1]pos01.01.05 rel'!H35</f>
        <v>0</v>
      </c>
      <c r="I34" s="59" t="s">
        <v>41</v>
      </c>
      <c r="J34" s="59" t="s">
        <v>41</v>
      </c>
      <c r="K34" s="60">
        <f>'[1]pos01.01.05 rel'!K35</f>
        <v>0</v>
      </c>
      <c r="L34" s="61">
        <f>L$123*'[1]pos01.01.05 rel'!L35</f>
        <v>1.8288745621682607</v>
      </c>
      <c r="M34" s="59">
        <f>SQRT((L$123*'[1]pos01.01.05 rel'!M35)^2+('[1]pos01.01.05 rel'!L35*M$123)^2)</f>
        <v>0.7620138459134429</v>
      </c>
      <c r="N34" s="60">
        <f>'[1]pos01.01.05 rel'!N35</f>
        <v>9</v>
      </c>
      <c r="O34" s="3"/>
    </row>
    <row r="35" spans="1:15" ht="19.5" customHeight="1" x14ac:dyDescent="0.25">
      <c r="A35" s="43"/>
      <c r="B35" s="75" t="s">
        <v>69</v>
      </c>
      <c r="C35" s="20">
        <f>$C$123*'[1]pos01.01.05 rel'!C36</f>
        <v>0.14342237917163797</v>
      </c>
      <c r="D35" s="20">
        <f>SQRT(($C$123*'[1]pos01.01.05 rel'!D36)^2+('[1]pos01.01.05 rel'!C36*'pos01.01.05 uk_geb'!$D$123)^2)</f>
        <v>0.14047547631861595</v>
      </c>
      <c r="E35" s="20">
        <f>'[1]pos01.01.05 rel'!E36</f>
        <v>2</v>
      </c>
      <c r="F35" s="59" t="s">
        <v>41</v>
      </c>
      <c r="G35" s="76" t="s">
        <v>41</v>
      </c>
      <c r="H35" s="20">
        <f>'[1]pos01.01.05 rel'!H36</f>
        <v>0</v>
      </c>
      <c r="I35" s="76" t="s">
        <v>41</v>
      </c>
      <c r="J35" s="76" t="s">
        <v>41</v>
      </c>
      <c r="K35" s="77">
        <f>'[1]pos01.01.05 rel'!K36</f>
        <v>0</v>
      </c>
      <c r="L35" s="78">
        <f>L$123*'[1]pos01.01.05 rel'!L36</f>
        <v>0.14345379604047162</v>
      </c>
      <c r="M35" s="76">
        <f>SQRT((L$123*'[1]pos01.01.05 rel'!M36)^2+('[1]pos01.01.05 rel'!L36*M$123)^2)</f>
        <v>0.13841857208085248</v>
      </c>
      <c r="N35" s="77">
        <f>'[1]pos01.01.05 rel'!N36</f>
        <v>2</v>
      </c>
      <c r="O35" s="3"/>
    </row>
    <row r="36" spans="1:15" ht="19.5" customHeight="1" x14ac:dyDescent="0.25">
      <c r="A36" s="109" t="s">
        <v>70</v>
      </c>
      <c r="B36" s="110"/>
      <c r="C36" s="79">
        <v>153.60819804754371</v>
      </c>
      <c r="D36" s="79">
        <v>32.000648636244136</v>
      </c>
      <c r="E36" s="79">
        <v>1129</v>
      </c>
      <c r="F36" s="79">
        <v>0.42223393523608699</v>
      </c>
      <c r="G36" s="79">
        <v>0.20324641748990002</v>
      </c>
      <c r="H36" s="79">
        <v>6</v>
      </c>
      <c r="I36" s="80" t="s">
        <v>41</v>
      </c>
      <c r="J36" s="80" t="s">
        <v>41</v>
      </c>
      <c r="K36" s="50">
        <v>0</v>
      </c>
      <c r="L36" s="81">
        <v>154.10723662908686</v>
      </c>
      <c r="M36" s="80">
        <v>32.119227868959136</v>
      </c>
      <c r="N36" s="50">
        <v>1135</v>
      </c>
      <c r="O36" s="3"/>
    </row>
    <row r="37" spans="1:15" ht="19.5" customHeight="1" x14ac:dyDescent="0.25">
      <c r="A37" s="82"/>
      <c r="B37" s="83" t="s">
        <v>48</v>
      </c>
      <c r="C37" s="84">
        <f>$C$123*'[1]pos01.01.05 rel'!C38</f>
        <v>0.46378369169760131</v>
      </c>
      <c r="D37" s="84">
        <f>SQRT(($C$123*'[1]pos01.01.05 rel'!D38)^2+('[1]pos01.01.05 rel'!C38*'pos01.01.05 uk_geb'!$D$123)^2)</f>
        <v>0.32976196866401586</v>
      </c>
      <c r="E37" s="84">
        <f>'[1]pos01.01.05 rel'!E38</f>
        <v>4</v>
      </c>
      <c r="F37" s="85" t="s">
        <v>41</v>
      </c>
      <c r="G37" s="85" t="s">
        <v>41</v>
      </c>
      <c r="H37" s="84">
        <f>'[1]pos01.01.05 rel'!H38</f>
        <v>0</v>
      </c>
      <c r="I37" s="84" t="s">
        <v>41</v>
      </c>
      <c r="J37" s="85" t="s">
        <v>41</v>
      </c>
      <c r="K37" s="86">
        <f>'[1]pos01.01.05 rel'!K38</f>
        <v>0</v>
      </c>
      <c r="L37" s="87">
        <f>L$123*'[1]pos01.01.05 rel'!L38</f>
        <v>0.4638852841512579</v>
      </c>
      <c r="M37" s="85">
        <f>SQRT((L$123*'[1]pos01.01.05 rel'!M38)^2+('[1]pos01.01.05 rel'!L38*M$123)^2)</f>
        <v>0.32937551895385325</v>
      </c>
      <c r="N37" s="86">
        <f>'[1]pos01.01.05 rel'!N38</f>
        <v>4</v>
      </c>
      <c r="O37" s="3"/>
    </row>
    <row r="38" spans="1:15" ht="19.5" customHeight="1" x14ac:dyDescent="0.25">
      <c r="A38" s="51"/>
      <c r="B38" s="58" t="s">
        <v>71</v>
      </c>
      <c r="C38" s="88">
        <f>$C$123*'[1]pos01.01.05 rel'!C39</f>
        <v>44.324133439982262</v>
      </c>
      <c r="D38" s="88">
        <f>SQRT(($C$123*'[1]pos01.01.05 rel'!D39)^2+('[1]pos01.01.05 rel'!C39*'pos01.01.05 uk_geb'!$D$123)^2)</f>
        <v>12.097050851831037</v>
      </c>
      <c r="E38" s="88">
        <f>'[1]pos01.01.05 rel'!E39</f>
        <v>405</v>
      </c>
      <c r="F38" s="88">
        <f>F$123*'[1]pos01.01.05 rel'!F39</f>
        <v>8.4330741659199335E-2</v>
      </c>
      <c r="G38" s="88">
        <f>SQRT((F$123*'[1]pos01.01.05 rel'!G39)^2+('[1]pos01.01.05 rel'!F39*G$123)^2)</f>
        <v>6.2419570342191442E-2</v>
      </c>
      <c r="H38" s="88">
        <f>'[1]pos01.01.05 rel'!H39</f>
        <v>3</v>
      </c>
      <c r="I38" s="66" t="s">
        <v>41</v>
      </c>
      <c r="J38" s="66" t="s">
        <v>41</v>
      </c>
      <c r="K38" s="62">
        <f>'[1]pos01.01.05 rel'!K39</f>
        <v>0</v>
      </c>
      <c r="L38" s="89">
        <f>L$123*'[1]pos01.01.05 rel'!L39</f>
        <v>44.42679289482254</v>
      </c>
      <c r="M38" s="66">
        <f>SQRT((L$123*'[1]pos01.01.05 rel'!M39)^2+('[1]pos01.01.05 rel'!L39*M$123)^2)</f>
        <v>11.986836566464051</v>
      </c>
      <c r="N38" s="62">
        <f>'[1]pos01.01.05 rel'!N39</f>
        <v>408</v>
      </c>
      <c r="O38" s="3"/>
    </row>
    <row r="39" spans="1:15" ht="19.5" customHeight="1" x14ac:dyDescent="0.25">
      <c r="A39" s="51"/>
      <c r="B39" s="58" t="s">
        <v>72</v>
      </c>
      <c r="C39" s="88">
        <f>$C$123*'[1]pos01.01.05 rel'!C40</f>
        <v>14.307856318008719</v>
      </c>
      <c r="D39" s="88">
        <f>SQRT(($C$123*'[1]pos01.01.05 rel'!D40)^2+('[1]pos01.01.05 rel'!C40*'pos01.01.05 uk_geb'!$D$123)^2)</f>
        <v>4.1563239546272825</v>
      </c>
      <c r="E39" s="88">
        <f>'[1]pos01.01.05 rel'!E40</f>
        <v>154</v>
      </c>
      <c r="F39" s="66" t="s">
        <v>41</v>
      </c>
      <c r="G39" s="88" t="s">
        <v>41</v>
      </c>
      <c r="H39" s="88">
        <f>'[1]pos01.01.05 rel'!H40</f>
        <v>0</v>
      </c>
      <c r="I39" s="66" t="s">
        <v>41</v>
      </c>
      <c r="J39" s="66" t="s">
        <v>41</v>
      </c>
      <c r="K39" s="62">
        <f>'[1]pos01.01.05 rel'!K40</f>
        <v>0</v>
      </c>
      <c r="L39" s="89">
        <f>L$123*'[1]pos01.01.05 rel'!L40</f>
        <v>14.31099047355565</v>
      </c>
      <c r="M39" s="66">
        <f>SQRT((L$123*'[1]pos01.01.05 rel'!M40)^2+('[1]pos01.01.05 rel'!L40*M$123)^2)</f>
        <v>4.084929657172748</v>
      </c>
      <c r="N39" s="62">
        <f>'[1]pos01.01.05 rel'!N40</f>
        <v>154</v>
      </c>
      <c r="O39" s="3"/>
    </row>
    <row r="40" spans="1:15" ht="19.5" customHeight="1" x14ac:dyDescent="0.25">
      <c r="A40" s="51"/>
      <c r="B40" s="58" t="s">
        <v>73</v>
      </c>
      <c r="C40" s="88">
        <f>$C$123*'[1]pos01.01.05 rel'!C41</f>
        <v>0.17741332420457537</v>
      </c>
      <c r="D40" s="88">
        <f>SQRT(($C$123*'[1]pos01.01.05 rel'!D41)^2+('[1]pos01.01.05 rel'!C41*'pos01.01.05 uk_geb'!$D$123)^2)</f>
        <v>9.1775693607664646E-2</v>
      </c>
      <c r="E40" s="88">
        <f>'[1]pos01.01.05 rel'!E41</f>
        <v>6</v>
      </c>
      <c r="F40" s="66" t="s">
        <v>41</v>
      </c>
      <c r="G40" s="88" t="s">
        <v>41</v>
      </c>
      <c r="H40" s="88">
        <f>'[1]pos01.01.05 rel'!H41</f>
        <v>0</v>
      </c>
      <c r="I40" s="66" t="s">
        <v>41</v>
      </c>
      <c r="J40" s="66" t="s">
        <v>41</v>
      </c>
      <c r="K40" s="62">
        <f>'[1]pos01.01.05 rel'!K41</f>
        <v>0</v>
      </c>
      <c r="L40" s="89">
        <f>L$123*'[1]pos01.01.05 rel'!L41</f>
        <v>0.17745218683653072</v>
      </c>
      <c r="M40" s="66">
        <f>SQRT((L$123*'[1]pos01.01.05 rel'!M41)^2+('[1]pos01.01.05 rel'!L41*M$123)^2)</f>
        <v>8.9183465900898498E-2</v>
      </c>
      <c r="N40" s="62">
        <f>'[1]pos01.01.05 rel'!N41</f>
        <v>6</v>
      </c>
      <c r="O40" s="3"/>
    </row>
    <row r="41" spans="1:15" ht="19.5" customHeight="1" x14ac:dyDescent="0.25">
      <c r="A41" s="51"/>
      <c r="B41" s="58" t="s">
        <v>74</v>
      </c>
      <c r="C41" s="88">
        <f>$C$123*'[1]pos01.01.05 rel'!C42</f>
        <v>3.8519418614829402</v>
      </c>
      <c r="D41" s="88">
        <f>SQRT(($C$123*'[1]pos01.01.05 rel'!D42)^2+('[1]pos01.01.05 rel'!C42*'pos01.01.05 uk_geb'!$D$123)^2)</f>
        <v>0.91452060773935739</v>
      </c>
      <c r="E41" s="88">
        <f>'[1]pos01.01.05 rel'!E42</f>
        <v>42</v>
      </c>
      <c r="F41" s="66" t="s">
        <v>41</v>
      </c>
      <c r="G41" s="88" t="s">
        <v>41</v>
      </c>
      <c r="H41" s="88">
        <f>'[1]pos01.01.05 rel'!H42</f>
        <v>0</v>
      </c>
      <c r="I41" s="66" t="s">
        <v>41</v>
      </c>
      <c r="J41" s="66" t="s">
        <v>41</v>
      </c>
      <c r="K41" s="62">
        <f>'[1]pos01.01.05 rel'!K42</f>
        <v>0</v>
      </c>
      <c r="L41" s="89">
        <f>L$123*'[1]pos01.01.05 rel'!L42</f>
        <v>3.8527856346299032</v>
      </c>
      <c r="M41" s="66">
        <f>SQRT((L$123*'[1]pos01.01.05 rel'!M42)^2+('[1]pos01.01.05 rel'!L42*M$123)^2)</f>
        <v>0.89844864463473617</v>
      </c>
      <c r="N41" s="62">
        <f>'[1]pos01.01.05 rel'!N42</f>
        <v>42</v>
      </c>
      <c r="O41" s="3"/>
    </row>
    <row r="42" spans="1:15" ht="19.5" customHeight="1" x14ac:dyDescent="0.25">
      <c r="A42" s="51"/>
      <c r="B42" s="58" t="s">
        <v>75</v>
      </c>
      <c r="C42" s="88">
        <f>$C$123*'[1]pos01.01.05 rel'!C43</f>
        <v>3.5796021099536262</v>
      </c>
      <c r="D42" s="88">
        <f>SQRT(($C$123*'[1]pos01.01.05 rel'!D43)^2+('[1]pos01.01.05 rel'!C43*'pos01.01.05 uk_geb'!$D$123)^2)</f>
        <v>1.7214194422354234</v>
      </c>
      <c r="E42" s="88">
        <f>'[1]pos01.01.05 rel'!E43</f>
        <v>24</v>
      </c>
      <c r="F42" s="66" t="s">
        <v>41</v>
      </c>
      <c r="G42" s="88" t="s">
        <v>41</v>
      </c>
      <c r="H42" s="88">
        <f>'[1]pos01.01.05 rel'!H43</f>
        <v>0</v>
      </c>
      <c r="I42" s="66" t="s">
        <v>41</v>
      </c>
      <c r="J42" s="66" t="s">
        <v>41</v>
      </c>
      <c r="K42" s="62">
        <f>'[1]pos01.01.05 rel'!K43</f>
        <v>0</v>
      </c>
      <c r="L42" s="89">
        <f>L$123*'[1]pos01.01.05 rel'!L43</f>
        <v>3.5803862267045474</v>
      </c>
      <c r="M42" s="66">
        <f>SQRT((L$123*'[1]pos01.01.05 rel'!M43)^2+('[1]pos01.01.05 rel'!L43*M$123)^2)</f>
        <v>1.7204595178184636</v>
      </c>
      <c r="N42" s="62">
        <f>'[1]pos01.01.05 rel'!N43</f>
        <v>24</v>
      </c>
      <c r="O42" s="3"/>
    </row>
    <row r="43" spans="1:15" ht="19.5" customHeight="1" x14ac:dyDescent="0.25">
      <c r="A43" s="51"/>
      <c r="B43" s="58" t="s">
        <v>76</v>
      </c>
      <c r="C43" s="88">
        <f>$C$123*'[1]pos01.01.05 rel'!C44</f>
        <v>1.3012801927273414</v>
      </c>
      <c r="D43" s="88">
        <f>SQRT(($C$123*'[1]pos01.01.05 rel'!D44)^2+('[1]pos01.01.05 rel'!C44*'pos01.01.05 uk_geb'!$D$123)^2)</f>
        <v>0.44350770544575274</v>
      </c>
      <c r="E43" s="88">
        <f>'[1]pos01.01.05 rel'!E44</f>
        <v>21</v>
      </c>
      <c r="F43" s="66" t="s">
        <v>41</v>
      </c>
      <c r="G43" s="88" t="s">
        <v>41</v>
      </c>
      <c r="H43" s="88">
        <f>'[1]pos01.01.05 rel'!H44</f>
        <v>0</v>
      </c>
      <c r="I43" s="66" t="s">
        <v>41</v>
      </c>
      <c r="J43" s="66" t="s">
        <v>41</v>
      </c>
      <c r="K43" s="62">
        <f>'[1]pos01.01.05 rel'!K44</f>
        <v>0</v>
      </c>
      <c r="L43" s="89">
        <f>L$123*'[1]pos01.01.05 rel'!L44</f>
        <v>1.3015652399380135</v>
      </c>
      <c r="M43" s="66">
        <f>SQRT((L$123*'[1]pos01.01.05 rel'!M44)^2+('[1]pos01.01.05 rel'!L44*M$123)^2)</f>
        <v>0.44029435105126702</v>
      </c>
      <c r="N43" s="62">
        <f>'[1]pos01.01.05 rel'!N44</f>
        <v>21</v>
      </c>
      <c r="O43" s="3"/>
    </row>
    <row r="44" spans="1:15" ht="19.5" customHeight="1" x14ac:dyDescent="0.25">
      <c r="A44" s="51"/>
      <c r="B44" s="58" t="s">
        <v>77</v>
      </c>
      <c r="C44" s="88">
        <f>$C$123*'[1]pos01.01.05 rel'!C45</f>
        <v>0.28158803186443038</v>
      </c>
      <c r="D44" s="88">
        <f>SQRT(($C$123*'[1]pos01.01.05 rel'!D45)^2+('[1]pos01.01.05 rel'!C45*'pos01.01.05 uk_geb'!$D$123)^2)</f>
        <v>0.17735514085019929</v>
      </c>
      <c r="E44" s="88">
        <f>'[1]pos01.01.05 rel'!E45</f>
        <v>4</v>
      </c>
      <c r="F44" s="66" t="s">
        <v>41</v>
      </c>
      <c r="G44" s="88" t="s">
        <v>41</v>
      </c>
      <c r="H44" s="88">
        <f>'[1]pos01.01.05 rel'!H45</f>
        <v>0</v>
      </c>
      <c r="I44" s="66" t="s">
        <v>41</v>
      </c>
      <c r="J44" s="66" t="s">
        <v>41</v>
      </c>
      <c r="K44" s="62">
        <f>'[1]pos01.01.05 rel'!K45</f>
        <v>0</v>
      </c>
      <c r="L44" s="89">
        <f>L$123*'[1]pos01.01.05 rel'!L45</f>
        <v>0.28164971410895423</v>
      </c>
      <c r="M44" s="66">
        <f>SQRT((L$123*'[1]pos01.01.05 rel'!M45)^2+('[1]pos01.01.05 rel'!L45*M$123)^2)</f>
        <v>0.17771057255857023</v>
      </c>
      <c r="N44" s="62">
        <f>'[1]pos01.01.05 rel'!N45</f>
        <v>4</v>
      </c>
      <c r="O44" s="3"/>
    </row>
    <row r="45" spans="1:15" ht="19.5" customHeight="1" x14ac:dyDescent="0.25">
      <c r="A45" s="51"/>
      <c r="B45" s="58" t="s">
        <v>78</v>
      </c>
      <c r="C45" s="88">
        <f>$C$123*'[1]pos01.01.05 rel'!C46</f>
        <v>4.9909384559307508</v>
      </c>
      <c r="D45" s="88">
        <f>SQRT(($C$123*'[1]pos01.01.05 rel'!D46)^2+('[1]pos01.01.05 rel'!C46*'pos01.01.05 uk_geb'!$D$123)^2)</f>
        <v>2.8950445527517457</v>
      </c>
      <c r="E45" s="88">
        <f>'[1]pos01.01.05 rel'!E46</f>
        <v>26</v>
      </c>
      <c r="F45" s="88">
        <f>F$123*'[1]pos01.01.05 rel'!F46</f>
        <v>9.5222941388432653E-2</v>
      </c>
      <c r="G45" s="88">
        <f>SQRT((F$123*'[1]pos01.01.05 rel'!G46)^2+('[1]pos01.01.05 rel'!F46*G$123)^2)</f>
        <v>0.10062880242492127</v>
      </c>
      <c r="H45" s="88">
        <f>'[1]pos01.01.05 rel'!H46</f>
        <v>1</v>
      </c>
      <c r="I45" s="66" t="s">
        <v>41</v>
      </c>
      <c r="J45" s="66" t="s">
        <v>41</v>
      </c>
      <c r="K45" s="62">
        <f>'[1]pos01.01.05 rel'!K46</f>
        <v>0</v>
      </c>
      <c r="L45" s="89">
        <f>L$123*'[1]pos01.01.05 rel'!L46</f>
        <v>5.0969874126927381</v>
      </c>
      <c r="M45" s="66">
        <f>SQRT((L$123*'[1]pos01.01.05 rel'!M46)^2+('[1]pos01.01.05 rel'!L46*M$123)^2)</f>
        <v>2.891973171197765</v>
      </c>
      <c r="N45" s="62">
        <f>'[1]pos01.01.05 rel'!N46</f>
        <v>27</v>
      </c>
      <c r="O45" s="3"/>
    </row>
    <row r="46" spans="1:15" ht="19.5" customHeight="1" x14ac:dyDescent="0.25">
      <c r="A46" s="51"/>
      <c r="B46" s="58" t="s">
        <v>79</v>
      </c>
      <c r="C46" s="88">
        <f>$C$123*'[1]pos01.01.05 rel'!C47</f>
        <v>2.3436652875835442</v>
      </c>
      <c r="D46" s="88">
        <f>SQRT(($C$123*'[1]pos01.01.05 rel'!D47)^2+('[1]pos01.01.05 rel'!C47*'pos01.01.05 uk_geb'!$D$123)^2)</f>
        <v>1.1167724360456674</v>
      </c>
      <c r="E46" s="88">
        <f>'[1]pos01.01.05 rel'!E47</f>
        <v>10</v>
      </c>
      <c r="F46" s="66" t="s">
        <v>41</v>
      </c>
      <c r="G46" s="88" t="s">
        <v>41</v>
      </c>
      <c r="H46" s="88">
        <f>'[1]pos01.01.05 rel'!H47</f>
        <v>0</v>
      </c>
      <c r="I46" s="66" t="s">
        <v>41</v>
      </c>
      <c r="J46" s="66" t="s">
        <v>41</v>
      </c>
      <c r="K46" s="62">
        <f>'[1]pos01.01.05 rel'!K47</f>
        <v>0</v>
      </c>
      <c r="L46" s="89">
        <f>L$123*'[1]pos01.01.05 rel'!L47</f>
        <v>2.3441786706786685</v>
      </c>
      <c r="M46" s="66">
        <f>SQRT((L$123*'[1]pos01.01.05 rel'!M47)^2+('[1]pos01.01.05 rel'!L47*M$123)^2)</f>
        <v>1.1101514734605857</v>
      </c>
      <c r="N46" s="62">
        <f>'[1]pos01.01.05 rel'!N47</f>
        <v>10</v>
      </c>
      <c r="O46" s="3"/>
    </row>
    <row r="47" spans="1:15" ht="19.5" customHeight="1" x14ac:dyDescent="0.25">
      <c r="A47" s="51"/>
      <c r="B47" s="58" t="s">
        <v>80</v>
      </c>
      <c r="C47" s="88">
        <f>$C$123*'[1]pos01.01.05 rel'!C48</f>
        <v>1.124944859743424</v>
      </c>
      <c r="D47" s="88">
        <f>SQRT(($C$123*'[1]pos01.01.05 rel'!D48)^2+('[1]pos01.01.05 rel'!C48*'pos01.01.05 uk_geb'!$D$123)^2)</f>
        <v>0.37370173960085873</v>
      </c>
      <c r="E47" s="88">
        <f>'[1]pos01.01.05 rel'!E48</f>
        <v>18</v>
      </c>
      <c r="F47" s="66" t="s">
        <v>41</v>
      </c>
      <c r="G47" s="88" t="s">
        <v>41</v>
      </c>
      <c r="H47" s="88">
        <f>'[1]pos01.01.05 rel'!H48</f>
        <v>0</v>
      </c>
      <c r="I47" s="66" t="s">
        <v>41</v>
      </c>
      <c r="J47" s="66" t="s">
        <v>41</v>
      </c>
      <c r="K47" s="62">
        <f>'[1]pos01.01.05 rel'!K48</f>
        <v>0</v>
      </c>
      <c r="L47" s="89">
        <f>L$123*'[1]pos01.01.05 rel'!L48</f>
        <v>1.125191280457597</v>
      </c>
      <c r="M47" s="66">
        <f>SQRT((L$123*'[1]pos01.01.05 rel'!M48)^2+('[1]pos01.01.05 rel'!L48*M$123)^2)</f>
        <v>0.36680267096734065</v>
      </c>
      <c r="N47" s="62">
        <f>'[1]pos01.01.05 rel'!N48</f>
        <v>18</v>
      </c>
      <c r="O47" s="3"/>
    </row>
    <row r="48" spans="1:15" ht="19.5" customHeight="1" x14ac:dyDescent="0.25">
      <c r="A48" s="51"/>
      <c r="B48" s="58" t="s">
        <v>81</v>
      </c>
      <c r="C48" s="88">
        <f>$C$123*'[1]pos01.01.05 rel'!C49</f>
        <v>23.81481782591645</v>
      </c>
      <c r="D48" s="88">
        <f>SQRT(($C$123*'[1]pos01.01.05 rel'!D49)^2+('[1]pos01.01.05 rel'!C49*'pos01.01.05 uk_geb'!$D$123)^2)</f>
        <v>3.7445688948719584</v>
      </c>
      <c r="E48" s="88">
        <f>'[1]pos01.01.05 rel'!E49</f>
        <v>200</v>
      </c>
      <c r="F48" s="88">
        <f>F$123*'[1]pos01.01.05 rel'!F49</f>
        <v>0.11398534631552434</v>
      </c>
      <c r="G48" s="88">
        <f>SQRT((F$123*'[1]pos01.01.05 rel'!G49)^2+('[1]pos01.01.05 rel'!F49*G$123)^2)</f>
        <v>0.12061537498919252</v>
      </c>
      <c r="H48" s="88">
        <f>'[1]pos01.01.05 rel'!H49</f>
        <v>1</v>
      </c>
      <c r="I48" s="66" t="s">
        <v>41</v>
      </c>
      <c r="J48" s="66" t="s">
        <v>41</v>
      </c>
      <c r="K48" s="62">
        <f>'[1]pos01.01.05 rel'!K49</f>
        <v>0</v>
      </c>
      <c r="L48" s="89">
        <f>L$123*'[1]pos01.01.05 rel'!L49</f>
        <v>23.945670290907156</v>
      </c>
      <c r="M48" s="66">
        <f>SQRT((L$123*'[1]pos01.01.05 rel'!M49)^2+('[1]pos01.01.05 rel'!L49*M$123)^2)</f>
        <v>3.6636808502588836</v>
      </c>
      <c r="N48" s="62">
        <f>'[1]pos01.01.05 rel'!N49</f>
        <v>201</v>
      </c>
      <c r="O48" s="3"/>
    </row>
    <row r="49" spans="1:15" ht="19.5" customHeight="1" x14ac:dyDescent="0.25">
      <c r="A49" s="51"/>
      <c r="B49" s="58" t="s">
        <v>82</v>
      </c>
      <c r="C49" s="88">
        <f>$C$123*'[1]pos01.01.05 rel'!C50</f>
        <v>50.323694836520708</v>
      </c>
      <c r="D49" s="88">
        <f>SQRT(($C$123*'[1]pos01.01.05 rel'!D50)^2+('[1]pos01.01.05 rel'!C50*'pos01.01.05 uk_geb'!$D$123)^2)</f>
        <v>27.347083415321901</v>
      </c>
      <c r="E49" s="88">
        <f>'[1]pos01.01.05 rel'!E50</f>
        <v>203</v>
      </c>
      <c r="F49" s="88">
        <f>F$123*'[1]pos01.01.05 rel'!F50</f>
        <v>0.12869490587293117</v>
      </c>
      <c r="G49" s="88">
        <f>SQRT((F$123*'[1]pos01.01.05 rel'!G50)^2+('[1]pos01.01.05 rel'!F50*G$123)^2)</f>
        <v>0.13637980544364467</v>
      </c>
      <c r="H49" s="88">
        <f>'[1]pos01.01.05 rel'!H50</f>
        <v>1</v>
      </c>
      <c r="I49" s="66" t="s">
        <v>41</v>
      </c>
      <c r="J49" s="66" t="s">
        <v>41</v>
      </c>
      <c r="K49" s="62">
        <f>'[1]pos01.01.05 rel'!K50</f>
        <v>0</v>
      </c>
      <c r="L49" s="89">
        <f>L$123*'[1]pos01.01.05 rel'!L50</f>
        <v>50.476567132035179</v>
      </c>
      <c r="M49" s="66">
        <f>SQRT((L$123*'[1]pos01.01.05 rel'!M50)^2+('[1]pos01.01.05 rel'!L50*M$123)^2)</f>
        <v>27.546524086810983</v>
      </c>
      <c r="N49" s="62">
        <f>'[1]pos01.01.05 rel'!N50</f>
        <v>204</v>
      </c>
      <c r="O49" s="3"/>
    </row>
    <row r="50" spans="1:15" ht="19.5" customHeight="1" x14ac:dyDescent="0.25">
      <c r="A50" s="51"/>
      <c r="B50" s="58" t="s">
        <v>83</v>
      </c>
      <c r="C50" s="66" t="s">
        <v>41</v>
      </c>
      <c r="D50" s="66" t="s">
        <v>41</v>
      </c>
      <c r="E50" s="88">
        <f>'[1]pos01.01.05 rel'!E51</f>
        <v>0</v>
      </c>
      <c r="F50" s="66" t="s">
        <v>41</v>
      </c>
      <c r="G50" s="88" t="s">
        <v>41</v>
      </c>
      <c r="H50" s="88">
        <f>'[1]pos01.01.05 rel'!H51</f>
        <v>0</v>
      </c>
      <c r="I50" s="66" t="s">
        <v>41</v>
      </c>
      <c r="J50" s="66" t="s">
        <v>41</v>
      </c>
      <c r="K50" s="62">
        <f>'[1]pos01.01.05 rel'!K51</f>
        <v>0</v>
      </c>
      <c r="L50" s="89" t="s">
        <v>41</v>
      </c>
      <c r="M50" s="66" t="s">
        <v>41</v>
      </c>
      <c r="N50" s="62">
        <f>'[1]pos01.01.05 rel'!N51</f>
        <v>0</v>
      </c>
      <c r="O50" s="3"/>
    </row>
    <row r="51" spans="1:15" ht="19.5" customHeight="1" x14ac:dyDescent="0.25">
      <c r="A51" s="51"/>
      <c r="B51" s="58" t="s">
        <v>84</v>
      </c>
      <c r="C51" s="88">
        <f>$C$123*'[1]pos01.01.05 rel'!C52</f>
        <v>0.34410844104336585</v>
      </c>
      <c r="D51" s="88">
        <f>SQRT(($C$123*'[1]pos01.01.05 rel'!D52)^2+('[1]pos01.01.05 rel'!C52*'pos01.01.05 uk_geb'!$D$123)^2)</f>
        <v>0.25190690736462484</v>
      </c>
      <c r="E51" s="88">
        <f>'[1]pos01.01.05 rel'!E52</f>
        <v>2</v>
      </c>
      <c r="F51" s="66" t="s">
        <v>41</v>
      </c>
      <c r="G51" s="88" t="s">
        <v>41</v>
      </c>
      <c r="H51" s="88">
        <f>'[1]pos01.01.05 rel'!H52</f>
        <v>0</v>
      </c>
      <c r="I51" s="66" t="s">
        <v>41</v>
      </c>
      <c r="J51" s="66" t="s">
        <v>41</v>
      </c>
      <c r="K51" s="62">
        <f>'[1]pos01.01.05 rel'!K52</f>
        <v>0</v>
      </c>
      <c r="L51" s="89">
        <f>L$123*'[1]pos01.01.05 rel'!L52</f>
        <v>0.34418381846925711</v>
      </c>
      <c r="M51" s="66">
        <f>SQRT((L$123*'[1]pos01.01.05 rel'!M52)^2+('[1]pos01.01.05 rel'!L52*M$123)^2)</f>
        <v>0.25263979277563176</v>
      </c>
      <c r="N51" s="62">
        <f>'[1]pos01.01.05 rel'!N52</f>
        <v>2</v>
      </c>
      <c r="O51" s="3"/>
    </row>
    <row r="52" spans="1:15" ht="19.5" customHeight="1" x14ac:dyDescent="0.25">
      <c r="A52" s="63"/>
      <c r="B52" s="64" t="s">
        <v>85</v>
      </c>
      <c r="C52" s="65">
        <f>$C$123*'[1]pos01.01.05 rel'!C53</f>
        <v>2.3784293708839241</v>
      </c>
      <c r="D52" s="65">
        <f>SQRT(($C$123*'[1]pos01.01.05 rel'!D53)^2+('[1]pos01.01.05 rel'!C53*'pos01.01.05 uk_geb'!$D$123)^2)</f>
        <v>1.6431150834428634</v>
      </c>
      <c r="E52" s="65">
        <f>'[1]pos01.01.05 rel'!E53</f>
        <v>10</v>
      </c>
      <c r="F52" s="67" t="s">
        <v>41</v>
      </c>
      <c r="G52" s="65" t="s">
        <v>41</v>
      </c>
      <c r="H52" s="65">
        <f>'[1]pos01.01.05 rel'!H53</f>
        <v>0</v>
      </c>
      <c r="I52" s="67" t="s">
        <v>41</v>
      </c>
      <c r="J52" s="67" t="s">
        <v>41</v>
      </c>
      <c r="K52" s="68">
        <f>'[1]pos01.01.05 rel'!K53</f>
        <v>0</v>
      </c>
      <c r="L52" s="69">
        <f>L$123*'[1]pos01.01.05 rel'!L53</f>
        <v>2.3789503690991798</v>
      </c>
      <c r="M52" s="67">
        <f>SQRT((L$123*'[1]pos01.01.05 rel'!M53)^2+('[1]pos01.01.05 rel'!L53*M$123)^2)</f>
        <v>1.6393966258311206</v>
      </c>
      <c r="N52" s="68">
        <f>'[1]pos01.01.05 rel'!N53</f>
        <v>10</v>
      </c>
      <c r="O52" s="3"/>
    </row>
    <row r="53" spans="1:15" ht="19.5" customHeight="1" x14ac:dyDescent="0.25">
      <c r="A53" s="129" t="s">
        <v>86</v>
      </c>
      <c r="B53" s="130"/>
      <c r="C53" s="33">
        <v>140.72512362670076</v>
      </c>
      <c r="D53" s="33">
        <v>28.273056604328868</v>
      </c>
      <c r="E53" s="33">
        <v>501</v>
      </c>
      <c r="F53" s="33">
        <v>2.3423760202567903</v>
      </c>
      <c r="G53" s="33">
        <v>1.2088231578322199</v>
      </c>
      <c r="H53" s="33">
        <v>16</v>
      </c>
      <c r="I53" s="33">
        <v>38.004577319184897</v>
      </c>
      <c r="J53" s="33">
        <v>14.938927227699603</v>
      </c>
      <c r="K53" s="34">
        <v>40</v>
      </c>
      <c r="L53" s="35">
        <v>180.35544302965175</v>
      </c>
      <c r="M53" s="33">
        <v>32.943098500147855</v>
      </c>
      <c r="N53" s="34">
        <v>557</v>
      </c>
      <c r="O53" s="3"/>
    </row>
    <row r="54" spans="1:15" ht="19.5" customHeight="1" x14ac:dyDescent="0.25">
      <c r="A54" s="41"/>
      <c r="B54" s="70" t="s">
        <v>48</v>
      </c>
      <c r="C54" s="8">
        <f>$C$123*'[1]pos01.01.05 rel'!C55</f>
        <v>3.5042942048271635</v>
      </c>
      <c r="D54" s="8">
        <f>SQRT(($C$123*'[1]pos01.01.05 rel'!D55)^2+('[1]pos01.01.05 rel'!C55*'pos01.01.05 uk_geb'!$D$123)^2)</f>
        <v>2.9323998802148066</v>
      </c>
      <c r="E54" s="8">
        <f>'[1]pos01.01.05 rel'!E55</f>
        <v>5</v>
      </c>
      <c r="F54" s="71" t="s">
        <v>41</v>
      </c>
      <c r="G54" s="71" t="s">
        <v>41</v>
      </c>
      <c r="H54" s="8">
        <f>'[1]pos01.01.05 rel'!H55</f>
        <v>0</v>
      </c>
      <c r="I54" s="8">
        <f>I$123*'[1]pos01.01.05 rel'!I55</f>
        <v>2.2931390629084989</v>
      </c>
      <c r="J54" s="71">
        <f>SQRT((I$123*'[1]pos01.01.05 rel'!J55)^2+('[1]pos01.01.05 rel'!I55*J$123)^2)</f>
        <v>1.3887640054932426</v>
      </c>
      <c r="K54" s="72">
        <f>'[1]pos01.01.05 rel'!K55</f>
        <v>10</v>
      </c>
      <c r="L54" s="73">
        <f>L$123*'[1]pos01.01.05 rel'!L55</f>
        <v>5.7386543714485816</v>
      </c>
      <c r="M54" s="71">
        <f>SQRT((L$123*'[1]pos01.01.05 rel'!M55)^2+('[1]pos01.01.05 rel'!L55*M$123)^2)</f>
        <v>3.2502115245433831</v>
      </c>
      <c r="N54" s="72">
        <f>'[1]pos01.01.05 rel'!N55</f>
        <v>15</v>
      </c>
      <c r="O54" s="3"/>
    </row>
    <row r="55" spans="1:15" ht="19.5" customHeight="1" x14ac:dyDescent="0.25">
      <c r="A55" s="41"/>
      <c r="B55" s="74" t="s">
        <v>87</v>
      </c>
      <c r="C55" s="13">
        <f>$C$123*'[1]pos01.01.05 rel'!C56</f>
        <v>12.533181825447496</v>
      </c>
      <c r="D55" s="13">
        <f>SQRT(($C$123*'[1]pos01.01.05 rel'!D56)^2+('[1]pos01.01.05 rel'!C56*'pos01.01.05 uk_geb'!$D$123)^2)</f>
        <v>10.301518353559391</v>
      </c>
      <c r="E55" s="13">
        <f>'[1]pos01.01.05 rel'!E56</f>
        <v>22</v>
      </c>
      <c r="F55" s="59" t="s">
        <v>41</v>
      </c>
      <c r="G55" s="13" t="s">
        <v>41</v>
      </c>
      <c r="H55" s="13">
        <f>'[1]pos01.01.05 rel'!H56</f>
        <v>0</v>
      </c>
      <c r="I55" s="13" t="s">
        <v>41</v>
      </c>
      <c r="J55" s="13" t="s">
        <v>41</v>
      </c>
      <c r="K55" s="60">
        <f>'[1]pos01.01.05 rel'!K56</f>
        <v>0</v>
      </c>
      <c r="L55" s="61">
        <f>L$123*'[1]pos01.01.05 rel'!L56</f>
        <v>12.535927236113229</v>
      </c>
      <c r="M55" s="13">
        <f>SQRT((L$123*'[1]pos01.01.05 rel'!M56)^2+('[1]pos01.01.05 rel'!L56*M$123)^2)</f>
        <v>10.317722127558817</v>
      </c>
      <c r="N55" s="60">
        <f>'[1]pos01.01.05 rel'!N56</f>
        <v>22</v>
      </c>
      <c r="O55" s="3"/>
    </row>
    <row r="56" spans="1:15" ht="19.5" customHeight="1" x14ac:dyDescent="0.25">
      <c r="A56" s="41"/>
      <c r="B56" s="74" t="s">
        <v>88</v>
      </c>
      <c r="C56" s="13">
        <f>$C$123*'[1]pos01.01.05 rel'!C57</f>
        <v>0.60821707209427267</v>
      </c>
      <c r="D56" s="13">
        <f>SQRT(($C$123*'[1]pos01.01.05 rel'!D57)^2+('[1]pos01.01.05 rel'!C57*'pos01.01.05 uk_geb'!$D$123)^2)</f>
        <v>0.26316544140814746</v>
      </c>
      <c r="E56" s="13">
        <f>'[1]pos01.01.05 rel'!E57</f>
        <v>8</v>
      </c>
      <c r="F56" s="59" t="s">
        <v>41</v>
      </c>
      <c r="G56" s="13" t="s">
        <v>41</v>
      </c>
      <c r="H56" s="13">
        <f>'[1]pos01.01.05 rel'!H57</f>
        <v>0</v>
      </c>
      <c r="I56" s="13" t="s">
        <v>41</v>
      </c>
      <c r="J56" s="13" t="s">
        <v>41</v>
      </c>
      <c r="K56" s="60">
        <f>'[1]pos01.01.05 rel'!K57</f>
        <v>0</v>
      </c>
      <c r="L56" s="61">
        <f>L$123*'[1]pos01.01.05 rel'!L57</f>
        <v>0.60835030287797032</v>
      </c>
      <c r="M56" s="13">
        <f>SQRT((L$123*'[1]pos01.01.05 rel'!M57)^2+('[1]pos01.01.05 rel'!L57*M$123)^2)</f>
        <v>0.26347499202485453</v>
      </c>
      <c r="N56" s="60">
        <f>'[1]pos01.01.05 rel'!N57</f>
        <v>8</v>
      </c>
      <c r="O56" s="3"/>
    </row>
    <row r="57" spans="1:15" ht="19.5" customHeight="1" x14ac:dyDescent="0.25">
      <c r="A57" s="41"/>
      <c r="B57" s="74" t="s">
        <v>89</v>
      </c>
      <c r="C57" s="13">
        <f>$C$123*'[1]pos01.01.05 rel'!C58</f>
        <v>11.046159930509138</v>
      </c>
      <c r="D57" s="13">
        <f>SQRT(($C$123*'[1]pos01.01.05 rel'!D58)^2+('[1]pos01.01.05 rel'!C58*'pos01.01.05 uk_geb'!$D$123)^2)</f>
        <v>4.1389596112632248</v>
      </c>
      <c r="E57" s="13">
        <f>'[1]pos01.01.05 rel'!E58</f>
        <v>77</v>
      </c>
      <c r="F57" s="13">
        <f>F$123*'[1]pos01.01.05 rel'!F58</f>
        <v>0.39949665567034587</v>
      </c>
      <c r="G57" s="13">
        <f>SQRT((F$123*'[1]pos01.01.05 rel'!G58)^2+('[1]pos01.01.05 rel'!F58*G$123)^2)</f>
        <v>0.25791719139603825</v>
      </c>
      <c r="H57" s="13">
        <f>'[1]pos01.01.05 rel'!H58</f>
        <v>6</v>
      </c>
      <c r="I57" s="13">
        <f>I$123*'[1]pos01.01.05 rel'!I58</f>
        <v>6.4192898617727163</v>
      </c>
      <c r="J57" s="13">
        <f>SQRT((I$123*'[1]pos01.01.05 rel'!J58)^2+('[1]pos01.01.05 rel'!I58*J$123)^2)</f>
        <v>3.7190776489410897</v>
      </c>
      <c r="K57" s="60">
        <f>'[1]pos01.01.05 rel'!K58</f>
        <v>10</v>
      </c>
      <c r="L57" s="61">
        <f>L$123*'[1]pos01.01.05 rel'!L58</f>
        <v>17.741507396786591</v>
      </c>
      <c r="M57" s="13">
        <f>SQRT((L$123*'[1]pos01.01.05 rel'!M58)^2+('[1]pos01.01.05 rel'!L58*M$123)^2)</f>
        <v>5.4942415251368519</v>
      </c>
      <c r="N57" s="60">
        <f>'[1]pos01.01.05 rel'!N58</f>
        <v>93</v>
      </c>
      <c r="O57" s="3"/>
    </row>
    <row r="58" spans="1:15" ht="19.5" customHeight="1" x14ac:dyDescent="0.25">
      <c r="A58" s="41"/>
      <c r="B58" s="74" t="s">
        <v>90</v>
      </c>
      <c r="C58" s="13">
        <f>$C$123*'[1]pos01.01.05 rel'!C59</f>
        <v>7.2648264377101412</v>
      </c>
      <c r="D58" s="13">
        <f>SQRT(($C$123*'[1]pos01.01.05 rel'!D59)^2+('[1]pos01.01.05 rel'!C59*'pos01.01.05 uk_geb'!$D$123)^2)</f>
        <v>1.7766200517647341</v>
      </c>
      <c r="E58" s="13">
        <f>'[1]pos01.01.05 rel'!E59</f>
        <v>45</v>
      </c>
      <c r="F58" s="13">
        <f>F$123*'[1]pos01.01.05 rel'!F59</f>
        <v>0.13631259171408638</v>
      </c>
      <c r="G58" s="13">
        <f>SQRT((F$123*'[1]pos01.01.05 rel'!G59)^2+('[1]pos01.01.05 rel'!F59*G$123)^2)</f>
        <v>0.14407256475213054</v>
      </c>
      <c r="H58" s="13">
        <f>'[1]pos01.01.05 rel'!H59</f>
        <v>1</v>
      </c>
      <c r="I58" s="13" t="s">
        <v>41</v>
      </c>
      <c r="J58" s="13" t="s">
        <v>41</v>
      </c>
      <c r="K58" s="60">
        <f>'[1]pos01.01.05 rel'!K59</f>
        <v>0</v>
      </c>
      <c r="L58" s="61">
        <f>L$123*'[1]pos01.01.05 rel'!L59</f>
        <v>7.4166629190953532</v>
      </c>
      <c r="M58" s="13">
        <f>SQRT((L$123*'[1]pos01.01.05 rel'!M59)^2+('[1]pos01.01.05 rel'!L59*M$123)^2)</f>
        <v>1.7747599387682733</v>
      </c>
      <c r="N58" s="60">
        <f>'[1]pos01.01.05 rel'!N59</f>
        <v>46</v>
      </c>
      <c r="O58" s="3"/>
    </row>
    <row r="59" spans="1:15" ht="19.5" customHeight="1" x14ac:dyDescent="0.25">
      <c r="A59" s="41"/>
      <c r="B59" s="74" t="s">
        <v>91</v>
      </c>
      <c r="C59" s="13">
        <f>$C$123*'[1]pos01.01.05 rel'!C60</f>
        <v>105.21761292446598</v>
      </c>
      <c r="D59" s="13">
        <f>SQRT(($C$123*'[1]pos01.01.05 rel'!D60)^2+('[1]pos01.01.05 rel'!C60*'pos01.01.05 uk_geb'!$D$123)^2)</f>
        <v>24.996080594589532</v>
      </c>
      <c r="E59" s="13">
        <f>'[1]pos01.01.05 rel'!E60</f>
        <v>341</v>
      </c>
      <c r="F59" s="13">
        <f>F$123*'[1]pos01.01.05 rel'!F60</f>
        <v>1.8065667728723618</v>
      </c>
      <c r="G59" s="13">
        <f>SQRT((F$123*'[1]pos01.01.05 rel'!G60)^2+('[1]pos01.01.05 rel'!F60*G$123)^2)</f>
        <v>1.3338417327621219</v>
      </c>
      <c r="H59" s="13">
        <f>'[1]pos01.01.05 rel'!H60</f>
        <v>9</v>
      </c>
      <c r="I59" s="13">
        <f>I$123*'[1]pos01.01.05 rel'!I60</f>
        <v>29.292148394503705</v>
      </c>
      <c r="J59" s="13">
        <f>SQRT((I$123*'[1]pos01.01.05 rel'!J60)^2+('[1]pos01.01.05 rel'!I60*J$123)^2)</f>
        <v>12.999253327727233</v>
      </c>
      <c r="K59" s="60">
        <f>'[1]pos01.01.05 rel'!K60</f>
        <v>20</v>
      </c>
      <c r="L59" s="61">
        <f>L$123*'[1]pos01.01.05 rel'!L60</f>
        <v>135.76338891134682</v>
      </c>
      <c r="M59" s="13">
        <f>SQRT((L$123*'[1]pos01.01.05 rel'!M60)^2+('[1]pos01.01.05 rel'!L60*M$123)^2)</f>
        <v>28.269398988648049</v>
      </c>
      <c r="N59" s="60">
        <f>'[1]pos01.01.05 rel'!N60</f>
        <v>370</v>
      </c>
      <c r="O59" s="3"/>
    </row>
    <row r="60" spans="1:15" ht="19.5" customHeight="1" x14ac:dyDescent="0.25">
      <c r="A60" s="43"/>
      <c r="B60" s="75" t="s">
        <v>92</v>
      </c>
      <c r="C60" s="20">
        <f>$C$123*'[1]pos01.01.05 rel'!C61</f>
        <v>0.55083123164651471</v>
      </c>
      <c r="D60" s="20">
        <f>SQRT(($C$123*'[1]pos01.01.05 rel'!D61)^2+('[1]pos01.01.05 rel'!C61*'pos01.01.05 uk_geb'!$D$123)^2)</f>
        <v>0.32637171854686969</v>
      </c>
      <c r="E60" s="20">
        <f>'[1]pos01.01.05 rel'!E61</f>
        <v>3</v>
      </c>
      <c r="F60" s="76" t="s">
        <v>41</v>
      </c>
      <c r="G60" s="20" t="s">
        <v>41</v>
      </c>
      <c r="H60" s="20">
        <f>'[1]pos01.01.05 rel'!H61</f>
        <v>0</v>
      </c>
      <c r="I60" s="20" t="s">
        <v>41</v>
      </c>
      <c r="J60" s="20" t="s">
        <v>41</v>
      </c>
      <c r="K60" s="77">
        <f>'[1]pos01.01.05 rel'!K61</f>
        <v>0</v>
      </c>
      <c r="L60" s="78">
        <f>L$123*'[1]pos01.01.05 rel'!L61</f>
        <v>0.55095189198316574</v>
      </c>
      <c r="M60" s="20">
        <f>SQRT((L$123*'[1]pos01.01.05 rel'!M61)^2+('[1]pos01.01.05 rel'!L61*M$123)^2)</f>
        <v>0.32475569401393772</v>
      </c>
      <c r="N60" s="77">
        <f>'[1]pos01.01.05 rel'!N61</f>
        <v>3</v>
      </c>
      <c r="O60" s="3"/>
    </row>
    <row r="61" spans="1:15" ht="19.5" customHeight="1" x14ac:dyDescent="0.25">
      <c r="A61" s="109" t="s">
        <v>93</v>
      </c>
      <c r="B61" s="110"/>
      <c r="C61" s="79">
        <v>78.186839803553497</v>
      </c>
      <c r="D61" s="79">
        <v>16.922733381885084</v>
      </c>
      <c r="E61" s="79">
        <v>376</v>
      </c>
      <c r="F61" s="79">
        <v>1.1444156191578199</v>
      </c>
      <c r="G61" s="79">
        <v>0.77211467404634504</v>
      </c>
      <c r="H61" s="79">
        <v>9</v>
      </c>
      <c r="I61" s="79">
        <v>9.2105327848932603</v>
      </c>
      <c r="J61" s="79">
        <v>3.9178037786754571</v>
      </c>
      <c r="K61" s="50">
        <v>18</v>
      </c>
      <c r="L61" s="81">
        <v>88.436713728984103</v>
      </c>
      <c r="M61" s="79">
        <v>17.396774866029045</v>
      </c>
      <c r="N61" s="50">
        <v>403</v>
      </c>
      <c r="O61" s="3"/>
    </row>
    <row r="62" spans="1:15" ht="19.5" customHeight="1" x14ac:dyDescent="0.25">
      <c r="A62" s="82"/>
      <c r="B62" s="83" t="s">
        <v>48</v>
      </c>
      <c r="C62" s="84">
        <f>$C$123*'[1]pos01.01.05 rel'!C63</f>
        <v>5.498923070225044</v>
      </c>
      <c r="D62" s="84">
        <f>SQRT(($C$123*'[1]pos01.01.05 rel'!D63)^2+('[1]pos01.01.05 rel'!C63*'pos01.01.05 uk_geb'!$D$123)^2)</f>
        <v>4.7930614593954859</v>
      </c>
      <c r="E62" s="84">
        <f>'[1]pos01.01.05 rel'!E63</f>
        <v>6</v>
      </c>
      <c r="F62" s="85">
        <f>F$123*'[1]pos01.01.05 rel'!F63</f>
        <v>0.13250676496454036</v>
      </c>
      <c r="G62" s="85">
        <f>SQRT((F$123*'[1]pos01.01.05 rel'!G63)^2+('[1]pos01.01.05 rel'!F63*G$123)^2)</f>
        <v>0.13990895668480968</v>
      </c>
      <c r="H62" s="84">
        <f>'[1]pos01.01.05 rel'!H63</f>
        <v>1</v>
      </c>
      <c r="I62" s="84">
        <f>I$123*'[1]pos01.01.05 rel'!I63</f>
        <v>1.0178853127432286</v>
      </c>
      <c r="J62" s="85">
        <f>SQRT((I$123*'[1]pos01.01.05 rel'!J63)^2+('[1]pos01.01.05 rel'!I63*J$123)^2)</f>
        <v>1.0269601918013742</v>
      </c>
      <c r="K62" s="86">
        <f>'[1]pos01.01.05 rel'!K63</f>
        <v>1</v>
      </c>
      <c r="L62" s="87">
        <f>L$123*'[1]pos01.01.05 rel'!L63</f>
        <v>6.6376315372211989</v>
      </c>
      <c r="M62" s="85">
        <f>SQRT((L$123*'[1]pos01.01.05 rel'!M63)^2+('[1]pos01.01.05 rel'!L63*M$123)^2)</f>
        <v>4.9140678554588275</v>
      </c>
      <c r="N62" s="86">
        <f>'[1]pos01.01.05 rel'!N63</f>
        <v>8</v>
      </c>
      <c r="O62" s="3"/>
    </row>
    <row r="63" spans="1:15" ht="19.5" customHeight="1" x14ac:dyDescent="0.25">
      <c r="A63" s="51"/>
      <c r="B63" s="58" t="s">
        <v>94</v>
      </c>
      <c r="C63" s="88">
        <f>$C$123*'[1]pos01.01.05 rel'!C64</f>
        <v>9.6105157475858967</v>
      </c>
      <c r="D63" s="88">
        <f>SQRT(($C$123*'[1]pos01.01.05 rel'!D64)^2+('[1]pos01.01.05 rel'!C64*'pos01.01.05 uk_geb'!$D$123)^2)</f>
        <v>1.947313655793504</v>
      </c>
      <c r="E63" s="88">
        <f>'[1]pos01.01.05 rel'!E64</f>
        <v>91</v>
      </c>
      <c r="F63" s="66" t="s">
        <v>41</v>
      </c>
      <c r="G63" s="88" t="s">
        <v>41</v>
      </c>
      <c r="H63" s="88">
        <f>'[1]pos01.01.05 rel'!H64</f>
        <v>0</v>
      </c>
      <c r="I63" s="88" t="s">
        <v>41</v>
      </c>
      <c r="J63" s="88" t="s">
        <v>41</v>
      </c>
      <c r="K63" s="62">
        <f>'[1]pos01.01.05 rel'!K64</f>
        <v>0</v>
      </c>
      <c r="L63" s="89">
        <f>L$123*'[1]pos01.01.05 rel'!L64</f>
        <v>9.6126209442393762</v>
      </c>
      <c r="M63" s="88">
        <f>SQRT((L$123*'[1]pos01.01.05 rel'!M64)^2+('[1]pos01.01.05 rel'!L64*M$123)^2)</f>
        <v>1.9506289702991906</v>
      </c>
      <c r="N63" s="62">
        <f>'[1]pos01.01.05 rel'!N64</f>
        <v>91</v>
      </c>
      <c r="O63" s="3"/>
    </row>
    <row r="64" spans="1:15" ht="19.5" customHeight="1" x14ac:dyDescent="0.25">
      <c r="A64" s="51"/>
      <c r="B64" s="58" t="s">
        <v>95</v>
      </c>
      <c r="C64" s="88">
        <f>$C$123*'[1]pos01.01.05 rel'!C65</f>
        <v>6.1697821042515573</v>
      </c>
      <c r="D64" s="88">
        <f>SQRT(($C$123*'[1]pos01.01.05 rel'!D65)^2+('[1]pos01.01.05 rel'!C65*'pos01.01.05 uk_geb'!$D$123)^2)</f>
        <v>1.3120337507380537</v>
      </c>
      <c r="E64" s="88">
        <f>'[1]pos01.01.05 rel'!E65</f>
        <v>64</v>
      </c>
      <c r="F64" s="66" t="s">
        <v>41</v>
      </c>
      <c r="G64" s="88" t="s">
        <v>41</v>
      </c>
      <c r="H64" s="88">
        <f>'[1]pos01.01.05 rel'!H65</f>
        <v>0</v>
      </c>
      <c r="I64" s="88" t="s">
        <v>41</v>
      </c>
      <c r="J64" s="88" t="s">
        <v>41</v>
      </c>
      <c r="K64" s="62">
        <f>'[1]pos01.01.05 rel'!K65</f>
        <v>0</v>
      </c>
      <c r="L64" s="89">
        <f>L$123*'[1]pos01.01.05 rel'!L65</f>
        <v>6.171133603482156</v>
      </c>
      <c r="M64" s="88">
        <f>SQRT((L$123*'[1]pos01.01.05 rel'!M65)^2+('[1]pos01.01.05 rel'!L65*M$123)^2)</f>
        <v>1.2721567801486977</v>
      </c>
      <c r="N64" s="62">
        <f>'[1]pos01.01.05 rel'!N65</f>
        <v>64</v>
      </c>
      <c r="O64" s="3"/>
    </row>
    <row r="65" spans="1:15" ht="19.5" customHeight="1" x14ac:dyDescent="0.25">
      <c r="A65" s="51"/>
      <c r="B65" s="58" t="s">
        <v>96</v>
      </c>
      <c r="C65" s="88">
        <f>$C$123*'[1]pos01.01.05 rel'!C66</f>
        <v>2.6352538756443065</v>
      </c>
      <c r="D65" s="88">
        <f>SQRT(($C$123*'[1]pos01.01.05 rel'!D66)^2+('[1]pos01.01.05 rel'!C66*'pos01.01.05 uk_geb'!$D$123)^2)</f>
        <v>2.1377957518690378</v>
      </c>
      <c r="E65" s="88">
        <f>'[1]pos01.01.05 rel'!E66</f>
        <v>8</v>
      </c>
      <c r="F65" s="66" t="s">
        <v>41</v>
      </c>
      <c r="G65" s="88" t="s">
        <v>41</v>
      </c>
      <c r="H65" s="88">
        <f>'[1]pos01.01.05 rel'!H66</f>
        <v>0</v>
      </c>
      <c r="I65" s="88" t="s">
        <v>41</v>
      </c>
      <c r="J65" s="88" t="s">
        <v>41</v>
      </c>
      <c r="K65" s="62">
        <f>'[1]pos01.01.05 rel'!K66</f>
        <v>0</v>
      </c>
      <c r="L65" s="89">
        <f>L$123*'[1]pos01.01.05 rel'!L66</f>
        <v>2.6358311316195158</v>
      </c>
      <c r="M65" s="88">
        <f>SQRT((L$123*'[1]pos01.01.05 rel'!M66)^2+('[1]pos01.01.05 rel'!L66*M$123)^2)</f>
        <v>2.1049520747905497</v>
      </c>
      <c r="N65" s="62">
        <f>'[1]pos01.01.05 rel'!N66</f>
        <v>8</v>
      </c>
      <c r="O65" s="3"/>
    </row>
    <row r="66" spans="1:15" ht="19.5" customHeight="1" x14ac:dyDescent="0.25">
      <c r="A66" s="51"/>
      <c r="B66" s="58" t="s">
        <v>97</v>
      </c>
      <c r="C66" s="88">
        <f>$C$123*'[1]pos01.01.05 rel'!C67</f>
        <v>11.846467117030549</v>
      </c>
      <c r="D66" s="88">
        <f>SQRT(($C$123*'[1]pos01.01.05 rel'!D67)^2+('[1]pos01.01.05 rel'!C67*'pos01.01.05 uk_geb'!$D$123)^2)</f>
        <v>3.2488999119135973</v>
      </c>
      <c r="E66" s="88">
        <f>'[1]pos01.01.05 rel'!E67</f>
        <v>84</v>
      </c>
      <c r="F66" s="88">
        <f>F$123*'[1]pos01.01.05 rel'!F67</f>
        <v>0.81584586925404134</v>
      </c>
      <c r="G66" s="88">
        <f>SQRT((F$123*'[1]pos01.01.05 rel'!G67)^2+('[1]pos01.01.05 rel'!F67*G$123)^2)</f>
        <v>0.79955489155349768</v>
      </c>
      <c r="H66" s="88">
        <f>'[1]pos01.01.05 rel'!H67</f>
        <v>2</v>
      </c>
      <c r="I66" s="88">
        <f>I$123*'[1]pos01.01.05 rel'!I67</f>
        <v>0.19597827436251536</v>
      </c>
      <c r="J66" s="88">
        <f>SQRT((I$123*'[1]pos01.01.05 rel'!J67)^2+('[1]pos01.01.05 rel'!I67*J$123)^2)</f>
        <v>0.18526080398875469</v>
      </c>
      <c r="K66" s="62">
        <f>'[1]pos01.01.05 rel'!K67</f>
        <v>2</v>
      </c>
      <c r="L66" s="89">
        <f>L$123*'[1]pos01.01.05 rel'!L67</f>
        <v>12.939184891575591</v>
      </c>
      <c r="M66" s="88">
        <f>SQRT((L$123*'[1]pos01.01.05 rel'!M67)^2+('[1]pos01.01.05 rel'!L67*M$123)^2)</f>
        <v>3.360047624016488</v>
      </c>
      <c r="N66" s="62">
        <f>'[1]pos01.01.05 rel'!N67</f>
        <v>88</v>
      </c>
      <c r="O66" s="3"/>
    </row>
    <row r="67" spans="1:15" ht="19.5" customHeight="1" x14ac:dyDescent="0.25">
      <c r="A67" s="51"/>
      <c r="B67" s="58" t="s">
        <v>98</v>
      </c>
      <c r="C67" s="88">
        <f>$C$123*'[1]pos01.01.05 rel'!C68</f>
        <v>2.2839650392438782</v>
      </c>
      <c r="D67" s="88">
        <f>SQRT(($C$123*'[1]pos01.01.05 rel'!D68)^2+('[1]pos01.01.05 rel'!C68*'pos01.01.05 uk_geb'!$D$123)^2)</f>
        <v>0.54436303493427796</v>
      </c>
      <c r="E67" s="88">
        <f>'[1]pos01.01.05 rel'!E68</f>
        <v>33</v>
      </c>
      <c r="F67" s="66" t="s">
        <v>41</v>
      </c>
      <c r="G67" s="88" t="s">
        <v>41</v>
      </c>
      <c r="H67" s="88">
        <f>'[1]pos01.01.05 rel'!H68</f>
        <v>0</v>
      </c>
      <c r="I67" s="88">
        <f>I$123*'[1]pos01.01.05 rel'!I68</f>
        <v>1.2954598717101826</v>
      </c>
      <c r="J67" s="88">
        <f>SQRT((I$123*'[1]pos01.01.05 rel'!J68)^2+('[1]pos01.01.05 rel'!I68*J$123)^2)</f>
        <v>1.3173378988319824</v>
      </c>
      <c r="K67" s="62">
        <f>'[1]pos01.01.05 rel'!K68</f>
        <v>1</v>
      </c>
      <c r="L67" s="89">
        <f>L$123*'[1]pos01.01.05 rel'!L68</f>
        <v>3.5462856854795146</v>
      </c>
      <c r="M67" s="88">
        <f>SQRT((L$123*'[1]pos01.01.05 rel'!M68)^2+('[1]pos01.01.05 rel'!L68*M$123)^2)</f>
        <v>1.3953612120144594</v>
      </c>
      <c r="N67" s="62">
        <f>'[1]pos01.01.05 rel'!N68</f>
        <v>34</v>
      </c>
      <c r="O67" s="3"/>
    </row>
    <row r="68" spans="1:15" ht="19.5" customHeight="1" x14ac:dyDescent="0.25">
      <c r="A68" s="51"/>
      <c r="B68" s="58" t="s">
        <v>99</v>
      </c>
      <c r="C68" s="88">
        <f>$C$123*'[1]pos01.01.05 rel'!C69</f>
        <v>0.85599045826801912</v>
      </c>
      <c r="D68" s="88">
        <f>SQRT(($C$123*'[1]pos01.01.05 rel'!D69)^2+('[1]pos01.01.05 rel'!C69*'pos01.01.05 uk_geb'!$D$123)^2)</f>
        <v>0.35924398445262351</v>
      </c>
      <c r="E68" s="88">
        <f>'[1]pos01.01.05 rel'!E69</f>
        <v>11</v>
      </c>
      <c r="F68" s="66" t="s">
        <v>41</v>
      </c>
      <c r="G68" s="88" t="s">
        <v>41</v>
      </c>
      <c r="H68" s="88">
        <f>'[1]pos01.01.05 rel'!H69</f>
        <v>0</v>
      </c>
      <c r="I68" s="88" t="s">
        <v>41</v>
      </c>
      <c r="J68" s="88" t="s">
        <v>41</v>
      </c>
      <c r="K68" s="62">
        <f>'[1]pos01.01.05 rel'!K69</f>
        <v>0</v>
      </c>
      <c r="L68" s="89">
        <f>L$123*'[1]pos01.01.05 rel'!L69</f>
        <v>0.85617796415173009</v>
      </c>
      <c r="M68" s="88">
        <f>SQRT((L$123*'[1]pos01.01.05 rel'!M69)^2+('[1]pos01.01.05 rel'!L69*M$123)^2)</f>
        <v>0.35834044311809682</v>
      </c>
      <c r="N68" s="62">
        <f>'[1]pos01.01.05 rel'!N69</f>
        <v>11</v>
      </c>
      <c r="O68" s="3"/>
    </row>
    <row r="69" spans="1:15" ht="19.5" customHeight="1" x14ac:dyDescent="0.25">
      <c r="A69" s="51"/>
      <c r="B69" s="58" t="s">
        <v>100</v>
      </c>
      <c r="C69" s="88">
        <f>$C$123*'[1]pos01.01.05 rel'!C70</f>
        <v>0.27876711306988455</v>
      </c>
      <c r="D69" s="88">
        <f>SQRT(($C$123*'[1]pos01.01.05 rel'!D70)^2+('[1]pos01.01.05 rel'!C70*'pos01.01.05 uk_geb'!$D$123)^2)</f>
        <v>0.24188846688264676</v>
      </c>
      <c r="E69" s="88">
        <f>'[1]pos01.01.05 rel'!E70</f>
        <v>4</v>
      </c>
      <c r="F69" s="66" t="s">
        <v>41</v>
      </c>
      <c r="G69" s="88" t="s">
        <v>41</v>
      </c>
      <c r="H69" s="88">
        <f>'[1]pos01.01.05 rel'!H70</f>
        <v>0</v>
      </c>
      <c r="I69" s="88" t="s">
        <v>41</v>
      </c>
      <c r="J69" s="88" t="s">
        <v>41</v>
      </c>
      <c r="K69" s="62">
        <f>'[1]pos01.01.05 rel'!K70</f>
        <v>0</v>
      </c>
      <c r="L69" s="89">
        <f>L$123*'[1]pos01.01.05 rel'!L70</f>
        <v>0.27882817738827764</v>
      </c>
      <c r="M69" s="88">
        <f>SQRT((L$123*'[1]pos01.01.05 rel'!M70)^2+('[1]pos01.01.05 rel'!L70*M$123)^2)</f>
        <v>0.24171376522389465</v>
      </c>
      <c r="N69" s="62">
        <f>'[1]pos01.01.05 rel'!N70</f>
        <v>4</v>
      </c>
      <c r="O69" s="3"/>
    </row>
    <row r="70" spans="1:15" ht="19.5" customHeight="1" x14ac:dyDescent="0.25">
      <c r="A70" s="51"/>
      <c r="B70" s="58" t="s">
        <v>101</v>
      </c>
      <c r="C70" s="88">
        <f>$C$123*'[1]pos01.01.05 rel'!C71</f>
        <v>0.50338125331122396</v>
      </c>
      <c r="D70" s="88">
        <f>SQRT(($C$123*'[1]pos01.01.05 rel'!D71)^2+('[1]pos01.01.05 rel'!C71*'pos01.01.05 uk_geb'!$D$123)^2)</f>
        <v>0.28274238787547662</v>
      </c>
      <c r="E70" s="88">
        <f>'[1]pos01.01.05 rel'!E71</f>
        <v>5</v>
      </c>
      <c r="F70" s="66" t="s">
        <v>41</v>
      </c>
      <c r="G70" s="88" t="s">
        <v>41</v>
      </c>
      <c r="H70" s="88">
        <f>'[1]pos01.01.05 rel'!H71</f>
        <v>0</v>
      </c>
      <c r="I70" s="88" t="s">
        <v>41</v>
      </c>
      <c r="J70" s="88" t="s">
        <v>41</v>
      </c>
      <c r="K70" s="62">
        <f>'[1]pos01.01.05 rel'!K71</f>
        <v>0</v>
      </c>
      <c r="L70" s="89">
        <f>L$123*'[1]pos01.01.05 rel'!L71</f>
        <v>0.50349151966505334</v>
      </c>
      <c r="M70" s="88">
        <f>SQRT((L$123*'[1]pos01.01.05 rel'!M71)^2+('[1]pos01.01.05 rel'!L71*M$123)^2)</f>
        <v>0.28147685633920727</v>
      </c>
      <c r="N70" s="62">
        <f>'[1]pos01.01.05 rel'!N71</f>
        <v>5</v>
      </c>
      <c r="O70" s="3"/>
    </row>
    <row r="71" spans="1:15" ht="19.5" customHeight="1" x14ac:dyDescent="0.25">
      <c r="A71" s="51"/>
      <c r="B71" s="58" t="s">
        <v>102</v>
      </c>
      <c r="C71" s="88">
        <f>$C$123*'[1]pos01.01.05 rel'!C72</f>
        <v>1.8436203748665614</v>
      </c>
      <c r="D71" s="88">
        <f>SQRT(($C$123*'[1]pos01.01.05 rel'!D72)^2+('[1]pos01.01.05 rel'!C72*'pos01.01.05 uk_geb'!$D$123)^2)</f>
        <v>1.1634743090460433</v>
      </c>
      <c r="E71" s="88">
        <f>'[1]pos01.01.05 rel'!E72</f>
        <v>5</v>
      </c>
      <c r="F71" s="66" t="s">
        <v>41</v>
      </c>
      <c r="G71" s="88" t="s">
        <v>41</v>
      </c>
      <c r="H71" s="88">
        <f>'[1]pos01.01.05 rel'!H72</f>
        <v>0</v>
      </c>
      <c r="I71" s="88" t="s">
        <v>41</v>
      </c>
      <c r="J71" s="88" t="s">
        <v>41</v>
      </c>
      <c r="K71" s="62">
        <f>'[1]pos01.01.05 rel'!K72</f>
        <v>0</v>
      </c>
      <c r="L71" s="89">
        <f>L$123*'[1]pos01.01.05 rel'!L72</f>
        <v>1.844024222437848</v>
      </c>
      <c r="M71" s="88">
        <f>SQRT((L$123*'[1]pos01.01.05 rel'!M72)^2+('[1]pos01.01.05 rel'!L72*M$123)^2)</f>
        <v>1.1649315978074641</v>
      </c>
      <c r="N71" s="62">
        <f>'[1]pos01.01.05 rel'!N72</f>
        <v>5</v>
      </c>
      <c r="O71" s="3"/>
    </row>
    <row r="72" spans="1:15" ht="19.5" customHeight="1" x14ac:dyDescent="0.25">
      <c r="A72" s="51"/>
      <c r="B72" s="58" t="s">
        <v>103</v>
      </c>
      <c r="C72" s="88">
        <f>$C$123*'[1]pos01.01.05 rel'!C73</f>
        <v>9.8385007387607093</v>
      </c>
      <c r="D72" s="88">
        <f>SQRT(($C$123*'[1]pos01.01.05 rel'!D73)^2+('[1]pos01.01.05 rel'!C73*'pos01.01.05 uk_geb'!$D$123)^2)</f>
        <v>6.9528178100312505</v>
      </c>
      <c r="E72" s="88">
        <f>'[1]pos01.01.05 rel'!E73</f>
        <v>12</v>
      </c>
      <c r="F72" s="66" t="s">
        <v>41</v>
      </c>
      <c r="G72" s="88" t="s">
        <v>41</v>
      </c>
      <c r="H72" s="88">
        <f>'[1]pos01.01.05 rel'!H73</f>
        <v>0</v>
      </c>
      <c r="I72" s="88" t="s">
        <v>41</v>
      </c>
      <c r="J72" s="88" t="s">
        <v>41</v>
      </c>
      <c r="K72" s="62">
        <f>'[1]pos01.01.05 rel'!K73</f>
        <v>0</v>
      </c>
      <c r="L72" s="89">
        <f>L$123*'[1]pos01.01.05 rel'!L73</f>
        <v>9.8406558758391522</v>
      </c>
      <c r="M72" s="88">
        <f>SQRT((L$123*'[1]pos01.01.05 rel'!M73)^2+('[1]pos01.01.05 rel'!L73*M$123)^2)</f>
        <v>6.9219073794592756</v>
      </c>
      <c r="N72" s="62">
        <f>'[1]pos01.01.05 rel'!N73</f>
        <v>12</v>
      </c>
      <c r="O72" s="3"/>
    </row>
    <row r="73" spans="1:15" ht="19.5" customHeight="1" x14ac:dyDescent="0.25">
      <c r="A73" s="51"/>
      <c r="B73" s="58" t="s">
        <v>104</v>
      </c>
      <c r="C73" s="88">
        <f>$C$123*'[1]pos01.01.05 rel'!C74</f>
        <v>0.67222552322933304</v>
      </c>
      <c r="D73" s="88">
        <f>SQRT(($C$123*'[1]pos01.01.05 rel'!D74)^2+('[1]pos01.01.05 rel'!C74*'pos01.01.05 uk_geb'!$D$123)^2)</f>
        <v>0.34062291493565633</v>
      </c>
      <c r="E73" s="88">
        <f>'[1]pos01.01.05 rel'!E74</f>
        <v>8</v>
      </c>
      <c r="F73" s="66" t="s">
        <v>41</v>
      </c>
      <c r="G73" s="88" t="s">
        <v>41</v>
      </c>
      <c r="H73" s="88">
        <f>'[1]pos01.01.05 rel'!H74</f>
        <v>0</v>
      </c>
      <c r="I73" s="88">
        <f>I$123*'[1]pos01.01.05 rel'!I74</f>
        <v>2.6084039229670813E-2</v>
      </c>
      <c r="J73" s="88">
        <f>SQRT((I$123*'[1]pos01.01.05 rel'!J74)^2+('[1]pos01.01.05 rel'!I74*J$123)^2)</f>
        <v>2.5845120587279852E-2</v>
      </c>
      <c r="K73" s="62">
        <f>'[1]pos01.01.05 rel'!K74</f>
        <v>1</v>
      </c>
      <c r="L73" s="89">
        <f>L$123*'[1]pos01.01.05 rel'!L74</f>
        <v>0.69777948359800757</v>
      </c>
      <c r="M73" s="88">
        <f>SQRT((L$123*'[1]pos01.01.05 rel'!M74)^2+('[1]pos01.01.05 rel'!L74*M$123)^2)</f>
        <v>0.34173044622232918</v>
      </c>
      <c r="N73" s="62">
        <f>'[1]pos01.01.05 rel'!N74</f>
        <v>9</v>
      </c>
      <c r="O73" s="3"/>
    </row>
    <row r="74" spans="1:15" ht="19.5" customHeight="1" x14ac:dyDescent="0.25">
      <c r="A74" s="51"/>
      <c r="B74" s="58" t="s">
        <v>105</v>
      </c>
      <c r="C74" s="66" t="s">
        <v>41</v>
      </c>
      <c r="D74" s="66" t="s">
        <v>41</v>
      </c>
      <c r="E74" s="88">
        <f>'[1]pos01.01.05 rel'!E75</f>
        <v>0</v>
      </c>
      <c r="F74" s="88">
        <f>F$123*'[1]pos01.01.05 rel'!F75</f>
        <v>0.19606298493923699</v>
      </c>
      <c r="G74" s="88">
        <f>SQRT((F$123*'[1]pos01.01.05 rel'!G75)^2+('[1]pos01.01.05 rel'!F75*G$123)^2)</f>
        <v>0.12964105605932669</v>
      </c>
      <c r="H74" s="88">
        <f>'[1]pos01.01.05 rel'!H75</f>
        <v>6</v>
      </c>
      <c r="I74" s="88">
        <f>I$123*'[1]pos01.01.05 rel'!I75</f>
        <v>1.3957520302695461</v>
      </c>
      <c r="J74" s="88">
        <f>SQRT((I$123*'[1]pos01.01.05 rel'!J75)^2+('[1]pos01.01.05 rel'!I75*J$123)^2)</f>
        <v>0.96017715440398088</v>
      </c>
      <c r="K74" s="62">
        <f>'[1]pos01.01.05 rel'!K75</f>
        <v>3</v>
      </c>
      <c r="L74" s="89">
        <f>L$123*'[1]pos01.01.05 rel'!L75</f>
        <v>1.5756107837684292</v>
      </c>
      <c r="M74" s="88">
        <f>SQRT((L$123*'[1]pos01.01.05 rel'!M75)^2+('[1]pos01.01.05 rel'!L75*M$123)^2)</f>
        <v>0.92667528755466511</v>
      </c>
      <c r="N74" s="62">
        <f>'[1]pos01.01.05 rel'!N75</f>
        <v>9</v>
      </c>
      <c r="O74" s="3"/>
    </row>
    <row r="75" spans="1:15" ht="19.5" customHeight="1" x14ac:dyDescent="0.25">
      <c r="A75" s="51"/>
      <c r="B75" s="58" t="s">
        <v>106</v>
      </c>
      <c r="C75" s="66" t="s">
        <v>41</v>
      </c>
      <c r="D75" s="66" t="s">
        <v>41</v>
      </c>
      <c r="E75" s="88">
        <f>'[1]pos01.01.05 rel'!E76</f>
        <v>0</v>
      </c>
      <c r="F75" s="66" t="s">
        <v>41</v>
      </c>
      <c r="G75" s="88" t="s">
        <v>41</v>
      </c>
      <c r="H75" s="88">
        <f>'[1]pos01.01.05 rel'!H76</f>
        <v>0</v>
      </c>
      <c r="I75" s="88" t="s">
        <v>41</v>
      </c>
      <c r="J75" s="88" t="s">
        <v>41</v>
      </c>
      <c r="K75" s="62">
        <f>'[1]pos01.01.05 rel'!K76</f>
        <v>0</v>
      </c>
      <c r="L75" s="89" t="s">
        <v>41</v>
      </c>
      <c r="M75" s="88" t="s">
        <v>41</v>
      </c>
      <c r="N75" s="62">
        <f>'[1]pos01.01.05 rel'!N76</f>
        <v>0</v>
      </c>
      <c r="O75" s="3"/>
    </row>
    <row r="76" spans="1:15" ht="19.5" customHeight="1" x14ac:dyDescent="0.25">
      <c r="A76" s="51"/>
      <c r="B76" s="58" t="s">
        <v>107</v>
      </c>
      <c r="C76" s="88">
        <f>$C$123*'[1]pos01.01.05 rel'!C77</f>
        <v>1.3928312271469363</v>
      </c>
      <c r="D76" s="88">
        <f>SQRT(($C$123*'[1]pos01.01.05 rel'!D77)^2+('[1]pos01.01.05 rel'!C77*'pos01.01.05 uk_geb'!$D$123)^2)</f>
        <v>0.57201522287136286</v>
      </c>
      <c r="E76" s="88">
        <f>'[1]pos01.01.05 rel'!E77</f>
        <v>12</v>
      </c>
      <c r="F76" s="66" t="s">
        <v>41</v>
      </c>
      <c r="G76" s="88" t="s">
        <v>41</v>
      </c>
      <c r="H76" s="88">
        <f>'[1]pos01.01.05 rel'!H77</f>
        <v>0</v>
      </c>
      <c r="I76" s="88">
        <f>I$123*'[1]pos01.01.05 rel'!I77</f>
        <v>2.705482429850312E-2</v>
      </c>
      <c r="J76" s="88">
        <f>SQRT((I$123*'[1]pos01.01.05 rel'!J77)^2+('[1]pos01.01.05 rel'!I77*J$123)^2)</f>
        <v>2.6990412230882267E-2</v>
      </c>
      <c r="K76" s="62">
        <f>'[1]pos01.01.05 rel'!K77</f>
        <v>1</v>
      </c>
      <c r="L76" s="89">
        <f>L$123*'[1]pos01.01.05 rel'!L77</f>
        <v>1.4194886136328846</v>
      </c>
      <c r="M76" s="88">
        <f>SQRT((L$123*'[1]pos01.01.05 rel'!M77)^2+('[1]pos01.01.05 rel'!L77*M$123)^2)</f>
        <v>0.5727102772721685</v>
      </c>
      <c r="N76" s="62">
        <f>'[1]pos01.01.05 rel'!N77</f>
        <v>13</v>
      </c>
      <c r="O76" s="3"/>
    </row>
    <row r="77" spans="1:15" ht="19.5" customHeight="1" x14ac:dyDescent="0.25">
      <c r="A77" s="51"/>
      <c r="B77" s="58" t="s">
        <v>108</v>
      </c>
      <c r="C77" s="88">
        <f>$C$123*'[1]pos01.01.05 rel'!C78</f>
        <v>1.5248839564521219</v>
      </c>
      <c r="D77" s="88">
        <f>SQRT(($C$123*'[1]pos01.01.05 rel'!D78)^2+('[1]pos01.01.05 rel'!C78*'pos01.01.05 uk_geb'!$D$123)^2)</f>
        <v>0.62628548136627737</v>
      </c>
      <c r="E77" s="88">
        <f>'[1]pos01.01.05 rel'!E78</f>
        <v>8</v>
      </c>
      <c r="F77" s="66" t="s">
        <v>41</v>
      </c>
      <c r="G77" s="88" t="s">
        <v>41</v>
      </c>
      <c r="H77" s="88">
        <f>'[1]pos01.01.05 rel'!H78</f>
        <v>0</v>
      </c>
      <c r="I77" s="88" t="s">
        <v>41</v>
      </c>
      <c r="J77" s="88" t="s">
        <v>41</v>
      </c>
      <c r="K77" s="62">
        <f>'[1]pos01.01.05 rel'!K78</f>
        <v>0</v>
      </c>
      <c r="L77" s="89">
        <f>L$123*'[1]pos01.01.05 rel'!L78</f>
        <v>1.5252179843738674</v>
      </c>
      <c r="M77" s="88">
        <f>SQRT((L$123*'[1]pos01.01.05 rel'!M78)^2+('[1]pos01.01.05 rel'!L78*M$123)^2)</f>
        <v>0.62257000043440947</v>
      </c>
      <c r="N77" s="62">
        <f>'[1]pos01.01.05 rel'!N78</f>
        <v>8</v>
      </c>
      <c r="O77" s="3"/>
    </row>
    <row r="78" spans="1:15" ht="19.5" customHeight="1" x14ac:dyDescent="0.25">
      <c r="A78" s="63"/>
      <c r="B78" s="64" t="s">
        <v>109</v>
      </c>
      <c r="C78" s="65">
        <f>$C$123*'[1]pos01.01.05 rel'!C79</f>
        <v>23.231732204467495</v>
      </c>
      <c r="D78" s="65">
        <f>SQRT(($C$123*'[1]pos01.01.05 rel'!D79)^2+('[1]pos01.01.05 rel'!C79*'pos01.01.05 uk_geb'!$D$123)^2)</f>
        <v>12.302549766477227</v>
      </c>
      <c r="E78" s="65">
        <f>'[1]pos01.01.05 rel'!E79</f>
        <v>25</v>
      </c>
      <c r="F78" s="66" t="s">
        <v>41</v>
      </c>
      <c r="G78" s="65" t="s">
        <v>41</v>
      </c>
      <c r="H78" s="65">
        <f>'[1]pos01.01.05 rel'!H79</f>
        <v>0</v>
      </c>
      <c r="I78" s="65">
        <f>I$123*'[1]pos01.01.05 rel'!I79</f>
        <v>5.2523184322796261</v>
      </c>
      <c r="J78" s="65">
        <f>SQRT((I$123*'[1]pos01.01.05 rel'!J79)^2+('[1]pos01.01.05 rel'!I79*J$123)^2)</f>
        <v>2.9236429491982614</v>
      </c>
      <c r="K78" s="68">
        <f>'[1]pos01.01.05 rel'!K79</f>
        <v>9</v>
      </c>
      <c r="L78" s="69">
        <f>L$123*'[1]pos01.01.05 rel'!L79</f>
        <v>28.352751310511483</v>
      </c>
      <c r="M78" s="65">
        <f>SQRT((L$123*'[1]pos01.01.05 rel'!M79)^2+('[1]pos01.01.05 rel'!L79*M$123)^2)</f>
        <v>12.674972668233631</v>
      </c>
      <c r="N78" s="68">
        <f>'[1]pos01.01.05 rel'!N79</f>
        <v>34</v>
      </c>
      <c r="O78" s="3"/>
    </row>
    <row r="79" spans="1:15" ht="19.5" customHeight="1" x14ac:dyDescent="0.25">
      <c r="A79" s="129" t="s">
        <v>110</v>
      </c>
      <c r="B79" s="130"/>
      <c r="C79" s="33">
        <v>269.76878561547289</v>
      </c>
      <c r="D79" s="33">
        <v>57.776538270627064</v>
      </c>
      <c r="E79" s="33">
        <v>353</v>
      </c>
      <c r="F79" s="33">
        <v>1.4445189645815899</v>
      </c>
      <c r="G79" s="33">
        <v>0.94928598277495302</v>
      </c>
      <c r="H79" s="33">
        <v>3</v>
      </c>
      <c r="I79" s="33">
        <v>3.4979967172301141</v>
      </c>
      <c r="J79" s="33">
        <v>1.8148906542057421</v>
      </c>
      <c r="K79" s="34">
        <v>11</v>
      </c>
      <c r="L79" s="35">
        <v>274.82720554612342</v>
      </c>
      <c r="M79" s="33">
        <v>60.38602815653541</v>
      </c>
      <c r="N79" s="34">
        <v>367</v>
      </c>
      <c r="O79" s="3"/>
    </row>
    <row r="80" spans="1:15" ht="19.5" customHeight="1" x14ac:dyDescent="0.25">
      <c r="A80" s="36"/>
      <c r="B80" s="70" t="s">
        <v>48</v>
      </c>
      <c r="C80" s="8">
        <f>$C$123*'[1]pos01.01.05 rel'!C81</f>
        <v>2.7372412663384024E-2</v>
      </c>
      <c r="D80" s="8">
        <f>SQRT(($C$123*'[1]pos01.01.05 rel'!D81)^2+('[1]pos01.01.05 rel'!C81*'pos01.01.05 uk_geb'!$D$123)^2)</f>
        <v>2.8087369444557607E-2</v>
      </c>
      <c r="E80" s="8">
        <f>'[1]pos01.01.05 rel'!E81</f>
        <v>1</v>
      </c>
      <c r="F80" s="71" t="s">
        <v>41</v>
      </c>
      <c r="G80" s="71" t="s">
        <v>41</v>
      </c>
      <c r="H80" s="8">
        <f>'[1]pos01.01.05 rel'!H81</f>
        <v>0</v>
      </c>
      <c r="I80" s="8">
        <f>I$123*'[1]pos01.01.05 rel'!I81</f>
        <v>0.17133423073740597</v>
      </c>
      <c r="J80" s="71">
        <f>SQRT((I$123*'[1]pos01.01.05 rel'!J81)^2+('[1]pos01.01.05 rel'!I81*J$123)^2)</f>
        <v>0.17398370378087474</v>
      </c>
      <c r="K80" s="72">
        <f>'[1]pos01.01.05 rel'!K81</f>
        <v>1</v>
      </c>
      <c r="L80" s="73">
        <f>L$123*'[1]pos01.01.05 rel'!L81</f>
        <v>0.19426356045709273</v>
      </c>
      <c r="M80" s="71">
        <f>SQRT((L$123*'[1]pos01.01.05 rel'!M81)^2+('[1]pos01.01.05 rel'!L81*M$123)^2)</f>
        <v>0.16962895878666359</v>
      </c>
      <c r="N80" s="72">
        <f>'[1]pos01.01.05 rel'!N81</f>
        <v>2</v>
      </c>
      <c r="O80" s="3"/>
    </row>
    <row r="81" spans="1:15" ht="19.5" customHeight="1" x14ac:dyDescent="0.25">
      <c r="A81" s="41"/>
      <c r="B81" s="74" t="s">
        <v>111</v>
      </c>
      <c r="C81" s="13">
        <f>$C$123*'[1]pos01.01.05 rel'!C82</f>
        <v>113.64519681885032</v>
      </c>
      <c r="D81" s="13">
        <f>SQRT(($C$123*'[1]pos01.01.05 rel'!D82)^2+('[1]pos01.01.05 rel'!C82*'pos01.01.05 uk_geb'!$D$123)^2)</f>
        <v>35.924133731538859</v>
      </c>
      <c r="E81" s="13">
        <f>'[1]pos01.01.05 rel'!E82</f>
        <v>114</v>
      </c>
      <c r="F81" s="13">
        <f>F$123*'[1]pos01.01.05 rel'!F82</f>
        <v>0.85300413436802747</v>
      </c>
      <c r="G81" s="13">
        <f>SQRT((F$123*'[1]pos01.01.05 rel'!G82)^2+('[1]pos01.01.05 rel'!F82*G$123)^2)</f>
        <v>0.89949603926827149</v>
      </c>
      <c r="H81" s="13">
        <f>'[1]pos01.01.05 rel'!H82</f>
        <v>1</v>
      </c>
      <c r="I81" s="13">
        <f>I$123*'[1]pos01.01.05 rel'!I82</f>
        <v>1.77056946805828</v>
      </c>
      <c r="J81" s="13">
        <f>SQRT((I$123*'[1]pos01.01.05 rel'!J82)^2+('[1]pos01.01.05 rel'!I82*J$123)^2)</f>
        <v>1.6251049725679976</v>
      </c>
      <c r="K81" s="60">
        <f>'[1]pos01.01.05 rel'!K82</f>
        <v>2</v>
      </c>
      <c r="L81" s="61">
        <f>L$123*'[1]pos01.01.05 rel'!L82</f>
        <v>116.33487334826435</v>
      </c>
      <c r="M81" s="13">
        <f>SQRT((L$123*'[1]pos01.01.05 rel'!M82)^2+('[1]pos01.01.05 rel'!L82*M$123)^2)</f>
        <v>36.834359969363092</v>
      </c>
      <c r="N81" s="60">
        <f>'[1]pos01.01.05 rel'!N82</f>
        <v>117</v>
      </c>
      <c r="O81" s="3"/>
    </row>
    <row r="82" spans="1:15" ht="19.5" customHeight="1" x14ac:dyDescent="0.25">
      <c r="A82" s="41"/>
      <c r="B82" s="74" t="s">
        <v>112</v>
      </c>
      <c r="C82" s="13">
        <f>$C$123*'[1]pos01.01.05 rel'!C83</f>
        <v>8.6435296563537705</v>
      </c>
      <c r="D82" s="13">
        <f>SQRT(($C$123*'[1]pos01.01.05 rel'!D83)^2+('[1]pos01.01.05 rel'!C83*'pos01.01.05 uk_geb'!$D$123)^2)</f>
        <v>1.7535081495397116</v>
      </c>
      <c r="E82" s="13">
        <f>'[1]pos01.01.05 rel'!E83</f>
        <v>57</v>
      </c>
      <c r="F82" s="59" t="s">
        <v>41</v>
      </c>
      <c r="G82" s="13" t="s">
        <v>41</v>
      </c>
      <c r="H82" s="13">
        <f>'[1]pos01.01.05 rel'!H83</f>
        <v>0</v>
      </c>
      <c r="I82" s="13" t="s">
        <v>41</v>
      </c>
      <c r="J82" s="13" t="s">
        <v>41</v>
      </c>
      <c r="K82" s="60">
        <f>'[1]pos01.01.05 rel'!K83</f>
        <v>0</v>
      </c>
      <c r="L82" s="61">
        <f>L$123*'[1]pos01.01.05 rel'!L83</f>
        <v>8.6454230333779325</v>
      </c>
      <c r="M82" s="13">
        <f>SQRT((L$123*'[1]pos01.01.05 rel'!M83)^2+('[1]pos01.01.05 rel'!L83*M$123)^2)</f>
        <v>1.7222977140585081</v>
      </c>
      <c r="N82" s="60">
        <f>'[1]pos01.01.05 rel'!N83</f>
        <v>57</v>
      </c>
      <c r="O82" s="3"/>
    </row>
    <row r="83" spans="1:15" ht="19.5" customHeight="1" x14ac:dyDescent="0.25">
      <c r="A83" s="41"/>
      <c r="B83" s="74" t="s">
        <v>113</v>
      </c>
      <c r="C83" s="13">
        <f>$C$123*'[1]pos01.01.05 rel'!C84</f>
        <v>19.332061483835172</v>
      </c>
      <c r="D83" s="13">
        <f>SQRT(($C$123*'[1]pos01.01.05 rel'!D84)^2+('[1]pos01.01.05 rel'!C84*'pos01.01.05 uk_geb'!$D$123)^2)</f>
        <v>14.071555617935806</v>
      </c>
      <c r="E83" s="13">
        <f>'[1]pos01.01.05 rel'!E84</f>
        <v>10</v>
      </c>
      <c r="F83" s="59" t="s">
        <v>41</v>
      </c>
      <c r="G83" s="13" t="s">
        <v>41</v>
      </c>
      <c r="H83" s="13">
        <f>'[1]pos01.01.05 rel'!H84</f>
        <v>0</v>
      </c>
      <c r="I83" s="13">
        <f>I$123*'[1]pos01.01.05 rel'!I84</f>
        <v>0.74614748783915474</v>
      </c>
      <c r="J83" s="13">
        <f>SQRT((I$123*'[1]pos01.01.05 rel'!J84)^2+('[1]pos01.01.05 rel'!I84*J$123)^2)</f>
        <v>0.39793264302092402</v>
      </c>
      <c r="K83" s="60">
        <f>'[1]pos01.01.05 rel'!K84</f>
        <v>4</v>
      </c>
      <c r="L83" s="61">
        <f>L$123*'[1]pos01.01.05 rel'!L84</f>
        <v>20.063068287441236</v>
      </c>
      <c r="M83" s="13">
        <f>SQRT((L$123*'[1]pos01.01.05 rel'!M84)^2+('[1]pos01.01.05 rel'!L84*M$123)^2)</f>
        <v>14.107009772970713</v>
      </c>
      <c r="N83" s="60">
        <f>'[1]pos01.01.05 rel'!N84</f>
        <v>14</v>
      </c>
      <c r="O83" s="3"/>
    </row>
    <row r="84" spans="1:15" ht="19.5" customHeight="1" x14ac:dyDescent="0.25">
      <c r="A84" s="41"/>
      <c r="B84" s="74" t="s">
        <v>114</v>
      </c>
      <c r="C84" s="13">
        <f>$C$123*'[1]pos01.01.05 rel'!C85</f>
        <v>50.930928849338933</v>
      </c>
      <c r="D84" s="13">
        <f>SQRT(($C$123*'[1]pos01.01.05 rel'!D85)^2+('[1]pos01.01.05 rel'!C85*'pos01.01.05 uk_geb'!$D$123)^2)</f>
        <v>21.930072187550682</v>
      </c>
      <c r="E84" s="13">
        <f>'[1]pos01.01.05 rel'!E85</f>
        <v>86</v>
      </c>
      <c r="F84" s="59" t="s">
        <v>41</v>
      </c>
      <c r="G84" s="13" t="s">
        <v>41</v>
      </c>
      <c r="H84" s="13">
        <f>'[1]pos01.01.05 rel'!H85</f>
        <v>0</v>
      </c>
      <c r="I84" s="13">
        <f>I$123*'[1]pos01.01.05 rel'!I85</f>
        <v>0.61643604587288325</v>
      </c>
      <c r="J84" s="13">
        <f>SQRT((I$123*'[1]pos01.01.05 rel'!J85)^2+('[1]pos01.01.05 rel'!I85*J$123)^2)</f>
        <v>0.38312695923553569</v>
      </c>
      <c r="K84" s="60">
        <f>'[1]pos01.01.05 rel'!K85</f>
        <v>3</v>
      </c>
      <c r="L84" s="61">
        <f>L$123*'[1]pos01.01.05 rel'!L85</f>
        <v>51.542514235727978</v>
      </c>
      <c r="M84" s="13">
        <f>SQRT((L$123*'[1]pos01.01.05 rel'!M85)^2+('[1]pos01.01.05 rel'!L85*M$123)^2)</f>
        <v>22.015508210293255</v>
      </c>
      <c r="N84" s="60">
        <f>'[1]pos01.01.05 rel'!N85</f>
        <v>89</v>
      </c>
      <c r="O84" s="3"/>
    </row>
    <row r="85" spans="1:15" ht="19.5" customHeight="1" x14ac:dyDescent="0.25">
      <c r="A85" s="41"/>
      <c r="B85" s="74" t="s">
        <v>115</v>
      </c>
      <c r="C85" s="13">
        <f>$C$123*'[1]pos01.01.05 rel'!C86</f>
        <v>10.469374862927268</v>
      </c>
      <c r="D85" s="13">
        <f>SQRT(($C$123*'[1]pos01.01.05 rel'!D86)^2+('[1]pos01.01.05 rel'!C86*'pos01.01.05 uk_geb'!$D$123)^2)</f>
        <v>3.3060834072481762</v>
      </c>
      <c r="E85" s="13">
        <f>'[1]pos01.01.05 rel'!E86</f>
        <v>46</v>
      </c>
      <c r="F85" s="13">
        <f>F$123*'[1]pos01.01.05 rel'!F86</f>
        <v>0.29205298348008835</v>
      </c>
      <c r="G85" s="13">
        <f>SQRT((F$123*'[1]pos01.01.05 rel'!G86)^2+('[1]pos01.01.05 rel'!F86*G$123)^2)</f>
        <v>0.30755172543160991</v>
      </c>
      <c r="H85" s="13">
        <f>'[1]pos01.01.05 rel'!H86</f>
        <v>1</v>
      </c>
      <c r="I85" s="13" t="s">
        <v>41</v>
      </c>
      <c r="J85" s="13" t="s">
        <v>41</v>
      </c>
      <c r="K85" s="60">
        <f>'[1]pos01.01.05 rel'!K86</f>
        <v>0</v>
      </c>
      <c r="L85" s="61">
        <f>L$123*'[1]pos01.01.05 rel'!L86</f>
        <v>10.793571933077294</v>
      </c>
      <c r="M85" s="13">
        <f>SQRT((L$123*'[1]pos01.01.05 rel'!M86)^2+('[1]pos01.01.05 rel'!L86*M$123)^2)</f>
        <v>3.3123204327318794</v>
      </c>
      <c r="N85" s="60">
        <f>'[1]pos01.01.05 rel'!N86</f>
        <v>47</v>
      </c>
      <c r="O85" s="3"/>
    </row>
    <row r="86" spans="1:15" ht="19.5" customHeight="1" x14ac:dyDescent="0.25">
      <c r="A86" s="41"/>
      <c r="B86" s="74" t="s">
        <v>116</v>
      </c>
      <c r="C86" s="13">
        <f>$C$123*'[1]pos01.01.05 rel'!C87</f>
        <v>3.9641810380817599</v>
      </c>
      <c r="D86" s="13">
        <f>SQRT(($C$123*'[1]pos01.01.05 rel'!D87)^2+('[1]pos01.01.05 rel'!C87*'pos01.01.05 uk_geb'!$D$123)^2)</f>
        <v>2.2472768106581924</v>
      </c>
      <c r="E86" s="13">
        <f>'[1]pos01.01.05 rel'!E87</f>
        <v>15</v>
      </c>
      <c r="F86" s="13">
        <f>F$123*'[1]pos01.01.05 rel'!F87</f>
        <v>0.2994618467334717</v>
      </c>
      <c r="G86" s="13">
        <f>SQRT((F$123*'[1]pos01.01.05 rel'!G87)^2+('[1]pos01.01.05 rel'!F87*G$123)^2)</f>
        <v>0.31631483025057056</v>
      </c>
      <c r="H86" s="13">
        <f>'[1]pos01.01.05 rel'!H87</f>
        <v>1</v>
      </c>
      <c r="I86" s="13">
        <f>I$123*'[1]pos01.01.05 rel'!I87</f>
        <v>0.19350948472239254</v>
      </c>
      <c r="J86" s="13">
        <f>SQRT((I$123*'[1]pos01.01.05 rel'!J87)^2+('[1]pos01.01.05 rel'!I87*J$123)^2)</f>
        <v>0.19687558402200053</v>
      </c>
      <c r="K86" s="60">
        <f>'[1]pos01.01.05 rel'!K87</f>
        <v>1</v>
      </c>
      <c r="L86" s="61">
        <f>L$123*'[1]pos01.01.05 rel'!L87</f>
        <v>4.483603835722044</v>
      </c>
      <c r="M86" s="13">
        <f>SQRT((L$123*'[1]pos01.01.05 rel'!M87)^2+('[1]pos01.01.05 rel'!L87*M$123)^2)</f>
        <v>2.2894749294967029</v>
      </c>
      <c r="N86" s="60">
        <f>'[1]pos01.01.05 rel'!N87</f>
        <v>17</v>
      </c>
      <c r="O86" s="3"/>
    </row>
    <row r="87" spans="1:15" ht="19.5" customHeight="1" x14ac:dyDescent="0.25">
      <c r="A87" s="43"/>
      <c r="B87" s="75" t="s">
        <v>117</v>
      </c>
      <c r="C87" s="20">
        <f>$C$123*'[1]pos01.01.05 rel'!C88</f>
        <v>62.756140493422564</v>
      </c>
      <c r="D87" s="20">
        <f>SQRT(($C$123*'[1]pos01.01.05 rel'!D88)^2+('[1]pos01.01.05 rel'!C88*'pos01.01.05 uk_geb'!$D$123)^2)</f>
        <v>39.725137310632796</v>
      </c>
      <c r="E87" s="20">
        <f>'[1]pos01.01.05 rel'!E88</f>
        <v>24</v>
      </c>
      <c r="F87" s="76" t="s">
        <v>41</v>
      </c>
      <c r="G87" s="20" t="s">
        <v>41</v>
      </c>
      <c r="H87" s="20">
        <f>'[1]pos01.01.05 rel'!H88</f>
        <v>0</v>
      </c>
      <c r="I87" s="20" t="s">
        <v>41</v>
      </c>
      <c r="J87" s="20" t="s">
        <v>41</v>
      </c>
      <c r="K87" s="77">
        <f>'[1]pos01.01.05 rel'!K88</f>
        <v>0</v>
      </c>
      <c r="L87" s="78">
        <f>L$123*'[1]pos01.01.05 rel'!L88</f>
        <v>62.769887312055658</v>
      </c>
      <c r="M87" s="20">
        <f>SQRT((L$123*'[1]pos01.01.05 rel'!M88)^2+('[1]pos01.01.05 rel'!L88*M$123)^2)</f>
        <v>40.108765211019126</v>
      </c>
      <c r="N87" s="77">
        <f>'[1]pos01.01.05 rel'!N88</f>
        <v>24</v>
      </c>
      <c r="O87" s="3"/>
    </row>
    <row r="88" spans="1:15" ht="19.5" customHeight="1" x14ac:dyDescent="0.25">
      <c r="A88" s="109" t="s">
        <v>118</v>
      </c>
      <c r="B88" s="110"/>
      <c r="C88" s="79">
        <v>666.45088401214002</v>
      </c>
      <c r="D88" s="79">
        <v>82.359694382184571</v>
      </c>
      <c r="E88" s="79">
        <v>1086</v>
      </c>
      <c r="F88" s="79">
        <v>77.897250305418197</v>
      </c>
      <c r="G88" s="79">
        <v>16.7993377651229</v>
      </c>
      <c r="H88" s="79">
        <v>117</v>
      </c>
      <c r="I88" s="79">
        <v>256.40062997435547</v>
      </c>
      <c r="J88" s="79">
        <v>54.307964136550957</v>
      </c>
      <c r="K88" s="50">
        <v>143</v>
      </c>
      <c r="L88" s="81">
        <v>1002.1986152262928</v>
      </c>
      <c r="M88" s="79">
        <v>104.18058459282304</v>
      </c>
      <c r="N88" s="50">
        <v>1346</v>
      </c>
      <c r="O88" s="3"/>
    </row>
    <row r="89" spans="1:15" ht="19.5" customHeight="1" x14ac:dyDescent="0.25">
      <c r="A89" s="82"/>
      <c r="B89" s="83" t="s">
        <v>48</v>
      </c>
      <c r="C89" s="84">
        <f>$C$123*'[1]pos01.01.05 rel'!C90</f>
        <v>1.159167542963258</v>
      </c>
      <c r="D89" s="84">
        <f>SQRT(($C$123*'[1]pos01.01.05 rel'!D90)^2+('[1]pos01.01.05 rel'!C90*'pos01.01.05 uk_geb'!$D$123)^2)</f>
        <v>0.44823140773586939</v>
      </c>
      <c r="E89" s="84">
        <f>'[1]pos01.01.05 rel'!E90</f>
        <v>9</v>
      </c>
      <c r="F89" s="85">
        <f>F$123*'[1]pos01.01.05 rel'!F90</f>
        <v>0.12297619482904074</v>
      </c>
      <c r="G89" s="85">
        <f>SQRT((F$123*'[1]pos01.01.05 rel'!G90)^2+('[1]pos01.01.05 rel'!F90*G$123)^2)</f>
        <v>0.12958826877051879</v>
      </c>
      <c r="H89" s="84">
        <f>'[1]pos01.01.05 rel'!H90</f>
        <v>1</v>
      </c>
      <c r="I89" s="84">
        <f>I$123*'[1]pos01.01.05 rel'!I90</f>
        <v>5.3437949966559204</v>
      </c>
      <c r="J89" s="85">
        <f>SQRT((I$123*'[1]pos01.01.05 rel'!J90)^2+('[1]pos01.01.05 rel'!I90*J$123)^2)</f>
        <v>3.4038708903250816</v>
      </c>
      <c r="K89" s="86">
        <f>'[1]pos01.01.05 rel'!K90</f>
        <v>6</v>
      </c>
      <c r="L89" s="87">
        <f>L$123*'[1]pos01.01.05 rel'!L90</f>
        <v>6.4999983932074992</v>
      </c>
      <c r="M89" s="85">
        <f>SQRT((L$123*'[1]pos01.01.05 rel'!M90)^2+('[1]pos01.01.05 rel'!L90*M$123)^2)</f>
        <v>3.2523315492351812</v>
      </c>
      <c r="N89" s="86">
        <f>'[1]pos01.01.05 rel'!N90</f>
        <v>16</v>
      </c>
      <c r="O89" s="3"/>
    </row>
    <row r="90" spans="1:15" ht="19.5" customHeight="1" x14ac:dyDescent="0.25">
      <c r="A90" s="51"/>
      <c r="B90" s="58" t="s">
        <v>119</v>
      </c>
      <c r="C90" s="88">
        <f>$C$123*'[1]pos01.01.05 rel'!C91</f>
        <v>43.524813791219394</v>
      </c>
      <c r="D90" s="88">
        <f>SQRT(($C$123*'[1]pos01.01.05 rel'!D91)^2+('[1]pos01.01.05 rel'!C91*'pos01.01.05 uk_geb'!$D$123)^2)</f>
        <v>9.8094426560751078</v>
      </c>
      <c r="E90" s="88">
        <f>'[1]pos01.01.05 rel'!E91</f>
        <v>87</v>
      </c>
      <c r="F90" s="88">
        <f>F$123*'[1]pos01.01.05 rel'!F91</f>
        <v>4.4421315893781088</v>
      </c>
      <c r="G90" s="88">
        <f>SQRT((F$123*'[1]pos01.01.05 rel'!G91)^2+('[1]pos01.01.05 rel'!F91*G$123)^2)</f>
        <v>2.334685118065734</v>
      </c>
      <c r="H90" s="88">
        <f>'[1]pos01.01.05 rel'!H91</f>
        <v>14</v>
      </c>
      <c r="I90" s="88">
        <f>I$123*'[1]pos01.01.05 rel'!I91</f>
        <v>3.2231265003538496</v>
      </c>
      <c r="J90" s="88">
        <f>SQRT((I$123*'[1]pos01.01.05 rel'!J91)^2+('[1]pos01.01.05 rel'!I91*J$123)^2)</f>
        <v>2.1091239188146593</v>
      </c>
      <c r="K90" s="62">
        <f>'[1]pos01.01.05 rel'!K91</f>
        <v>6</v>
      </c>
      <c r="L90" s="89">
        <f>L$123*'[1]pos01.01.05 rel'!L91</f>
        <v>51.569940896139848</v>
      </c>
      <c r="M90" s="88">
        <f>SQRT((L$123*'[1]pos01.01.05 rel'!M91)^2+('[1]pos01.01.05 rel'!L91*M$123)^2)</f>
        <v>10.351536600641975</v>
      </c>
      <c r="N90" s="62">
        <f>'[1]pos01.01.05 rel'!N91</f>
        <v>107</v>
      </c>
      <c r="O90" s="3"/>
    </row>
    <row r="91" spans="1:15" ht="19.5" customHeight="1" x14ac:dyDescent="0.25">
      <c r="A91" s="51"/>
      <c r="B91" s="58" t="s">
        <v>120</v>
      </c>
      <c r="C91" s="88">
        <f>$C$123*'[1]pos01.01.05 rel'!C92</f>
        <v>168.13148526116859</v>
      </c>
      <c r="D91" s="88">
        <f>SQRT(($C$123*'[1]pos01.01.05 rel'!D92)^2+('[1]pos01.01.05 rel'!C92*'pos01.01.05 uk_geb'!$D$123)^2)</f>
        <v>42.91192999517628</v>
      </c>
      <c r="E91" s="88">
        <f>'[1]pos01.01.05 rel'!E92</f>
        <v>204</v>
      </c>
      <c r="F91" s="88">
        <f>F$123*'[1]pos01.01.05 rel'!F92</f>
        <v>8.4372164220467418</v>
      </c>
      <c r="G91" s="88">
        <f>SQRT((F$123*'[1]pos01.01.05 rel'!G92)^2+('[1]pos01.01.05 rel'!F92*G$123)^2)</f>
        <v>6.1555729258943153</v>
      </c>
      <c r="H91" s="88">
        <f>'[1]pos01.01.05 rel'!H92</f>
        <v>11</v>
      </c>
      <c r="I91" s="88">
        <f>I$123*'[1]pos01.01.05 rel'!I92</f>
        <v>27.26121212687773</v>
      </c>
      <c r="J91" s="88">
        <f>SQRT((I$123*'[1]pos01.01.05 rel'!J92)^2+('[1]pos01.01.05 rel'!I92*J$123)^2)</f>
        <v>19.195306451687749</v>
      </c>
      <c r="K91" s="62">
        <f>'[1]pos01.01.05 rel'!K92</f>
        <v>5</v>
      </c>
      <c r="L91" s="89">
        <f>L$123*'[1]pos01.01.05 rel'!L92</f>
        <v>204.02121299235515</v>
      </c>
      <c r="M91" s="88">
        <f>SQRT((L$123*'[1]pos01.01.05 rel'!M92)^2+('[1]pos01.01.05 rel'!L92*M$123)^2)</f>
        <v>48.990228662523158</v>
      </c>
      <c r="N91" s="62">
        <f>'[1]pos01.01.05 rel'!N92</f>
        <v>220</v>
      </c>
      <c r="O91" s="3"/>
    </row>
    <row r="92" spans="1:15" ht="19.5" customHeight="1" x14ac:dyDescent="0.25">
      <c r="A92" s="51"/>
      <c r="B92" s="58" t="s">
        <v>121</v>
      </c>
      <c r="C92" s="88">
        <f>$C$123*'[1]pos01.01.05 rel'!C93</f>
        <v>101.44502591417532</v>
      </c>
      <c r="D92" s="88">
        <f>SQRT(($C$123*'[1]pos01.01.05 rel'!D93)^2+('[1]pos01.01.05 rel'!C93*'pos01.01.05 uk_geb'!$D$123)^2)</f>
        <v>19.581329180092506</v>
      </c>
      <c r="E92" s="88">
        <f>'[1]pos01.01.05 rel'!E93</f>
        <v>135</v>
      </c>
      <c r="F92" s="88">
        <f>F$123*'[1]pos01.01.05 rel'!F93</f>
        <v>5.0454742883959414</v>
      </c>
      <c r="G92" s="88">
        <f>SQRT((F$123*'[1]pos01.01.05 rel'!G93)^2+('[1]pos01.01.05 rel'!F93*G$123)^2)</f>
        <v>3.122784162631246</v>
      </c>
      <c r="H92" s="88">
        <f>'[1]pos01.01.05 rel'!H93</f>
        <v>12</v>
      </c>
      <c r="I92" s="88">
        <f>I$123*'[1]pos01.01.05 rel'!I93</f>
        <v>5.239682072193653</v>
      </c>
      <c r="J92" s="88">
        <f>SQRT((I$123*'[1]pos01.01.05 rel'!J93)^2+('[1]pos01.01.05 rel'!I93*J$123)^2)</f>
        <v>3.7232198753016563</v>
      </c>
      <c r="K92" s="62">
        <f>'[1]pos01.01.05 rel'!K93</f>
        <v>4</v>
      </c>
      <c r="L92" s="89">
        <f>L$123*'[1]pos01.01.05 rel'!L93</f>
        <v>112.13204208715547</v>
      </c>
      <c r="M92" s="88">
        <f>SQRT((L$123*'[1]pos01.01.05 rel'!M93)^2+('[1]pos01.01.05 rel'!L93*M$123)^2)</f>
        <v>20.407069924874079</v>
      </c>
      <c r="N92" s="62">
        <f>'[1]pos01.01.05 rel'!N93</f>
        <v>151</v>
      </c>
      <c r="O92" s="3"/>
    </row>
    <row r="93" spans="1:15" ht="19.5" customHeight="1" x14ac:dyDescent="0.25">
      <c r="A93" s="51"/>
      <c r="B93" s="58" t="s">
        <v>122</v>
      </c>
      <c r="C93" s="88">
        <f>$C$123*'[1]pos01.01.05 rel'!C94</f>
        <v>107.55490341658221</v>
      </c>
      <c r="D93" s="88">
        <f>SQRT(($C$123*'[1]pos01.01.05 rel'!D94)^2+('[1]pos01.01.05 rel'!C94*'pos01.01.05 uk_geb'!$D$123)^2)</f>
        <v>37.691525531657071</v>
      </c>
      <c r="E93" s="88">
        <f>'[1]pos01.01.05 rel'!E94</f>
        <v>112</v>
      </c>
      <c r="F93" s="88">
        <f>F$123*'[1]pos01.01.05 rel'!F94</f>
        <v>6.556921732316332</v>
      </c>
      <c r="G93" s="88">
        <f>SQRT((F$123*'[1]pos01.01.05 rel'!G94)^2+('[1]pos01.01.05 rel'!F94*G$123)^2)</f>
        <v>4.7460967556846878</v>
      </c>
      <c r="H93" s="88">
        <f>'[1]pos01.01.05 rel'!H94</f>
        <v>4</v>
      </c>
      <c r="I93" s="88">
        <f>I$123*'[1]pos01.01.05 rel'!I94</f>
        <v>0.59832366500109624</v>
      </c>
      <c r="J93" s="88">
        <f>SQRT((I$123*'[1]pos01.01.05 rel'!J94)^2+('[1]pos01.01.05 rel'!I94*J$123)^2)</f>
        <v>0.61359569800654568</v>
      </c>
      <c r="K93" s="62">
        <f>'[1]pos01.01.05 rel'!K94</f>
        <v>1</v>
      </c>
      <c r="L93" s="89">
        <f>L$123*'[1]pos01.01.05 rel'!L94</f>
        <v>115.38835546862428</v>
      </c>
      <c r="M93" s="88">
        <f>SQRT((L$123*'[1]pos01.01.05 rel'!M94)^2+('[1]pos01.01.05 rel'!L94*M$123)^2)</f>
        <v>37.747959586642111</v>
      </c>
      <c r="N93" s="62">
        <f>'[1]pos01.01.05 rel'!N94</f>
        <v>117</v>
      </c>
      <c r="O93" s="3"/>
    </row>
    <row r="94" spans="1:15" ht="19.5" customHeight="1" x14ac:dyDescent="0.25">
      <c r="A94" s="51"/>
      <c r="B94" s="58" t="s">
        <v>123</v>
      </c>
      <c r="C94" s="88">
        <f>$C$123*'[1]pos01.01.05 rel'!C95</f>
        <v>29.517835815965494</v>
      </c>
      <c r="D94" s="88">
        <f>SQRT(($C$123*'[1]pos01.01.05 rel'!D95)^2+('[1]pos01.01.05 rel'!C95*'pos01.01.05 uk_geb'!$D$123)^2)</f>
        <v>15.627705647374055</v>
      </c>
      <c r="E94" s="88">
        <f>'[1]pos01.01.05 rel'!E95</f>
        <v>38</v>
      </c>
      <c r="F94" s="88">
        <f>F$123*'[1]pos01.01.05 rel'!F95</f>
        <v>0.58743845139747208</v>
      </c>
      <c r="G94" s="88">
        <f>SQRT((F$123*'[1]pos01.01.05 rel'!G95)^2+('[1]pos01.01.05 rel'!F95*G$123)^2)</f>
        <v>0.39159735357950709</v>
      </c>
      <c r="H94" s="88">
        <f>'[1]pos01.01.05 rel'!H95</f>
        <v>3</v>
      </c>
      <c r="I94" s="88">
        <f>I$123*'[1]pos01.01.05 rel'!I95</f>
        <v>0.21491527215032508</v>
      </c>
      <c r="J94" s="88">
        <f>SQRT((I$123*'[1]pos01.01.05 rel'!J95)^2+('[1]pos01.01.05 rel'!I95*J$123)^2)</f>
        <v>0.21767417921034157</v>
      </c>
      <c r="K94" s="62">
        <f>'[1]pos01.01.05 rel'!K95</f>
        <v>1</v>
      </c>
      <c r="L94" s="89">
        <f>L$123*'[1]pos01.01.05 rel'!L95</f>
        <v>30.381116828159254</v>
      </c>
      <c r="M94" s="88">
        <f>SQRT((L$123*'[1]pos01.01.05 rel'!M95)^2+('[1]pos01.01.05 rel'!L95*M$123)^2)</f>
        <v>15.604740863673339</v>
      </c>
      <c r="N94" s="62">
        <f>'[1]pos01.01.05 rel'!N95</f>
        <v>42</v>
      </c>
      <c r="O94" s="3"/>
    </row>
    <row r="95" spans="1:15" ht="19.5" customHeight="1" x14ac:dyDescent="0.25">
      <c r="A95" s="51"/>
      <c r="B95" s="58" t="s">
        <v>124</v>
      </c>
      <c r="C95" s="88">
        <f>$C$123*'[1]pos01.01.05 rel'!C96</f>
        <v>119.81247788081194</v>
      </c>
      <c r="D95" s="88">
        <f>SQRT(($C$123*'[1]pos01.01.05 rel'!D96)^2+('[1]pos01.01.05 rel'!C96*'pos01.01.05 uk_geb'!$D$123)^2)</f>
        <v>35.184505979647696</v>
      </c>
      <c r="E95" s="88">
        <f>'[1]pos01.01.05 rel'!E96</f>
        <v>129</v>
      </c>
      <c r="F95" s="88">
        <f>F$123*'[1]pos01.01.05 rel'!F96</f>
        <v>47.852357737813193</v>
      </c>
      <c r="G95" s="88">
        <f>SQRT((F$123*'[1]pos01.01.05 rel'!G96)^2+('[1]pos01.01.05 rel'!F96*G$123)^2)</f>
        <v>19.853017746674254</v>
      </c>
      <c r="H95" s="88">
        <f>'[1]pos01.01.05 rel'!H96</f>
        <v>50</v>
      </c>
      <c r="I95" s="88">
        <f>I$123*'[1]pos01.01.05 rel'!I96</f>
        <v>202.49946233764376</v>
      </c>
      <c r="J95" s="88">
        <f>SQRT((I$123*'[1]pos01.01.05 rel'!J96)^2+('[1]pos01.01.05 rel'!I96*J$123)^2)</f>
        <v>47.909059088094189</v>
      </c>
      <c r="K95" s="62">
        <f>'[1]pos01.01.05 rel'!K96</f>
        <v>90</v>
      </c>
      <c r="L95" s="89">
        <f>L$123*'[1]pos01.01.05 rel'!L96</f>
        <v>369.82318156804126</v>
      </c>
      <c r="M95" s="88">
        <f>SQRT((L$123*'[1]pos01.01.05 rel'!M96)^2+('[1]pos01.01.05 rel'!L96*M$123)^2)</f>
        <v>58.635304206616432</v>
      </c>
      <c r="N95" s="62">
        <f>'[1]pos01.01.05 rel'!N96</f>
        <v>269</v>
      </c>
      <c r="O95" s="3"/>
    </row>
    <row r="96" spans="1:15" ht="19.5" customHeight="1" x14ac:dyDescent="0.25">
      <c r="A96" s="51"/>
      <c r="B96" s="58" t="s">
        <v>125</v>
      </c>
      <c r="C96" s="88">
        <f>$C$123*'[1]pos01.01.05 rel'!C97</f>
        <v>68.029603173722876</v>
      </c>
      <c r="D96" s="88">
        <f>SQRT(($C$123*'[1]pos01.01.05 rel'!D97)^2+('[1]pos01.01.05 rel'!C97*'pos01.01.05 uk_geb'!$D$123)^2)</f>
        <v>28.014172115290439</v>
      </c>
      <c r="E96" s="88">
        <f>'[1]pos01.01.05 rel'!E97</f>
        <v>354</v>
      </c>
      <c r="F96" s="88">
        <f>F$123*'[1]pos01.01.05 rel'!F97</f>
        <v>1.9422463739161149</v>
      </c>
      <c r="G96" s="88">
        <f>SQRT((F$123*'[1]pos01.01.05 rel'!G97)^2+('[1]pos01.01.05 rel'!F97*G$123)^2)</f>
        <v>1.0749236362580816</v>
      </c>
      <c r="H96" s="88">
        <f>'[1]pos01.01.05 rel'!H97</f>
        <v>17</v>
      </c>
      <c r="I96" s="88">
        <f>I$123*'[1]pos01.01.05 rel'!I97</f>
        <v>4.5413132957536995</v>
      </c>
      <c r="J96" s="88">
        <f>SQRT((I$123*'[1]pos01.01.05 rel'!J97)^2+('[1]pos01.01.05 rel'!I97*J$123)^2)</f>
        <v>1.8893879989317113</v>
      </c>
      <c r="K96" s="62">
        <f>'[1]pos01.01.05 rel'!K97</f>
        <v>24</v>
      </c>
      <c r="L96" s="89">
        <f>L$123*'[1]pos01.01.05 rel'!L97</f>
        <v>74.608656537724997</v>
      </c>
      <c r="M96" s="88">
        <f>SQRT((L$123*'[1]pos01.01.05 rel'!M97)^2+('[1]pos01.01.05 rel'!L97*M$123)^2)</f>
        <v>28.267300791370474</v>
      </c>
      <c r="N96" s="62">
        <f>'[1]pos01.01.05 rel'!N97</f>
        <v>395</v>
      </c>
      <c r="O96" s="3"/>
    </row>
    <row r="97" spans="1:15" ht="19.5" customHeight="1" x14ac:dyDescent="0.25">
      <c r="A97" s="51"/>
      <c r="B97" s="58" t="s">
        <v>126</v>
      </c>
      <c r="C97" s="88">
        <f>$C$123*'[1]pos01.01.05 rel'!C98</f>
        <v>20.681662786259263</v>
      </c>
      <c r="D97" s="88">
        <f>SQRT(($C$123*'[1]pos01.01.05 rel'!D98)^2+('[1]pos01.01.05 rel'!C98*'pos01.01.05 uk_geb'!$D$123)^2)</f>
        <v>19.240612030212638</v>
      </c>
      <c r="E97" s="88">
        <f>'[1]pos01.01.05 rel'!E98</f>
        <v>9</v>
      </c>
      <c r="F97" s="88">
        <f>F$123*'[1]pos01.01.05 rel'!F98</f>
        <v>1.7013475880667668</v>
      </c>
      <c r="G97" s="88">
        <f>SQRT((F$123*'[1]pos01.01.05 rel'!G98)^2+('[1]pos01.01.05 rel'!F98*G$123)^2)</f>
        <v>1.6533315434949512</v>
      </c>
      <c r="H97" s="88">
        <f>'[1]pos01.01.05 rel'!H98</f>
        <v>3</v>
      </c>
      <c r="I97" s="88">
        <f>I$123*'[1]pos01.01.05 rel'!I98</f>
        <v>7.4635421078135185</v>
      </c>
      <c r="J97" s="88">
        <f>SQRT((I$123*'[1]pos01.01.05 rel'!J98)^2+('[1]pos01.01.05 rel'!I98*J$123)^2)</f>
        <v>5.5208415189176385</v>
      </c>
      <c r="K97" s="62">
        <f>'[1]pos01.01.05 rel'!K98</f>
        <v>5</v>
      </c>
      <c r="L97" s="89">
        <f>L$123*'[1]pos01.01.05 rel'!L98</f>
        <v>29.83117001563582</v>
      </c>
      <c r="M97" s="88">
        <f>SQRT((L$123*'[1]pos01.01.05 rel'!M98)^2+('[1]pos01.01.05 rel'!L98*M$123)^2)</f>
        <v>20.032669424088382</v>
      </c>
      <c r="N97" s="62">
        <f>'[1]pos01.01.05 rel'!N98</f>
        <v>17</v>
      </c>
      <c r="O97" s="3"/>
    </row>
    <row r="98" spans="1:15" ht="19.5" customHeight="1" x14ac:dyDescent="0.25">
      <c r="A98" s="51"/>
      <c r="B98" s="58" t="s">
        <v>127</v>
      </c>
      <c r="C98" s="88">
        <f>$C$123*'[1]pos01.01.05 rel'!C99</f>
        <v>5.6144127801799719</v>
      </c>
      <c r="D98" s="88">
        <f>SQRT(($C$123*'[1]pos01.01.05 rel'!D99)^2+('[1]pos01.01.05 rel'!C99*'pos01.01.05 uk_geb'!$D$123)^2)</f>
        <v>4.0362570518321172</v>
      </c>
      <c r="E98" s="88">
        <f>'[1]pos01.01.05 rel'!E99</f>
        <v>6</v>
      </c>
      <c r="F98" s="88">
        <f>F$123*'[1]pos01.01.05 rel'!F99</f>
        <v>1.2091399272585486</v>
      </c>
      <c r="G98" s="88">
        <f>SQRT((F$123*'[1]pos01.01.05 rel'!G99)^2+('[1]pos01.01.05 rel'!F99*G$123)^2)</f>
        <v>1.0824767201524217</v>
      </c>
      <c r="H98" s="88">
        <f>'[1]pos01.01.05 rel'!H99</f>
        <v>2</v>
      </c>
      <c r="I98" s="88" t="s">
        <v>41</v>
      </c>
      <c r="J98" s="88" t="s">
        <v>41</v>
      </c>
      <c r="K98" s="62">
        <f>'[1]pos01.01.05 rel'!K99</f>
        <v>0</v>
      </c>
      <c r="L98" s="89">
        <f>L$123*'[1]pos01.01.05 rel'!L99</f>
        <v>6.9483688283000919</v>
      </c>
      <c r="M98" s="88">
        <f>SQRT((L$123*'[1]pos01.01.05 rel'!M99)^2+('[1]pos01.01.05 rel'!L99*M$123)^2)</f>
        <v>4.1420295466354098</v>
      </c>
      <c r="N98" s="62">
        <f>'[1]pos01.01.05 rel'!N99</f>
        <v>8</v>
      </c>
      <c r="O98" s="3"/>
    </row>
    <row r="99" spans="1:15" ht="19.5" customHeight="1" x14ac:dyDescent="0.25">
      <c r="A99" s="51"/>
      <c r="B99" s="58" t="s">
        <v>128</v>
      </c>
      <c r="C99" s="88">
        <f>$C$123*'[1]pos01.01.05 rel'!C100</f>
        <v>0.46241265910810231</v>
      </c>
      <c r="D99" s="88">
        <f>SQRT(($C$123*'[1]pos01.01.05 rel'!D100)^2+('[1]pos01.01.05 rel'!C100*'pos01.01.05 uk_geb'!$D$123)^2)</f>
        <v>0.40502000687031547</v>
      </c>
      <c r="E99" s="88">
        <f>'[1]pos01.01.05 rel'!E100</f>
        <v>2</v>
      </c>
      <c r="F99" s="66" t="s">
        <v>41</v>
      </c>
      <c r="G99" s="88" t="s">
        <v>41</v>
      </c>
      <c r="H99" s="88">
        <f>'[1]pos01.01.05 rel'!H100</f>
        <v>0</v>
      </c>
      <c r="I99" s="88">
        <f>I$123*'[1]pos01.01.05 rel'!I100</f>
        <v>1.5257599911395754E-2</v>
      </c>
      <c r="J99" s="88">
        <f>SQRT((I$123*'[1]pos01.01.05 rel'!J100)^2+('[1]pos01.01.05 rel'!I100*J$123)^2)</f>
        <v>1.5575486545001413E-2</v>
      </c>
      <c r="K99" s="62">
        <f>'[1]pos01.01.05 rel'!K100</f>
        <v>1</v>
      </c>
      <c r="L99" s="89">
        <f>L$123*'[1]pos01.01.05 rel'!L100</f>
        <v>0.4773753532259245</v>
      </c>
      <c r="M99" s="88">
        <f>SQRT((L$123*'[1]pos01.01.05 rel'!M100)^2+('[1]pos01.01.05 rel'!L100*M$123)^2)</f>
        <v>0.40602381832089135</v>
      </c>
      <c r="N99" s="62">
        <f>'[1]pos01.01.05 rel'!N100</f>
        <v>3</v>
      </c>
      <c r="O99" s="3"/>
    </row>
    <row r="100" spans="1:15" ht="19.5" customHeight="1" x14ac:dyDescent="0.25">
      <c r="A100" s="63"/>
      <c r="B100" s="64" t="s">
        <v>129</v>
      </c>
      <c r="C100" s="65">
        <f>$C$123*'[1]pos01.01.05 rel'!C101</f>
        <v>0.51708298998438074</v>
      </c>
      <c r="D100" s="65">
        <f>SQRT(($C$123*'[1]pos01.01.05 rel'!D101)^2+('[1]pos01.01.05 rel'!C101*'pos01.01.05 uk_geb'!$D$123)^2)</f>
        <v>0.51911209226340438</v>
      </c>
      <c r="E100" s="65">
        <f>'[1]pos01.01.05 rel'!E101</f>
        <v>1</v>
      </c>
      <c r="F100" s="67" t="s">
        <v>41</v>
      </c>
      <c r="G100" s="65" t="s">
        <v>41</v>
      </c>
      <c r="H100" s="65">
        <f>'[1]pos01.01.05 rel'!H101</f>
        <v>0</v>
      </c>
      <c r="I100" s="65" t="s">
        <v>41</v>
      </c>
      <c r="J100" s="65" t="s">
        <v>41</v>
      </c>
      <c r="K100" s="68">
        <f>'[1]pos01.01.05 rel'!K101</f>
        <v>0</v>
      </c>
      <c r="L100" s="69">
        <f>L$123*'[1]pos01.01.05 rel'!L101</f>
        <v>0.51719625772241662</v>
      </c>
      <c r="M100" s="65">
        <f>SQRT((L$123*'[1]pos01.01.05 rel'!M101)^2+('[1]pos01.01.05 rel'!L101*M$123)^2)</f>
        <v>0.51865085031832114</v>
      </c>
      <c r="N100" s="68">
        <f>'[1]pos01.01.05 rel'!N101</f>
        <v>1</v>
      </c>
      <c r="O100" s="3"/>
    </row>
    <row r="101" spans="1:15" ht="19.5" customHeight="1" x14ac:dyDescent="0.25">
      <c r="A101" s="129" t="s">
        <v>130</v>
      </c>
      <c r="B101" s="130"/>
      <c r="C101" s="33">
        <v>187.09424659956102</v>
      </c>
      <c r="D101" s="33">
        <v>38.702303494913821</v>
      </c>
      <c r="E101" s="33">
        <v>244</v>
      </c>
      <c r="F101" s="33">
        <v>3.6113550619058503</v>
      </c>
      <c r="G101" s="33">
        <v>3.14689506046237</v>
      </c>
      <c r="H101" s="33">
        <v>4</v>
      </c>
      <c r="I101" s="33">
        <v>6.4243756619312329</v>
      </c>
      <c r="J101" s="33">
        <v>4.1755932423315398</v>
      </c>
      <c r="K101" s="34">
        <v>5</v>
      </c>
      <c r="L101" s="35">
        <v>197.37325405382518</v>
      </c>
      <c r="M101" s="33">
        <v>39.499793116377077</v>
      </c>
      <c r="N101" s="34">
        <v>253</v>
      </c>
      <c r="O101" s="3"/>
    </row>
    <row r="102" spans="1:15" ht="19.5" customHeight="1" x14ac:dyDescent="0.25">
      <c r="A102" s="36"/>
      <c r="B102" s="70" t="s">
        <v>48</v>
      </c>
      <c r="C102" s="8">
        <f>$C$123*'[1]pos01.01.05 rel'!C103</f>
        <v>0.3295842461680023</v>
      </c>
      <c r="D102" s="8">
        <f>SQRT(($C$123*'[1]pos01.01.05 rel'!D103)^2+('[1]pos01.01.05 rel'!C103*'pos01.01.05 uk_geb'!$D$123)^2)</f>
        <v>0.33118512113651644</v>
      </c>
      <c r="E102" s="8">
        <f>'[1]pos01.01.05 rel'!E103</f>
        <v>1</v>
      </c>
      <c r="F102" s="71" t="s">
        <v>41</v>
      </c>
      <c r="G102" s="71" t="s">
        <v>41</v>
      </c>
      <c r="H102" s="8">
        <f>'[1]pos01.01.05 rel'!H103</f>
        <v>0</v>
      </c>
      <c r="I102" s="8">
        <f>I$123*'[1]pos01.01.05 rel'!I103</f>
        <v>2.9718489165861994</v>
      </c>
      <c r="J102" s="71">
        <f>SQRT((I$123*'[1]pos01.01.05 rel'!J103)^2+('[1]pos01.01.05 rel'!I103*J$123)^2)</f>
        <v>2.549779818792389</v>
      </c>
      <c r="K102" s="72">
        <f>'[1]pos01.01.05 rel'!K103</f>
        <v>3</v>
      </c>
      <c r="L102" s="73">
        <f>L$123*'[1]pos01.01.05 rel'!L103</f>
        <v>3.2243346130328825</v>
      </c>
      <c r="M102" s="71">
        <f>SQRT((L$123*'[1]pos01.01.05 rel'!M103)^2+('[1]pos01.01.05 rel'!L103*M$123)^2)</f>
        <v>2.4548600645281082</v>
      </c>
      <c r="N102" s="72">
        <f>'[1]pos01.01.05 rel'!N103</f>
        <v>4</v>
      </c>
      <c r="O102" s="3"/>
    </row>
    <row r="103" spans="1:15" ht="19.5" customHeight="1" x14ac:dyDescent="0.25">
      <c r="A103" s="41"/>
      <c r="B103" s="74" t="s">
        <v>131</v>
      </c>
      <c r="C103" s="13">
        <f>$C$123*'[1]pos01.01.05 rel'!C104</f>
        <v>46.878156477124335</v>
      </c>
      <c r="D103" s="13">
        <f>SQRT(($C$123*'[1]pos01.01.05 rel'!D104)^2+('[1]pos01.01.05 rel'!C104*'pos01.01.05 uk_geb'!$D$123)^2)</f>
        <v>19.099823022863337</v>
      </c>
      <c r="E103" s="13">
        <f>'[1]pos01.01.05 rel'!E104</f>
        <v>53</v>
      </c>
      <c r="F103" s="13">
        <f>F$123*'[1]pos01.01.05 rel'!F104</f>
        <v>3.2592630410995667</v>
      </c>
      <c r="G103" s="13">
        <f>SQRT((F$123*'[1]pos01.01.05 rel'!G104)^2+('[1]pos01.01.05 rel'!F104*G$123)^2)</f>
        <v>3.2862093389465725</v>
      </c>
      <c r="H103" s="13">
        <f>'[1]pos01.01.05 rel'!H104</f>
        <v>2</v>
      </c>
      <c r="I103" s="13">
        <f>I$123*'[1]pos01.01.05 rel'!I104</f>
        <v>3.1183493515230385</v>
      </c>
      <c r="J103" s="13">
        <f>SQRT((I$123*'[1]pos01.01.05 rel'!J104)^2+('[1]pos01.01.05 rel'!I104*J$123)^2)</f>
        <v>3.1650799543867132</v>
      </c>
      <c r="K103" s="60">
        <f>'[1]pos01.01.05 rel'!K104</f>
        <v>1</v>
      </c>
      <c r="L103" s="61">
        <f>L$123*'[1]pos01.01.05 rel'!L104</f>
        <v>53.518192137160916</v>
      </c>
      <c r="M103" s="13">
        <f>SQRT((L$123*'[1]pos01.01.05 rel'!M104)^2+('[1]pos01.01.05 rel'!L104*M$123)^2)</f>
        <v>19.411269411174288</v>
      </c>
      <c r="N103" s="60">
        <f>'[1]pos01.01.05 rel'!N104</f>
        <v>56</v>
      </c>
      <c r="O103" s="3"/>
    </row>
    <row r="104" spans="1:15" ht="19.5" customHeight="1" x14ac:dyDescent="0.25">
      <c r="A104" s="41"/>
      <c r="B104" s="74" t="s">
        <v>132</v>
      </c>
      <c r="C104" s="13">
        <f>$C$123*'[1]pos01.01.05 rel'!C105</f>
        <v>110.76607364777465</v>
      </c>
      <c r="D104" s="13">
        <f>SQRT(($C$123*'[1]pos01.01.05 rel'!D105)^2+('[1]pos01.01.05 rel'!C105*'pos01.01.05 uk_geb'!$D$123)^2)</f>
        <v>29.049005749159431</v>
      </c>
      <c r="E104" s="13">
        <f>'[1]pos01.01.05 rel'!E105</f>
        <v>151</v>
      </c>
      <c r="F104" s="13">
        <f>F$123*'[1]pos01.01.05 rel'!F105</f>
        <v>0.21160480432167869</v>
      </c>
      <c r="G104" s="13">
        <f>SQRT((F$123*'[1]pos01.01.05 rel'!G105)^2+('[1]pos01.01.05 rel'!F105*G$123)^2)</f>
        <v>0.22344635026932511</v>
      </c>
      <c r="H104" s="13">
        <f>'[1]pos01.01.05 rel'!H105</f>
        <v>1</v>
      </c>
      <c r="I104" s="13">
        <f>I$123*'[1]pos01.01.05 rel'!I105</f>
        <v>0.33417739382199146</v>
      </c>
      <c r="J104" s="13">
        <f>SQRT((I$123*'[1]pos01.01.05 rel'!J105)^2+('[1]pos01.01.05 rel'!I105*J$123)^2)</f>
        <v>0.33984332054082678</v>
      </c>
      <c r="K104" s="60">
        <f>'[1]pos01.01.05 rel'!K105</f>
        <v>1</v>
      </c>
      <c r="L104" s="61">
        <f>L$123*'[1]pos01.01.05 rel'!L105</f>
        <v>111.3490697798743</v>
      </c>
      <c r="M104" s="13">
        <f>SQRT((L$123*'[1]pos01.01.05 rel'!M105)^2+('[1]pos01.01.05 rel'!L105*M$123)^2)</f>
        <v>28.953001101154559</v>
      </c>
      <c r="N104" s="60">
        <f>'[1]pos01.01.05 rel'!N105</f>
        <v>153</v>
      </c>
      <c r="O104" s="3"/>
    </row>
    <row r="105" spans="1:15" ht="19.5" customHeight="1" x14ac:dyDescent="0.25">
      <c r="A105" s="41"/>
      <c r="B105" s="74" t="s">
        <v>133</v>
      </c>
      <c r="C105" s="13">
        <f>$C$123*'[1]pos01.01.05 rel'!C106</f>
        <v>13.483753652593304</v>
      </c>
      <c r="D105" s="13">
        <f>SQRT(($C$123*'[1]pos01.01.05 rel'!D106)^2+('[1]pos01.01.05 rel'!C106*'pos01.01.05 uk_geb'!$D$123)^2)</f>
        <v>8.0488020886478129</v>
      </c>
      <c r="E105" s="13">
        <f>'[1]pos01.01.05 rel'!E106</f>
        <v>11</v>
      </c>
      <c r="F105" s="59" t="s">
        <v>41</v>
      </c>
      <c r="G105" s="13" t="s">
        <v>41</v>
      </c>
      <c r="H105" s="13">
        <f>'[1]pos01.01.05 rel'!H106</f>
        <v>0</v>
      </c>
      <c r="I105" s="13" t="s">
        <v>41</v>
      </c>
      <c r="J105" s="13" t="s">
        <v>41</v>
      </c>
      <c r="K105" s="60">
        <f>'[1]pos01.01.05 rel'!K106</f>
        <v>0</v>
      </c>
      <c r="L105" s="61">
        <f>L$123*'[1]pos01.01.05 rel'!L106</f>
        <v>13.486707287321268</v>
      </c>
      <c r="M105" s="13">
        <f>SQRT((L$123*'[1]pos01.01.05 rel'!M106)^2+('[1]pos01.01.05 rel'!L106*M$123)^2)</f>
        <v>8.0616494231298486</v>
      </c>
      <c r="N105" s="60">
        <f>'[1]pos01.01.05 rel'!N106</f>
        <v>11</v>
      </c>
      <c r="O105" s="3"/>
    </row>
    <row r="106" spans="1:15" ht="19.5" customHeight="1" x14ac:dyDescent="0.25">
      <c r="A106" s="41"/>
      <c r="B106" s="74" t="s">
        <v>134</v>
      </c>
      <c r="C106" s="13">
        <f>$C$123*'[1]pos01.01.05 rel'!C107</f>
        <v>0.41316492652832448</v>
      </c>
      <c r="D106" s="13">
        <f>SQRT(($C$123*'[1]pos01.01.05 rel'!D107)^2+('[1]pos01.01.05 rel'!C107*'pos01.01.05 uk_geb'!$D$123)^2)</f>
        <v>0.30267919955160227</v>
      </c>
      <c r="E106" s="13">
        <f>'[1]pos01.01.05 rel'!E107</f>
        <v>2</v>
      </c>
      <c r="F106" s="59" t="s">
        <v>41</v>
      </c>
      <c r="G106" s="13" t="s">
        <v>41</v>
      </c>
      <c r="H106" s="13">
        <f>'[1]pos01.01.05 rel'!H107</f>
        <v>0</v>
      </c>
      <c r="I106" s="13" t="s">
        <v>41</v>
      </c>
      <c r="J106" s="13" t="s">
        <v>41</v>
      </c>
      <c r="K106" s="60">
        <f>'[1]pos01.01.05 rel'!K107</f>
        <v>0</v>
      </c>
      <c r="L106" s="61">
        <f>L$123*'[1]pos01.01.05 rel'!L107</f>
        <v>0.41325543087205685</v>
      </c>
      <c r="M106" s="13">
        <f>SQRT((L$123*'[1]pos01.01.05 rel'!M107)^2+('[1]pos01.01.05 rel'!L107*M$123)^2)</f>
        <v>0.30156509410946625</v>
      </c>
      <c r="N106" s="60">
        <f>'[1]pos01.01.05 rel'!N107</f>
        <v>2</v>
      </c>
      <c r="O106" s="3"/>
    </row>
    <row r="107" spans="1:15" ht="19.5" customHeight="1" x14ac:dyDescent="0.25">
      <c r="A107" s="41"/>
      <c r="B107" s="74" t="s">
        <v>135</v>
      </c>
      <c r="C107" s="13">
        <f>$C$123*'[1]pos01.01.05 rel'!C108</f>
        <v>3.5977559533378681E-2</v>
      </c>
      <c r="D107" s="13">
        <f>SQRT(($C$123*'[1]pos01.01.05 rel'!D108)^2+('[1]pos01.01.05 rel'!C108*'pos01.01.05 uk_geb'!$D$123)^2)</f>
        <v>3.4414484656539207E-2</v>
      </c>
      <c r="E107" s="13">
        <f>'[1]pos01.01.05 rel'!E108</f>
        <v>1</v>
      </c>
      <c r="F107" s="13">
        <f>F$123*'[1]pos01.01.05 rel'!F108</f>
        <v>0.1404872164846121</v>
      </c>
      <c r="G107" s="13">
        <f>SQRT((F$123*'[1]pos01.01.05 rel'!G108)^2+('[1]pos01.01.05 rel'!F108*G$123)^2)</f>
        <v>0.14846831628752363</v>
      </c>
      <c r="H107" s="13">
        <f>'[1]pos01.01.05 rel'!H108</f>
        <v>1</v>
      </c>
      <c r="I107" s="13" t="s">
        <v>41</v>
      </c>
      <c r="J107" s="13" t="s">
        <v>41</v>
      </c>
      <c r="K107" s="60">
        <f>'[1]pos01.01.05 rel'!K108</f>
        <v>0</v>
      </c>
      <c r="L107" s="61">
        <f>L$123*'[1]pos01.01.05 rel'!L108</f>
        <v>0.19083186511745381</v>
      </c>
      <c r="M107" s="13">
        <f>SQRT((L$123*'[1]pos01.01.05 rel'!M108)^2+('[1]pos01.01.05 rel'!L108*M$123)^2)</f>
        <v>0.15906769418105748</v>
      </c>
      <c r="N107" s="60">
        <f>'[1]pos01.01.05 rel'!N108</f>
        <v>2</v>
      </c>
      <c r="O107" s="3"/>
    </row>
    <row r="108" spans="1:15" ht="19.5" customHeight="1" x14ac:dyDescent="0.25">
      <c r="A108" s="43"/>
      <c r="B108" s="75" t="s">
        <v>136</v>
      </c>
      <c r="C108" s="20">
        <f>$C$123*'[1]pos01.01.05 rel'!C109</f>
        <v>15.18753608983913</v>
      </c>
      <c r="D108" s="20">
        <f>SQRT(($C$123*'[1]pos01.01.05 rel'!D109)^2+('[1]pos01.01.05 rel'!C109*'pos01.01.05 uk_geb'!$D$123)^2)</f>
        <v>10.521999231010035</v>
      </c>
      <c r="E108" s="20">
        <f>'[1]pos01.01.05 rel'!E109</f>
        <v>25</v>
      </c>
      <c r="F108" s="76" t="s">
        <v>41</v>
      </c>
      <c r="G108" s="20" t="s">
        <v>41</v>
      </c>
      <c r="H108" s="20">
        <f>'[1]pos01.01.05 rel'!H109</f>
        <v>0</v>
      </c>
      <c r="I108" s="20" t="s">
        <v>41</v>
      </c>
      <c r="J108" s="20" t="s">
        <v>41</v>
      </c>
      <c r="K108" s="77">
        <f>'[1]pos01.01.05 rel'!K109</f>
        <v>0</v>
      </c>
      <c r="L108" s="78">
        <f>L$123*'[1]pos01.01.05 rel'!L109</f>
        <v>15.190862940446408</v>
      </c>
      <c r="M108" s="20">
        <f>SQRT((L$123*'[1]pos01.01.05 rel'!M109)^2+('[1]pos01.01.05 rel'!L109*M$123)^2)</f>
        <v>10.531886588148774</v>
      </c>
      <c r="N108" s="77">
        <f>'[1]pos01.01.05 rel'!N109</f>
        <v>25</v>
      </c>
      <c r="O108" s="3"/>
    </row>
    <row r="109" spans="1:15" ht="19.5" customHeight="1" x14ac:dyDescent="0.25">
      <c r="A109" s="109" t="s">
        <v>137</v>
      </c>
      <c r="B109" s="110"/>
      <c r="C109" s="79">
        <v>69.692686991047083</v>
      </c>
      <c r="D109" s="79">
        <v>26.114501093472388</v>
      </c>
      <c r="E109" s="79">
        <v>52</v>
      </c>
      <c r="F109" s="79">
        <v>60.560376486828602</v>
      </c>
      <c r="G109" s="79">
        <v>31.966809111408299</v>
      </c>
      <c r="H109" s="79">
        <v>18</v>
      </c>
      <c r="I109" s="79">
        <v>388.0583570945314</v>
      </c>
      <c r="J109" s="79">
        <v>75.867699413027339</v>
      </c>
      <c r="K109" s="50">
        <v>80</v>
      </c>
      <c r="L109" s="81">
        <v>514.4397585315337</v>
      </c>
      <c r="M109" s="79">
        <v>84.634850524699317</v>
      </c>
      <c r="N109" s="50">
        <v>150</v>
      </c>
      <c r="O109" s="3"/>
    </row>
    <row r="110" spans="1:15" ht="19.5" customHeight="1" x14ac:dyDescent="0.25">
      <c r="A110" s="82"/>
      <c r="B110" s="83" t="s">
        <v>48</v>
      </c>
      <c r="C110" s="84">
        <f>$C$123*'[1]pos01.01.05 rel'!C111</f>
        <v>0.3454347981029835</v>
      </c>
      <c r="D110" s="84">
        <f>SQRT(($C$123*'[1]pos01.01.05 rel'!D111)^2+('[1]pos01.01.05 rel'!C111*'pos01.01.05 uk_geb'!$D$123)^2)</f>
        <v>0.21586152193417696</v>
      </c>
      <c r="E110" s="84">
        <f>'[1]pos01.01.05 rel'!E111</f>
        <v>3</v>
      </c>
      <c r="F110" s="85">
        <f>F$123*'[1]pos01.01.05 rel'!F111</f>
        <v>9.9336455804624801</v>
      </c>
      <c r="G110" s="85">
        <f>SQRT((F$123*'[1]pos01.01.05 rel'!G111)^2+('[1]pos01.01.05 rel'!F111*G$123)^2)</f>
        <v>10.023169479042823</v>
      </c>
      <c r="H110" s="84">
        <f>'[1]pos01.01.05 rel'!H111</f>
        <v>1</v>
      </c>
      <c r="I110" s="84">
        <f>I$123*'[1]pos01.01.05 rel'!I111</f>
        <v>99.764254029776012</v>
      </c>
      <c r="J110" s="85">
        <f>SQRT((I$123*'[1]pos01.01.05 rel'!J111)^2+('[1]pos01.01.05 rel'!I111*J$123)^2)</f>
        <v>37.637637828377706</v>
      </c>
      <c r="K110" s="86">
        <f>'[1]pos01.01.05 rel'!K111</f>
        <v>13</v>
      </c>
      <c r="L110" s="87">
        <f>L$123*'[1]pos01.01.05 rel'!L111</f>
        <v>108.46812529516727</v>
      </c>
      <c r="M110" s="85">
        <f>SQRT((L$123*'[1]pos01.01.05 rel'!M111)^2+('[1]pos01.01.05 rel'!L111*M$123)^2)</f>
        <v>37.911600747871944</v>
      </c>
      <c r="N110" s="86">
        <f>'[1]pos01.01.05 rel'!N111</f>
        <v>17</v>
      </c>
      <c r="O110" s="3"/>
    </row>
    <row r="111" spans="1:15" ht="19.5" customHeight="1" x14ac:dyDescent="0.25">
      <c r="A111" s="51"/>
      <c r="B111" s="58" t="s">
        <v>138</v>
      </c>
      <c r="C111" s="88">
        <f>$C$123*'[1]pos01.01.05 rel'!C112</f>
        <v>1.3092975104258575</v>
      </c>
      <c r="D111" s="88">
        <f>SQRT(($C$123*'[1]pos01.01.05 rel'!D112)^2+('[1]pos01.01.05 rel'!C112*'pos01.01.05 uk_geb'!$D$123)^2)</f>
        <v>0.77639570904693966</v>
      </c>
      <c r="E111" s="88">
        <f>'[1]pos01.01.05 rel'!E112</f>
        <v>4</v>
      </c>
      <c r="F111" s="88">
        <f>F$123*'[1]pos01.01.05 rel'!F112</f>
        <v>2.9925690010177419</v>
      </c>
      <c r="G111" s="88">
        <f>SQRT((F$123*'[1]pos01.01.05 rel'!G112)^2+('[1]pos01.01.05 rel'!F112*G$123)^2)</f>
        <v>2.4363450790626189</v>
      </c>
      <c r="H111" s="88">
        <f>'[1]pos01.01.05 rel'!H112</f>
        <v>3</v>
      </c>
      <c r="I111" s="88" t="s">
        <v>41</v>
      </c>
      <c r="J111" s="88" t="s">
        <v>41</v>
      </c>
      <c r="K111" s="62">
        <f>'[1]pos01.01.05 rel'!K112</f>
        <v>0</v>
      </c>
      <c r="L111" s="89">
        <f>L$123*'[1]pos01.01.05 rel'!L112</f>
        <v>4.6080240005418736</v>
      </c>
      <c r="M111" s="88">
        <f>SQRT((L$123*'[1]pos01.01.05 rel'!M112)^2+('[1]pos01.01.05 rel'!L112*M$123)^2)</f>
        <v>2.6241625317989348</v>
      </c>
      <c r="N111" s="62">
        <f>'[1]pos01.01.05 rel'!N112</f>
        <v>7</v>
      </c>
      <c r="O111" s="3"/>
    </row>
    <row r="112" spans="1:15" ht="19.5" customHeight="1" x14ac:dyDescent="0.25">
      <c r="A112" s="51"/>
      <c r="B112" s="58" t="s">
        <v>139</v>
      </c>
      <c r="C112" s="88">
        <f>$C$123*'[1]pos01.01.05 rel'!C113</f>
        <v>2.2281926004751686</v>
      </c>
      <c r="D112" s="88">
        <f>SQRT(($C$123*'[1]pos01.01.05 rel'!D113)^2+('[1]pos01.01.05 rel'!C113*'pos01.01.05 uk_geb'!$D$123)^2)</f>
        <v>1.1250059087022586</v>
      </c>
      <c r="E112" s="88">
        <f>'[1]pos01.01.05 rel'!E113</f>
        <v>5</v>
      </c>
      <c r="F112" s="66" t="s">
        <v>41</v>
      </c>
      <c r="G112" s="88" t="s">
        <v>41</v>
      </c>
      <c r="H112" s="88">
        <f>'[1]pos01.01.05 rel'!H113</f>
        <v>0</v>
      </c>
      <c r="I112" s="88">
        <f>I$123*'[1]pos01.01.05 rel'!I113</f>
        <v>14.094753929102927</v>
      </c>
      <c r="J112" s="88">
        <f>SQRT((I$123*'[1]pos01.01.05 rel'!J113)^2+('[1]pos01.01.05 rel'!I113*J$123)^2)</f>
        <v>14.17963443789581</v>
      </c>
      <c r="K112" s="62">
        <f>'[1]pos01.01.05 rel'!K113</f>
        <v>1</v>
      </c>
      <c r="L112" s="89">
        <f>L$123*'[1]pos01.01.05 rel'!L113</f>
        <v>15.957432610610354</v>
      </c>
      <c r="M112" s="88">
        <f>SQRT((L$123*'[1]pos01.01.05 rel'!M113)^2+('[1]pos01.01.05 rel'!L113*M$123)^2)</f>
        <v>13.733978167086876</v>
      </c>
      <c r="N112" s="62">
        <f>'[1]pos01.01.05 rel'!N113</f>
        <v>6</v>
      </c>
      <c r="O112" s="3"/>
    </row>
    <row r="113" spans="1:15" ht="19.5" customHeight="1" x14ac:dyDescent="0.25">
      <c r="A113" s="51"/>
      <c r="B113" s="58" t="s">
        <v>140</v>
      </c>
      <c r="C113" s="88">
        <f>$C$123*'[1]pos01.01.05 rel'!C114</f>
        <v>17.182594111619494</v>
      </c>
      <c r="D113" s="88">
        <f>SQRT(($C$123*'[1]pos01.01.05 rel'!D114)^2+('[1]pos01.01.05 rel'!C114*'pos01.01.05 uk_geb'!$D$123)^2)</f>
        <v>7.4407930998909499</v>
      </c>
      <c r="E113" s="88">
        <f>'[1]pos01.01.05 rel'!E114</f>
        <v>19</v>
      </c>
      <c r="F113" s="88">
        <f>F$123*'[1]pos01.01.05 rel'!F114</f>
        <v>44.01044971472141</v>
      </c>
      <c r="G113" s="88">
        <f>SQRT((F$123*'[1]pos01.01.05 rel'!G114)^2+('[1]pos01.01.05 rel'!F114*G$123)^2)</f>
        <v>27.054859803639008</v>
      </c>
      <c r="H113" s="88">
        <f>'[1]pos01.01.05 rel'!H114</f>
        <v>5</v>
      </c>
      <c r="I113" s="88">
        <f>I$123*'[1]pos01.01.05 rel'!I114</f>
        <v>217.26686106835965</v>
      </c>
      <c r="J113" s="88">
        <f>SQRT((I$123*'[1]pos01.01.05 rel'!J114)^2+('[1]pos01.01.05 rel'!I114*J$123)^2)</f>
        <v>60.226600469165184</v>
      </c>
      <c r="K113" s="62">
        <f>'[1]pos01.01.05 rel'!K114</f>
        <v>47</v>
      </c>
      <c r="L113" s="89">
        <f>L$123*'[1]pos01.01.05 rel'!L114</f>
        <v>277.32015685975654</v>
      </c>
      <c r="M113" s="88">
        <f>SQRT((L$123*'[1]pos01.01.05 rel'!M114)^2+('[1]pos01.01.05 rel'!L114*M$123)^2)</f>
        <v>68.511822601597828</v>
      </c>
      <c r="N113" s="62">
        <f>'[1]pos01.01.05 rel'!N114</f>
        <v>71</v>
      </c>
      <c r="O113" s="3"/>
    </row>
    <row r="114" spans="1:15" ht="19.5" customHeight="1" x14ac:dyDescent="0.25">
      <c r="A114" s="51"/>
      <c r="B114" s="58" t="s">
        <v>141</v>
      </c>
      <c r="C114" s="88">
        <f>$C$123*'[1]pos01.01.05 rel'!C115</f>
        <v>0.85914334652799185</v>
      </c>
      <c r="D114" s="88">
        <f>SQRT(($C$123*'[1]pos01.01.05 rel'!D115)^2+('[1]pos01.01.05 rel'!C115*'pos01.01.05 uk_geb'!$D$123)^2)</f>
        <v>0.48273343878067698</v>
      </c>
      <c r="E114" s="88">
        <f>'[1]pos01.01.05 rel'!E115</f>
        <v>4</v>
      </c>
      <c r="F114" s="88">
        <f>F$123*'[1]pos01.01.05 rel'!F115</f>
        <v>1.3013143925380473</v>
      </c>
      <c r="G114" s="88">
        <f>SQRT((F$123*'[1]pos01.01.05 rel'!G115)^2+('[1]pos01.01.05 rel'!F115*G$123)^2)</f>
        <v>0.85029292438558124</v>
      </c>
      <c r="H114" s="88">
        <f>'[1]pos01.01.05 rel'!H115</f>
        <v>3</v>
      </c>
      <c r="I114" s="88">
        <f>I$123*'[1]pos01.01.05 rel'!I115</f>
        <v>23.363542889172706</v>
      </c>
      <c r="J114" s="88">
        <f>SQRT((I$123*'[1]pos01.01.05 rel'!J115)^2+('[1]pos01.01.05 rel'!I115*J$123)^2)</f>
        <v>17.160628683805616</v>
      </c>
      <c r="K114" s="62">
        <f>'[1]pos01.01.05 rel'!K115</f>
        <v>10</v>
      </c>
      <c r="L114" s="89">
        <f>L$123*'[1]pos01.01.05 rel'!L115</f>
        <v>25.050509285893479</v>
      </c>
      <c r="M114" s="88">
        <f>SQRT((L$123*'[1]pos01.01.05 rel'!M115)^2+('[1]pos01.01.05 rel'!L115*M$123)^2)</f>
        <v>16.668879741689786</v>
      </c>
      <c r="N114" s="62">
        <f>'[1]pos01.01.05 rel'!N115</f>
        <v>17</v>
      </c>
      <c r="O114" s="3"/>
    </row>
    <row r="115" spans="1:15" ht="19.5" customHeight="1" x14ac:dyDescent="0.25">
      <c r="A115" s="51"/>
      <c r="B115" s="58" t="s">
        <v>142</v>
      </c>
      <c r="C115" s="88">
        <f>$C$123*'[1]pos01.01.05 rel'!C116</f>
        <v>46.002623379827391</v>
      </c>
      <c r="D115" s="88">
        <f>SQRT(($C$123*'[1]pos01.01.05 rel'!D116)^2+('[1]pos01.01.05 rel'!C116*'pos01.01.05 uk_geb'!$D$123)^2)</f>
        <v>24.980986637749318</v>
      </c>
      <c r="E115" s="88">
        <f>'[1]pos01.01.05 rel'!E116</f>
        <v>13</v>
      </c>
      <c r="F115" s="88">
        <f>F$123*'[1]pos01.01.05 rel'!F116</f>
        <v>2.322397798088927</v>
      </c>
      <c r="G115" s="88">
        <f>SQRT((F$123*'[1]pos01.01.05 rel'!G116)^2+('[1]pos01.01.05 rel'!F116*G$123)^2)</f>
        <v>1.4712008789418891</v>
      </c>
      <c r="H115" s="88">
        <f>'[1]pos01.01.05 rel'!H116</f>
        <v>6</v>
      </c>
      <c r="I115" s="88">
        <f>I$123*'[1]pos01.01.05 rel'!I116</f>
        <v>33.407056543050828</v>
      </c>
      <c r="J115" s="88">
        <f>SQRT((I$123*'[1]pos01.01.05 rel'!J116)^2+('[1]pos01.01.05 rel'!I116*J$123)^2)</f>
        <v>21.385886544873248</v>
      </c>
      <c r="K115" s="62">
        <f>'[1]pos01.01.05 rel'!K116</f>
        <v>8</v>
      </c>
      <c r="L115" s="89">
        <f>L$123*'[1]pos01.01.05 rel'!L116</f>
        <v>81.112037689621275</v>
      </c>
      <c r="M115" s="88">
        <f>SQRT((L$123*'[1]pos01.01.05 rel'!M116)^2+('[1]pos01.01.05 rel'!L116*M$123)^2)</f>
        <v>32.954511010689814</v>
      </c>
      <c r="N115" s="62">
        <f>'[1]pos01.01.05 rel'!N116</f>
        <v>27</v>
      </c>
      <c r="O115" s="3"/>
    </row>
    <row r="116" spans="1:15" ht="19.5" customHeight="1" x14ac:dyDescent="0.25">
      <c r="A116" s="63"/>
      <c r="B116" s="64" t="s">
        <v>143</v>
      </c>
      <c r="C116" s="65">
        <f>$C$123*'[1]pos01.01.05 rel'!C117</f>
        <v>1.7654012440681079</v>
      </c>
      <c r="D116" s="65">
        <f>SQRT(($C$123*'[1]pos01.01.05 rel'!D117)^2+('[1]pos01.01.05 rel'!C117*'pos01.01.05 uk_geb'!$D$123)^2)</f>
        <v>1.1554826779505827</v>
      </c>
      <c r="E116" s="65">
        <f>'[1]pos01.01.05 rel'!E117</f>
        <v>4</v>
      </c>
      <c r="F116" s="67" t="s">
        <v>41</v>
      </c>
      <c r="G116" s="65" t="s">
        <v>41</v>
      </c>
      <c r="H116" s="65">
        <f>'[1]pos01.01.05 rel'!H117</f>
        <v>0</v>
      </c>
      <c r="I116" s="65">
        <f>I$123*'[1]pos01.01.05 rel'!I117</f>
        <v>0.16188863506934514</v>
      </c>
      <c r="J116" s="65">
        <f>SQRT((I$123*'[1]pos01.01.05 rel'!J117)^2+('[1]pos01.01.05 rel'!I117*J$123)^2)</f>
        <v>0.16430212269720856</v>
      </c>
      <c r="K116" s="68">
        <f>'[1]pos01.01.05 rel'!K117</f>
        <v>1</v>
      </c>
      <c r="L116" s="69">
        <f>L$123*'[1]pos01.01.05 rel'!L117</f>
        <v>1.9234727899425546</v>
      </c>
      <c r="M116" s="65">
        <f>SQRT((L$123*'[1]pos01.01.05 rel'!M117)^2+('[1]pos01.01.05 rel'!L117*M$123)^2)</f>
        <v>1.166689533594315</v>
      </c>
      <c r="N116" s="68">
        <f>'[1]pos01.01.05 rel'!N117</f>
        <v>5</v>
      </c>
      <c r="O116" s="3"/>
    </row>
    <row r="117" spans="1:15" ht="19.5" customHeight="1" x14ac:dyDescent="0.25">
      <c r="A117" s="129" t="s">
        <v>144</v>
      </c>
      <c r="B117" s="130"/>
      <c r="C117" s="33">
        <v>22.25762591946404</v>
      </c>
      <c r="D117" s="33">
        <v>8.5196093192504367</v>
      </c>
      <c r="E117" s="33">
        <v>25</v>
      </c>
      <c r="F117" s="33">
        <v>8.3804272074563304</v>
      </c>
      <c r="G117" s="33">
        <v>4.2859361242991696</v>
      </c>
      <c r="H117" s="33">
        <v>10</v>
      </c>
      <c r="I117" s="33">
        <v>64.481093997812906</v>
      </c>
      <c r="J117" s="33">
        <v>28.011026275656651</v>
      </c>
      <c r="K117" s="34">
        <v>25</v>
      </c>
      <c r="L117" s="35">
        <v>94.306190008149343</v>
      </c>
      <c r="M117" s="33">
        <v>29.966721099453181</v>
      </c>
      <c r="N117" s="34">
        <v>60</v>
      </c>
      <c r="O117" s="3"/>
    </row>
    <row r="118" spans="1:15" ht="19.5" customHeight="1" x14ac:dyDescent="0.25">
      <c r="A118" s="36"/>
      <c r="B118" s="70" t="s">
        <v>48</v>
      </c>
      <c r="C118" s="71" t="s">
        <v>41</v>
      </c>
      <c r="D118" s="71" t="s">
        <v>41</v>
      </c>
      <c r="E118" s="8">
        <f>'[1]pos01.01.05 rel'!E119</f>
        <v>0</v>
      </c>
      <c r="F118" s="71" t="s">
        <v>41</v>
      </c>
      <c r="G118" s="71" t="s">
        <v>41</v>
      </c>
      <c r="H118" s="8">
        <f>'[1]pos01.01.05 rel'!H119</f>
        <v>0</v>
      </c>
      <c r="I118" s="8">
        <f>I$123*'[1]pos01.01.05 rel'!I119</f>
        <v>25.608215981303037</v>
      </c>
      <c r="J118" s="71">
        <f>SQRT((I$123*'[1]pos01.01.05 rel'!J119)^2+('[1]pos01.01.05 rel'!I119*J$123)^2)</f>
        <v>21.571013319807406</v>
      </c>
      <c r="K118" s="72">
        <f>'[1]pos01.01.05 rel'!K119</f>
        <v>6</v>
      </c>
      <c r="L118" s="73">
        <f>L$123*'[1]pos01.01.05 rel'!L119</f>
        <v>24.943241019152222</v>
      </c>
      <c r="M118" s="71">
        <f>SQRT((L$123*'[1]pos01.01.05 rel'!M119)^2+('[1]pos01.01.05 rel'!L119*M$123)^2)</f>
        <v>21.52847869922612</v>
      </c>
      <c r="N118" s="72">
        <f>'[1]pos01.01.05 rel'!N119</f>
        <v>6</v>
      </c>
      <c r="O118" s="3"/>
    </row>
    <row r="119" spans="1:15" ht="19.5" customHeight="1" x14ac:dyDescent="0.25">
      <c r="A119" s="41"/>
      <c r="B119" s="74" t="s">
        <v>145</v>
      </c>
      <c r="C119" s="13">
        <f>$C$123*'[1]pos01.01.05 rel'!C120</f>
        <v>15.559334592362989</v>
      </c>
      <c r="D119" s="13">
        <f>SQRT(($C$123*'[1]pos01.01.05 rel'!D120)^2+('[1]pos01.01.05 rel'!C120*'pos01.01.05 uk_geb'!$D$123)^2)</f>
        <v>8.3917370833335827</v>
      </c>
      <c r="E119" s="13">
        <f>'[1]pos01.01.05 rel'!E120</f>
        <v>13</v>
      </c>
      <c r="F119" s="13">
        <f>F$123*'[1]pos01.01.05 rel'!F120</f>
        <v>4.3742256910425112</v>
      </c>
      <c r="G119" s="13">
        <f>SQRT((F$123*'[1]pos01.01.05 rel'!G120)^2+('[1]pos01.01.05 rel'!F120*G$123)^2)</f>
        <v>2.8986825204812949</v>
      </c>
      <c r="H119" s="13">
        <f>'[1]pos01.01.05 rel'!H120</f>
        <v>7</v>
      </c>
      <c r="I119" s="13">
        <f>I$123*'[1]pos01.01.05 rel'!I120</f>
        <v>32.835755025160836</v>
      </c>
      <c r="J119" s="13">
        <f>SQRT((I$123*'[1]pos01.01.05 rel'!J120)^2+('[1]pos01.01.05 rel'!I120*J$123)^2)</f>
        <v>18.598579698367427</v>
      </c>
      <c r="K119" s="60">
        <f>'[1]pos01.01.05 rel'!K120</f>
        <v>12</v>
      </c>
      <c r="L119" s="61">
        <f>L$123*'[1]pos01.01.05 rel'!L120</f>
        <v>52.367159234368629</v>
      </c>
      <c r="M119" s="13">
        <f>SQRT((L$123*'[1]pos01.01.05 rel'!M120)^2+('[1]pos01.01.05 rel'!L120*M$123)^2)</f>
        <v>20.462900323654523</v>
      </c>
      <c r="N119" s="60">
        <f>'[1]pos01.01.05 rel'!N120</f>
        <v>32</v>
      </c>
      <c r="O119" s="3"/>
    </row>
    <row r="120" spans="1:15" ht="19.5" customHeight="1" x14ac:dyDescent="0.25">
      <c r="A120" s="41"/>
      <c r="B120" s="74" t="s">
        <v>146</v>
      </c>
      <c r="C120" s="13">
        <f>$C$123*'[1]pos01.01.05 rel'!C121</f>
        <v>0.89259402489663597</v>
      </c>
      <c r="D120" s="13">
        <f>SQRT(($C$123*'[1]pos01.01.05 rel'!D121)^2+('[1]pos01.01.05 rel'!C121*'pos01.01.05 uk_geb'!$D$123)^2)</f>
        <v>0.47819505379460975</v>
      </c>
      <c r="E120" s="13">
        <f>'[1]pos01.01.05 rel'!E121</f>
        <v>5</v>
      </c>
      <c r="F120" s="59" t="s">
        <v>41</v>
      </c>
      <c r="G120" s="13" t="s">
        <v>41</v>
      </c>
      <c r="H120" s="13">
        <f>'[1]pos01.01.05 rel'!H121</f>
        <v>0</v>
      </c>
      <c r="I120" s="13">
        <f>I$123*'[1]pos01.01.05 rel'!I121</f>
        <v>3.5508132611918763</v>
      </c>
      <c r="J120" s="13">
        <f>SQRT((I$123*'[1]pos01.01.05 rel'!J121)^2+('[1]pos01.01.05 rel'!I121*J$123)^2)</f>
        <v>2.3373807062657064</v>
      </c>
      <c r="K120" s="60">
        <f>'[1]pos01.01.05 rel'!K121</f>
        <v>4</v>
      </c>
      <c r="L120" s="61">
        <f>L$123*'[1]pos01.01.05 rel'!L121</f>
        <v>4.3513979521986421</v>
      </c>
      <c r="M120" s="13">
        <f>SQRT((L$123*'[1]pos01.01.05 rel'!M121)^2+('[1]pos01.01.05 rel'!L121*M$123)^2)</f>
        <v>2.2876281511238954</v>
      </c>
      <c r="N120" s="60">
        <f>'[1]pos01.01.05 rel'!N121</f>
        <v>9</v>
      </c>
      <c r="O120" s="3"/>
    </row>
    <row r="121" spans="1:15" ht="19.5" customHeight="1" x14ac:dyDescent="0.25">
      <c r="A121" s="41"/>
      <c r="B121" s="74" t="s">
        <v>147</v>
      </c>
      <c r="C121" s="13">
        <f>$C$123*'[1]pos01.01.05 rel'!C122</f>
        <v>2.5649137148677692</v>
      </c>
      <c r="D121" s="13">
        <f>SQRT(($C$123*'[1]pos01.01.05 rel'!D122)^2+('[1]pos01.01.05 rel'!C122*'pos01.01.05 uk_geb'!$D$123)^2)</f>
        <v>2.5824108539328483</v>
      </c>
      <c r="E121" s="13">
        <f>'[1]pos01.01.05 rel'!E122</f>
        <v>1</v>
      </c>
      <c r="F121" s="13">
        <f>F$123*'[1]pos01.01.05 rel'!F122</f>
        <v>4.0062015164138192</v>
      </c>
      <c r="G121" s="13">
        <f>SQRT((F$123*'[1]pos01.01.05 rel'!G122)^2+('[1]pos01.01.05 rel'!F122*G$123)^2)</f>
        <v>3.6865688017172231</v>
      </c>
      <c r="H121" s="13">
        <f>'[1]pos01.01.05 rel'!H122</f>
        <v>3</v>
      </c>
      <c r="I121" s="13">
        <f>I$123*'[1]pos01.01.05 rel'!I122</f>
        <v>2.4863097301571799</v>
      </c>
      <c r="J121" s="13">
        <f>SQRT((I$123*'[1]pos01.01.05 rel'!J122)^2+('[1]pos01.01.05 rel'!I122*J$123)^2)</f>
        <v>2.2456591995675272</v>
      </c>
      <c r="K121" s="60">
        <f>'[1]pos01.01.05 rel'!K122</f>
        <v>3</v>
      </c>
      <c r="L121" s="61">
        <f>L$123*'[1]pos01.01.05 rel'!L122</f>
        <v>9.402898317004583</v>
      </c>
      <c r="M121" s="13">
        <f>SQRT((L$123*'[1]pos01.01.05 rel'!M122)^2+('[1]pos01.01.05 rel'!L122*M$123)^2)</f>
        <v>5.1405274675977095</v>
      </c>
      <c r="N121" s="60">
        <f>'[1]pos01.01.05 rel'!N122</f>
        <v>7</v>
      </c>
      <c r="O121" s="3"/>
    </row>
    <row r="122" spans="1:15" ht="19.5" customHeight="1" thickBot="1" x14ac:dyDescent="0.3">
      <c r="A122" s="43"/>
      <c r="B122" s="75" t="s">
        <v>148</v>
      </c>
      <c r="C122" s="20">
        <f>$C$123*'[1]pos01.01.05 rel'!C123</f>
        <v>3.240783587336538</v>
      </c>
      <c r="D122" s="20">
        <f>SQRT(($C$123*'[1]pos01.01.05 rel'!D123)^2+('[1]pos01.01.05 rel'!C123*'pos01.01.05 uk_geb'!$D$123)^2)</f>
        <v>2.4348126606733125</v>
      </c>
      <c r="E122" s="20">
        <f>'[1]pos01.01.05 rel'!E123</f>
        <v>6</v>
      </c>
      <c r="F122" s="76" t="s">
        <v>41</v>
      </c>
      <c r="G122" s="20" t="s">
        <v>41</v>
      </c>
      <c r="H122" s="20">
        <f>'[1]pos01.01.05 rel'!H123</f>
        <v>0</v>
      </c>
      <c r="I122" s="20" t="s">
        <v>41</v>
      </c>
      <c r="J122" s="20" t="s">
        <v>41</v>
      </c>
      <c r="K122" s="77">
        <f>'[1]pos01.01.05 rel'!K123</f>
        <v>0</v>
      </c>
      <c r="L122" s="78">
        <f>L$123*'[1]pos01.01.05 rel'!L123</f>
        <v>3.2414934854254467</v>
      </c>
      <c r="M122" s="20">
        <f>SQRT((L$123*'[1]pos01.01.05 rel'!M123)^2+('[1]pos01.01.05 rel'!L123*M$123)^2)</f>
        <v>2.4321088129434276</v>
      </c>
      <c r="N122" s="77">
        <f>'[1]pos01.01.05 rel'!N123</f>
        <v>6</v>
      </c>
      <c r="O122" s="3"/>
    </row>
    <row r="123" spans="1:15" ht="24.75" customHeight="1" thickTop="1" x14ac:dyDescent="0.25">
      <c r="A123" s="90" t="s">
        <v>32</v>
      </c>
      <c r="B123" s="90"/>
      <c r="C123" s="91">
        <v>1980.5032666245102</v>
      </c>
      <c r="D123" s="91">
        <v>152.14453582415899</v>
      </c>
      <c r="E123" s="91">
        <v>5107</v>
      </c>
      <c r="F123" s="91">
        <v>191.63446452123702</v>
      </c>
      <c r="G123" s="91">
        <v>47.294166826401003</v>
      </c>
      <c r="H123" s="91">
        <v>189</v>
      </c>
      <c r="I123" s="91">
        <v>771.00206712345607</v>
      </c>
      <c r="J123" s="91">
        <v>110.91939703573699</v>
      </c>
      <c r="K123" s="92">
        <v>334</v>
      </c>
      <c r="L123" s="93">
        <v>2943.1397982692001</v>
      </c>
      <c r="M123" s="91">
        <v>208.36207802800101</v>
      </c>
      <c r="N123" s="92">
        <v>5630</v>
      </c>
      <c r="O123" s="3"/>
    </row>
    <row r="124" spans="1:15" ht="17.25" customHeight="1" x14ac:dyDescent="0.25">
      <c r="A124" s="28"/>
      <c r="B124" s="28"/>
      <c r="C124" s="94"/>
      <c r="D124" s="94"/>
      <c r="E124" s="94"/>
      <c r="F124" s="94"/>
      <c r="G124" s="94"/>
      <c r="H124" s="94"/>
      <c r="I124" s="94"/>
      <c r="J124" s="94"/>
      <c r="K124" s="94"/>
      <c r="L124" s="94"/>
      <c r="M124" s="94"/>
      <c r="N124" s="94"/>
    </row>
    <row r="125" spans="1:15" x14ac:dyDescent="0.25">
      <c r="A125" s="28" t="s">
        <v>149</v>
      </c>
      <c r="B125" s="28"/>
    </row>
    <row r="126" spans="1:15" x14ac:dyDescent="0.25">
      <c r="A126" s="28"/>
      <c r="B126" s="28"/>
    </row>
    <row r="130" spans="3:14" x14ac:dyDescent="0.25">
      <c r="C130" s="29"/>
      <c r="F130" s="29"/>
      <c r="I130" s="29"/>
      <c r="L130" s="29"/>
    </row>
    <row r="132" spans="3:14" x14ac:dyDescent="0.25">
      <c r="C132" s="95"/>
      <c r="D132" s="96"/>
      <c r="E132"/>
      <c r="F132" s="95"/>
      <c r="G132" s="96"/>
      <c r="H132"/>
      <c r="I132" s="95"/>
      <c r="J132" s="96"/>
      <c r="K132"/>
      <c r="L132" s="95"/>
      <c r="M132" s="96"/>
      <c r="N132"/>
    </row>
    <row r="133" spans="3:14" x14ac:dyDescent="0.25">
      <c r="C133" s="95"/>
      <c r="D133" s="95"/>
      <c r="E133" s="95"/>
      <c r="F133" s="95"/>
      <c r="G133" s="95"/>
      <c r="H133" s="95"/>
      <c r="I133" s="95"/>
      <c r="J133" s="95"/>
      <c r="K133" s="95"/>
      <c r="L133" s="95"/>
      <c r="M133" s="95"/>
      <c r="N133" s="95"/>
    </row>
    <row r="134" spans="3:14" x14ac:dyDescent="0.25">
      <c r="C134" s="95"/>
      <c r="D134" s="95"/>
      <c r="E134" s="95"/>
      <c r="F134" s="95"/>
      <c r="G134" s="95"/>
      <c r="H134" s="95"/>
      <c r="I134" s="95"/>
      <c r="J134" s="95"/>
      <c r="K134" s="95"/>
      <c r="L134" s="95"/>
      <c r="M134" s="95"/>
      <c r="N134" s="95"/>
    </row>
    <row r="135" spans="3:14" x14ac:dyDescent="0.25">
      <c r="C135" s="95"/>
      <c r="D135" s="95"/>
      <c r="E135" s="95"/>
      <c r="F135" s="95"/>
      <c r="G135" s="95"/>
      <c r="H135" s="95"/>
      <c r="I135" s="95"/>
      <c r="J135" s="95"/>
      <c r="K135" s="95"/>
      <c r="L135" s="95"/>
      <c r="M135" s="95"/>
      <c r="N135" s="95"/>
    </row>
    <row r="136" spans="3:14" x14ac:dyDescent="0.25">
      <c r="C136" s="95"/>
      <c r="D136" s="95"/>
      <c r="E136" s="95"/>
      <c r="F136" s="95"/>
      <c r="G136" s="95"/>
      <c r="H136" s="95"/>
      <c r="I136" s="95"/>
      <c r="J136" s="95"/>
      <c r="K136" s="95"/>
      <c r="L136" s="95"/>
      <c r="M136" s="95"/>
      <c r="N136" s="95"/>
    </row>
    <row r="137" spans="3:14" x14ac:dyDescent="0.25">
      <c r="C137" s="95"/>
      <c r="D137" s="95"/>
      <c r="E137" s="95"/>
      <c r="F137" s="95"/>
      <c r="G137" s="95"/>
      <c r="H137" s="95"/>
      <c r="I137" s="95"/>
      <c r="J137" s="95"/>
      <c r="K137" s="95"/>
      <c r="L137" s="95"/>
      <c r="M137" s="95"/>
      <c r="N137" s="95"/>
    </row>
    <row r="138" spans="3:14" x14ac:dyDescent="0.25">
      <c r="C138" s="95"/>
      <c r="D138" s="95"/>
      <c r="E138" s="95"/>
      <c r="F138" s="95"/>
      <c r="G138" s="95"/>
      <c r="H138" s="95"/>
      <c r="I138" s="95"/>
      <c r="J138" s="95"/>
      <c r="K138" s="95"/>
      <c r="L138" s="95"/>
      <c r="M138" s="95"/>
      <c r="N138" s="95"/>
    </row>
    <row r="139" spans="3:14" x14ac:dyDescent="0.25">
      <c r="C139" s="95"/>
      <c r="D139" s="95"/>
      <c r="E139" s="95"/>
      <c r="F139" s="95"/>
      <c r="G139" s="95"/>
      <c r="H139" s="95"/>
      <c r="I139" s="95"/>
      <c r="J139" s="95"/>
      <c r="K139" s="95"/>
      <c r="L139" s="95"/>
      <c r="M139" s="95"/>
      <c r="N139" s="95"/>
    </row>
    <row r="140" spans="3:14" x14ac:dyDescent="0.25">
      <c r="C140" s="95"/>
      <c r="D140" s="95"/>
      <c r="E140" s="95"/>
      <c r="F140" s="95"/>
      <c r="G140" s="95"/>
      <c r="H140" s="95"/>
      <c r="I140" s="95"/>
      <c r="J140" s="95"/>
      <c r="K140" s="95"/>
      <c r="L140" s="95"/>
      <c r="M140" s="95"/>
      <c r="N140" s="95"/>
    </row>
    <row r="141" spans="3:14" x14ac:dyDescent="0.25">
      <c r="C141" s="95"/>
      <c r="D141" s="95"/>
      <c r="E141" s="95"/>
      <c r="F141" s="95"/>
      <c r="G141" s="95"/>
      <c r="H141" s="95"/>
      <c r="I141" s="95"/>
      <c r="J141" s="95"/>
      <c r="K141" s="95"/>
      <c r="L141" s="95"/>
      <c r="M141" s="95"/>
      <c r="N141" s="95"/>
    </row>
    <row r="142" spans="3:14" x14ac:dyDescent="0.25">
      <c r="C142" s="95"/>
      <c r="D142" s="95"/>
      <c r="E142" s="95"/>
      <c r="F142" s="95"/>
      <c r="G142" s="95"/>
      <c r="H142" s="95"/>
      <c r="I142" s="95"/>
      <c r="J142" s="95"/>
      <c r="K142" s="95"/>
      <c r="L142" s="95"/>
      <c r="M142" s="95"/>
      <c r="N142" s="95"/>
    </row>
    <row r="143" spans="3:14" x14ac:dyDescent="0.25">
      <c r="C143" s="95"/>
      <c r="D143" s="95"/>
      <c r="E143" s="95"/>
      <c r="F143" s="95"/>
      <c r="G143" s="95"/>
      <c r="H143" s="95"/>
      <c r="I143" s="95"/>
      <c r="J143" s="95"/>
      <c r="K143" s="95"/>
      <c r="L143" s="95"/>
      <c r="M143" s="95"/>
      <c r="N143" s="95"/>
    </row>
    <row r="144" spans="3:14" x14ac:dyDescent="0.25">
      <c r="C144" s="95"/>
      <c r="D144" s="95"/>
      <c r="E144" s="95"/>
      <c r="F144" s="95"/>
      <c r="G144" s="95"/>
      <c r="H144" s="95"/>
      <c r="I144" s="95"/>
      <c r="J144" s="95"/>
      <c r="K144" s="95"/>
      <c r="L144" s="95"/>
      <c r="M144" s="95"/>
      <c r="N144" s="95"/>
    </row>
    <row r="145" spans="3:14" x14ac:dyDescent="0.25">
      <c r="C145" s="95"/>
      <c r="D145" s="97"/>
      <c r="E145" s="95"/>
      <c r="F145" s="95"/>
      <c r="G145" s="97"/>
      <c r="H145" s="95"/>
      <c r="I145" s="95"/>
      <c r="J145" s="97"/>
      <c r="K145" s="95"/>
      <c r="L145" s="95"/>
      <c r="M145" s="97"/>
      <c r="N145" s="95"/>
    </row>
  </sheetData>
  <mergeCells count="18">
    <mergeCell ref="A79:B79"/>
    <mergeCell ref="A88:B88"/>
    <mergeCell ref="A101:B101"/>
    <mergeCell ref="A109:B109"/>
    <mergeCell ref="A117:B117"/>
    <mergeCell ref="A61:B61"/>
    <mergeCell ref="A1:N1"/>
    <mergeCell ref="A2:B4"/>
    <mergeCell ref="C2:K2"/>
    <mergeCell ref="L2:N3"/>
    <mergeCell ref="C3:E3"/>
    <mergeCell ref="F3:H3"/>
    <mergeCell ref="I3:K3"/>
    <mergeCell ref="A5:B5"/>
    <mergeCell ref="A12:B12"/>
    <mergeCell ref="A21:B21"/>
    <mergeCell ref="A36:B36"/>
    <mergeCell ref="A53:B53"/>
  </mergeCells>
  <pageMargins left="0.7" right="0.7" top="0.78740157499999996" bottom="0.78740157499999996"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68EE8A3-48EF-4B53-8FFE-6F0A3733B17C}">
  <dimension ref="A1:H33"/>
  <sheetViews>
    <sheetView showGridLines="0" workbookViewId="0">
      <selection activeCell="G13" sqref="G13"/>
    </sheetView>
  </sheetViews>
  <sheetFormatPr baseColWidth="10" defaultRowHeight="15" x14ac:dyDescent="0.25"/>
  <cols>
    <col min="1" max="1" width="2.7109375" style="9" customWidth="1"/>
    <col min="2" max="2" width="4" style="9" customWidth="1"/>
    <col min="3" max="3" width="5.42578125" style="9" customWidth="1"/>
    <col min="4" max="4" width="6.28515625" style="9" customWidth="1"/>
    <col min="5" max="5" width="59.28515625" style="9" customWidth="1"/>
    <col min="6" max="6" width="15.140625" style="9" customWidth="1"/>
    <col min="7" max="7" width="15.85546875" style="9" customWidth="1"/>
    <col min="8" max="8" width="14.85546875" style="9" customWidth="1"/>
    <col min="9" max="16384" width="11.42578125" style="9"/>
  </cols>
  <sheetData>
    <row r="1" spans="1:8" ht="36.75" customHeight="1" x14ac:dyDescent="0.25">
      <c r="A1" s="133" t="s">
        <v>0</v>
      </c>
      <c r="B1" s="134"/>
      <c r="C1" s="135"/>
      <c r="D1" s="135"/>
      <c r="E1" s="135"/>
      <c r="F1" s="135"/>
      <c r="G1" s="135"/>
      <c r="H1" s="136"/>
    </row>
    <row r="2" spans="1:8" ht="34.5" customHeight="1" x14ac:dyDescent="0.25">
      <c r="A2" s="137"/>
      <c r="B2" s="138"/>
      <c r="C2" s="138"/>
      <c r="D2" s="138"/>
      <c r="E2" s="139"/>
      <c r="F2" s="1" t="s">
        <v>1</v>
      </c>
      <c r="G2" s="1" t="s">
        <v>2</v>
      </c>
      <c r="H2" s="1" t="s">
        <v>3</v>
      </c>
    </row>
    <row r="3" spans="1:8" ht="19.5" customHeight="1" x14ac:dyDescent="0.25">
      <c r="A3" s="140" t="s">
        <v>4</v>
      </c>
      <c r="B3" s="138"/>
      <c r="C3" s="138"/>
      <c r="D3" s="138"/>
      <c r="E3" s="139"/>
      <c r="F3" s="2">
        <v>21519.6977055307</v>
      </c>
      <c r="G3" s="2">
        <v>455.24998831637799</v>
      </c>
      <c r="H3" s="2">
        <v>65589</v>
      </c>
    </row>
    <row r="4" spans="1:8" ht="33" customHeight="1" x14ac:dyDescent="0.25">
      <c r="A4" s="3"/>
      <c r="B4" s="141" t="s">
        <v>5</v>
      </c>
      <c r="C4" s="141"/>
      <c r="D4" s="141"/>
      <c r="E4" s="142"/>
      <c r="F4" s="4">
        <v>7545.3660037577702</v>
      </c>
      <c r="G4" s="4">
        <v>189.57717222708499</v>
      </c>
      <c r="H4" s="4">
        <v>50896</v>
      </c>
    </row>
    <row r="5" spans="1:8" ht="19.5" customHeight="1" x14ac:dyDescent="0.25">
      <c r="A5" s="3"/>
      <c r="B5" s="5"/>
      <c r="C5" s="6" t="s">
        <v>6</v>
      </c>
      <c r="D5" s="6"/>
      <c r="E5" s="7"/>
      <c r="F5" s="8">
        <v>3448.1534834556596</v>
      </c>
      <c r="G5" s="8">
        <v>87.866284937413909</v>
      </c>
      <c r="H5" s="8">
        <v>41441</v>
      </c>
    </row>
    <row r="6" spans="1:8" ht="29.25" customHeight="1" x14ac:dyDescent="0.25">
      <c r="A6" s="3"/>
      <c r="D6" s="143" t="s">
        <v>7</v>
      </c>
      <c r="E6" s="144"/>
      <c r="F6" s="10">
        <f>'[2]tab.2.scr'!B2/1000</f>
        <v>331.82879656252601</v>
      </c>
      <c r="G6" s="10">
        <f>'[2]tab.2.scr'!C2/1000</f>
        <v>30.412650209056903</v>
      </c>
      <c r="H6" s="10">
        <f>'[2]tab.1.scr'!C2</f>
        <v>3371</v>
      </c>
    </row>
    <row r="7" spans="1:8" ht="19.5" customHeight="1" x14ac:dyDescent="0.25">
      <c r="A7" s="3"/>
      <c r="D7" s="11" t="s">
        <v>8</v>
      </c>
      <c r="E7" s="12"/>
      <c r="F7" s="13">
        <f>'[2]tab.2.scr'!B3/1000</f>
        <v>413.40115636612597</v>
      </c>
      <c r="G7" s="13">
        <f>'[2]tab.2.scr'!C3/1000</f>
        <v>22.699959494337701</v>
      </c>
      <c r="H7" s="13">
        <f>'[2]tab.1.scr'!C3</f>
        <v>7300</v>
      </c>
    </row>
    <row r="8" spans="1:8" ht="19.5" customHeight="1" x14ac:dyDescent="0.25">
      <c r="A8" s="3"/>
      <c r="D8" s="11" t="s">
        <v>9</v>
      </c>
      <c r="E8" s="12"/>
      <c r="F8" s="13">
        <f>'[2]tab.2.scr'!B4/1000</f>
        <v>139.42800276563202</v>
      </c>
      <c r="G8" s="13">
        <f>'[2]tab.2.scr'!C4/1000</f>
        <v>8.8468076438847394</v>
      </c>
      <c r="H8" s="13">
        <f>'[2]tab.1.scr'!C4</f>
        <v>6332</v>
      </c>
    </row>
    <row r="9" spans="1:8" ht="19.5" customHeight="1" x14ac:dyDescent="0.25">
      <c r="A9" s="3"/>
      <c r="D9" s="11" t="s">
        <v>10</v>
      </c>
      <c r="E9" s="12"/>
      <c r="F9" s="13">
        <f>'[2]tab.2.scr'!B5/1000</f>
        <v>14.7124443567374</v>
      </c>
      <c r="G9" s="13">
        <f>'[2]tab.2.scr'!C5/1000</f>
        <v>4.7163083342221102</v>
      </c>
      <c r="H9" s="13">
        <f>'[2]tab.1.scr'!C5</f>
        <v>525</v>
      </c>
    </row>
    <row r="10" spans="1:8" ht="19.5" customHeight="1" x14ac:dyDescent="0.25">
      <c r="A10" s="3"/>
      <c r="D10" s="11" t="s">
        <v>11</v>
      </c>
      <c r="E10" s="12"/>
      <c r="F10" s="13">
        <f>'[2]tab.2.scr'!B6/1000</f>
        <v>203.56494091358999</v>
      </c>
      <c r="G10" s="13">
        <f>'[2]tab.2.scr'!C6/1000</f>
        <v>19.860349073154698</v>
      </c>
      <c r="H10" s="13">
        <f>'[2]tab.1.scr'!C6</f>
        <v>2808</v>
      </c>
    </row>
    <row r="11" spans="1:8" ht="19.5" customHeight="1" x14ac:dyDescent="0.25">
      <c r="A11" s="3"/>
      <c r="D11" s="11" t="s">
        <v>12</v>
      </c>
      <c r="E11" s="12"/>
      <c r="F11" s="13">
        <f>'[2]tab.2.scr'!B7/1000</f>
        <v>111.46683633988501</v>
      </c>
      <c r="G11" s="13">
        <f>'[2]tab.2.scr'!C7/1000</f>
        <v>10.261939778833598</v>
      </c>
      <c r="H11" s="13">
        <f>'[2]tab.1.scr'!C7</f>
        <v>2605</v>
      </c>
    </row>
    <row r="12" spans="1:8" ht="19.5" customHeight="1" x14ac:dyDescent="0.25">
      <c r="A12" s="3"/>
      <c r="D12" s="11" t="s">
        <v>13</v>
      </c>
      <c r="E12" s="12"/>
      <c r="F12" s="13">
        <f>'[2]tab.2.scr'!B8/1000</f>
        <v>117.363701108559</v>
      </c>
      <c r="G12" s="13">
        <f>'[2]tab.2.scr'!C8/1000</f>
        <v>14.550720901072401</v>
      </c>
      <c r="H12" s="13">
        <f>'[2]tab.1.scr'!C8</f>
        <v>1494</v>
      </c>
    </row>
    <row r="13" spans="1:8" ht="19.5" customHeight="1" x14ac:dyDescent="0.25">
      <c r="A13" s="3"/>
      <c r="D13" s="11" t="s">
        <v>14</v>
      </c>
      <c r="E13" s="12"/>
      <c r="F13" s="13">
        <f>'[2]tab.2.scr'!B9/1000</f>
        <v>1085.3655475579101</v>
      </c>
      <c r="G13" s="13">
        <f>'[2]tab.2.scr'!C9/1000</f>
        <v>46.9614667060738</v>
      </c>
      <c r="H13" s="13">
        <f>'[2]tab.1.scr'!C9</f>
        <v>10044</v>
      </c>
    </row>
    <row r="14" spans="1:8" ht="19.5" customHeight="1" x14ac:dyDescent="0.25">
      <c r="A14" s="3"/>
      <c r="D14" s="11" t="s">
        <v>15</v>
      </c>
      <c r="E14" s="12"/>
      <c r="F14" s="13">
        <f>'[2]tab.2.scr'!B10/1000</f>
        <v>328.18984411781202</v>
      </c>
      <c r="G14" s="13">
        <f>'[2]tab.2.scr'!C10/1000</f>
        <v>22.209739356249599</v>
      </c>
      <c r="H14" s="13">
        <f>'[2]tab.1.scr'!C10</f>
        <v>3803</v>
      </c>
    </row>
    <row r="15" spans="1:8" ht="29.25" customHeight="1" x14ac:dyDescent="0.25">
      <c r="A15" s="3"/>
      <c r="D15" s="143" t="s">
        <v>16</v>
      </c>
      <c r="E15" s="144"/>
      <c r="F15" s="13">
        <f>'[2]tab.2.scr'!B11/1000</f>
        <v>265.27648967363001</v>
      </c>
      <c r="G15" s="13">
        <f>'[2]tab.2.scr'!C11/1000</f>
        <v>21.900639739854999</v>
      </c>
      <c r="H15" s="13">
        <f>'[2]tab.1.scr'!C11</f>
        <v>1615</v>
      </c>
    </row>
    <row r="16" spans="1:8" ht="19.5" customHeight="1" x14ac:dyDescent="0.25">
      <c r="A16" s="3"/>
      <c r="D16" s="14" t="s">
        <v>17</v>
      </c>
      <c r="E16" s="15"/>
      <c r="F16" s="16">
        <f>'[2]tab.2.scr'!B12/1000</f>
        <v>437.55572369325597</v>
      </c>
      <c r="G16" s="16">
        <f>'[2]tab.2.scr'!C12/1000</f>
        <v>29.8149459078797</v>
      </c>
      <c r="H16" s="16">
        <f>'[2]tab.1.scr'!C12</f>
        <v>1544</v>
      </c>
    </row>
    <row r="17" spans="1:8" ht="19.5" customHeight="1" x14ac:dyDescent="0.25">
      <c r="A17" s="3"/>
      <c r="C17" s="6" t="s">
        <v>18</v>
      </c>
      <c r="D17" s="6"/>
      <c r="E17" s="7"/>
      <c r="F17" s="8">
        <v>4097.2125203021096</v>
      </c>
      <c r="G17" s="8">
        <v>160.08193599449402</v>
      </c>
      <c r="H17" s="8">
        <v>9455</v>
      </c>
    </row>
    <row r="18" spans="1:8" ht="19.5" customHeight="1" x14ac:dyDescent="0.25">
      <c r="A18" s="3"/>
      <c r="C18" s="14"/>
      <c r="D18" s="11" t="s">
        <v>19</v>
      </c>
      <c r="E18" s="12"/>
      <c r="F18" s="13">
        <f>'[2]tab.4.scr'!B2/1000</f>
        <v>120.602453960942</v>
      </c>
      <c r="G18" s="13">
        <f>'[2]tab.4.scr'!C2/1000</f>
        <v>15.0747622276171</v>
      </c>
      <c r="H18" s="13">
        <f>'[2]tab.3.scr'!C2</f>
        <v>333</v>
      </c>
    </row>
    <row r="19" spans="1:8" ht="19.5" customHeight="1" x14ac:dyDescent="0.25">
      <c r="A19" s="3"/>
      <c r="D19" s="11" t="s">
        <v>20</v>
      </c>
      <c r="E19" s="12"/>
      <c r="F19" s="13">
        <f>'[2]tab.4.scr'!B3/1000</f>
        <v>982.25275298489305</v>
      </c>
      <c r="G19" s="13">
        <f>'[2]tab.4.scr'!C3/1000</f>
        <v>64.211726772198404</v>
      </c>
      <c r="H19" s="13">
        <f>'[2]tab.3.scr'!C3</f>
        <v>2370</v>
      </c>
    </row>
    <row r="20" spans="1:8" ht="19.5" customHeight="1" x14ac:dyDescent="0.25">
      <c r="A20" s="3"/>
      <c r="D20" s="11" t="s">
        <v>21</v>
      </c>
      <c r="E20" s="12"/>
      <c r="F20" s="13">
        <f>'[2]tab.4.scr'!B4/1000</f>
        <v>2837.76913717557</v>
      </c>
      <c r="G20" s="13">
        <f>'[2]tab.4.scr'!C4/1000</f>
        <v>127.58557236601401</v>
      </c>
      <c r="H20" s="13">
        <f>'[2]tab.3.scr'!C4</f>
        <v>6513</v>
      </c>
    </row>
    <row r="21" spans="1:8" ht="19.5" customHeight="1" x14ac:dyDescent="0.25">
      <c r="A21" s="3"/>
      <c r="C21" s="17"/>
      <c r="D21" s="18" t="s">
        <v>22</v>
      </c>
      <c r="E21" s="19"/>
      <c r="F21" s="20">
        <f>'[2]tab.4.scr'!B5/1000</f>
        <v>156.58817618070302</v>
      </c>
      <c r="G21" s="20">
        <f>'[2]tab.4.scr'!C5/1000</f>
        <v>23.522759608241998</v>
      </c>
      <c r="H21" s="20">
        <f>'[2]tab.3.scr'!C5</f>
        <v>239</v>
      </c>
    </row>
    <row r="22" spans="1:8" ht="33" customHeight="1" x14ac:dyDescent="0.25">
      <c r="A22" s="3"/>
      <c r="B22" s="131" t="s">
        <v>23</v>
      </c>
      <c r="C22" s="131"/>
      <c r="D22" s="131"/>
      <c r="E22" s="132"/>
      <c r="F22" s="21">
        <v>13974.3317017729</v>
      </c>
      <c r="G22" s="21">
        <v>357.817986874545</v>
      </c>
      <c r="H22" s="21">
        <v>14693</v>
      </c>
    </row>
    <row r="23" spans="1:8" ht="19.5" customHeight="1" x14ac:dyDescent="0.25">
      <c r="A23" s="3"/>
      <c r="B23" s="22"/>
      <c r="C23" s="11" t="s">
        <v>24</v>
      </c>
      <c r="D23" s="12"/>
      <c r="E23" s="13"/>
      <c r="F23" s="13">
        <f>'[2]tab.6.scr'!B2/1000</f>
        <v>11170.8378654425</v>
      </c>
      <c r="G23" s="13">
        <f>'[2]tab.6.scr'!C2/1000</f>
        <v>305.50680296921001</v>
      </c>
      <c r="H23" s="13">
        <f>'[2]tab.5.scr'!C2</f>
        <v>11297</v>
      </c>
    </row>
    <row r="24" spans="1:8" ht="19.5" customHeight="1" x14ac:dyDescent="0.25">
      <c r="A24" s="3"/>
      <c r="B24" s="23"/>
      <c r="C24" s="11" t="s">
        <v>25</v>
      </c>
      <c r="D24" s="12"/>
      <c r="E24" s="13"/>
      <c r="F24" s="13">
        <f>'[2]tab.6.scr'!B3/1000</f>
        <v>88.274809469132308</v>
      </c>
      <c r="G24" s="13">
        <f>'[2]tab.6.scr'!C3/1000</f>
        <v>12.5903780758316</v>
      </c>
      <c r="H24" s="13">
        <f>'[2]tab.5.scr'!C3</f>
        <v>195</v>
      </c>
    </row>
    <row r="25" spans="1:8" ht="19.5" customHeight="1" x14ac:dyDescent="0.25">
      <c r="A25" s="3"/>
      <c r="B25" s="23"/>
      <c r="C25" s="12" t="s">
        <v>26</v>
      </c>
      <c r="D25" s="24"/>
      <c r="E25" s="13"/>
      <c r="F25" s="13">
        <f>'[2]tab.6.scr'!B4/1000</f>
        <v>35.228009301512195</v>
      </c>
      <c r="G25" s="13">
        <f>'[2]tab.6.scr'!C4/1000</f>
        <v>7.1946880008722198</v>
      </c>
      <c r="H25" s="13">
        <f>'[2]tab.5.scr'!C4</f>
        <v>193</v>
      </c>
    </row>
    <row r="26" spans="1:8" ht="19.5" customHeight="1" x14ac:dyDescent="0.25">
      <c r="A26" s="25"/>
      <c r="B26" s="26"/>
      <c r="C26" s="19" t="s">
        <v>27</v>
      </c>
      <c r="D26" s="27"/>
      <c r="E26" s="27"/>
      <c r="F26" s="20">
        <f>'[2]tab.6.scr'!B5/1000</f>
        <v>2679.9910175597702</v>
      </c>
      <c r="G26" s="20">
        <f>'[2]tab.6.scr'!C5/1000</f>
        <v>139.25834750291699</v>
      </c>
      <c r="H26" s="20">
        <f>'[2]tab.5.scr'!C5</f>
        <v>3008</v>
      </c>
    </row>
    <row r="28" spans="1:8" x14ac:dyDescent="0.25">
      <c r="A28" s="28" t="s">
        <v>28</v>
      </c>
      <c r="B28" s="28"/>
    </row>
    <row r="29" spans="1:8" x14ac:dyDescent="0.25">
      <c r="A29" s="28"/>
      <c r="B29" s="28"/>
    </row>
    <row r="33" spans="6:6" x14ac:dyDescent="0.25">
      <c r="F33" s="29"/>
    </row>
  </sheetData>
  <mergeCells count="7">
    <mergeCell ref="B22:E22"/>
    <mergeCell ref="A1:H1"/>
    <mergeCell ref="A2:E2"/>
    <mergeCell ref="A3:E3"/>
    <mergeCell ref="B4:E4"/>
    <mergeCell ref="D6:E6"/>
    <mergeCell ref="D15:E15"/>
  </mergeCells>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3</vt:i4>
      </vt:variant>
      <vt:variant>
        <vt:lpstr>Benannte Bereiche</vt:lpstr>
      </vt:variant>
      <vt:variant>
        <vt:i4>1</vt:i4>
      </vt:variant>
    </vt:vector>
  </HeadingPairs>
  <TitlesOfParts>
    <vt:vector size="4" baseType="lpstr">
      <vt:lpstr>DE-NWG-Struktur</vt:lpstr>
      <vt:lpstr>pos01.01.05 uk_geb</vt:lpstr>
      <vt:lpstr>pos01.01.03 Geb-Funktion</vt:lpstr>
      <vt:lpstr>'DE-NWG-Struktur'!_CTVL001e5d149a2b2294b1795d60671169cb80f</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Julian</dc:creator>
  <cp:lastModifiedBy>D17128779 Julian Bischof</cp:lastModifiedBy>
  <dcterms:created xsi:type="dcterms:W3CDTF">2015-06-05T18:19:34Z</dcterms:created>
  <dcterms:modified xsi:type="dcterms:W3CDTF">2024-11-28T13:33:20Z</dcterms:modified>
</cp:coreProperties>
</file>