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ma\Documents\Studie\Thesis\General\Ingmar\"/>
    </mc:Choice>
  </mc:AlternateContent>
  <bookViews>
    <workbookView xWindow="0" yWindow="0" windowWidth="28800" windowHeight="12795" xr2:uid="{F9000378-033F-4495-B838-54C4E671428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I16" i="1"/>
  <c r="I20" i="1" s="1"/>
  <c r="F16" i="1"/>
  <c r="F20" i="1" s="1"/>
  <c r="C16" i="1"/>
  <c r="C20" i="1" s="1"/>
  <c r="O20" i="1"/>
  <c r="O13" i="1"/>
  <c r="O3" i="1"/>
  <c r="O9" i="1"/>
  <c r="L4" i="1"/>
  <c r="L17" i="1" s="1"/>
  <c r="L14" i="1"/>
  <c r="L13" i="1"/>
  <c r="L10" i="1"/>
  <c r="L9" i="1"/>
  <c r="I9" i="1"/>
  <c r="I10" i="1"/>
  <c r="I14" i="1"/>
  <c r="I13" i="1"/>
  <c r="F10" i="1"/>
  <c r="F9" i="1"/>
  <c r="F14" i="1"/>
  <c r="F13" i="1"/>
  <c r="F3" i="1"/>
  <c r="I4" i="1"/>
  <c r="F4" i="1"/>
  <c r="C17" i="1"/>
  <c r="L20" i="1" l="1"/>
  <c r="I17" i="1"/>
  <c r="F17" i="1"/>
</calcChain>
</file>

<file path=xl/sharedStrings.xml><?xml version="1.0" encoding="utf-8"?>
<sst xmlns="http://schemas.openxmlformats.org/spreadsheetml/2006/main" count="76" uniqueCount="29">
  <si>
    <t>Optie altijd voordeel</t>
  </si>
  <si>
    <t>Optie onbeperkt reizen</t>
  </si>
  <si>
    <t>Kaart</t>
  </si>
  <si>
    <t>per maand</t>
  </si>
  <si>
    <t>totaal OV kosten Damen</t>
  </si>
  <si>
    <t>overige OV kosten</t>
  </si>
  <si>
    <t>totaal</t>
  </si>
  <si>
    <t>Optie geen kaart</t>
  </si>
  <si>
    <t># Ritten voor 9 uur</t>
  </si>
  <si>
    <t>prijs NS</t>
  </si>
  <si>
    <t>prijs Arriva</t>
  </si>
  <si>
    <t>Ritten buiten spits</t>
  </si>
  <si>
    <t>min 12 ritten, max 18 per week</t>
  </si>
  <si>
    <t>Optie dal voordeel</t>
  </si>
  <si>
    <t>Korting student</t>
  </si>
  <si>
    <t>korting dal</t>
  </si>
  <si>
    <t>korting spits</t>
  </si>
  <si>
    <t>Auto kopen</t>
  </si>
  <si>
    <t>Aankoop bedrag</t>
  </si>
  <si>
    <t>afschrijving</t>
  </si>
  <si>
    <t>wegenbelasting</t>
  </si>
  <si>
    <t>onderhoud</t>
  </si>
  <si>
    <t>km</t>
  </si>
  <si>
    <t>brandstof</t>
  </si>
  <si>
    <t>Kosten wachttijd</t>
  </si>
  <si>
    <t>Totale afschrijving</t>
  </si>
  <si>
    <t>verzekering</t>
  </si>
  <si>
    <t>L/100km</t>
  </si>
  <si>
    <t>Brandstofprijs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</si>
</sst>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3" fillId="4" borderId="1" xfId="3"/>
    <xf numFmtId="0" fontId="2" fillId="3" borderId="1" xfId="2"/>
    <xf numFmtId="0" fontId="1" fillId="2" borderId="0" xfId="1"/>
  </cellXfs>
  <cellStyles count="4">
    <cellStyle name="Calculation" xfId="3" builtinId="22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9C9C-CAF0-421A-ACF5-EF411EED135E}">
  <dimension ref="A1:O20"/>
  <sheetViews>
    <sheetView tabSelected="1" zoomScaleNormal="100" workbookViewId="0">
      <selection activeCell="P15" sqref="P15"/>
    </sheetView>
  </sheetViews>
  <sheetFormatPr defaultRowHeight="15" x14ac:dyDescent="0.25"/>
  <cols>
    <col min="1" max="1" width="10.42578125" bestFit="1" customWidth="1"/>
    <col min="2" max="2" width="27.140625" customWidth="1"/>
    <col min="5" max="5" width="24.85546875" bestFit="1" customWidth="1"/>
    <col min="8" max="8" width="24.85546875" bestFit="1" customWidth="1"/>
    <col min="11" max="11" width="24.85546875" bestFit="1" customWidth="1"/>
    <col min="14" max="14" width="15.5703125" bestFit="1" customWidth="1"/>
  </cols>
  <sheetData>
    <row r="1" spans="1:15" x14ac:dyDescent="0.25">
      <c r="A1" t="s">
        <v>3</v>
      </c>
    </row>
    <row r="2" spans="1:15" x14ac:dyDescent="0.25">
      <c r="B2" t="s">
        <v>7</v>
      </c>
      <c r="E2" t="s">
        <v>13</v>
      </c>
      <c r="H2" t="s">
        <v>0</v>
      </c>
      <c r="K2" t="s">
        <v>1</v>
      </c>
      <c r="N2" t="s">
        <v>17</v>
      </c>
    </row>
    <row r="3" spans="1:15" x14ac:dyDescent="0.25">
      <c r="B3" t="s">
        <v>2</v>
      </c>
      <c r="C3" s="2">
        <v>0</v>
      </c>
      <c r="E3" t="s">
        <v>2</v>
      </c>
      <c r="F3" s="2">
        <f>50/12</f>
        <v>4.166666666666667</v>
      </c>
      <c r="H3" t="s">
        <v>2</v>
      </c>
      <c r="I3" s="2">
        <v>20</v>
      </c>
      <c r="K3" t="s">
        <v>2</v>
      </c>
      <c r="L3" s="2">
        <v>333</v>
      </c>
      <c r="N3" t="s">
        <v>22</v>
      </c>
      <c r="O3" s="2">
        <f>60*26+250</f>
        <v>1810</v>
      </c>
    </row>
    <row r="4" spans="1:15" x14ac:dyDescent="0.25">
      <c r="B4" t="s">
        <v>14</v>
      </c>
      <c r="C4" s="3">
        <v>0</v>
      </c>
      <c r="E4" t="s">
        <v>14</v>
      </c>
      <c r="F4" s="3">
        <f>-50/12</f>
        <v>-4.166666666666667</v>
      </c>
      <c r="H4" t="s">
        <v>14</v>
      </c>
      <c r="I4" s="3">
        <f>-50/12</f>
        <v>-4.166666666666667</v>
      </c>
      <c r="K4" t="s">
        <v>14</v>
      </c>
      <c r="L4" s="3">
        <f>-50/12</f>
        <v>-4.166666666666667</v>
      </c>
      <c r="N4" t="s">
        <v>27</v>
      </c>
      <c r="O4" s="2">
        <v>7.65</v>
      </c>
    </row>
    <row r="5" spans="1:15" x14ac:dyDescent="0.25">
      <c r="N5" t="s">
        <v>28</v>
      </c>
      <c r="O5" s="2">
        <v>1.65</v>
      </c>
    </row>
    <row r="6" spans="1:15" x14ac:dyDescent="0.25">
      <c r="B6" t="s">
        <v>12</v>
      </c>
      <c r="E6" t="s">
        <v>12</v>
      </c>
      <c r="H6" t="s">
        <v>12</v>
      </c>
      <c r="N6" t="s">
        <v>18</v>
      </c>
      <c r="O6" s="2">
        <v>3000</v>
      </c>
    </row>
    <row r="7" spans="1:15" x14ac:dyDescent="0.25">
      <c r="B7" t="s">
        <v>8</v>
      </c>
      <c r="C7" s="2">
        <v>20</v>
      </c>
      <c r="E7" t="s">
        <v>8</v>
      </c>
      <c r="F7" s="2">
        <v>20</v>
      </c>
      <c r="H7" t="s">
        <v>8</v>
      </c>
      <c r="I7" s="2">
        <v>20</v>
      </c>
      <c r="K7" t="s">
        <v>8</v>
      </c>
      <c r="L7" s="2">
        <v>20</v>
      </c>
      <c r="N7" t="s">
        <v>25</v>
      </c>
      <c r="O7" s="2">
        <v>1500</v>
      </c>
    </row>
    <row r="8" spans="1:15" x14ac:dyDescent="0.25">
      <c r="B8" t="s">
        <v>16</v>
      </c>
      <c r="C8" s="2">
        <v>0</v>
      </c>
      <c r="E8" t="s">
        <v>16</v>
      </c>
      <c r="F8" s="2">
        <v>0</v>
      </c>
      <c r="H8" t="s">
        <v>16</v>
      </c>
      <c r="I8" s="2">
        <v>0.2</v>
      </c>
      <c r="K8" t="s">
        <v>16</v>
      </c>
      <c r="L8" s="2">
        <v>1</v>
      </c>
    </row>
    <row r="9" spans="1:15" x14ac:dyDescent="0.25">
      <c r="B9" t="s">
        <v>9</v>
      </c>
      <c r="C9" s="2">
        <v>5.7</v>
      </c>
      <c r="E9" t="s">
        <v>9</v>
      </c>
      <c r="F9" s="2">
        <f>C9*(1-F8)</f>
        <v>5.7</v>
      </c>
      <c r="H9" t="s">
        <v>9</v>
      </c>
      <c r="I9" s="2">
        <f>C9*(1-I8)</f>
        <v>4.5600000000000005</v>
      </c>
      <c r="K9" t="s">
        <v>9</v>
      </c>
      <c r="L9" s="2">
        <f>F9*(1-L8)</f>
        <v>0</v>
      </c>
      <c r="N9" t="s">
        <v>19</v>
      </c>
      <c r="O9" s="1">
        <f>O7/12</f>
        <v>125</v>
      </c>
    </row>
    <row r="10" spans="1:15" x14ac:dyDescent="0.25">
      <c r="B10" t="s">
        <v>10</v>
      </c>
      <c r="C10" s="2">
        <v>5.03</v>
      </c>
      <c r="E10" t="s">
        <v>10</v>
      </c>
      <c r="F10" s="2">
        <f>C10*(1-F8)</f>
        <v>5.03</v>
      </c>
      <c r="H10" t="s">
        <v>10</v>
      </c>
      <c r="I10" s="2">
        <f>C10*(1-I8)</f>
        <v>4.024</v>
      </c>
      <c r="K10" t="s">
        <v>10</v>
      </c>
      <c r="L10" s="2">
        <f>F10*(1-L8)</f>
        <v>0</v>
      </c>
      <c r="N10" t="s">
        <v>20</v>
      </c>
      <c r="O10" s="2">
        <v>50</v>
      </c>
    </row>
    <row r="11" spans="1:15" x14ac:dyDescent="0.25">
      <c r="B11" t="s">
        <v>11</v>
      </c>
      <c r="C11" s="2">
        <v>6</v>
      </c>
      <c r="E11" t="s">
        <v>11</v>
      </c>
      <c r="F11" s="2">
        <v>6</v>
      </c>
      <c r="H11" t="s">
        <v>11</v>
      </c>
      <c r="I11" s="2">
        <v>6</v>
      </c>
      <c r="K11" t="s">
        <v>11</v>
      </c>
      <c r="L11" s="2">
        <v>6</v>
      </c>
      <c r="N11" t="s">
        <v>21</v>
      </c>
      <c r="O11" s="2">
        <v>40</v>
      </c>
    </row>
    <row r="12" spans="1:15" x14ac:dyDescent="0.25">
      <c r="B12" t="s">
        <v>15</v>
      </c>
      <c r="C12" s="2">
        <v>0</v>
      </c>
      <c r="E12" t="s">
        <v>15</v>
      </c>
      <c r="F12" s="2">
        <v>0.4</v>
      </c>
      <c r="H12" t="s">
        <v>15</v>
      </c>
      <c r="I12" s="2">
        <v>0.4</v>
      </c>
      <c r="K12" t="s">
        <v>15</v>
      </c>
      <c r="L12" s="2">
        <v>1</v>
      </c>
      <c r="N12" t="s">
        <v>26</v>
      </c>
      <c r="O12" s="2">
        <v>70</v>
      </c>
    </row>
    <row r="13" spans="1:15" x14ac:dyDescent="0.25">
      <c r="B13" t="s">
        <v>9</v>
      </c>
      <c r="C13" s="2">
        <v>5.7</v>
      </c>
      <c r="E13" t="s">
        <v>9</v>
      </c>
      <c r="F13" s="2">
        <f>C13*(1-F12)</f>
        <v>3.42</v>
      </c>
      <c r="H13" t="s">
        <v>9</v>
      </c>
      <c r="I13" s="2">
        <f>C13*(1-I12)</f>
        <v>3.42</v>
      </c>
      <c r="K13" t="s">
        <v>9</v>
      </c>
      <c r="L13" s="2">
        <f>F13*(1-L12)</f>
        <v>0</v>
      </c>
      <c r="N13" t="s">
        <v>23</v>
      </c>
      <c r="O13" s="1">
        <f>O3*O4*O5/100</f>
        <v>228.46724999999998</v>
      </c>
    </row>
    <row r="14" spans="1:15" x14ac:dyDescent="0.25">
      <c r="B14" t="s">
        <v>10</v>
      </c>
      <c r="C14" s="2">
        <v>5.03</v>
      </c>
      <c r="E14" t="s">
        <v>10</v>
      </c>
      <c r="F14" s="2">
        <f>C14*(1-F12)</f>
        <v>3.0180000000000002</v>
      </c>
      <c r="H14" t="s">
        <v>10</v>
      </c>
      <c r="I14" s="2">
        <f>C14*(1-I12)</f>
        <v>3.0180000000000002</v>
      </c>
      <c r="K14" t="s">
        <v>10</v>
      </c>
      <c r="L14" s="2">
        <f>F14*(1-L12)</f>
        <v>0</v>
      </c>
    </row>
    <row r="16" spans="1:15" x14ac:dyDescent="0.25">
      <c r="B16" t="s">
        <v>24</v>
      </c>
      <c r="C16" s="1">
        <f>(C7+C11)*0.5*10</f>
        <v>130</v>
      </c>
      <c r="E16" t="s">
        <v>24</v>
      </c>
      <c r="F16" s="1">
        <f>(F7+F11)*0.5*10</f>
        <v>130</v>
      </c>
      <c r="H16" t="s">
        <v>24</v>
      </c>
      <c r="I16" s="1">
        <f>(I7+I11)*0.5*10</f>
        <v>130</v>
      </c>
      <c r="K16" t="s">
        <v>24</v>
      </c>
      <c r="L16" s="1">
        <f>(L7+L11)*0.5*10</f>
        <v>130</v>
      </c>
    </row>
    <row r="17" spans="2:15" x14ac:dyDescent="0.25">
      <c r="B17" t="s">
        <v>4</v>
      </c>
      <c r="C17" s="1">
        <f>C7*(C9+C10)+C11*(C13+C14)+C3+C4</f>
        <v>278.98</v>
      </c>
      <c r="E17" t="s">
        <v>4</v>
      </c>
      <c r="F17" s="1">
        <f>F7*(F9+F10)+F11*(F13+F14)+F3+F4</f>
        <v>253.22800000000004</v>
      </c>
      <c r="H17" t="s">
        <v>4</v>
      </c>
      <c r="I17" s="1">
        <f>I7*(I9+I10)+I11*(I13+I14)+I3+I4</f>
        <v>226.14133333333334</v>
      </c>
      <c r="K17" t="s">
        <v>4</v>
      </c>
      <c r="L17" s="1">
        <f>L7*(L9+L10)+L11*(L13+L14)+L3+L4</f>
        <v>328.83333333333331</v>
      </c>
    </row>
    <row r="18" spans="2:15" x14ac:dyDescent="0.25">
      <c r="B18" t="s">
        <v>5</v>
      </c>
      <c r="C18" s="1">
        <v>50</v>
      </c>
      <c r="E18" t="s">
        <v>5</v>
      </c>
      <c r="F18" s="1">
        <v>30</v>
      </c>
      <c r="H18" t="s">
        <v>5</v>
      </c>
      <c r="I18" s="1">
        <v>30</v>
      </c>
      <c r="K18" t="s">
        <v>5</v>
      </c>
      <c r="L18" s="1">
        <v>0</v>
      </c>
    </row>
    <row r="20" spans="2:15" x14ac:dyDescent="0.25">
      <c r="B20" t="s">
        <v>6</v>
      </c>
      <c r="C20" s="1">
        <f>C18+C17+C16</f>
        <v>458.98</v>
      </c>
      <c r="E20" t="s">
        <v>6</v>
      </c>
      <c r="F20" s="1">
        <f>F18+F17+F16</f>
        <v>413.22800000000007</v>
      </c>
      <c r="H20" t="s">
        <v>6</v>
      </c>
      <c r="I20" s="1">
        <f>I18+I17+I16</f>
        <v>386.14133333333336</v>
      </c>
      <c r="K20" t="s">
        <v>6</v>
      </c>
      <c r="L20" s="1">
        <f>L18+L17+L16</f>
        <v>458.83333333333331</v>
      </c>
      <c r="N20" t="s">
        <v>6</v>
      </c>
      <c r="O20" s="1">
        <f>SUM(O9:O13)</f>
        <v>513.46724999999992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dcterms:created xsi:type="dcterms:W3CDTF">2017-09-19T14:24:29Z</dcterms:created>
  <dcterms:modified xsi:type="dcterms:W3CDTF">2017-09-20T12:33:50Z</dcterms:modified>
</cp:coreProperties>
</file>