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4f24f3f093ab16/Studie/Thesis/"/>
    </mc:Choice>
  </mc:AlternateContent>
  <xr:revisionPtr revIDLastSave="165" documentId="00A067DACF78C1DF4BC73F0F49F8294222B4EA00" xr6:coauthVersionLast="28" xr6:coauthVersionMax="28" xr10:uidLastSave="{2A211866-2F44-43E0-986F-DB9C69AA1638}"/>
  <bookViews>
    <workbookView xWindow="0" yWindow="0" windowWidth="19140" windowHeight="8070" xr2:uid="{8C9268CD-808D-4021-AFEE-719BA3615329}"/>
  </bookViews>
  <sheets>
    <sheet name="Planning" sheetId="1" r:id="rId1"/>
    <sheet name="Mensen in de loop" sheetId="2" r:id="rId2"/>
    <sheet name="Quot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I2" i="1" l="1"/>
  <c r="F16" i="1" s="1"/>
  <c r="F4" i="1" l="1"/>
  <c r="F12" i="1"/>
  <c r="F21" i="1"/>
  <c r="F5" i="1"/>
  <c r="F13" i="1"/>
  <c r="F14" i="1"/>
  <c r="F15" i="1"/>
  <c r="F8" i="1"/>
  <c r="F17" i="1"/>
  <c r="F9" i="1"/>
  <c r="F19" i="1"/>
  <c r="F11" i="1"/>
  <c r="F20" i="1"/>
  <c r="F6" i="1"/>
  <c r="F10" i="1"/>
  <c r="F7" i="1"/>
  <c r="F18" i="1"/>
  <c r="F3" i="1"/>
  <c r="F2" i="1"/>
  <c r="E21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" i="1"/>
</calcChain>
</file>

<file path=xl/sharedStrings.xml><?xml version="1.0" encoding="utf-8"?>
<sst xmlns="http://schemas.openxmlformats.org/spreadsheetml/2006/main" count="62" uniqueCount="60">
  <si>
    <t>Planning</t>
  </si>
  <si>
    <t>Start</t>
  </si>
  <si>
    <t>Deadline</t>
  </si>
  <si>
    <t>Project plan met initiele planning</t>
  </si>
  <si>
    <t>Samenvatten gerelateerde projecten en onderzoeken</t>
  </si>
  <si>
    <t>Plan van aanpak met opzet voor report</t>
  </si>
  <si>
    <t>Inlezen in papers en project, omzetten naar current knowledge</t>
  </si>
  <si>
    <t>Plan van aanpak overleggen met begeleiders</t>
  </si>
  <si>
    <t>Manoeuvring capabilities input definieren</t>
  </si>
  <si>
    <t>Map information at the bridge</t>
  </si>
  <si>
    <t>Communication in theory</t>
  </si>
  <si>
    <t>Safe motion parameters</t>
  </si>
  <si>
    <t>Mental model</t>
  </si>
  <si>
    <t>Probability index</t>
  </si>
  <si>
    <t>Possible decisions</t>
  </si>
  <si>
    <t>Filter situation</t>
  </si>
  <si>
    <t>Test with seafarers</t>
  </si>
  <si>
    <t>Iterate tool and model</t>
  </si>
  <si>
    <t>Finalize report</t>
  </si>
  <si>
    <t>Werkdagen</t>
  </si>
  <si>
    <t>Write article</t>
  </si>
  <si>
    <t>Make and practice presentation</t>
  </si>
  <si>
    <t>Aantekening</t>
  </si>
  <si>
    <t>Programma van eisen thesis (abstract model van onderzoek)</t>
  </si>
  <si>
    <t>Toine Cleophas</t>
  </si>
  <si>
    <t>Begeleider Damen</t>
  </si>
  <si>
    <t>Robert Hekkenberg</t>
  </si>
  <si>
    <t>Begeleider Maritiem</t>
  </si>
  <si>
    <t>Mark Neerincx</t>
  </si>
  <si>
    <t>Begeleider Computer science</t>
  </si>
  <si>
    <t>Piet Faasse</t>
  </si>
  <si>
    <t>Director Electrical &amp; Automation</t>
  </si>
  <si>
    <t>Martijn de Munnik</t>
  </si>
  <si>
    <t>Engineer Service, Maintenance Analysis &amp; Technical advice. Veel verstand van programeren</t>
  </si>
  <si>
    <t>Hans van den Broek</t>
  </si>
  <si>
    <t>STC - Lector maritieme human factors</t>
  </si>
  <si>
    <t>Marcel Vermeulen</t>
  </si>
  <si>
    <t>RH Marine - Sales Integrated bridge systems, helpt met ECDIS</t>
  </si>
  <si>
    <t>Siebe Rooijakkers</t>
  </si>
  <si>
    <t>Development, autonoom bootje TU Delft</t>
  </si>
  <si>
    <t>Quote</t>
  </si>
  <si>
    <t>Auteur</t>
  </si>
  <si>
    <t>Bron</t>
  </si>
  <si>
    <t>Epictetus</t>
  </si>
  <si>
    <t>Het is onmogelijk om te leren wat je denkt reeds te weten</t>
  </si>
  <si>
    <t>Quote english</t>
  </si>
  <si>
    <t>It is impossible for a man to learn what he thinks he already knows</t>
  </si>
  <si>
    <t>Scheurkalender NewScientist 2017</t>
  </si>
  <si>
    <t>Marvin Minsky</t>
  </si>
  <si>
    <t>We rarely recognize how wonderful it is that a person can traverse an entire lifetime without making a single really serious mistake — like putting a fork in one's eye or using a window instead of a door.</t>
  </si>
  <si>
    <t>Active task</t>
  </si>
  <si>
    <t>Finished</t>
  </si>
  <si>
    <t>Monique van der Drift</t>
  </si>
  <si>
    <t>STC - Opleidings coordinator en docent</t>
  </si>
  <si>
    <t>Egbert Ypma</t>
  </si>
  <si>
    <t>Marin - researcher</t>
  </si>
  <si>
    <t>Johan de Jong</t>
  </si>
  <si>
    <t>Marin - international cooperation</t>
  </si>
  <si>
    <t xml:space="preserve">R&amp;D geeft veel input </t>
  </si>
  <si>
    <t>Build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</si>
</sst>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0" fontId="2" fillId="0" borderId="0" xfId="0" applyNumberFormat="1" applyFont="1"/>
  </cellXfs>
  <cellStyles count="2">
    <cellStyle name="Normal 2" xfId="1" xr:uid="{00000000-0005-0000-0000-00002F000000}"/>
    <cellStyle name="Standaard" xfId="0" builtinId="0"/>
  </cellStyles>
  <dxfs count="7">
    <dxf>
      <font>
        <i/>
        <sz val="12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</dxf>
    <dxf>
      <fill>
        <patternFill patternType="none">
          <fgColor indexed="64"/>
          <bgColor indexed="65"/>
        </patternFill>
      </fill>
    </dxf>
    <dxf>
      <numFmt numFmtId="19" formatCode="d/m/yyyy"/>
    </dxf>
    <dxf>
      <numFmt numFmtId="19" formatCode="d/m/yyyy"/>
    </dxf>
    <dxf>
      <numFmt numFmtId="19" formatCode="d/m/yyyy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011B51-D042-4DF7-A214-69A6BC3C8278}" name="Table1" displayName="Table1" ref="A1:G21" totalsRowShown="0">
  <autoFilter ref="A1:G21" xr:uid="{4A7E543F-B789-4B0B-A2BF-582DE106BC5F}"/>
  <tableColumns count="7">
    <tableColumn id="1" xr3:uid="{E87A1AF8-0878-4200-95A9-81E694C43286}" name="Planning"/>
    <tableColumn id="2" xr3:uid="{895B7E34-D3B7-402C-A34C-9F6F55706011}" name="Start" dataDxfId="5"/>
    <tableColumn id="3" xr3:uid="{7B411124-92A2-4459-9D31-7CCDAB08AF45}" name="Deadline" dataDxfId="4"/>
    <tableColumn id="5" xr3:uid="{12E2E626-241B-46DF-B86C-6BC4911F51AA}" name="Aantekening" dataDxfId="3"/>
    <tableColumn id="4" xr3:uid="{B42D4189-46A7-4B21-8833-ED28D689B77F}" name="Werkdagen" dataDxfId="2">
      <calculatedColumnFormula>NETWORKDAYS(B2,C2)</calculatedColumnFormula>
    </tableColumn>
    <tableColumn id="6" xr3:uid="{6E75CD73-73ED-4C68-8EAF-0F86803F98A4}" name="Active task" dataDxfId="1">
      <calculatedColumnFormula>IF(AND($I$2&gt;=Table1[[#This Row],[Start]],Table1[[#This Row],[Finished]]&lt;1),1,0)</calculatedColumnFormula>
    </tableColumn>
    <tableColumn id="7" xr3:uid="{16839F9E-1C97-4C41-99C4-B0F0AABAF5CC}" name="Finishe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1F0C-225A-4236-80D5-0CA2EC09B54A}">
  <sheetPr>
    <pageSetUpPr fitToPage="1"/>
  </sheetPr>
  <dimension ref="A1:I21"/>
  <sheetViews>
    <sheetView tabSelected="1" zoomScaleNormal="100" workbookViewId="0">
      <selection activeCell="G17" sqref="G17"/>
    </sheetView>
  </sheetViews>
  <sheetFormatPr defaultRowHeight="15" x14ac:dyDescent="0.25"/>
  <cols>
    <col min="1" max="1" width="61" customWidth="1"/>
    <col min="2" max="3" width="12.28515625" style="1" customWidth="1"/>
    <col min="4" max="4" width="26.85546875" style="1" customWidth="1"/>
    <col min="5" max="5" width="13.42578125" customWidth="1"/>
    <col min="6" max="6" width="11.140625" customWidth="1"/>
    <col min="7" max="7" width="9.42578125" bestFit="1" customWidth="1"/>
    <col min="9" max="9" width="10" bestFit="1" customWidth="1"/>
  </cols>
  <sheetData>
    <row r="1" spans="1:9" ht="23.25" customHeight="1" x14ac:dyDescent="0.25">
      <c r="A1" t="s">
        <v>0</v>
      </c>
      <c r="B1" s="1" t="s">
        <v>1</v>
      </c>
      <c r="C1" s="1" t="s">
        <v>2</v>
      </c>
      <c r="D1" s="1" t="s">
        <v>22</v>
      </c>
      <c r="E1" t="s">
        <v>19</v>
      </c>
      <c r="F1" t="s">
        <v>50</v>
      </c>
      <c r="G1" t="s">
        <v>51</v>
      </c>
    </row>
    <row r="2" spans="1:9" ht="23.25" customHeight="1" x14ac:dyDescent="0.25">
      <c r="A2" t="s">
        <v>3</v>
      </c>
      <c r="B2" s="1">
        <v>42982</v>
      </c>
      <c r="C2" s="1">
        <v>43014</v>
      </c>
      <c r="E2" s="2">
        <f>NETWORKDAYS(B2,C2)</f>
        <v>25</v>
      </c>
      <c r="F2" s="3">
        <f ca="1">IF(AND($I$2&gt;=Table1[[#This Row],[Start]],Table1[[#This Row],[Finished]]&lt;1),1,0)</f>
        <v>0</v>
      </c>
      <c r="G2" s="3">
        <v>1</v>
      </c>
      <c r="I2" s="1">
        <f ca="1">TODAY()</f>
        <v>43165</v>
      </c>
    </row>
    <row r="3" spans="1:9" ht="23.25" customHeight="1" x14ac:dyDescent="0.25">
      <c r="A3" t="s">
        <v>4</v>
      </c>
      <c r="B3" s="1">
        <v>43012</v>
      </c>
      <c r="C3" s="1">
        <v>43028</v>
      </c>
      <c r="E3" s="2">
        <f t="shared" ref="E3:E21" si="0">NETWORKDAYS(B3,C3)</f>
        <v>13</v>
      </c>
      <c r="F3" s="3">
        <f ca="1">IF(AND($I$2&gt;=Table1[[#This Row],[Start]],Table1[[#This Row],[Finished]]&lt;1),1,0)</f>
        <v>0</v>
      </c>
      <c r="G3" s="3">
        <v>1</v>
      </c>
    </row>
    <row r="4" spans="1:9" ht="23.25" customHeight="1" x14ac:dyDescent="0.25">
      <c r="A4" t="s">
        <v>5</v>
      </c>
      <c r="B4" s="1">
        <v>43017</v>
      </c>
      <c r="C4" s="1">
        <v>43042</v>
      </c>
      <c r="E4" s="2">
        <f t="shared" si="0"/>
        <v>20</v>
      </c>
      <c r="F4" s="3">
        <f ca="1">IF(AND($I$2&gt;=Table1[[#This Row],[Start]],Table1[[#This Row],[Finished]]&lt;1),1,0)</f>
        <v>0</v>
      </c>
      <c r="G4" s="3">
        <v>1</v>
      </c>
    </row>
    <row r="5" spans="1:9" ht="23.25" customHeight="1" x14ac:dyDescent="0.25">
      <c r="A5" t="s">
        <v>6</v>
      </c>
      <c r="B5" s="1">
        <v>43028</v>
      </c>
      <c r="C5" s="1">
        <v>43058</v>
      </c>
      <c r="E5" s="2">
        <f t="shared" si="0"/>
        <v>21</v>
      </c>
      <c r="F5" s="3">
        <f ca="1">IF(AND($I$2&gt;=Table1[[#This Row],[Start]],Table1[[#This Row],[Finished]]&lt;1),1,0)</f>
        <v>0</v>
      </c>
      <c r="G5" s="3">
        <v>1</v>
      </c>
    </row>
    <row r="6" spans="1:9" ht="23.25" customHeight="1" x14ac:dyDescent="0.25">
      <c r="A6" t="s">
        <v>7</v>
      </c>
      <c r="B6" s="1">
        <v>43059</v>
      </c>
      <c r="C6" s="1">
        <v>43065</v>
      </c>
      <c r="E6" s="2">
        <f t="shared" si="0"/>
        <v>5</v>
      </c>
      <c r="F6" s="3">
        <f ca="1">IF(AND($I$2&gt;=Table1[[#This Row],[Start]],Table1[[#This Row],[Finished]]&lt;1),1,0)</f>
        <v>0</v>
      </c>
      <c r="G6" s="3">
        <v>1</v>
      </c>
    </row>
    <row r="7" spans="1:9" ht="23.25" customHeight="1" x14ac:dyDescent="0.25">
      <c r="A7" t="s">
        <v>23</v>
      </c>
      <c r="B7" s="1">
        <v>43065</v>
      </c>
      <c r="C7" s="1">
        <v>43079</v>
      </c>
      <c r="E7" s="2">
        <f t="shared" si="0"/>
        <v>10</v>
      </c>
      <c r="F7" s="3">
        <f ca="1">IF(AND($I$2&gt;=Table1[[#This Row],[Start]],Table1[[#This Row],[Finished]]&lt;1),1,0)</f>
        <v>0</v>
      </c>
      <c r="G7" s="3">
        <v>1</v>
      </c>
    </row>
    <row r="8" spans="1:9" ht="23.25" customHeight="1" x14ac:dyDescent="0.25">
      <c r="A8" t="s">
        <v>8</v>
      </c>
      <c r="B8" s="1">
        <v>43079</v>
      </c>
      <c r="C8" s="1">
        <v>43093</v>
      </c>
      <c r="E8" s="2">
        <f t="shared" si="0"/>
        <v>10</v>
      </c>
      <c r="F8" s="3">
        <f ca="1">IF(AND($I$2&gt;=Table1[[#This Row],[Start]],Table1[[#This Row],[Finished]]&lt;1),1,0)</f>
        <v>1</v>
      </c>
      <c r="G8" s="3">
        <v>0.9</v>
      </c>
    </row>
    <row r="9" spans="1:9" ht="23.25" customHeight="1" x14ac:dyDescent="0.25">
      <c r="A9" t="s">
        <v>9</v>
      </c>
      <c r="B9" s="1">
        <v>43094</v>
      </c>
      <c r="C9" s="1">
        <v>43114</v>
      </c>
      <c r="E9" s="2">
        <f t="shared" si="0"/>
        <v>15</v>
      </c>
      <c r="F9" s="3">
        <f ca="1">IF(AND($I$2&gt;=Table1[[#This Row],[Start]],Table1[[#This Row],[Finished]]&lt;1),1,0)</f>
        <v>1</v>
      </c>
      <c r="G9" s="3">
        <v>0.7</v>
      </c>
    </row>
    <row r="10" spans="1:9" ht="23.25" customHeight="1" x14ac:dyDescent="0.25">
      <c r="A10" t="s">
        <v>10</v>
      </c>
      <c r="B10" s="1">
        <v>43087</v>
      </c>
      <c r="C10" s="1">
        <v>43121</v>
      </c>
      <c r="E10" s="2">
        <f t="shared" si="0"/>
        <v>25</v>
      </c>
      <c r="F10" s="3">
        <f ca="1">IF(AND($I$2&gt;=Table1[[#This Row],[Start]],Table1[[#This Row],[Finished]]&lt;1),1,0)</f>
        <v>1</v>
      </c>
      <c r="G10" s="3">
        <v>0.6</v>
      </c>
    </row>
    <row r="11" spans="1:9" ht="23.25" customHeight="1" x14ac:dyDescent="0.25">
      <c r="A11" t="s">
        <v>13</v>
      </c>
      <c r="B11" s="1">
        <v>43122</v>
      </c>
      <c r="C11" s="1">
        <v>43149</v>
      </c>
      <c r="E11" s="2">
        <f t="shared" si="0"/>
        <v>20</v>
      </c>
      <c r="F11" s="3">
        <f ca="1">IF(AND($I$2&gt;=Table1[[#This Row],[Start]],Table1[[#This Row],[Finished]]&lt;1),1,0)</f>
        <v>1</v>
      </c>
      <c r="G11" s="3">
        <v>0.5</v>
      </c>
    </row>
    <row r="12" spans="1:9" ht="23.25" customHeight="1" x14ac:dyDescent="0.25">
      <c r="A12" t="s">
        <v>11</v>
      </c>
      <c r="B12" s="1">
        <v>43150</v>
      </c>
      <c r="C12" s="1">
        <v>43163</v>
      </c>
      <c r="E12" s="2">
        <f t="shared" si="0"/>
        <v>10</v>
      </c>
      <c r="F12" s="3">
        <f ca="1">IF(AND($I$2&gt;=Table1[[#This Row],[Start]],Table1[[#This Row],[Finished]]&lt;1),1,0)</f>
        <v>1</v>
      </c>
      <c r="G12" s="3">
        <v>0</v>
      </c>
    </row>
    <row r="13" spans="1:9" ht="23.25" customHeight="1" x14ac:dyDescent="0.25">
      <c r="A13" t="s">
        <v>15</v>
      </c>
      <c r="B13" s="1">
        <v>43164</v>
      </c>
      <c r="C13" s="1">
        <v>43177</v>
      </c>
      <c r="E13" s="2">
        <f t="shared" si="0"/>
        <v>10</v>
      </c>
      <c r="F13" s="3">
        <f ca="1">IF(AND($I$2&gt;=Table1[[#This Row],[Start]],Table1[[#This Row],[Finished]]&lt;1),1,0)</f>
        <v>1</v>
      </c>
      <c r="G13" s="3">
        <v>0</v>
      </c>
    </row>
    <row r="14" spans="1:9" ht="23.25" customHeight="1" x14ac:dyDescent="0.25">
      <c r="A14" t="s">
        <v>12</v>
      </c>
      <c r="B14" s="1">
        <v>43178</v>
      </c>
      <c r="C14" s="1">
        <v>43198</v>
      </c>
      <c r="E14" s="2">
        <f t="shared" si="0"/>
        <v>15</v>
      </c>
      <c r="F14" s="3">
        <f ca="1">IF(AND($I$2&gt;=Table1[[#This Row],[Start]],Table1[[#This Row],[Finished]]&lt;1),1,0)</f>
        <v>0</v>
      </c>
      <c r="G14" s="3">
        <v>0</v>
      </c>
    </row>
    <row r="15" spans="1:9" ht="23.25" customHeight="1" x14ac:dyDescent="0.25">
      <c r="A15" t="s">
        <v>14</v>
      </c>
      <c r="B15" s="1">
        <v>43199</v>
      </c>
      <c r="C15" s="1">
        <v>43208</v>
      </c>
      <c r="E15" s="2">
        <f t="shared" si="0"/>
        <v>8</v>
      </c>
      <c r="F15" s="3">
        <f ca="1">IF(AND($I$2&gt;=Table1[[#This Row],[Start]],Table1[[#This Row],[Finished]]&lt;1),1,0)</f>
        <v>0</v>
      </c>
      <c r="G15" s="3">
        <v>0</v>
      </c>
    </row>
    <row r="16" spans="1:9" ht="23.25" customHeight="1" x14ac:dyDescent="0.25">
      <c r="A16" t="s">
        <v>59</v>
      </c>
      <c r="B16" s="1">
        <v>43209</v>
      </c>
      <c r="C16" s="1">
        <v>43220</v>
      </c>
      <c r="E16" s="2">
        <f>NETWORKDAYS(B16,C16)</f>
        <v>8</v>
      </c>
      <c r="F16" s="3">
        <f ca="1">IF(AND($I$2&gt;=Table1[[#This Row],[Start]],Table1[[#This Row],[Finished]]&lt;1),1,0)</f>
        <v>0</v>
      </c>
      <c r="G16" s="3">
        <v>0</v>
      </c>
    </row>
    <row r="17" spans="1:7" ht="23.25" customHeight="1" x14ac:dyDescent="0.25">
      <c r="A17" t="s">
        <v>16</v>
      </c>
      <c r="B17" s="1">
        <v>43221</v>
      </c>
      <c r="C17" s="1">
        <v>43226</v>
      </c>
      <c r="E17" s="2">
        <f t="shared" si="0"/>
        <v>4</v>
      </c>
      <c r="F17" s="3">
        <f ca="1">IF(AND($I$2&gt;=Table1[[#This Row],[Start]],Table1[[#This Row],[Finished]]&lt;1),1,0)</f>
        <v>0</v>
      </c>
      <c r="G17" s="3">
        <v>0</v>
      </c>
    </row>
    <row r="18" spans="1:7" ht="23.25" customHeight="1" x14ac:dyDescent="0.25">
      <c r="A18" t="s">
        <v>17</v>
      </c>
      <c r="B18" s="1">
        <v>43227</v>
      </c>
      <c r="C18" s="1">
        <v>43240</v>
      </c>
      <c r="E18" s="2">
        <f t="shared" si="0"/>
        <v>10</v>
      </c>
      <c r="F18" s="3">
        <f ca="1">IF(AND($I$2&gt;=Table1[[#This Row],[Start]],Table1[[#This Row],[Finished]]&lt;1),1,0)</f>
        <v>0</v>
      </c>
      <c r="G18" s="3">
        <v>0</v>
      </c>
    </row>
    <row r="19" spans="1:7" ht="23.25" customHeight="1" x14ac:dyDescent="0.25">
      <c r="A19" t="s">
        <v>18</v>
      </c>
      <c r="B19" s="1">
        <v>43241</v>
      </c>
      <c r="C19" s="1">
        <v>43253</v>
      </c>
      <c r="E19" s="2">
        <f t="shared" si="0"/>
        <v>10</v>
      </c>
      <c r="F19" s="3">
        <f ca="1">IF(AND($I$2&gt;=Table1[[#This Row],[Start]],Table1[[#This Row],[Finished]]&lt;1),1,0)</f>
        <v>0</v>
      </c>
      <c r="G19" s="3">
        <v>0</v>
      </c>
    </row>
    <row r="20" spans="1:7" ht="23.25" customHeight="1" x14ac:dyDescent="0.25">
      <c r="A20" t="s">
        <v>20</v>
      </c>
      <c r="B20" s="1">
        <v>43255</v>
      </c>
      <c r="C20" s="1">
        <v>43275</v>
      </c>
      <c r="E20" s="2">
        <f t="shared" si="0"/>
        <v>15</v>
      </c>
      <c r="F20" s="3">
        <f ca="1">IF(AND($I$2&gt;=Table1[[#This Row],[Start]],Table1[[#This Row],[Finished]]&lt;1),1,0)</f>
        <v>0</v>
      </c>
      <c r="G20" s="3">
        <v>0</v>
      </c>
    </row>
    <row r="21" spans="1:7" ht="23.25" customHeight="1" x14ac:dyDescent="0.25">
      <c r="A21" t="s">
        <v>21</v>
      </c>
      <c r="B21" s="1">
        <v>43275</v>
      </c>
      <c r="C21" s="1">
        <v>43287</v>
      </c>
      <c r="E21" s="2">
        <f t="shared" si="0"/>
        <v>10</v>
      </c>
      <c r="F21" s="3">
        <f ca="1">IF(AND($I$2&gt;=Table1[[#This Row],[Start]],Table1[[#This Row],[Finished]]&lt;1),1,0)</f>
        <v>0</v>
      </c>
      <c r="G21" s="3">
        <v>0</v>
      </c>
    </row>
  </sheetData>
  <conditionalFormatting sqref="F2:F21">
    <cfRule type="iconSet" priority="3">
      <iconSet iconSet="3Symbols">
        <cfvo type="percent" val="0"/>
        <cfvo type="num" val="0" gte="0"/>
        <cfvo type="num" val="1"/>
      </iconSet>
    </cfRule>
  </conditionalFormatting>
  <conditionalFormatting sqref="G2:G21">
    <cfRule type="iconSet" priority="2">
      <iconSet iconSet="3Symbols">
        <cfvo type="percent" val="0"/>
        <cfvo type="num" val="0" gte="0"/>
        <cfvo type="num" val="1"/>
      </iconSet>
    </cfRule>
  </conditionalFormatting>
  <conditionalFormatting sqref="C2:C21">
    <cfRule type="expression" dxfId="6" priority="1">
      <formula>"AND($I$2&lt;C2;G2&lt;1)"</formula>
    </cfRule>
  </conditionalFormatting>
  <pageMargins left="0.7" right="0.7" top="0.75" bottom="0.75" header="0.3" footer="0.3"/>
  <pageSetup paperSize="9" orientation="landscape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6544-6EBD-4F9F-AFAE-27519D326CAD}">
  <dimension ref="A1:B13"/>
  <sheetViews>
    <sheetView workbookViewId="0">
      <selection activeCell="A8" sqref="A8"/>
    </sheetView>
  </sheetViews>
  <sheetFormatPr defaultRowHeight="15" x14ac:dyDescent="0.25"/>
  <cols>
    <col min="1" max="1" width="25.42578125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  <c r="B2" t="s">
        <v>27</v>
      </c>
    </row>
    <row r="3" spans="1:2" x14ac:dyDescent="0.25">
      <c r="A3" t="s">
        <v>28</v>
      </c>
      <c r="B3" t="s">
        <v>29</v>
      </c>
    </row>
    <row r="5" spans="1:2" x14ac:dyDescent="0.25">
      <c r="A5" t="s">
        <v>30</v>
      </c>
      <c r="B5" t="s">
        <v>31</v>
      </c>
    </row>
    <row r="6" spans="1:2" x14ac:dyDescent="0.25">
      <c r="A6" t="s">
        <v>32</v>
      </c>
      <c r="B6" t="s">
        <v>33</v>
      </c>
    </row>
    <row r="7" spans="1:2" x14ac:dyDescent="0.25">
      <c r="A7" t="s">
        <v>38</v>
      </c>
      <c r="B7" t="s">
        <v>58</v>
      </c>
    </row>
    <row r="8" spans="1:2" x14ac:dyDescent="0.25">
      <c r="A8" t="s">
        <v>34</v>
      </c>
      <c r="B8" t="s">
        <v>35</v>
      </c>
    </row>
    <row r="9" spans="1:2" x14ac:dyDescent="0.25">
      <c r="A9" t="s">
        <v>52</v>
      </c>
      <c r="B9" t="s">
        <v>53</v>
      </c>
    </row>
    <row r="10" spans="1:2" x14ac:dyDescent="0.25">
      <c r="A10" t="s">
        <v>36</v>
      </c>
      <c r="B10" t="s">
        <v>37</v>
      </c>
    </row>
    <row r="11" spans="1:2" x14ac:dyDescent="0.25">
      <c r="A11" t="s">
        <v>38</v>
      </c>
      <c r="B11" t="s">
        <v>39</v>
      </c>
    </row>
    <row r="12" spans="1:2" x14ac:dyDescent="0.25">
      <c r="A12" t="s">
        <v>54</v>
      </c>
      <c r="B12" t="s">
        <v>55</v>
      </c>
    </row>
    <row r="13" spans="1:2" x14ac:dyDescent="0.25">
      <c r="A13" t="s">
        <v>56</v>
      </c>
      <c r="B1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7472-FDAE-4C06-BCB6-BF788D854208}">
  <dimension ref="A1:D3"/>
  <sheetViews>
    <sheetView workbookViewId="0">
      <selection activeCell="C20" sqref="C20"/>
    </sheetView>
  </sheetViews>
  <sheetFormatPr defaultRowHeight="15" x14ac:dyDescent="0.25"/>
  <cols>
    <col min="2" max="2" width="53.85546875" bestFit="1" customWidth="1"/>
    <col min="3" max="3" width="53.85546875" customWidth="1"/>
  </cols>
  <sheetData>
    <row r="1" spans="1:4" x14ac:dyDescent="0.25">
      <c r="A1" t="s">
        <v>41</v>
      </c>
      <c r="B1" t="s">
        <v>40</v>
      </c>
      <c r="C1" t="s">
        <v>45</v>
      </c>
      <c r="D1" t="s">
        <v>42</v>
      </c>
    </row>
    <row r="2" spans="1:4" x14ac:dyDescent="0.25">
      <c r="A2" t="s">
        <v>43</v>
      </c>
      <c r="B2" t="s">
        <v>44</v>
      </c>
      <c r="C2" t="s">
        <v>46</v>
      </c>
      <c r="D2" t="s">
        <v>47</v>
      </c>
    </row>
    <row r="3" spans="1:4" x14ac:dyDescent="0.25">
      <c r="A3" t="s">
        <v>48</v>
      </c>
      <c r="C3" t="s">
        <v>49</v>
      </c>
      <c r="D3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Planning</vt:lpstr>
      <vt:lpstr>Mensen in de loop</vt:lpstr>
      <vt:lpstr>Quotes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Wever</dc:creator>
  <cp:lastModifiedBy>Ingmar Wever</cp:lastModifiedBy>
  <cp:lastPrinted>2017-12-15T08:38:54Z</cp:lastPrinted>
  <dcterms:created xsi:type="dcterms:W3CDTF">2017-12-14T14:55:03Z</dcterms:created>
  <dcterms:modified xsi:type="dcterms:W3CDTF">2018-03-06T12:02:18Z</dcterms:modified>
</cp:coreProperties>
</file>