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eray\Documents\BIM_Project_Local\05-Diğer\Sunum Dokumanlar\BEP Study\"/>
    </mc:Choice>
  </mc:AlternateContent>
  <bookViews>
    <workbookView xWindow="1608" yWindow="-14400" windowWidth="15576" windowHeight="11052"/>
  </bookViews>
  <sheets>
    <sheet name="Sayfa1" sheetId="1" r:id="rId1"/>
    <sheet name="Sayfa2" sheetId="2" r:id="rId2"/>
    <sheet name="Sayfa3" sheetId="3" r:id="rId3"/>
    <sheet name="Çakışma Matrisi" sheetId="5" r:id="rId4"/>
    <sheet name="Sayfa4" sheetId="4" r:id="rId5"/>
    <sheet name="Sayfa5" sheetId="6" r:id="rId6"/>
    <sheet name="Sayfa6" sheetId="7" r:id="rId7"/>
    <sheet name="Sayfa6 (2)" sheetId="8" r:id="rId8"/>
    <sheet name="IE Charts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23" i="1" l="1"/>
  <c r="B24" i="1" s="1"/>
  <c r="B25" i="1" s="1"/>
  <c r="B26" i="1" s="1"/>
  <c r="E26" i="3"/>
  <c r="E25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7" i="3"/>
  <c r="E9" i="3"/>
  <c r="K9" i="3"/>
  <c r="E2" i="3" l="1"/>
  <c r="D7" i="1" l="1"/>
  <c r="D8" i="1" s="1"/>
  <c r="D6" i="1"/>
  <c r="D5" i="1"/>
  <c r="B4" i="1"/>
  <c r="B5" i="1" s="1"/>
  <c r="B6" i="1" s="1"/>
  <c r="B7" i="1" s="1"/>
  <c r="D9" i="1" l="1"/>
  <c r="D10" i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<sst xmlns="http://schemas.openxmlformats.org/spreadsheetml/2006/main" count="691" uniqueCount="314">
  <si>
    <t>Yapılacak İşler</t>
  </si>
  <si>
    <t>Sorumlu</t>
  </si>
  <si>
    <t>Statik Projenin Temizlenmesi</t>
  </si>
  <si>
    <t>Mimari Projelerin Temizlenmesi</t>
  </si>
  <si>
    <t>Mekanik Kanal Projesinin Temizlenmesi</t>
  </si>
  <si>
    <t>Çizilecek Elemanların ve LOD Seviyelerinin Belirlenmesi</t>
  </si>
  <si>
    <t>ALL</t>
  </si>
  <si>
    <t>Rollerin Belirlenmesi</t>
  </si>
  <si>
    <t>No</t>
  </si>
  <si>
    <t>Gerekli Yan Aksiyon</t>
  </si>
  <si>
    <t>Toplantıda Birlikte Yapılabilir</t>
  </si>
  <si>
    <t>Görev Paylaşımı ile yapılabilir ve arada sunularak feedback alınabilir</t>
  </si>
  <si>
    <r>
      <t xml:space="preserve">Bütçe Hazırlanabilir </t>
    </r>
    <r>
      <rPr>
        <i/>
        <sz val="11"/>
        <color theme="1"/>
        <rFont val="Calibri"/>
        <family val="2"/>
        <charset val="162"/>
        <scheme val="minor"/>
      </rPr>
      <t>(Excel)</t>
    </r>
  </si>
  <si>
    <r>
      <t>İş Programının Hazırlanması (</t>
    </r>
    <r>
      <rPr>
        <i/>
        <sz val="11"/>
        <color theme="1"/>
        <rFont val="Calibri"/>
        <family val="2"/>
        <charset val="162"/>
        <scheme val="minor"/>
      </rPr>
      <t>P6)</t>
    </r>
  </si>
  <si>
    <r>
      <t xml:space="preserve">Metrajların Çıkarılması </t>
    </r>
    <r>
      <rPr>
        <i/>
        <sz val="11"/>
        <color theme="1"/>
        <rFont val="Calibri"/>
        <family val="2"/>
        <charset val="162"/>
        <scheme val="minor"/>
      </rPr>
      <t>(Excel)</t>
    </r>
  </si>
  <si>
    <t>Tarih</t>
  </si>
  <si>
    <t>Toplantıda Birlikte Yapılabilir. Modellenecek Elemanlar ve LoD Seviyeleri Excel'de listenebilir.</t>
  </si>
  <si>
    <t>BEP'in hazırlanması (çakışma detaylarını unutma)</t>
  </si>
  <si>
    <t>Forking Kısmı Klasörlemenin Gözden Geçirilmesi ve BEP'de gösterelim</t>
  </si>
  <si>
    <t>The four steps within the procedure include</t>
  </si>
  <si>
    <t>Identify high-value BIM uses during project planning and design phases</t>
  </si>
  <si>
    <t>Design the BIM execution process by creating process maps</t>
  </si>
  <si>
    <t>Define the BIM deliverables in the form of information exchanges</t>
  </si>
  <si>
    <t>Develop the infrastructure in the form of contracts, communication procedures, technology, and quality control to support the implementation</t>
  </si>
  <si>
    <t>BIM çıktılarını bilgi alışverişi şeklinde tanımlayın</t>
  </si>
  <si>
    <t>Süreç haritaları oluşturarak BIM yürütme sürecini tasarlayın</t>
  </si>
  <si>
    <t>Uygulamayı desteklemek için sözleşmeler, iletişim prosedürleri, teknoloji ve kalite kontrol şeklinde altyapıyı geliştirmek</t>
  </si>
  <si>
    <t>Proje planlama ve tasarım aşamalarında yüksek değerli BIM kullanımlarını belirleyin</t>
  </si>
  <si>
    <t>Modeller</t>
  </si>
  <si>
    <t>Statik</t>
  </si>
  <si>
    <t>Mimari</t>
  </si>
  <si>
    <t>Mekanik</t>
  </si>
  <si>
    <t>Kolon</t>
  </si>
  <si>
    <t>Kiriş</t>
  </si>
  <si>
    <t>Döşeme</t>
  </si>
  <si>
    <t>A</t>
  </si>
  <si>
    <t>Alan :</t>
  </si>
  <si>
    <t>X39-X44 - Y12-Y18 Aksları arası</t>
  </si>
  <si>
    <t>Proje Adı :</t>
  </si>
  <si>
    <t>IZU</t>
  </si>
  <si>
    <t>Otomatik Kapı</t>
  </si>
  <si>
    <t>Pencere</t>
  </si>
  <si>
    <t>Yatak</t>
  </si>
  <si>
    <t>Cephe Kaplama</t>
  </si>
  <si>
    <t>Asma Tavan</t>
  </si>
  <si>
    <t>1.1</t>
  </si>
  <si>
    <t>1.2</t>
  </si>
  <si>
    <t>1.3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</si>
  <si>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</si>
  <si>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</si>
  <si>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</si>
  <si>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</si>
  <si>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</si>
  <si>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</si>
  <si>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</si>
  <si>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</si>
  <si>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</si>
  <si>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Zemin-Seramik</t>
  </si>
  <si>
    <t>Zemin-Parke</t>
  </si>
  <si>
    <t>Zemin-PVC + Self Lev</t>
  </si>
  <si>
    <t>Duvar - Alçıpan</t>
  </si>
  <si>
    <t>Duvar - Bims</t>
  </si>
  <si>
    <t>2.10</t>
  </si>
  <si>
    <t>3.1</t>
  </si>
  <si>
    <t>3.2</t>
  </si>
  <si>
    <t>Havalandırma - Kanal</t>
  </si>
  <si>
    <t>Havalandırma - Menfez</t>
  </si>
  <si>
    <t xml:space="preserve">- Total Construction Area: (Y12-Y18 – X39-X44) 1920 m² in 631,320 m²
- In Main Hospital facility, MT2&amp;3 block Floor 4th – 5th 
</t>
  </si>
  <si>
    <t>B</t>
  </si>
  <si>
    <t>C</t>
  </si>
  <si>
    <t>18 Yoğun Bakım Odası</t>
  </si>
  <si>
    <t>GELECEK</t>
  </si>
  <si>
    <t>1.4</t>
  </si>
  <si>
    <t>Perde Duvar</t>
  </si>
  <si>
    <t>D</t>
  </si>
  <si>
    <t>Elektrik</t>
  </si>
  <si>
    <t>4.1</t>
  </si>
  <si>
    <t>HOL</t>
  </si>
  <si>
    <t>BAY ASEPSİ</t>
  </si>
  <si>
    <t>WC PERSONEL BAYAN</t>
  </si>
  <si>
    <t>WC PERSONEL BAY</t>
  </si>
  <si>
    <t>BAYAN ASEPSİ</t>
  </si>
  <si>
    <t>ZİYARETÇİ ASEPSİ</t>
  </si>
  <si>
    <t>FİLTRE</t>
  </si>
  <si>
    <t>BİLGİLENDİRME OFİSİ</t>
  </si>
  <si>
    <t>MALZEME EKİPMAN</t>
  </si>
  <si>
    <t>TEK YATAKLI YB ODASI</t>
  </si>
  <si>
    <t>KORİDOR</t>
  </si>
  <si>
    <t>HEMŞİRE İSTASYONU</t>
  </si>
  <si>
    <t>PERSONEL DİNLENME</t>
  </si>
  <si>
    <t>İLAÇ MAHALİ</t>
  </si>
  <si>
    <t>TEMİZ ÇLŞ.</t>
  </si>
  <si>
    <t>KİRLİ MALZEME</t>
  </si>
  <si>
    <t>YANGIN HOLÜ</t>
  </si>
  <si>
    <t>M18 MERDİVENİ</t>
  </si>
  <si>
    <t>ASEPSİ BAY</t>
  </si>
  <si>
    <t>ASEPSİ BAYAN</t>
  </si>
  <si>
    <t>ASEPSİ ZİYARETÇİ</t>
  </si>
  <si>
    <t>3.3</t>
  </si>
  <si>
    <t>Medikal Gaz Borulama</t>
  </si>
  <si>
    <t>Hastabaşı Ünitesi</t>
  </si>
  <si>
    <t>3.4</t>
  </si>
  <si>
    <t>Kablo Taşıyıcı Kanal</t>
  </si>
  <si>
    <t>MT2-04-019</t>
  </si>
  <si>
    <t>MT2-04-018</t>
  </si>
  <si>
    <t>MT2-04-099</t>
  </si>
  <si>
    <t>MT2-04-098</t>
  </si>
  <si>
    <t>MT2-04-097</t>
  </si>
  <si>
    <t>MT2-04-096</t>
  </si>
  <si>
    <t>MT2-04-095</t>
  </si>
  <si>
    <t>MT2-04-094</t>
  </si>
  <si>
    <t>MT2-04-093</t>
  </si>
  <si>
    <t>MT2-04-100</t>
  </si>
  <si>
    <t>MT2-04-092</t>
  </si>
  <si>
    <t>MT2-04-101</t>
  </si>
  <si>
    <t>MT2-04-091</t>
  </si>
  <si>
    <t>MT2-04-090</t>
  </si>
  <si>
    <t>MT2-04-089</t>
  </si>
  <si>
    <t>MT2-04-087</t>
  </si>
  <si>
    <t>MT2-04-086</t>
  </si>
  <si>
    <t>MT2-04-084</t>
  </si>
  <si>
    <t>MT2-04-083</t>
  </si>
  <si>
    <t>MT2-04-081</t>
  </si>
  <si>
    <t>MT2-04-078</t>
  </si>
  <si>
    <t>MT2-04-077</t>
  </si>
  <si>
    <t>MT2-04-076</t>
  </si>
  <si>
    <t>MT2-04-075</t>
  </si>
  <si>
    <t>MT2-04-105</t>
  </si>
  <si>
    <t>MT2-04-104</t>
  </si>
  <si>
    <t>MT2-04-107</t>
  </si>
  <si>
    <t>MT2-04-106</t>
  </si>
  <si>
    <t>MT2-04-103</t>
  </si>
  <si>
    <t>MT2-04-102</t>
  </si>
  <si>
    <t>LOD200</t>
  </si>
  <si>
    <t>LOD300</t>
  </si>
  <si>
    <t>Y12-X38 = 0.00;0.00</t>
  </si>
  <si>
    <t>Base Point</t>
  </si>
  <si>
    <t>CAD 'lerini ayrı hale getirilmesi</t>
  </si>
  <si>
    <t>MSS</t>
  </si>
  <si>
    <t>Klasörleme</t>
  </si>
  <si>
    <t>ALE</t>
  </si>
  <si>
    <t>GitHub Devreye Alınması</t>
  </si>
  <si>
    <t>BEP tamamlanması</t>
  </si>
  <si>
    <t>ERY</t>
  </si>
  <si>
    <t>L4</t>
  </si>
  <si>
    <t>ARC</t>
  </si>
  <si>
    <t>AF</t>
  </si>
  <si>
    <t>Animation file (of a model)</t>
  </si>
  <si>
    <t>L5</t>
  </si>
  <si>
    <t>STA</t>
  </si>
  <si>
    <t>CM</t>
  </si>
  <si>
    <t>MEC</t>
  </si>
  <si>
    <t>CR</t>
  </si>
  <si>
    <t>Specific for the Clash Process</t>
  </si>
  <si>
    <t>ELC</t>
  </si>
  <si>
    <t>M2</t>
  </si>
  <si>
    <t>2D Model File</t>
  </si>
  <si>
    <t>M3</t>
  </si>
  <si>
    <t>3D Model File</t>
  </si>
  <si>
    <t>MR</t>
  </si>
  <si>
    <t>VS</t>
  </si>
  <si>
    <t>Visualization file (of a model)</t>
  </si>
  <si>
    <t>BQ</t>
  </si>
  <si>
    <t>Bill of quantities</t>
  </si>
  <si>
    <t>CA</t>
  </si>
  <si>
    <t>Calculations</t>
  </si>
  <si>
    <t>CO</t>
  </si>
  <si>
    <t>Correspondence</t>
  </si>
  <si>
    <t>CP</t>
  </si>
  <si>
    <t>Cost plan</t>
  </si>
  <si>
    <t>DB</t>
  </si>
  <si>
    <t xml:space="preserve">Database </t>
  </si>
  <si>
    <t>FN</t>
  </si>
  <si>
    <t>File Note</t>
  </si>
  <si>
    <t>IE</t>
  </si>
  <si>
    <t>Information exchange file</t>
  </si>
  <si>
    <t>MI</t>
  </si>
  <si>
    <t>Minutes / action notes</t>
  </si>
  <si>
    <t>MS</t>
  </si>
  <si>
    <t>Method statement</t>
  </si>
  <si>
    <t>PP</t>
  </si>
  <si>
    <t>Presentation</t>
  </si>
  <si>
    <t>PR</t>
  </si>
  <si>
    <t>Programme</t>
  </si>
  <si>
    <t>RD</t>
  </si>
  <si>
    <t>Room data sheet</t>
  </si>
  <si>
    <t>RI</t>
  </si>
  <si>
    <t>Request for information</t>
  </si>
  <si>
    <t>RP</t>
  </si>
  <si>
    <t>Report</t>
  </si>
  <si>
    <t>SH</t>
  </si>
  <si>
    <t>Schedule</t>
  </si>
  <si>
    <t>SP</t>
  </si>
  <si>
    <t>Specification</t>
  </si>
  <si>
    <t>PROJECT NAME</t>
  </si>
  <si>
    <t>DISCIPLINE CODE</t>
  </si>
  <si>
    <t>TYPE CODE</t>
  </si>
  <si>
    <t>TYPE DEFINITION</t>
  </si>
  <si>
    <t>Model rendition file for other renditions</t>
  </si>
  <si>
    <t>SECTION A: DESCRIPTION OF BIM EXECUTION PLAN</t>
  </si>
  <si>
    <t>SECTION B: PROJECT INFORMATION</t>
  </si>
  <si>
    <t>SECTION C: PROJECT GOALS / BIM USES</t>
  </si>
  <si>
    <t>SECTION D: BIM AND ORGANIZATIONAL ROLES, RESPONSIBILITIES</t>
  </si>
  <si>
    <t>SECTION E: BIM PROCESS DESIGN</t>
  </si>
  <si>
    <t>SECTION F: BIM INFORMATION EXCHANGES</t>
  </si>
  <si>
    <t>SECTION G: MODEL STRUCTURE</t>
  </si>
  <si>
    <t>SECTION H: COMMON DATA ENVIRONMENT</t>
  </si>
  <si>
    <t>SECTION J: COLLABORATION PROCEDURES</t>
  </si>
  <si>
    <t>SECTION K: QUALITY CONTROL</t>
  </si>
  <si>
    <t>SECTION L: TECHNOLOGICAL INFRASTRUCTURE NEEDS</t>
  </si>
  <si>
    <t>SECTION M: PROJECT ORIGIN POINT and COORDINATES</t>
  </si>
  <si>
    <t>+</t>
  </si>
  <si>
    <t>1. LIST OF INFORMATION EXCHANGE WORKSHEET(S): ATTACHMENT 4</t>
  </si>
  <si>
    <t>Dosyalama ağacı şeması</t>
  </si>
  <si>
    <t>Discipline Code</t>
  </si>
  <si>
    <t>Discipline</t>
  </si>
  <si>
    <t>Element Class</t>
  </si>
  <si>
    <t>Element</t>
  </si>
  <si>
    <t>Omniclass Code</t>
  </si>
  <si>
    <t>LOD Level</t>
  </si>
  <si>
    <t>Description</t>
  </si>
  <si>
    <t>Statical</t>
  </si>
  <si>
    <t>Column</t>
  </si>
  <si>
    <t>21-02 10 10 10 12</t>
  </si>
  <si>
    <t>Specific sizes and locations of main concrete structural members modeled per defined structural grid with correct orientation</t>
  </si>
  <si>
    <t>Models</t>
  </si>
  <si>
    <t>Beam</t>
  </si>
  <si>
    <t>Slab</t>
  </si>
  <si>
    <t>Shear Wall</t>
  </si>
  <si>
    <t>Architectural</t>
  </si>
  <si>
    <t>Wall - Gypsum Board</t>
  </si>
  <si>
    <t>21-03 10 10 10</t>
  </si>
  <si>
    <t>Wall elements are modeled to specific layouts, locations, heights, and elevation profiles. Penetrations are modeled to nominal dimensions for major wall openings such as windows, doors, and large mechanical elements.</t>
  </si>
  <si>
    <t>Wall - Pumice</t>
  </si>
  <si>
    <t>Sliding Door</t>
  </si>
  <si>
    <t>21-03 10 30 25</t>
  </si>
  <si>
    <t>Units are modeled based on specified location and nominal size. Outer geometry of door frame elements modeled.</t>
  </si>
  <si>
    <t>Window</t>
  </si>
  <si>
    <t>21-03 10 20 20</t>
  </si>
  <si>
    <t>Units are modeled based on specified location and nominal size. Outer geometry of window frame elements and glazing modeled.</t>
  </si>
  <si>
    <t>Patient Bed</t>
  </si>
  <si>
    <t>21-05 20 50</t>
  </si>
  <si>
    <t>Generic model elements with approximate nominal size.</t>
  </si>
  <si>
    <t>Curtain Wall</t>
  </si>
  <si>
    <t>21-02 20 20 30</t>
  </si>
  <si>
    <t>Overall window wall assembly depth represented by a single model object.</t>
  </si>
  <si>
    <t>Floor - PVC</t>
  </si>
  <si>
    <t>21-03 20 30 30</t>
  </si>
  <si>
    <t>Single model element by type with overall thickness that accounts for materials based on specific types</t>
  </si>
  <si>
    <t>Floor - Tile</t>
  </si>
  <si>
    <t>21-03 20 30 20</t>
  </si>
  <si>
    <t>Floor - Parquet</t>
  </si>
  <si>
    <t>21-03 20 30 45</t>
  </si>
  <si>
    <t>Suspended Ceiling</t>
  </si>
  <si>
    <t>21-03 10 70 20</t>
  </si>
  <si>
    <t>Generic assemblies indicative of overall scope and approximate thickness/system depth of suspended ceiling.</t>
  </si>
  <si>
    <t>Mechanical</t>
  </si>
  <si>
    <t>Ventilation - Duct (supply air only)</t>
  </si>
  <si>
    <t>21-04 30 60 10</t>
  </si>
  <si>
    <t>Modeled as design-specified size, shape, spacing, and location of duct, dampers, fittings, and insulation for risers, mains, and branches.</t>
  </si>
  <si>
    <t>Medical Gas Piping</t>
  </si>
  <si>
    <t>21-04 20 60 30</t>
  </si>
  <si>
    <t>Schematic layout of generic model elements with approximate size, shape, and location of elements.</t>
  </si>
  <si>
    <t>Bedside Unit</t>
  </si>
  <si>
    <t>21-05 10 40 20</t>
  </si>
  <si>
    <t>Schematic layout with approximate size, shape, and location of equipment.</t>
  </si>
  <si>
    <t>Electrical</t>
  </si>
  <si>
    <t>Cable Tray</t>
  </si>
  <si>
    <t>21-04 50 20 90</t>
  </si>
  <si>
    <t>Modeled as design-specified size, shape, spacing, and location of raceways, boxes, enclosures, and the electrical equipment and end-devices served.</t>
  </si>
  <si>
    <t>reference:</t>
  </si>
  <si>
    <t>LEVEL OF DEVELOPMENT (LOD) SPECIFICATION PART I &amp; COMMENTARY (BIM FORUM 2020)</t>
  </si>
  <si>
    <t>LIST Of Information Exchange Worksheet Attch 4</t>
  </si>
  <si>
    <t>MODEL DEFINITION WORKSHEET: Attch 5</t>
  </si>
  <si>
    <t>Combined model</t>
  </si>
  <si>
    <t>UCK</t>
  </si>
  <si>
    <t>DP</t>
  </si>
  <si>
    <t>DE</t>
  </si>
  <si>
    <t>DS</t>
  </si>
  <si>
    <t>G</t>
  </si>
  <si>
    <t>Diagram</t>
  </si>
  <si>
    <t>I</t>
  </si>
  <si>
    <t>Image</t>
  </si>
  <si>
    <t>L</t>
  </si>
  <si>
    <t>List</t>
  </si>
  <si>
    <t>M</t>
  </si>
  <si>
    <t>Model</t>
  </si>
  <si>
    <t>T</t>
  </si>
  <si>
    <t>Textual</t>
  </si>
  <si>
    <t>V</t>
  </si>
  <si>
    <t>Video/Audio</t>
  </si>
  <si>
    <t>Drawing</t>
  </si>
  <si>
    <t>Drawing Plan</t>
  </si>
  <si>
    <t>Drawing Elevation</t>
  </si>
  <si>
    <t>Drawing Section</t>
  </si>
  <si>
    <t>STR</t>
  </si>
  <si>
    <t>DESCRIPTION (Optional)</t>
  </si>
  <si>
    <t>(Text, ex. BEP or ToDoList)</t>
  </si>
  <si>
    <t>ORIGINATOR CODE</t>
  </si>
  <si>
    <t xml:space="preserve">  </t>
  </si>
  <si>
    <t>LA</t>
  </si>
  <si>
    <t>NUMBER (Optional)</t>
  </si>
  <si>
    <t>FLOOR</t>
  </si>
  <si>
    <t>STATIC</t>
  </si>
  <si>
    <t>ARCHITUCTURE</t>
  </si>
  <si>
    <t>Facade</t>
  </si>
  <si>
    <t>MECHANIC</t>
  </si>
  <si>
    <t>ELECTRIC</t>
  </si>
  <si>
    <t>Interdisciplinary overlaps are considered as priority 1st, intradisciplinary overlaps as priority 2nd</t>
  </si>
  <si>
    <t>CLASH MATRIX</t>
  </si>
  <si>
    <t>1. Priority</t>
  </si>
  <si>
    <t>2. Priority</t>
  </si>
  <si>
    <t>Ventilation - Duct
(supply air only)</t>
  </si>
  <si>
    <t>Y12-X39 = 0.00;0.00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</si>
</sst>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0"/>
    <numFmt numFmtId="165" formatCode="dd/mm/yy\ ddd"/>
    <numFmt numFmtId="166" formatCode="##0\ &quot;m²&quot;"/>
    <numFmt numFmtId="167" formatCode="000"/>
  </numFmts>
  <fonts count="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i/>
      <sz val="11"/>
      <color theme="1"/>
      <name val="Calibri"/>
      <family val="2"/>
      <charset val="162"/>
      <scheme val="minor"/>
    </font>
    <font>
      <b/>
      <u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5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i/>
      <u/>
      <sz val="11"/>
      <color theme="4" tint="-0.249977111117893"/>
      <name val="Calibri"/>
      <family val="2"/>
      <charset val="16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165" fontId="1" fillId="2" borderId="1" xfId="0" applyNumberFormat="1" applyFont="1" applyFill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quotePrefix="1" applyAlignment="1">
      <alignment vertical="center" wrapText="1"/>
    </xf>
    <xf numFmtId="167" fontId="0" fillId="0" borderId="0" xfId="0" applyNumberFormat="1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Continuous"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Continuous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Continuous" vertical="center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0" fillId="8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Continuous" vertical="center" wrapText="1"/>
    </xf>
    <xf numFmtId="0" fontId="5" fillId="0" borderId="12" xfId="0" applyFont="1" applyBorder="1" applyAlignment="1">
      <alignment horizontal="centerContinuous" vertical="top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6" fillId="2" borderId="1" xfId="0" applyFont="1" applyFill="1" applyBorder="1"/>
    <xf numFmtId="0" fontId="0" fillId="0" borderId="2" xfId="0" applyBorder="1" applyAlignment="1">
      <alignment horizontal="left" vertical="center" indent="2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horizontal="left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3" borderId="0" xfId="0" quotePrefix="1" applyFont="1" applyFill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8" fillId="0" borderId="0" xfId="0" applyFont="1"/>
    <xf numFmtId="16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top" wrapText="1"/>
    </xf>
    <xf numFmtId="0" fontId="6" fillId="2" borderId="15" xfId="0" applyFont="1" applyFill="1" applyBorder="1"/>
    <xf numFmtId="164" fontId="6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435430</xdr:colOff>
      <xdr:row>33</xdr:row>
      <xdr:rowOff>97972</xdr:rowOff>
    </xdr:from>
    <xdr:to>
      <xdr:col>19</xdr:col>
      <xdr:colOff>407872</xdr:colOff>
      <xdr:row>67</xdr:row>
      <xdr:rowOff>26722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69687" y="6411686"/>
          <a:ext cx="7287642" cy="62206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29345</xdr:colOff>
      <xdr:row>40</xdr:row>
      <xdr:rowOff>126743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5515745" cy="72590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1</xdr:rowOff>
    </xdr:from>
    <xdr:to>
      <xdr:col>10</xdr:col>
      <xdr:colOff>13855</xdr:colOff>
      <xdr:row>69</xdr:row>
      <xdr:rowOff>86996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64583"/>
          <a:ext cx="5500255" cy="4949940"/>
        </a:xfrm>
        <a:prstGeom prst="rect">
          <a:avLst/>
        </a:prstGeom>
      </xdr:spPr>
    </xdr:pic>
    <xdr:clientData/>
  </xdr:twoCellAnchor>
  <xdr:twoCellAnchor editAs="oneCell">
    <xdr:from>
      <xdr:col>1</xdr:col>
      <xdr:colOff>17585</xdr:colOff>
      <xdr:row>71</xdr:row>
      <xdr:rowOff>175846</xdr:rowOff>
    </xdr:from>
    <xdr:to>
      <xdr:col>12</xdr:col>
      <xdr:colOff>25787</xdr:colOff>
      <xdr:row>93</xdr:row>
      <xdr:rowOff>113626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7185" y="13077092"/>
          <a:ext cx="6713802" cy="39353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2</xdr:row>
      <xdr:rowOff>60960</xdr:rowOff>
    </xdr:from>
    <xdr:to>
      <xdr:col>7</xdr:col>
      <xdr:colOff>53340</xdr:colOff>
      <xdr:row>16</xdr:row>
      <xdr:rowOff>30480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596B85B-CA16-40A3-F89A-45B06035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426720"/>
          <a:ext cx="3657600" cy="2529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6</xdr:col>
      <xdr:colOff>533400</xdr:colOff>
      <xdr:row>35</xdr:row>
      <xdr:rowOff>68580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DE1E4C9-0A9F-9B7E-3B74-D459D87D8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3581400" cy="2628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B2:F50"/>
  <sheetViews>
    <sheetView showGridLines="0" tabSelected="1" zoomScale="55" zoomScaleNormal="55" workbookViewId="0">
      <selection activeCell="F46" sqref="F46"/>
    </sheetView>
  </sheetViews>
  <sheetFormatPr defaultRowHeight="14.4" x14ac:dyDescent="0.3"/>
  <cols>
    <col min="2" max="2" width="3.44140625" style="13" bestFit="1" customWidth="1"/>
    <col min="3" max="3" width="61.44140625" style="18" customWidth="1"/>
    <col min="4" max="4" width="16.6640625" style="24" customWidth="1"/>
    <col min="5" max="5" width="8.88671875" style="1"/>
    <col min="6" max="6" width="78.88671875" style="18" bestFit="1" customWidth="1"/>
  </cols>
  <sheetData>
    <row r="2" spans="2:6" x14ac:dyDescent="0.3">
      <c r="B2" s="8" t="s">
        <v>8</v>
      </c>
      <c r="C2" s="7" t="s">
        <v>0</v>
      </c>
      <c r="D2" s="19" t="s">
        <v>15</v>
      </c>
      <c r="E2" s="7" t="s">
        <v>1</v>
      </c>
      <c r="F2" s="7" t="s">
        <v>9</v>
      </c>
    </row>
    <row r="3" spans="2:6" s="2" customFormat="1" ht="16.05" customHeight="1" x14ac:dyDescent="0.3">
      <c r="B3" s="9">
        <v>1</v>
      </c>
      <c r="C3" s="14" t="s">
        <v>5</v>
      </c>
      <c r="D3" s="20">
        <v>44867</v>
      </c>
      <c r="E3" s="6" t="s">
        <v>6</v>
      </c>
      <c r="F3" s="14" t="s">
        <v>16</v>
      </c>
    </row>
    <row r="4" spans="2:6" s="2" customFormat="1" ht="16.05" customHeight="1" x14ac:dyDescent="0.3">
      <c r="B4" s="10">
        <f>+B3+1</f>
        <v>2</v>
      </c>
      <c r="C4" s="15" t="s">
        <v>7</v>
      </c>
      <c r="D4" s="21">
        <v>44867</v>
      </c>
      <c r="E4" s="4" t="s">
        <v>6</v>
      </c>
      <c r="F4" s="15" t="s">
        <v>10</v>
      </c>
    </row>
    <row r="5" spans="2:6" s="2" customFormat="1" ht="16.05" customHeight="1" x14ac:dyDescent="0.3">
      <c r="B5" s="10">
        <f>+B4+1</f>
        <v>3</v>
      </c>
      <c r="C5" s="15" t="s">
        <v>18</v>
      </c>
      <c r="D5" s="21">
        <f>+D4+2</f>
        <v>44869</v>
      </c>
      <c r="E5" s="4"/>
      <c r="F5" s="15" t="s">
        <v>11</v>
      </c>
    </row>
    <row r="6" spans="2:6" s="2" customFormat="1" ht="16.05" customHeight="1" x14ac:dyDescent="0.3">
      <c r="B6" s="10">
        <f>+B5+1</f>
        <v>4</v>
      </c>
      <c r="C6" s="15" t="s">
        <v>17</v>
      </c>
      <c r="D6" s="21">
        <f>+D4+3</f>
        <v>44870</v>
      </c>
      <c r="E6" s="4" t="s">
        <v>6</v>
      </c>
      <c r="F6" s="15" t="s">
        <v>11</v>
      </c>
    </row>
    <row r="7" spans="2:6" s="2" customFormat="1" ht="16.05" customHeight="1" x14ac:dyDescent="0.3">
      <c r="B7" s="10">
        <f>+B6+1</f>
        <v>5</v>
      </c>
      <c r="C7" s="15" t="s">
        <v>2</v>
      </c>
      <c r="D7" s="21">
        <f>+D4+1</f>
        <v>44868</v>
      </c>
      <c r="E7" s="4" t="s">
        <v>71</v>
      </c>
      <c r="F7" s="15" t="s">
        <v>11</v>
      </c>
    </row>
    <row r="8" spans="2:6" s="2" customFormat="1" ht="16.05" customHeight="1" x14ac:dyDescent="0.3">
      <c r="B8" s="10">
        <f t="shared" ref="B8:B12" si="0">+B7+1</f>
        <v>6</v>
      </c>
      <c r="C8" s="15" t="s">
        <v>3</v>
      </c>
      <c r="D8" s="21">
        <f>+D7</f>
        <v>44868</v>
      </c>
      <c r="E8" s="4" t="s">
        <v>71</v>
      </c>
      <c r="F8" s="15" t="s">
        <v>11</v>
      </c>
    </row>
    <row r="9" spans="2:6" s="2" customFormat="1" ht="16.05" customHeight="1" x14ac:dyDescent="0.3">
      <c r="B9" s="10">
        <f t="shared" si="0"/>
        <v>7</v>
      </c>
      <c r="C9" s="15" t="s">
        <v>4</v>
      </c>
      <c r="D9" s="21">
        <f>+D8+1</f>
        <v>44869</v>
      </c>
      <c r="E9" s="4" t="s">
        <v>71</v>
      </c>
      <c r="F9" s="15" t="s">
        <v>11</v>
      </c>
    </row>
    <row r="10" spans="2:6" s="2" customFormat="1" ht="16.05" customHeight="1" x14ac:dyDescent="0.3">
      <c r="B10" s="10">
        <f t="shared" si="0"/>
        <v>8</v>
      </c>
      <c r="C10" s="15" t="s">
        <v>14</v>
      </c>
      <c r="D10" s="21">
        <f>+D8+1</f>
        <v>44869</v>
      </c>
      <c r="E10" s="4"/>
      <c r="F10" s="15" t="s">
        <v>11</v>
      </c>
    </row>
    <row r="11" spans="2:6" s="2" customFormat="1" ht="16.05" customHeight="1" x14ac:dyDescent="0.3">
      <c r="B11" s="10">
        <f t="shared" si="0"/>
        <v>9</v>
      </c>
      <c r="C11" s="15" t="s">
        <v>13</v>
      </c>
      <c r="D11" s="21">
        <f>+D10+1</f>
        <v>44870</v>
      </c>
      <c r="E11" s="4"/>
      <c r="F11" s="15" t="s">
        <v>11</v>
      </c>
    </row>
    <row r="12" spans="2:6" s="2" customFormat="1" ht="16.05" customHeight="1" x14ac:dyDescent="0.3">
      <c r="B12" s="10">
        <f t="shared" si="0"/>
        <v>10</v>
      </c>
      <c r="C12" s="15" t="s">
        <v>12</v>
      </c>
      <c r="D12" s="21">
        <f>+D11</f>
        <v>44870</v>
      </c>
      <c r="E12" s="4"/>
      <c r="F12" s="15" t="s">
        <v>11</v>
      </c>
    </row>
    <row r="13" spans="2:6" s="2" customFormat="1" ht="16.05" customHeight="1" x14ac:dyDescent="0.3">
      <c r="B13" s="10"/>
      <c r="C13" s="15"/>
      <c r="D13" s="21"/>
      <c r="E13" s="4"/>
      <c r="F13" s="15"/>
    </row>
    <row r="14" spans="2:6" s="2" customFormat="1" ht="16.05" customHeight="1" x14ac:dyDescent="0.3">
      <c r="B14" s="10"/>
      <c r="C14" s="15"/>
      <c r="D14" s="21"/>
      <c r="E14" s="4"/>
      <c r="F14" s="15"/>
    </row>
    <row r="15" spans="2:6" s="2" customFormat="1" ht="16.05" customHeight="1" x14ac:dyDescent="0.3">
      <c r="B15" s="10"/>
      <c r="C15" s="15"/>
      <c r="D15" s="21"/>
      <c r="E15" s="4"/>
      <c r="F15" s="15"/>
    </row>
    <row r="16" spans="2:6" s="2" customFormat="1" ht="16.05" customHeight="1" x14ac:dyDescent="0.3">
      <c r="B16" s="10"/>
      <c r="C16" s="15"/>
      <c r="D16" s="21"/>
      <c r="E16" s="4"/>
      <c r="F16" s="15"/>
    </row>
    <row r="17" spans="2:6" s="2" customFormat="1" ht="16.05" customHeight="1" x14ac:dyDescent="0.3">
      <c r="B17" s="10"/>
      <c r="C17" s="15"/>
      <c r="D17" s="21"/>
      <c r="E17" s="4"/>
      <c r="F17" s="15"/>
    </row>
    <row r="18" spans="2:6" s="2" customFormat="1" ht="16.05" customHeight="1" x14ac:dyDescent="0.3">
      <c r="B18" s="10"/>
      <c r="C18" s="15"/>
      <c r="D18" s="21"/>
      <c r="E18" s="4"/>
      <c r="F18" s="15"/>
    </row>
    <row r="19" spans="2:6" s="2" customFormat="1" ht="16.05" customHeight="1" x14ac:dyDescent="0.3">
      <c r="B19" s="11"/>
      <c r="C19" s="16"/>
      <c r="D19" s="22"/>
      <c r="E19" s="5"/>
      <c r="F19" s="16"/>
    </row>
    <row r="20" spans="2:6" s="2" customFormat="1" ht="16.05" customHeight="1" x14ac:dyDescent="0.3">
      <c r="B20" s="12"/>
      <c r="C20" s="17"/>
      <c r="D20" s="23"/>
      <c r="E20" s="3"/>
      <c r="F20" s="17"/>
    </row>
    <row r="21" spans="2:6" s="2" customFormat="1" ht="16.05" customHeight="1" x14ac:dyDescent="0.3">
      <c r="B21" s="8" t="s">
        <v>8</v>
      </c>
      <c r="C21" s="7" t="s">
        <v>0</v>
      </c>
      <c r="D21" s="19" t="s">
        <v>15</v>
      </c>
      <c r="E21" s="7" t="s">
        <v>1</v>
      </c>
      <c r="F21" s="7" t="s">
        <v>9</v>
      </c>
    </row>
    <row r="22" spans="2:6" x14ac:dyDescent="0.3">
      <c r="B22" s="9">
        <v>1</v>
      </c>
      <c r="C22" s="14" t="s">
        <v>137</v>
      </c>
      <c r="D22" s="20"/>
      <c r="E22" s="6" t="s">
        <v>138</v>
      </c>
      <c r="F22" s="14"/>
    </row>
    <row r="23" spans="2:6" x14ac:dyDescent="0.3">
      <c r="B23" s="10">
        <f>+B22+1</f>
        <v>2</v>
      </c>
      <c r="C23" s="15" t="s">
        <v>139</v>
      </c>
      <c r="D23" s="21"/>
      <c r="E23" s="4" t="s">
        <v>140</v>
      </c>
      <c r="F23" s="15"/>
    </row>
    <row r="24" spans="2:6" x14ac:dyDescent="0.3">
      <c r="B24" s="10">
        <f>+B23+1</f>
        <v>3</v>
      </c>
      <c r="C24" s="15" t="s">
        <v>141</v>
      </c>
      <c r="D24" s="21"/>
      <c r="E24" s="4" t="s">
        <v>6</v>
      </c>
      <c r="F24" s="15"/>
    </row>
    <row r="25" spans="2:6" x14ac:dyDescent="0.3">
      <c r="B25" s="10">
        <f>+B24+1</f>
        <v>4</v>
      </c>
      <c r="C25" s="15" t="s">
        <v>142</v>
      </c>
      <c r="D25" s="21"/>
      <c r="E25" s="4" t="s">
        <v>143</v>
      </c>
      <c r="F25" s="15"/>
    </row>
    <row r="26" spans="2:6" x14ac:dyDescent="0.3">
      <c r="B26" s="10">
        <f>+B25+1</f>
        <v>5</v>
      </c>
      <c r="C26" s="15"/>
      <c r="D26" s="21"/>
      <c r="E26" s="4"/>
      <c r="F26" s="15"/>
    </row>
    <row r="36" spans="2:6" x14ac:dyDescent="0.3">
      <c r="B36" s="8" t="s">
        <v>8</v>
      </c>
      <c r="C36" s="7" t="s">
        <v>0</v>
      </c>
      <c r="D36" s="19" t="s">
        <v>15</v>
      </c>
      <c r="E36" s="7" t="s">
        <v>1</v>
      </c>
      <c r="F36" s="7" t="s">
        <v>9</v>
      </c>
    </row>
    <row r="37" spans="2:6" x14ac:dyDescent="0.3">
      <c r="B37" s="9">
        <v>1</v>
      </c>
      <c r="C37" s="14" t="s">
        <v>199</v>
      </c>
      <c r="D37" s="20"/>
      <c r="E37" s="6" t="s">
        <v>211</v>
      </c>
      <c r="F37" s="14"/>
    </row>
    <row r="38" spans="2:6" x14ac:dyDescent="0.3">
      <c r="B38" s="10">
        <v>2</v>
      </c>
      <c r="C38" s="15" t="s">
        <v>200</v>
      </c>
      <c r="D38" s="21"/>
      <c r="E38" s="4" t="s">
        <v>211</v>
      </c>
      <c r="F38" s="15"/>
    </row>
    <row r="39" spans="2:6" x14ac:dyDescent="0.3">
      <c r="B39" s="9">
        <v>3</v>
      </c>
      <c r="C39" s="15" t="s">
        <v>201</v>
      </c>
      <c r="D39" s="21"/>
      <c r="E39" s="4" t="s">
        <v>211</v>
      </c>
      <c r="F39" s="15"/>
    </row>
    <row r="40" spans="2:6" x14ac:dyDescent="0.3">
      <c r="B40" s="10">
        <v>4</v>
      </c>
      <c r="C40" s="15" t="s">
        <v>202</v>
      </c>
      <c r="D40" s="21"/>
      <c r="E40" s="4" t="s">
        <v>211</v>
      </c>
      <c r="F40" s="15"/>
    </row>
    <row r="41" spans="2:6" x14ac:dyDescent="0.3">
      <c r="B41" s="9">
        <v>5</v>
      </c>
      <c r="C41" s="15" t="s">
        <v>203</v>
      </c>
      <c r="D41" s="21"/>
      <c r="E41" s="4" t="s">
        <v>211</v>
      </c>
      <c r="F41" s="15"/>
    </row>
    <row r="42" spans="2:6" x14ac:dyDescent="0.3">
      <c r="B42" s="10">
        <v>6</v>
      </c>
      <c r="C42" s="15" t="s">
        <v>204</v>
      </c>
      <c r="D42" s="21"/>
      <c r="E42" s="96" t="s">
        <v>211</v>
      </c>
      <c r="F42" s="15"/>
    </row>
    <row r="43" spans="2:6" x14ac:dyDescent="0.3">
      <c r="B43" s="9"/>
      <c r="C43" s="82" t="s">
        <v>212</v>
      </c>
      <c r="D43" s="21"/>
      <c r="E43" s="4" t="s">
        <v>211</v>
      </c>
      <c r="F43" s="15"/>
    </row>
    <row r="44" spans="2:6" x14ac:dyDescent="0.3">
      <c r="B44" s="9">
        <v>7</v>
      </c>
      <c r="C44" s="15" t="s">
        <v>205</v>
      </c>
      <c r="D44" s="21"/>
      <c r="E44" s="4" t="s">
        <v>211</v>
      </c>
      <c r="F44" s="15"/>
    </row>
    <row r="45" spans="2:6" x14ac:dyDescent="0.3">
      <c r="B45" s="9"/>
      <c r="C45" s="82" t="s">
        <v>213</v>
      </c>
      <c r="D45" s="21"/>
      <c r="E45" s="4" t="s">
        <v>211</v>
      </c>
      <c r="F45" s="15"/>
    </row>
    <row r="46" spans="2:6" x14ac:dyDescent="0.3">
      <c r="B46" s="10">
        <v>8</v>
      </c>
      <c r="C46" s="15" t="s">
        <v>206</v>
      </c>
      <c r="D46" s="21"/>
      <c r="E46" s="4" t="s">
        <v>211</v>
      </c>
      <c r="F46" s="15"/>
    </row>
    <row r="47" spans="2:6" x14ac:dyDescent="0.3">
      <c r="B47" s="10">
        <v>10</v>
      </c>
      <c r="C47" s="15" t="s">
        <v>207</v>
      </c>
      <c r="D47" s="21"/>
      <c r="E47" s="4" t="s">
        <v>211</v>
      </c>
      <c r="F47" s="15"/>
    </row>
    <row r="48" spans="2:6" x14ac:dyDescent="0.3">
      <c r="B48" s="9">
        <v>11</v>
      </c>
      <c r="C48" s="15" t="s">
        <v>208</v>
      </c>
      <c r="D48" s="21"/>
      <c r="E48" s="4" t="s">
        <v>211</v>
      </c>
      <c r="F48" s="15"/>
    </row>
    <row r="49" spans="2:6" x14ac:dyDescent="0.3">
      <c r="B49" s="10">
        <v>12</v>
      </c>
      <c r="C49" s="15" t="s">
        <v>209</v>
      </c>
      <c r="D49" s="21"/>
      <c r="E49" s="4" t="s">
        <v>211</v>
      </c>
      <c r="F49" s="15"/>
    </row>
    <row r="50" spans="2:6" x14ac:dyDescent="0.3">
      <c r="B50" s="9">
        <v>13</v>
      </c>
      <c r="C50" s="15" t="s">
        <v>210</v>
      </c>
      <c r="D50" s="21"/>
      <c r="E50" s="4" t="s">
        <v>211</v>
      </c>
      <c r="F5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A3:F7"/>
  <sheetViews>
    <sheetView showGridLines="0" zoomScale="70" zoomScaleNormal="70" workbookViewId="0">
      <selection activeCell="B14" sqref="B14"/>
    </sheetView>
  </sheetViews>
  <sheetFormatPr defaultRowHeight="14.4" x14ac:dyDescent="0.3"/>
  <cols>
    <col min="1" max="1" width="6.109375" style="28" customWidth="1"/>
    <col min="2" max="2" width="33.21875" customWidth="1"/>
    <col min="3" max="3" width="48.5546875" customWidth="1"/>
    <col min="4" max="4" width="5.5546875" customWidth="1"/>
  </cols>
  <sheetData>
    <row r="3" spans="1:6" x14ac:dyDescent="0.3">
      <c r="B3" s="25" t="s">
        <v>19</v>
      </c>
    </row>
    <row r="4" spans="1:6" s="26" customFormat="1" ht="74.400000000000006" customHeight="1" x14ac:dyDescent="0.3">
      <c r="A4" s="29">
        <v>1</v>
      </c>
      <c r="B4" s="27" t="s">
        <v>20</v>
      </c>
      <c r="C4" s="27" t="s">
        <v>27</v>
      </c>
      <c r="F4"/>
    </row>
    <row r="5" spans="1:6" s="26" customFormat="1" ht="74.400000000000006" customHeight="1" x14ac:dyDescent="0.3">
      <c r="A5" s="29">
        <v>2</v>
      </c>
      <c r="B5" s="27" t="s">
        <v>21</v>
      </c>
      <c r="C5" s="27" t="s">
        <v>25</v>
      </c>
    </row>
    <row r="6" spans="1:6" s="26" customFormat="1" ht="74.400000000000006" customHeight="1" x14ac:dyDescent="0.3">
      <c r="A6" s="29">
        <v>3</v>
      </c>
      <c r="B6" s="27" t="s">
        <v>22</v>
      </c>
      <c r="C6" s="27" t="s">
        <v>24</v>
      </c>
    </row>
    <row r="7" spans="1:6" s="26" customFormat="1" ht="74.400000000000006" customHeight="1" x14ac:dyDescent="0.3">
      <c r="A7" s="29">
        <v>4</v>
      </c>
      <c r="B7" s="27" t="s">
        <v>23</v>
      </c>
      <c r="C7" s="27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2:K74"/>
  <sheetViews>
    <sheetView topLeftCell="A7" zoomScale="85" zoomScaleNormal="85" workbookViewId="0">
      <selection activeCell="E19" sqref="E19"/>
    </sheetView>
  </sheetViews>
  <sheetFormatPr defaultRowHeight="14.4" x14ac:dyDescent="0.3"/>
  <cols>
    <col min="1" max="1" width="2.109375" style="28" bestFit="1" customWidth="1"/>
    <col min="2" max="2" width="9" bestFit="1" customWidth="1"/>
    <col min="3" max="3" width="4.5546875" style="3" bestFit="1" customWidth="1"/>
    <col min="4" max="4" width="27.77734375" customWidth="1"/>
    <col min="5" max="6" width="34.5546875" style="2" customWidth="1"/>
    <col min="7" max="7" width="26.21875" style="2" customWidth="1"/>
    <col min="8" max="8" width="17.6640625" customWidth="1"/>
    <col min="9" max="9" width="6.33203125" customWidth="1"/>
    <col min="10" max="10" width="17.33203125" customWidth="1"/>
  </cols>
  <sheetData>
    <row r="2" spans="1:11" x14ac:dyDescent="0.3">
      <c r="D2" t="s">
        <v>36</v>
      </c>
      <c r="E2" s="31">
        <f>960*2</f>
        <v>1920</v>
      </c>
      <c r="F2" s="31"/>
      <c r="G2" s="3" t="s">
        <v>37</v>
      </c>
    </row>
    <row r="3" spans="1:11" x14ac:dyDescent="0.3">
      <c r="D3" t="s">
        <v>38</v>
      </c>
      <c r="E3" s="31" t="s">
        <v>39</v>
      </c>
      <c r="F3" s="31"/>
      <c r="G3" s="3" t="s">
        <v>70</v>
      </c>
    </row>
    <row r="4" spans="1:11" x14ac:dyDescent="0.3">
      <c r="E4" s="31"/>
      <c r="F4" s="31"/>
      <c r="G4" s="3"/>
    </row>
    <row r="5" spans="1:11" ht="72" x14ac:dyDescent="0.3">
      <c r="F5" s="32" t="s">
        <v>67</v>
      </c>
    </row>
    <row r="6" spans="1:11" x14ac:dyDescent="0.3">
      <c r="F6" s="31"/>
      <c r="G6" s="3"/>
    </row>
    <row r="7" spans="1:11" x14ac:dyDescent="0.3">
      <c r="E7" s="31" t="s">
        <v>136</v>
      </c>
      <c r="F7" s="31"/>
      <c r="G7" s="3"/>
    </row>
    <row r="8" spans="1:11" x14ac:dyDescent="0.3">
      <c r="B8" s="25" t="s">
        <v>28</v>
      </c>
      <c r="C8" s="30"/>
      <c r="E8" s="3" t="s">
        <v>135</v>
      </c>
      <c r="F8" s="32"/>
      <c r="H8" s="33"/>
      <c r="I8" s="33"/>
    </row>
    <row r="9" spans="1:11" s="26" customFormat="1" x14ac:dyDescent="0.3">
      <c r="A9" s="43" t="s">
        <v>35</v>
      </c>
      <c r="B9" s="43" t="s">
        <v>29</v>
      </c>
      <c r="C9" s="43" t="s">
        <v>45</v>
      </c>
      <c r="D9" s="43" t="s">
        <v>32</v>
      </c>
      <c r="E9" s="60" t="str">
        <f>C9&amp;"-"&amp;B9&amp;"-"&amp;D9</f>
        <v>1.1-Statik-Kolon</v>
      </c>
      <c r="F9" s="60" t="s">
        <v>134</v>
      </c>
      <c r="G9" s="26" t="s">
        <v>77</v>
      </c>
      <c r="H9" s="26" t="s">
        <v>105</v>
      </c>
      <c r="I9" s="33"/>
      <c r="K9" s="26" t="e">
        <f>H9&amp;#REF!</f>
        <v>#REF!</v>
      </c>
    </row>
    <row r="10" spans="1:11" s="26" customFormat="1" x14ac:dyDescent="0.3">
      <c r="A10" s="43" t="s">
        <v>35</v>
      </c>
      <c r="B10" s="43" t="s">
        <v>29</v>
      </c>
      <c r="C10" s="43" t="s">
        <v>46</v>
      </c>
      <c r="D10" s="43" t="s">
        <v>33</v>
      </c>
      <c r="E10" s="60" t="str">
        <f t="shared" ref="E10:E26" si="0">C10&amp;"-"&amp;B10&amp;"-"&amp;D10</f>
        <v>1.2-Statik-Kiriş</v>
      </c>
      <c r="F10" s="60" t="s">
        <v>134</v>
      </c>
      <c r="G10" s="26" t="s">
        <v>78</v>
      </c>
      <c r="H10" s="26" t="s">
        <v>106</v>
      </c>
      <c r="I10" s="33"/>
    </row>
    <row r="11" spans="1:11" s="26" customFormat="1" x14ac:dyDescent="0.3">
      <c r="A11" s="43" t="s">
        <v>35</v>
      </c>
      <c r="B11" s="43" t="s">
        <v>29</v>
      </c>
      <c r="C11" s="43" t="s">
        <v>47</v>
      </c>
      <c r="D11" s="43" t="s">
        <v>34</v>
      </c>
      <c r="E11" s="60" t="str">
        <f t="shared" si="0"/>
        <v>1.3-Statik-Döşeme</v>
      </c>
      <c r="F11" s="60" t="s">
        <v>134</v>
      </c>
      <c r="G11" s="26" t="s">
        <v>79</v>
      </c>
      <c r="H11" s="26" t="s">
        <v>107</v>
      </c>
      <c r="I11" s="33"/>
    </row>
    <row r="12" spans="1:11" s="26" customFormat="1" x14ac:dyDescent="0.3">
      <c r="A12" s="43" t="s">
        <v>35</v>
      </c>
      <c r="B12" s="43" t="s">
        <v>29</v>
      </c>
      <c r="C12" s="43" t="s">
        <v>72</v>
      </c>
      <c r="D12" s="43" t="s">
        <v>73</v>
      </c>
      <c r="E12" s="60" t="str">
        <f t="shared" si="0"/>
        <v>1.4-Statik-Perde Duvar</v>
      </c>
      <c r="F12" s="60" t="s">
        <v>134</v>
      </c>
      <c r="G12" s="26" t="s">
        <v>80</v>
      </c>
      <c r="H12" s="26" t="s">
        <v>108</v>
      </c>
      <c r="I12" s="33"/>
    </row>
    <row r="13" spans="1:11" s="26" customFormat="1" x14ac:dyDescent="0.3">
      <c r="A13" s="41" t="s">
        <v>68</v>
      </c>
      <c r="B13" s="41" t="s">
        <v>30</v>
      </c>
      <c r="C13" s="41" t="s">
        <v>48</v>
      </c>
      <c r="D13" s="41" t="s">
        <v>60</v>
      </c>
      <c r="E13" s="60" t="str">
        <f t="shared" si="0"/>
        <v>2.1-Mimari-Duvar - Alçıpan</v>
      </c>
      <c r="F13" s="60" t="s">
        <v>134</v>
      </c>
      <c r="G13" s="26" t="s">
        <v>81</v>
      </c>
      <c r="H13" s="26" t="s">
        <v>109</v>
      </c>
      <c r="I13" s="33"/>
    </row>
    <row r="14" spans="1:11" x14ac:dyDescent="0.3">
      <c r="A14" s="41" t="s">
        <v>68</v>
      </c>
      <c r="B14" s="41" t="s">
        <v>30</v>
      </c>
      <c r="C14" s="41" t="s">
        <v>49</v>
      </c>
      <c r="D14" s="41" t="s">
        <v>61</v>
      </c>
      <c r="E14" s="60" t="str">
        <f t="shared" si="0"/>
        <v>2.2-Mimari-Duvar - Bims</v>
      </c>
      <c r="F14" s="60" t="s">
        <v>134</v>
      </c>
      <c r="G14" s="26" t="s">
        <v>82</v>
      </c>
      <c r="H14" s="26" t="s">
        <v>110</v>
      </c>
      <c r="I14" s="33"/>
    </row>
    <row r="15" spans="1:11" x14ac:dyDescent="0.3">
      <c r="A15" s="41" t="s">
        <v>68</v>
      </c>
      <c r="B15" s="41" t="s">
        <v>30</v>
      </c>
      <c r="C15" s="41" t="s">
        <v>50</v>
      </c>
      <c r="D15" s="41" t="s">
        <v>40</v>
      </c>
      <c r="E15" s="60" t="str">
        <f t="shared" si="0"/>
        <v>2.3-Mimari-Otomatik Kapı</v>
      </c>
      <c r="F15" s="60" t="s">
        <v>134</v>
      </c>
      <c r="G15" s="26" t="s">
        <v>77</v>
      </c>
      <c r="H15" s="26" t="s">
        <v>111</v>
      </c>
      <c r="I15" s="33"/>
    </row>
    <row r="16" spans="1:11" x14ac:dyDescent="0.3">
      <c r="A16" s="41" t="s">
        <v>68</v>
      </c>
      <c r="B16" s="41" t="s">
        <v>30</v>
      </c>
      <c r="C16" s="41" t="s">
        <v>51</v>
      </c>
      <c r="D16" s="41" t="s">
        <v>41</v>
      </c>
      <c r="E16" s="60" t="str">
        <f t="shared" si="0"/>
        <v>2.4-Mimari-Pencere</v>
      </c>
      <c r="F16" s="60" t="s">
        <v>134</v>
      </c>
      <c r="G16" s="26" t="s">
        <v>77</v>
      </c>
      <c r="H16" s="26" t="s">
        <v>112</v>
      </c>
      <c r="I16" s="33"/>
    </row>
    <row r="17" spans="1:9" x14ac:dyDescent="0.3">
      <c r="A17" s="41" t="s">
        <v>68</v>
      </c>
      <c r="B17" s="41" t="s">
        <v>30</v>
      </c>
      <c r="C17" s="41" t="s">
        <v>52</v>
      </c>
      <c r="D17" s="41" t="s">
        <v>42</v>
      </c>
      <c r="E17" s="59" t="str">
        <f t="shared" si="0"/>
        <v>2.5-Mimari-Yatak</v>
      </c>
      <c r="F17" s="59" t="s">
        <v>133</v>
      </c>
      <c r="G17" s="26" t="s">
        <v>83</v>
      </c>
      <c r="H17" s="26" t="s">
        <v>113</v>
      </c>
      <c r="I17" s="33"/>
    </row>
    <row r="18" spans="1:9" x14ac:dyDescent="0.3">
      <c r="A18" s="41" t="s">
        <v>68</v>
      </c>
      <c r="B18" s="41" t="s">
        <v>30</v>
      </c>
      <c r="C18" s="41" t="s">
        <v>53</v>
      </c>
      <c r="D18" s="41" t="s">
        <v>43</v>
      </c>
      <c r="E18" s="59" t="str">
        <f t="shared" si="0"/>
        <v>2.6-Mimari-Cephe Kaplama</v>
      </c>
      <c r="F18" s="59" t="s">
        <v>133</v>
      </c>
      <c r="G18" s="26" t="s">
        <v>84</v>
      </c>
      <c r="H18" s="26" t="s">
        <v>114</v>
      </c>
      <c r="I18" s="33"/>
    </row>
    <row r="19" spans="1:9" x14ac:dyDescent="0.3">
      <c r="A19" s="41" t="s">
        <v>68</v>
      </c>
      <c r="B19" s="41" t="s">
        <v>30</v>
      </c>
      <c r="C19" s="41" t="s">
        <v>54</v>
      </c>
      <c r="D19" s="41" t="s">
        <v>59</v>
      </c>
      <c r="E19" s="60" t="str">
        <f t="shared" si="0"/>
        <v>2.7-Mimari-Zemin-PVC + Self Lev</v>
      </c>
      <c r="F19" s="60" t="s">
        <v>134</v>
      </c>
      <c r="G19" s="26" t="s">
        <v>85</v>
      </c>
      <c r="H19" s="26" t="s">
        <v>115</v>
      </c>
      <c r="I19" s="33"/>
    </row>
    <row r="20" spans="1:9" x14ac:dyDescent="0.3">
      <c r="A20" s="41" t="s">
        <v>68</v>
      </c>
      <c r="B20" s="41" t="s">
        <v>30</v>
      </c>
      <c r="C20" s="41" t="s">
        <v>55</v>
      </c>
      <c r="D20" s="41" t="s">
        <v>57</v>
      </c>
      <c r="E20" s="60" t="str">
        <f t="shared" si="0"/>
        <v>2.8-Mimari-Zemin-Seramik</v>
      </c>
      <c r="F20" s="60" t="s">
        <v>134</v>
      </c>
      <c r="G20" s="26" t="s">
        <v>85</v>
      </c>
      <c r="H20" s="26" t="s">
        <v>116</v>
      </c>
      <c r="I20" s="33"/>
    </row>
    <row r="21" spans="1:9" x14ac:dyDescent="0.3">
      <c r="A21" s="41" t="s">
        <v>68</v>
      </c>
      <c r="B21" s="41" t="s">
        <v>30</v>
      </c>
      <c r="C21" s="41" t="s">
        <v>56</v>
      </c>
      <c r="D21" s="41" t="s">
        <v>58</v>
      </c>
      <c r="E21" s="60" t="str">
        <f t="shared" si="0"/>
        <v>2.9-Mimari-Zemin-Parke</v>
      </c>
      <c r="F21" s="60" t="s">
        <v>134</v>
      </c>
      <c r="G21" s="26" t="s">
        <v>86</v>
      </c>
      <c r="H21" s="26" t="s">
        <v>117</v>
      </c>
      <c r="I21" s="33"/>
    </row>
    <row r="22" spans="1:9" x14ac:dyDescent="0.3">
      <c r="A22" s="41" t="s">
        <v>68</v>
      </c>
      <c r="B22" s="41" t="s">
        <v>30</v>
      </c>
      <c r="C22" s="41" t="s">
        <v>62</v>
      </c>
      <c r="D22" s="41" t="s">
        <v>44</v>
      </c>
      <c r="E22" s="59" t="str">
        <f t="shared" si="0"/>
        <v>2.10-Mimari-Asma Tavan</v>
      </c>
      <c r="F22" s="59" t="s">
        <v>133</v>
      </c>
      <c r="G22" s="26" t="s">
        <v>86</v>
      </c>
      <c r="H22" s="26" t="s">
        <v>118</v>
      </c>
      <c r="I22" s="33"/>
    </row>
    <row r="23" spans="1:9" x14ac:dyDescent="0.3">
      <c r="A23" s="37" t="s">
        <v>69</v>
      </c>
      <c r="B23" s="37" t="s">
        <v>31</v>
      </c>
      <c r="C23" s="37" t="s">
        <v>63</v>
      </c>
      <c r="D23" s="37" t="s">
        <v>65</v>
      </c>
      <c r="E23" s="59" t="str">
        <f t="shared" si="0"/>
        <v>3.1-Mekanik-Havalandırma - Kanal</v>
      </c>
      <c r="F23" s="59" t="s">
        <v>133</v>
      </c>
      <c r="G23" s="26" t="s">
        <v>86</v>
      </c>
      <c r="H23" s="26" t="s">
        <v>119</v>
      </c>
      <c r="I23" s="33"/>
    </row>
    <row r="24" spans="1:9" x14ac:dyDescent="0.3">
      <c r="A24" s="37" t="s">
        <v>69</v>
      </c>
      <c r="B24" s="37" t="s">
        <v>31</v>
      </c>
      <c r="C24" s="37" t="s">
        <v>64</v>
      </c>
      <c r="D24" s="37" t="s">
        <v>66</v>
      </c>
      <c r="E24" s="59" t="str">
        <f t="shared" si="0"/>
        <v>3.2-Mekanik-Havalandırma - Menfez</v>
      </c>
      <c r="F24" s="59" t="s">
        <v>133</v>
      </c>
      <c r="G24" s="26" t="s">
        <v>86</v>
      </c>
      <c r="H24" s="26" t="s">
        <v>120</v>
      </c>
      <c r="I24" s="33"/>
    </row>
    <row r="25" spans="1:9" x14ac:dyDescent="0.3">
      <c r="A25" s="37" t="s">
        <v>69</v>
      </c>
      <c r="B25" s="37" t="s">
        <v>31</v>
      </c>
      <c r="C25" s="37" t="s">
        <v>98</v>
      </c>
      <c r="D25" s="37" t="s">
        <v>99</v>
      </c>
      <c r="E25" s="59" t="str">
        <f t="shared" si="0"/>
        <v>3.3-Mekanik-Medikal Gaz Borulama</v>
      </c>
      <c r="F25" s="59" t="s">
        <v>133</v>
      </c>
      <c r="G25" s="2" t="s">
        <v>87</v>
      </c>
      <c r="H25" s="26" t="s">
        <v>121</v>
      </c>
      <c r="I25" s="33"/>
    </row>
    <row r="26" spans="1:9" x14ac:dyDescent="0.3">
      <c r="A26" s="37" t="s">
        <v>69</v>
      </c>
      <c r="B26" s="37" t="s">
        <v>31</v>
      </c>
      <c r="C26" s="37" t="s">
        <v>101</v>
      </c>
      <c r="D26" s="37" t="s">
        <v>100</v>
      </c>
      <c r="E26" s="59" t="str">
        <f t="shared" si="0"/>
        <v>3.4-Mekanik-Hastabaşı Ünitesi</v>
      </c>
      <c r="F26" s="59" t="s">
        <v>133</v>
      </c>
      <c r="G26" s="26" t="s">
        <v>86</v>
      </c>
      <c r="H26" s="26" t="s">
        <v>122</v>
      </c>
      <c r="I26" s="33"/>
    </row>
    <row r="27" spans="1:9" x14ac:dyDescent="0.3">
      <c r="A27" s="39" t="s">
        <v>74</v>
      </c>
      <c r="B27" s="39" t="s">
        <v>75</v>
      </c>
      <c r="C27" s="39" t="s">
        <v>76</v>
      </c>
      <c r="D27" s="39" t="s">
        <v>102</v>
      </c>
      <c r="E27" s="59" t="str">
        <f>C27&amp;"-"&amp;B27&amp;"-"&amp;D27</f>
        <v>4.1-Elektrik-Kablo Taşıyıcı Kanal</v>
      </c>
      <c r="F27" s="59" t="s">
        <v>133</v>
      </c>
      <c r="G27" s="26" t="s">
        <v>86</v>
      </c>
      <c r="H27" s="26" t="s">
        <v>123</v>
      </c>
      <c r="I27" s="33"/>
    </row>
    <row r="28" spans="1:9" x14ac:dyDescent="0.3">
      <c r="A28" s="29"/>
      <c r="B28" s="27"/>
      <c r="C28" s="29"/>
      <c r="D28" s="27"/>
      <c r="G28" s="26" t="s">
        <v>86</v>
      </c>
      <c r="H28" s="26" t="s">
        <v>124</v>
      </c>
      <c r="I28" s="33"/>
    </row>
    <row r="29" spans="1:9" x14ac:dyDescent="0.3">
      <c r="A29" s="29"/>
      <c r="B29" s="27"/>
      <c r="C29" s="29"/>
      <c r="D29" s="27"/>
      <c r="G29" s="26" t="s">
        <v>86</v>
      </c>
      <c r="H29" s="26" t="s">
        <v>125</v>
      </c>
      <c r="I29" s="33"/>
    </row>
    <row r="30" spans="1:9" x14ac:dyDescent="0.3">
      <c r="A30" s="29"/>
      <c r="B30" s="27"/>
      <c r="C30" s="29"/>
      <c r="D30" s="27"/>
      <c r="G30" s="26" t="s">
        <v>86</v>
      </c>
      <c r="H30" s="26" t="s">
        <v>126</v>
      </c>
      <c r="I30" s="33"/>
    </row>
    <row r="31" spans="1:9" x14ac:dyDescent="0.3">
      <c r="G31" s="2" t="s">
        <v>87</v>
      </c>
      <c r="H31" s="26" t="s">
        <v>127</v>
      </c>
      <c r="I31" s="33"/>
    </row>
    <row r="32" spans="1:9" x14ac:dyDescent="0.3">
      <c r="G32" s="2" t="s">
        <v>88</v>
      </c>
      <c r="H32" s="26" t="s">
        <v>128</v>
      </c>
      <c r="I32" s="33"/>
    </row>
    <row r="33" spans="7:9" x14ac:dyDescent="0.3">
      <c r="G33" s="2" t="s">
        <v>89</v>
      </c>
      <c r="H33" s="26" t="s">
        <v>129</v>
      </c>
      <c r="I33" s="33"/>
    </row>
    <row r="34" spans="7:9" x14ac:dyDescent="0.3">
      <c r="G34" s="2" t="s">
        <v>90</v>
      </c>
      <c r="H34" s="26" t="s">
        <v>130</v>
      </c>
      <c r="I34" s="33"/>
    </row>
    <row r="35" spans="7:9" x14ac:dyDescent="0.3">
      <c r="G35" s="2" t="s">
        <v>91</v>
      </c>
      <c r="H35" s="26" t="s">
        <v>131</v>
      </c>
      <c r="I35" s="33"/>
    </row>
    <row r="36" spans="7:9" x14ac:dyDescent="0.3">
      <c r="G36" s="2" t="s">
        <v>92</v>
      </c>
      <c r="H36" s="26" t="s">
        <v>132</v>
      </c>
      <c r="I36" s="33"/>
    </row>
    <row r="37" spans="7:9" x14ac:dyDescent="0.3">
      <c r="G37" s="2" t="s">
        <v>93</v>
      </c>
      <c r="H37" s="26" t="s">
        <v>104</v>
      </c>
      <c r="I37" s="33"/>
    </row>
    <row r="38" spans="7:9" x14ac:dyDescent="0.3">
      <c r="G38" s="2" t="s">
        <v>94</v>
      </c>
      <c r="H38" s="26" t="s">
        <v>103</v>
      </c>
    </row>
    <row r="45" spans="7:9" x14ac:dyDescent="0.3">
      <c r="G45" s="2" t="s">
        <v>95</v>
      </c>
    </row>
    <row r="46" spans="7:9" x14ac:dyDescent="0.3">
      <c r="G46" s="2" t="s">
        <v>96</v>
      </c>
    </row>
    <row r="47" spans="7:9" x14ac:dyDescent="0.3">
      <c r="G47" s="2" t="s">
        <v>97</v>
      </c>
    </row>
    <row r="48" spans="7:9" x14ac:dyDescent="0.3">
      <c r="G48" s="2" t="s">
        <v>84</v>
      </c>
    </row>
    <row r="49" spans="7:7" x14ac:dyDescent="0.3">
      <c r="G49" s="2" t="s">
        <v>83</v>
      </c>
    </row>
    <row r="50" spans="7:7" x14ac:dyDescent="0.3">
      <c r="G50" s="2" t="s">
        <v>88</v>
      </c>
    </row>
    <row r="51" spans="7:7" x14ac:dyDescent="0.3">
      <c r="G51" s="2" t="s">
        <v>77</v>
      </c>
    </row>
    <row r="52" spans="7:7" x14ac:dyDescent="0.3">
      <c r="G52" s="2" t="s">
        <v>77</v>
      </c>
    </row>
    <row r="53" spans="7:7" x14ac:dyDescent="0.3">
      <c r="G53" s="2" t="s">
        <v>77</v>
      </c>
    </row>
    <row r="54" spans="7:7" x14ac:dyDescent="0.3">
      <c r="G54" s="2" t="s">
        <v>90</v>
      </c>
    </row>
    <row r="55" spans="7:7" x14ac:dyDescent="0.3">
      <c r="G55" s="2" t="s">
        <v>92</v>
      </c>
    </row>
    <row r="56" spans="7:7" x14ac:dyDescent="0.3">
      <c r="G56" s="2" t="s">
        <v>87</v>
      </c>
    </row>
    <row r="57" spans="7:7" x14ac:dyDescent="0.3">
      <c r="G57" s="2" t="s">
        <v>87</v>
      </c>
    </row>
    <row r="58" spans="7:7" x14ac:dyDescent="0.3">
      <c r="G58" s="2" t="s">
        <v>94</v>
      </c>
    </row>
    <row r="59" spans="7:7" x14ac:dyDescent="0.3">
      <c r="G59" s="2" t="s">
        <v>85</v>
      </c>
    </row>
    <row r="60" spans="7:7" x14ac:dyDescent="0.3">
      <c r="G60" s="2" t="s">
        <v>85</v>
      </c>
    </row>
    <row r="61" spans="7:7" x14ac:dyDescent="0.3">
      <c r="G61" s="2" t="s">
        <v>89</v>
      </c>
    </row>
    <row r="62" spans="7:7" x14ac:dyDescent="0.3">
      <c r="G62" s="2" t="s">
        <v>86</v>
      </c>
    </row>
    <row r="63" spans="7:7" x14ac:dyDescent="0.3">
      <c r="G63" s="2" t="s">
        <v>86</v>
      </c>
    </row>
    <row r="64" spans="7:7" x14ac:dyDescent="0.3">
      <c r="G64" s="2" t="s">
        <v>86</v>
      </c>
    </row>
    <row r="65" spans="7:7" x14ac:dyDescent="0.3">
      <c r="G65" s="2" t="s">
        <v>86</v>
      </c>
    </row>
    <row r="66" spans="7:7" x14ac:dyDescent="0.3">
      <c r="G66" s="2" t="s">
        <v>86</v>
      </c>
    </row>
    <row r="67" spans="7:7" x14ac:dyDescent="0.3">
      <c r="G67" s="2" t="s">
        <v>86</v>
      </c>
    </row>
    <row r="68" spans="7:7" x14ac:dyDescent="0.3">
      <c r="G68" s="2" t="s">
        <v>86</v>
      </c>
    </row>
    <row r="69" spans="7:7" x14ac:dyDescent="0.3">
      <c r="G69" s="2" t="s">
        <v>86</v>
      </c>
    </row>
    <row r="70" spans="7:7" x14ac:dyDescent="0.3">
      <c r="G70" s="2" t="s">
        <v>86</v>
      </c>
    </row>
    <row r="71" spans="7:7" x14ac:dyDescent="0.3">
      <c r="G71" s="2" t="s">
        <v>91</v>
      </c>
    </row>
    <row r="72" spans="7:7" x14ac:dyDescent="0.3">
      <c r="G72" s="2" t="s">
        <v>80</v>
      </c>
    </row>
    <row r="73" spans="7:7" x14ac:dyDescent="0.3">
      <c r="G73" s="2" t="s">
        <v>79</v>
      </c>
    </row>
    <row r="74" spans="7:7" x14ac:dyDescent="0.3">
      <c r="G74" s="2" t="s">
        <v>93</v>
      </c>
    </row>
  </sheetData>
  <sortState ref="G45:G74">
    <sortCondition ref="G74"/>
  </sortState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B1:Q22"/>
  <sheetViews>
    <sheetView showGridLines="0" zoomScale="55" zoomScaleNormal="55" workbookViewId="0">
      <selection activeCell="H12" sqref="H12"/>
    </sheetView>
  </sheetViews>
  <sheetFormatPr defaultRowHeight="14.4" x14ac:dyDescent="0.3"/>
  <cols>
    <col min="1" max="1" width="2.21875" style="3" customWidth="1"/>
    <col min="2" max="2" width="13.77734375" style="3" customWidth="1"/>
    <col min="3" max="3" width="15.77734375" style="3" customWidth="1"/>
    <col min="4" max="17" width="13.77734375" style="3" customWidth="1"/>
    <col min="18" max="18" width="3.6640625" style="3" customWidth="1"/>
    <col min="19" max="16384" width="8.88671875" style="3"/>
  </cols>
  <sheetData>
    <row r="1" spans="2:17" ht="35.4" customHeight="1" x14ac:dyDescent="0.3"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</row>
    <row r="2" spans="2:17" ht="10.199999999999999" customHeight="1" x14ac:dyDescent="0.3"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</row>
    <row r="3" spans="2:17" ht="34.950000000000003" customHeight="1" x14ac:dyDescent="0.3">
      <c r="B3" s="69"/>
      <c r="C3" s="65"/>
      <c r="D3" s="42" t="s">
        <v>303</v>
      </c>
      <c r="E3" s="42"/>
      <c r="F3" s="42"/>
      <c r="G3" s="42"/>
      <c r="H3" s="40" t="s">
        <v>304</v>
      </c>
      <c r="I3" s="40"/>
      <c r="J3" s="40"/>
      <c r="K3" s="40"/>
      <c r="L3" s="40"/>
      <c r="M3" s="40"/>
      <c r="N3" s="40"/>
      <c r="O3" s="36" t="s">
        <v>306</v>
      </c>
      <c r="P3" s="36"/>
      <c r="Q3" s="38" t="s">
        <v>307</v>
      </c>
    </row>
    <row r="4" spans="2:17" s="28" customFormat="1" ht="60" customHeight="1" x14ac:dyDescent="0.3">
      <c r="B4" s="71" t="s">
        <v>309</v>
      </c>
      <c r="C4" s="70"/>
      <c r="D4" s="43" t="s">
        <v>222</v>
      </c>
      <c r="E4" s="43" t="s">
        <v>226</v>
      </c>
      <c r="F4" s="43" t="s">
        <v>227</v>
      </c>
      <c r="G4" s="43" t="s">
        <v>228</v>
      </c>
      <c r="H4" s="41" t="s">
        <v>230</v>
      </c>
      <c r="I4" s="41" t="s">
        <v>234</v>
      </c>
      <c r="J4" s="41" t="s">
        <v>237</v>
      </c>
      <c r="K4" s="41" t="s">
        <v>240</v>
      </c>
      <c r="L4" s="41" t="s">
        <v>305</v>
      </c>
      <c r="M4" s="41" t="s">
        <v>246</v>
      </c>
      <c r="N4" s="41" t="s">
        <v>253</v>
      </c>
      <c r="O4" s="37" t="s">
        <v>312</v>
      </c>
      <c r="P4" s="37" t="s">
        <v>260</v>
      </c>
      <c r="Q4" s="39" t="s">
        <v>267</v>
      </c>
    </row>
    <row r="5" spans="2:17" ht="34.950000000000003" customHeight="1" x14ac:dyDescent="0.3">
      <c r="B5" s="48" t="s">
        <v>303</v>
      </c>
      <c r="C5" s="43" t="s">
        <v>222</v>
      </c>
      <c r="D5" s="35"/>
      <c r="E5" s="34"/>
      <c r="F5" s="34"/>
      <c r="G5" s="34"/>
      <c r="H5" s="56"/>
      <c r="I5" s="56"/>
      <c r="J5" s="56"/>
      <c r="K5" s="34"/>
      <c r="L5" s="56"/>
      <c r="M5" s="57"/>
      <c r="N5" s="56"/>
      <c r="O5" s="56"/>
      <c r="P5" s="56"/>
      <c r="Q5" s="56"/>
    </row>
    <row r="6" spans="2:17" ht="34.950000000000003" customHeight="1" x14ac:dyDescent="0.3">
      <c r="B6" s="49"/>
      <c r="C6" s="43" t="s">
        <v>226</v>
      </c>
      <c r="D6" s="35"/>
      <c r="E6" s="35"/>
      <c r="F6" s="34"/>
      <c r="G6" s="34"/>
      <c r="H6" s="56"/>
      <c r="I6" s="56"/>
      <c r="J6" s="56"/>
      <c r="K6" s="34"/>
      <c r="L6" s="56"/>
      <c r="M6" s="57"/>
      <c r="N6" s="56"/>
      <c r="O6" s="56"/>
      <c r="P6" s="56"/>
      <c r="Q6" s="56"/>
    </row>
    <row r="7" spans="2:17" ht="34.950000000000003" customHeight="1" x14ac:dyDescent="0.3">
      <c r="B7" s="49"/>
      <c r="C7" s="43" t="s">
        <v>227</v>
      </c>
      <c r="D7" s="35"/>
      <c r="E7" s="35"/>
      <c r="F7" s="35"/>
      <c r="G7" s="34"/>
      <c r="H7" s="56"/>
      <c r="I7" s="56"/>
      <c r="J7" s="56"/>
      <c r="K7" s="34"/>
      <c r="L7" s="56"/>
      <c r="M7" s="57"/>
      <c r="N7" s="34"/>
      <c r="O7" s="56"/>
      <c r="P7" s="56"/>
      <c r="Q7" s="56"/>
    </row>
    <row r="8" spans="2:17" ht="34.950000000000003" customHeight="1" x14ac:dyDescent="0.3">
      <c r="B8" s="50"/>
      <c r="C8" s="43" t="s">
        <v>228</v>
      </c>
      <c r="D8" s="35"/>
      <c r="E8" s="35"/>
      <c r="F8" s="35"/>
      <c r="G8" s="35"/>
      <c r="H8" s="56"/>
      <c r="I8" s="56"/>
      <c r="J8" s="56"/>
      <c r="K8" s="34"/>
      <c r="L8" s="34"/>
      <c r="M8" s="57"/>
      <c r="N8" s="34"/>
      <c r="O8" s="56"/>
      <c r="P8" s="56"/>
      <c r="Q8" s="56"/>
    </row>
    <row r="9" spans="2:17" ht="34.950000000000003" customHeight="1" x14ac:dyDescent="0.3">
      <c r="B9" s="51" t="s">
        <v>304</v>
      </c>
      <c r="C9" s="41" t="s">
        <v>230</v>
      </c>
      <c r="D9" s="35"/>
      <c r="E9" s="35"/>
      <c r="F9" s="35"/>
      <c r="G9" s="35"/>
      <c r="H9" s="35"/>
      <c r="I9" s="34"/>
      <c r="J9" s="34"/>
      <c r="K9" s="34"/>
      <c r="L9" s="34"/>
      <c r="M9" s="57"/>
      <c r="N9" s="56"/>
      <c r="O9" s="56"/>
      <c r="P9" s="56"/>
      <c r="Q9" s="56"/>
    </row>
    <row r="10" spans="2:17" ht="34.950000000000003" customHeight="1" x14ac:dyDescent="0.3">
      <c r="B10" s="52"/>
      <c r="C10" s="41" t="s">
        <v>234</v>
      </c>
      <c r="D10" s="35"/>
      <c r="E10" s="35"/>
      <c r="F10" s="35"/>
      <c r="G10" s="35"/>
      <c r="H10" s="35"/>
      <c r="I10" s="35"/>
      <c r="J10" s="34"/>
      <c r="K10" s="34"/>
      <c r="L10" s="34"/>
      <c r="M10" s="57"/>
      <c r="N10" s="34"/>
      <c r="O10" s="56"/>
      <c r="P10" s="56"/>
      <c r="Q10" s="56"/>
    </row>
    <row r="11" spans="2:17" ht="34.950000000000003" customHeight="1" x14ac:dyDescent="0.3">
      <c r="B11" s="52"/>
      <c r="C11" s="41" t="s">
        <v>237</v>
      </c>
      <c r="D11" s="35"/>
      <c r="E11" s="35"/>
      <c r="F11" s="35"/>
      <c r="G11" s="35"/>
      <c r="H11" s="35"/>
      <c r="I11" s="35"/>
      <c r="J11" s="35"/>
      <c r="K11" s="34"/>
      <c r="L11" s="34"/>
      <c r="M11" s="57"/>
      <c r="N11" s="34"/>
      <c r="O11" s="56"/>
      <c r="P11" s="56"/>
      <c r="Q11" s="56"/>
    </row>
    <row r="12" spans="2:17" ht="34.950000000000003" customHeight="1" x14ac:dyDescent="0.3">
      <c r="B12" s="52"/>
      <c r="C12" s="41" t="s">
        <v>240</v>
      </c>
      <c r="D12" s="35"/>
      <c r="E12" s="35"/>
      <c r="F12" s="35"/>
      <c r="G12" s="35"/>
      <c r="H12" s="35"/>
      <c r="I12" s="35"/>
      <c r="J12" s="35"/>
      <c r="K12" s="35"/>
      <c r="L12" s="34"/>
      <c r="M12" s="57"/>
      <c r="N12" s="34"/>
      <c r="O12" s="61"/>
      <c r="P12" s="61"/>
      <c r="Q12" s="61"/>
    </row>
    <row r="13" spans="2:17" ht="34.950000000000003" customHeight="1" x14ac:dyDescent="0.3">
      <c r="B13" s="52"/>
      <c r="C13" s="41" t="s">
        <v>305</v>
      </c>
      <c r="D13" s="35"/>
      <c r="E13" s="35"/>
      <c r="F13" s="35"/>
      <c r="G13" s="35"/>
      <c r="H13" s="35"/>
      <c r="I13" s="35"/>
      <c r="J13" s="35"/>
      <c r="K13" s="35"/>
      <c r="L13" s="35"/>
      <c r="M13" s="57"/>
      <c r="N13" s="34"/>
      <c r="O13" s="56"/>
      <c r="P13" s="56"/>
      <c r="Q13" s="56"/>
    </row>
    <row r="14" spans="2:17" ht="34.950000000000003" customHeight="1" x14ac:dyDescent="0.3">
      <c r="B14" s="52"/>
      <c r="C14" s="41" t="s">
        <v>246</v>
      </c>
      <c r="D14" s="35"/>
      <c r="E14" s="35"/>
      <c r="F14" s="35"/>
      <c r="G14" s="35"/>
      <c r="H14" s="35"/>
      <c r="I14" s="35"/>
      <c r="J14" s="35"/>
      <c r="K14" s="35"/>
      <c r="L14" s="35"/>
      <c r="M14" s="58"/>
      <c r="N14" s="34"/>
      <c r="O14" s="61"/>
      <c r="P14" s="61"/>
      <c r="Q14" s="61"/>
    </row>
    <row r="15" spans="2:17" ht="34.950000000000003" customHeight="1" x14ac:dyDescent="0.3">
      <c r="B15" s="53"/>
      <c r="C15" s="41" t="s">
        <v>253</v>
      </c>
      <c r="D15" s="35"/>
      <c r="E15" s="35"/>
      <c r="F15" s="35"/>
      <c r="G15" s="35"/>
      <c r="H15" s="35"/>
      <c r="I15" s="35"/>
      <c r="J15" s="35"/>
      <c r="K15" s="35"/>
      <c r="L15" s="35"/>
      <c r="M15" s="58"/>
      <c r="N15" s="35"/>
      <c r="O15" s="56"/>
      <c r="P15" s="56"/>
      <c r="Q15" s="56"/>
    </row>
    <row r="16" spans="2:17" ht="34.950000000000003" customHeight="1" x14ac:dyDescent="0.3">
      <c r="B16" s="54" t="s">
        <v>306</v>
      </c>
      <c r="C16" s="37" t="s">
        <v>257</v>
      </c>
      <c r="D16" s="35"/>
      <c r="E16" s="35"/>
      <c r="F16" s="35"/>
      <c r="G16" s="35"/>
      <c r="H16" s="35"/>
      <c r="I16" s="35"/>
      <c r="J16" s="35"/>
      <c r="K16" s="35"/>
      <c r="L16" s="35"/>
      <c r="M16" s="58"/>
      <c r="N16" s="35"/>
      <c r="O16" s="62"/>
      <c r="P16" s="62"/>
      <c r="Q16" s="56"/>
    </row>
    <row r="17" spans="2:17" ht="34.950000000000003" customHeight="1" x14ac:dyDescent="0.3">
      <c r="B17" s="55"/>
      <c r="C17" s="37" t="s">
        <v>260</v>
      </c>
      <c r="D17" s="35"/>
      <c r="E17" s="35"/>
      <c r="F17" s="35"/>
      <c r="G17" s="35"/>
      <c r="H17" s="35"/>
      <c r="I17" s="35"/>
      <c r="J17" s="35"/>
      <c r="K17" s="35"/>
      <c r="L17" s="35"/>
      <c r="M17" s="58"/>
      <c r="N17" s="35"/>
      <c r="O17" s="35"/>
      <c r="P17" s="62"/>
      <c r="Q17" s="56"/>
    </row>
    <row r="18" spans="2:17" ht="34.950000000000003" customHeight="1" x14ac:dyDescent="0.3">
      <c r="B18" s="44" t="s">
        <v>307</v>
      </c>
      <c r="C18" s="39" t="s">
        <v>267</v>
      </c>
      <c r="D18" s="35"/>
      <c r="E18" s="35"/>
      <c r="F18" s="35"/>
      <c r="G18" s="35"/>
      <c r="H18" s="35"/>
      <c r="I18" s="35"/>
      <c r="J18" s="35"/>
      <c r="K18" s="35"/>
      <c r="L18" s="35"/>
      <c r="M18" s="58"/>
      <c r="N18" s="35"/>
      <c r="O18" s="35"/>
      <c r="P18" s="35"/>
      <c r="Q18" s="62"/>
    </row>
    <row r="19" spans="2:17" ht="4.95" customHeight="1" x14ac:dyDescent="0.3"/>
    <row r="20" spans="2:17" x14ac:dyDescent="0.3">
      <c r="C20" s="26"/>
      <c r="D20" s="26"/>
      <c r="E20" s="26"/>
      <c r="J20" s="63" t="s">
        <v>308</v>
      </c>
      <c r="K20" s="64"/>
      <c r="L20" s="64"/>
      <c r="M20" s="64"/>
      <c r="N20" s="64"/>
      <c r="O20" s="64"/>
      <c r="P20" s="56"/>
      <c r="Q20" s="65" t="s">
        <v>310</v>
      </c>
    </row>
    <row r="21" spans="2:17" x14ac:dyDescent="0.3">
      <c r="J21" s="66"/>
      <c r="K21" s="67"/>
      <c r="L21" s="67"/>
      <c r="M21" s="67"/>
      <c r="N21" s="67"/>
      <c r="O21" s="67"/>
      <c r="P21" s="47"/>
      <c r="Q21" s="68" t="s">
        <v>311</v>
      </c>
    </row>
    <row r="22" spans="2:17" s="2" customFormat="1" ht="4.9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A1"/>
  <sheetViews>
    <sheetView showGridLines="0" topLeftCell="A97" zoomScale="130" zoomScaleNormal="130" workbookViewId="0">
      <selection activeCell="E98" sqref="E9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B5:J40"/>
  <sheetViews>
    <sheetView showGridLines="0" zoomScale="85" zoomScaleNormal="85" workbookViewId="0">
      <selection activeCell="H7" sqref="H7:H10"/>
    </sheetView>
  </sheetViews>
  <sheetFormatPr defaultRowHeight="14.4" x14ac:dyDescent="0.3"/>
  <cols>
    <col min="1" max="2" width="19.21875" customWidth="1"/>
    <col min="3" max="3" width="8.33203125" bestFit="1" customWidth="1"/>
    <col min="4" max="4" width="10.21875" bestFit="1" customWidth="1"/>
    <col min="5" max="5" width="5.77734375" bestFit="1" customWidth="1"/>
    <col min="6" max="6" width="24.88671875" customWidth="1"/>
    <col min="7" max="7" width="9.5546875" bestFit="1" customWidth="1"/>
    <col min="8" max="8" width="14.5546875" customWidth="1"/>
    <col min="9" max="9" width="24.5546875" bestFit="1" customWidth="1"/>
    <col min="10" max="10" width="9.5546875" bestFit="1" customWidth="1"/>
    <col min="11" max="11" width="16" customWidth="1"/>
    <col min="12" max="12" width="20.5546875" customWidth="1"/>
  </cols>
  <sheetData>
    <row r="5" spans="3:10" x14ac:dyDescent="0.3">
      <c r="C5" s="3"/>
      <c r="D5" s="3"/>
      <c r="E5" s="3"/>
      <c r="F5" s="3"/>
      <c r="G5" s="3"/>
      <c r="H5" s="3"/>
      <c r="I5" s="3"/>
      <c r="J5" s="3"/>
    </row>
    <row r="6" spans="3:10" s="28" customFormat="1" ht="28.8" customHeight="1" x14ac:dyDescent="0.3">
      <c r="C6" s="97" t="s">
        <v>194</v>
      </c>
      <c r="D6" s="97" t="s">
        <v>195</v>
      </c>
      <c r="E6" s="97" t="s">
        <v>196</v>
      </c>
      <c r="F6" s="97" t="s">
        <v>197</v>
      </c>
      <c r="G6" s="97" t="s">
        <v>302</v>
      </c>
      <c r="H6" s="97" t="s">
        <v>298</v>
      </c>
      <c r="I6" s="97" t="s">
        <v>296</v>
      </c>
      <c r="J6" s="97" t="s">
        <v>301</v>
      </c>
    </row>
    <row r="7" spans="3:10" x14ac:dyDescent="0.3">
      <c r="C7" s="98" t="s">
        <v>39</v>
      </c>
      <c r="D7" s="81" t="s">
        <v>6</v>
      </c>
      <c r="E7" s="95" t="s">
        <v>74</v>
      </c>
      <c r="F7" s="79" t="s">
        <v>291</v>
      </c>
      <c r="G7" s="81" t="s">
        <v>144</v>
      </c>
      <c r="H7" s="81" t="s">
        <v>140</v>
      </c>
      <c r="I7" s="95" t="s">
        <v>297</v>
      </c>
      <c r="J7" s="99">
        <v>0</v>
      </c>
    </row>
    <row r="8" spans="3:10" x14ac:dyDescent="0.3">
      <c r="C8" s="80" t="s">
        <v>299</v>
      </c>
      <c r="D8" s="81" t="s">
        <v>145</v>
      </c>
      <c r="E8" s="95" t="s">
        <v>279</v>
      </c>
      <c r="F8" s="79" t="s">
        <v>280</v>
      </c>
      <c r="G8" s="81" t="s">
        <v>148</v>
      </c>
      <c r="H8" s="81" t="s">
        <v>143</v>
      </c>
      <c r="I8" s="80" t="s">
        <v>299</v>
      </c>
      <c r="J8" s="80" t="s">
        <v>299</v>
      </c>
    </row>
    <row r="9" spans="3:10" x14ac:dyDescent="0.3">
      <c r="C9" s="80"/>
      <c r="D9" s="81" t="s">
        <v>154</v>
      </c>
      <c r="E9" s="95" t="s">
        <v>281</v>
      </c>
      <c r="F9" s="78" t="s">
        <v>282</v>
      </c>
      <c r="G9" s="81" t="s">
        <v>300</v>
      </c>
      <c r="H9" s="81" t="s">
        <v>138</v>
      </c>
      <c r="I9" s="80"/>
      <c r="J9" s="80"/>
    </row>
    <row r="10" spans="3:10" x14ac:dyDescent="0.3">
      <c r="C10" s="80"/>
      <c r="D10" s="81" t="s">
        <v>151</v>
      </c>
      <c r="E10" s="95" t="s">
        <v>283</v>
      </c>
      <c r="F10" s="78" t="s">
        <v>284</v>
      </c>
      <c r="G10" s="80"/>
      <c r="H10" s="81" t="s">
        <v>275</v>
      </c>
      <c r="I10" s="80"/>
      <c r="J10" s="80"/>
    </row>
    <row r="11" spans="3:10" x14ac:dyDescent="0.3">
      <c r="C11" s="80"/>
      <c r="D11" s="81" t="s">
        <v>295</v>
      </c>
      <c r="E11" s="95" t="s">
        <v>285</v>
      </c>
      <c r="F11" s="78" t="s">
        <v>286</v>
      </c>
      <c r="G11" s="80"/>
      <c r="H11" s="80" t="s">
        <v>299</v>
      </c>
      <c r="I11" s="80"/>
      <c r="J11" s="80"/>
    </row>
    <row r="12" spans="3:10" x14ac:dyDescent="0.3">
      <c r="C12" s="80"/>
      <c r="D12" s="80"/>
      <c r="E12" s="95" t="s">
        <v>287</v>
      </c>
      <c r="F12" s="78" t="s">
        <v>288</v>
      </c>
      <c r="G12" s="80"/>
      <c r="H12" s="80"/>
      <c r="I12" s="80"/>
      <c r="J12" s="80"/>
    </row>
    <row r="13" spans="3:10" x14ac:dyDescent="0.3">
      <c r="C13" s="80"/>
      <c r="D13" s="80" t="s">
        <v>299</v>
      </c>
      <c r="E13" s="95" t="s">
        <v>289</v>
      </c>
      <c r="F13" s="78" t="s">
        <v>290</v>
      </c>
      <c r="G13" s="80"/>
      <c r="H13" s="80"/>
      <c r="I13" s="94"/>
      <c r="J13" s="80"/>
    </row>
    <row r="14" spans="3:10" x14ac:dyDescent="0.3">
      <c r="C14" s="80"/>
      <c r="D14" s="80"/>
      <c r="E14" s="81" t="s">
        <v>276</v>
      </c>
      <c r="F14" s="78" t="s">
        <v>292</v>
      </c>
      <c r="G14" s="80"/>
      <c r="H14" s="80"/>
      <c r="I14" s="94"/>
      <c r="J14" s="80"/>
    </row>
    <row r="15" spans="3:10" x14ac:dyDescent="0.3">
      <c r="C15" s="80"/>
      <c r="D15" s="80"/>
      <c r="E15" s="81" t="s">
        <v>277</v>
      </c>
      <c r="F15" s="78" t="s">
        <v>293</v>
      </c>
      <c r="G15" s="80"/>
      <c r="H15" s="80"/>
      <c r="I15" s="80"/>
      <c r="J15" s="80"/>
    </row>
    <row r="16" spans="3:10" x14ac:dyDescent="0.3">
      <c r="C16" s="80"/>
      <c r="D16" s="80"/>
      <c r="E16" s="81" t="s">
        <v>278</v>
      </c>
      <c r="F16" s="78" t="s">
        <v>294</v>
      </c>
      <c r="G16" s="80"/>
      <c r="H16" s="80"/>
      <c r="I16" s="80"/>
      <c r="J16" s="80"/>
    </row>
    <row r="17" spans="3:10" x14ac:dyDescent="0.3">
      <c r="C17" s="80"/>
      <c r="D17" s="80"/>
      <c r="E17" s="81" t="s">
        <v>155</v>
      </c>
      <c r="F17" s="78" t="s">
        <v>156</v>
      </c>
      <c r="G17" s="80"/>
      <c r="H17" s="80"/>
      <c r="I17" s="80"/>
      <c r="J17" s="80"/>
    </row>
    <row r="18" spans="3:10" x14ac:dyDescent="0.3">
      <c r="C18" s="80"/>
      <c r="D18" s="80"/>
      <c r="E18" s="81" t="s">
        <v>157</v>
      </c>
      <c r="F18" s="78" t="s">
        <v>158</v>
      </c>
      <c r="G18" s="80"/>
      <c r="H18" s="80"/>
      <c r="I18" s="80"/>
      <c r="J18" s="80"/>
    </row>
    <row r="19" spans="3:10" x14ac:dyDescent="0.3">
      <c r="C19" s="80"/>
      <c r="D19" s="80"/>
      <c r="E19" s="81" t="s">
        <v>146</v>
      </c>
      <c r="F19" s="78" t="s">
        <v>147</v>
      </c>
      <c r="G19" s="80"/>
      <c r="H19" s="80"/>
      <c r="I19" s="80"/>
      <c r="J19" s="80"/>
    </row>
    <row r="20" spans="3:10" x14ac:dyDescent="0.3">
      <c r="C20" s="80"/>
      <c r="D20" s="80"/>
      <c r="E20" s="81" t="s">
        <v>150</v>
      </c>
      <c r="F20" s="78" t="s">
        <v>274</v>
      </c>
      <c r="G20" s="80"/>
      <c r="H20" s="80"/>
      <c r="I20" s="80"/>
      <c r="J20" s="80"/>
    </row>
    <row r="21" spans="3:10" x14ac:dyDescent="0.3">
      <c r="C21" s="80"/>
      <c r="D21" s="80"/>
      <c r="E21" s="81" t="s">
        <v>152</v>
      </c>
      <c r="F21" s="78" t="s">
        <v>153</v>
      </c>
      <c r="G21" s="80"/>
      <c r="H21" s="80"/>
      <c r="I21" s="80"/>
      <c r="J21" s="80"/>
    </row>
    <row r="22" spans="3:10" x14ac:dyDescent="0.3">
      <c r="C22" s="80"/>
      <c r="D22" s="80"/>
      <c r="E22" s="81" t="s">
        <v>159</v>
      </c>
      <c r="F22" s="78" t="s">
        <v>198</v>
      </c>
      <c r="G22" s="80"/>
      <c r="H22" s="80"/>
      <c r="I22" s="80"/>
      <c r="J22" s="80"/>
    </row>
    <row r="23" spans="3:10" x14ac:dyDescent="0.3">
      <c r="C23" s="80"/>
      <c r="D23" s="80"/>
      <c r="E23" s="81" t="s">
        <v>160</v>
      </c>
      <c r="F23" s="78" t="s">
        <v>161</v>
      </c>
      <c r="G23" s="80"/>
      <c r="H23" s="80"/>
      <c r="I23" s="94"/>
      <c r="J23" s="80"/>
    </row>
    <row r="24" spans="3:10" x14ac:dyDescent="0.3">
      <c r="C24" s="80"/>
      <c r="D24" s="80"/>
      <c r="E24" s="80" t="s">
        <v>299</v>
      </c>
      <c r="F24" s="80" t="s">
        <v>299</v>
      </c>
      <c r="G24" s="80"/>
      <c r="H24" s="80"/>
      <c r="I24" s="80"/>
      <c r="J24" s="80"/>
    </row>
    <row r="25" spans="3:10" x14ac:dyDescent="0.3">
      <c r="C25" s="80"/>
      <c r="D25" s="80"/>
      <c r="E25" s="81" t="s">
        <v>170</v>
      </c>
      <c r="F25" s="78" t="s">
        <v>171</v>
      </c>
      <c r="G25" s="80"/>
      <c r="H25" s="80"/>
      <c r="I25" s="80"/>
      <c r="J25" s="80"/>
    </row>
    <row r="26" spans="3:10" x14ac:dyDescent="0.3">
      <c r="C26" s="80"/>
      <c r="D26" s="80"/>
      <c r="E26" s="81" t="s">
        <v>172</v>
      </c>
      <c r="F26" s="78" t="s">
        <v>173</v>
      </c>
      <c r="G26" s="80"/>
      <c r="H26" s="80"/>
      <c r="I26" s="80"/>
      <c r="J26" s="80"/>
    </row>
    <row r="27" spans="3:10" x14ac:dyDescent="0.3">
      <c r="C27" s="80"/>
      <c r="D27" s="80"/>
      <c r="E27" s="81" t="s">
        <v>180</v>
      </c>
      <c r="F27" s="78" t="s">
        <v>181</v>
      </c>
      <c r="G27" s="80"/>
      <c r="H27" s="80"/>
      <c r="I27" s="80"/>
      <c r="J27" s="80"/>
    </row>
    <row r="28" spans="3:10" x14ac:dyDescent="0.3">
      <c r="C28" s="80"/>
      <c r="D28" s="80"/>
      <c r="E28" s="81" t="s">
        <v>182</v>
      </c>
      <c r="F28" s="78" t="s">
        <v>183</v>
      </c>
      <c r="G28" s="80"/>
      <c r="H28" s="80"/>
      <c r="I28" s="80"/>
      <c r="J28" s="80"/>
    </row>
    <row r="29" spans="3:10" x14ac:dyDescent="0.3">
      <c r="C29" s="80"/>
      <c r="D29" s="80"/>
      <c r="E29" s="81" t="s">
        <v>188</v>
      </c>
      <c r="F29" s="78" t="s">
        <v>189</v>
      </c>
      <c r="G29" s="80"/>
      <c r="H29" s="80"/>
      <c r="I29" s="80"/>
      <c r="J29" s="80"/>
    </row>
    <row r="30" spans="3:10" x14ac:dyDescent="0.3">
      <c r="C30" s="80"/>
      <c r="D30" s="80"/>
      <c r="E30" s="81" t="s">
        <v>190</v>
      </c>
      <c r="F30" s="78" t="s">
        <v>191</v>
      </c>
      <c r="G30" s="80"/>
      <c r="H30" s="80"/>
      <c r="I30" s="80"/>
      <c r="J30" s="80"/>
    </row>
    <row r="31" spans="3:10" x14ac:dyDescent="0.3">
      <c r="C31" s="80"/>
      <c r="D31" s="80"/>
      <c r="E31" s="81" t="s">
        <v>162</v>
      </c>
      <c r="F31" s="78" t="s">
        <v>163</v>
      </c>
      <c r="G31" s="80"/>
      <c r="H31" s="80"/>
      <c r="I31" s="80"/>
      <c r="J31" s="80"/>
    </row>
    <row r="32" spans="3:10" x14ac:dyDescent="0.3">
      <c r="C32" s="80"/>
      <c r="D32" s="80"/>
      <c r="E32" s="81" t="s">
        <v>164</v>
      </c>
      <c r="F32" s="78" t="s">
        <v>165</v>
      </c>
      <c r="G32" s="80"/>
      <c r="H32" s="80"/>
      <c r="I32" s="80"/>
      <c r="J32" s="80"/>
    </row>
    <row r="33" spans="2:10" x14ac:dyDescent="0.3">
      <c r="C33" s="80"/>
      <c r="D33" s="80"/>
      <c r="E33" s="81" t="s">
        <v>166</v>
      </c>
      <c r="F33" s="78" t="s">
        <v>167</v>
      </c>
      <c r="G33" s="80"/>
      <c r="H33" s="80"/>
      <c r="I33" s="80"/>
      <c r="J33" s="80"/>
    </row>
    <row r="34" spans="2:10" x14ac:dyDescent="0.3">
      <c r="B34" s="80"/>
      <c r="C34" s="80"/>
      <c r="D34" s="80"/>
      <c r="E34" s="81" t="s">
        <v>168</v>
      </c>
      <c r="F34" s="78" t="s">
        <v>169</v>
      </c>
      <c r="G34" s="80"/>
      <c r="H34" s="80"/>
      <c r="I34" s="80"/>
      <c r="J34" s="80"/>
    </row>
    <row r="35" spans="2:10" x14ac:dyDescent="0.3">
      <c r="B35" s="80"/>
      <c r="C35" s="80"/>
      <c r="D35" s="80"/>
      <c r="E35" s="81" t="s">
        <v>174</v>
      </c>
      <c r="F35" s="79" t="s">
        <v>175</v>
      </c>
      <c r="G35" s="80"/>
      <c r="H35" s="80"/>
      <c r="I35" s="80"/>
      <c r="J35" s="80"/>
    </row>
    <row r="36" spans="2:10" x14ac:dyDescent="0.3">
      <c r="B36" s="80"/>
      <c r="C36" s="80"/>
      <c r="D36" s="80"/>
      <c r="E36" s="81" t="s">
        <v>176</v>
      </c>
      <c r="F36" s="78" t="s">
        <v>177</v>
      </c>
      <c r="G36" s="80"/>
      <c r="H36" s="80"/>
      <c r="I36" s="80"/>
      <c r="J36" s="80"/>
    </row>
    <row r="37" spans="2:10" x14ac:dyDescent="0.3">
      <c r="B37" s="80"/>
      <c r="C37" s="80"/>
      <c r="D37" s="80"/>
      <c r="E37" s="81" t="s">
        <v>178</v>
      </c>
      <c r="F37" s="78" t="s">
        <v>179</v>
      </c>
      <c r="G37" s="80"/>
      <c r="H37" s="80"/>
      <c r="I37" s="80"/>
      <c r="J37" s="80"/>
    </row>
    <row r="38" spans="2:10" x14ac:dyDescent="0.3">
      <c r="B38" s="80"/>
      <c r="C38" s="80"/>
      <c r="D38" s="80"/>
      <c r="E38" s="81" t="s">
        <v>184</v>
      </c>
      <c r="F38" s="78" t="s">
        <v>185</v>
      </c>
      <c r="G38" s="80"/>
      <c r="H38" s="80"/>
      <c r="I38" s="80"/>
      <c r="J38" s="80"/>
    </row>
    <row r="39" spans="2:10" x14ac:dyDescent="0.3">
      <c r="B39" s="80"/>
      <c r="C39" s="80"/>
      <c r="D39" s="80"/>
      <c r="E39" s="81" t="s">
        <v>186</v>
      </c>
      <c r="F39" s="78" t="s">
        <v>187</v>
      </c>
      <c r="G39" s="80"/>
      <c r="H39" s="80"/>
      <c r="I39" s="80"/>
      <c r="J39" s="80"/>
    </row>
    <row r="40" spans="2:10" x14ac:dyDescent="0.3">
      <c r="B40" s="80"/>
      <c r="C40" s="80"/>
      <c r="D40" s="80"/>
      <c r="E40" s="81" t="s">
        <v>192</v>
      </c>
      <c r="F40" s="78" t="s">
        <v>193</v>
      </c>
      <c r="G40" s="80"/>
      <c r="H40" s="80"/>
      <c r="I40" s="80"/>
      <c r="J40" s="80"/>
    </row>
  </sheetData>
  <sortState ref="M9:M14">
    <sortCondition ref="M9:M14"/>
  </sortState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B3:K23"/>
  <sheetViews>
    <sheetView zoomScale="70" zoomScaleNormal="70" workbookViewId="0">
      <selection activeCell="C5" sqref="C5"/>
    </sheetView>
  </sheetViews>
  <sheetFormatPr defaultRowHeight="14.4" x14ac:dyDescent="0.3"/>
  <cols>
    <col min="2" max="6" width="15.21875" customWidth="1"/>
    <col min="7" max="7" width="5.109375" customWidth="1"/>
    <col min="8" max="9" width="29.109375" customWidth="1"/>
  </cols>
  <sheetData>
    <row r="3" spans="2:11" x14ac:dyDescent="0.3">
      <c r="B3" s="73" t="s">
        <v>28</v>
      </c>
      <c r="C3" s="72"/>
      <c r="D3" s="72"/>
      <c r="E3" s="72"/>
      <c r="F3" s="72"/>
      <c r="G3" s="72"/>
      <c r="H3" s="72"/>
      <c r="I3" s="72"/>
    </row>
    <row r="4" spans="2:11" x14ac:dyDescent="0.3">
      <c r="B4" s="31" t="s">
        <v>136</v>
      </c>
      <c r="C4" s="26" t="s">
        <v>313</v>
      </c>
      <c r="D4" s="30"/>
      <c r="F4" s="32"/>
      <c r="G4" s="32"/>
      <c r="I4" s="32"/>
    </row>
    <row r="5" spans="2:11" x14ac:dyDescent="0.3">
      <c r="B5" s="43" t="s">
        <v>35</v>
      </c>
      <c r="C5" s="43" t="s">
        <v>29</v>
      </c>
      <c r="D5" s="43" t="s">
        <v>45</v>
      </c>
      <c r="E5" s="43" t="s">
        <v>32</v>
      </c>
      <c r="F5" s="43" t="s">
        <v>134</v>
      </c>
      <c r="G5" s="74"/>
      <c r="H5" s="60" t="str">
        <f>D5&amp;"-"&amp;C5&amp;"-"&amp;E5</f>
        <v>1.1-Statik-Kolon</v>
      </c>
      <c r="I5" s="60" t="s">
        <v>134</v>
      </c>
      <c r="K5" t="s">
        <v>32</v>
      </c>
    </row>
    <row r="6" spans="2:11" x14ac:dyDescent="0.3">
      <c r="B6" s="43" t="s">
        <v>35</v>
      </c>
      <c r="C6" s="43" t="s">
        <v>29</v>
      </c>
      <c r="D6" s="43" t="s">
        <v>46</v>
      </c>
      <c r="E6" s="43" t="s">
        <v>33</v>
      </c>
      <c r="F6" s="43" t="s">
        <v>134</v>
      </c>
      <c r="G6" s="74"/>
      <c r="H6" s="60" t="str">
        <f t="shared" ref="H6:H22" si="0">D6&amp;"-"&amp;C6&amp;"-"&amp;E6</f>
        <v>1.2-Statik-Kiriş</v>
      </c>
      <c r="I6" s="60" t="s">
        <v>134</v>
      </c>
      <c r="K6" t="s">
        <v>33</v>
      </c>
    </row>
    <row r="7" spans="2:11" x14ac:dyDescent="0.3">
      <c r="B7" s="43" t="s">
        <v>35</v>
      </c>
      <c r="C7" s="43" t="s">
        <v>29</v>
      </c>
      <c r="D7" s="43" t="s">
        <v>47</v>
      </c>
      <c r="E7" s="43" t="s">
        <v>34</v>
      </c>
      <c r="F7" s="43" t="s">
        <v>134</v>
      </c>
      <c r="G7" s="74"/>
      <c r="H7" s="60" t="str">
        <f t="shared" si="0"/>
        <v>1.3-Statik-Döşeme</v>
      </c>
      <c r="I7" s="60" t="s">
        <v>134</v>
      </c>
      <c r="K7" t="s">
        <v>34</v>
      </c>
    </row>
    <row r="8" spans="2:11" x14ac:dyDescent="0.3">
      <c r="B8" s="43" t="s">
        <v>35</v>
      </c>
      <c r="C8" s="43" t="s">
        <v>29</v>
      </c>
      <c r="D8" s="43" t="s">
        <v>72</v>
      </c>
      <c r="E8" s="43" t="s">
        <v>73</v>
      </c>
      <c r="F8" s="43" t="s">
        <v>134</v>
      </c>
      <c r="G8" s="74"/>
      <c r="H8" s="60" t="str">
        <f t="shared" si="0"/>
        <v>1.4-Statik-Perde Duvar</v>
      </c>
      <c r="I8" s="60" t="s">
        <v>134</v>
      </c>
      <c r="K8" t="s">
        <v>73</v>
      </c>
    </row>
    <row r="9" spans="2:11" x14ac:dyDescent="0.3">
      <c r="B9" s="41" t="s">
        <v>68</v>
      </c>
      <c r="C9" s="41" t="s">
        <v>30</v>
      </c>
      <c r="D9" s="41" t="s">
        <v>48</v>
      </c>
      <c r="E9" s="41" t="s">
        <v>60</v>
      </c>
      <c r="F9" s="41" t="s">
        <v>134</v>
      </c>
      <c r="G9" s="75"/>
      <c r="H9" s="60" t="str">
        <f t="shared" si="0"/>
        <v>2.1-Mimari-Duvar - Alçıpan</v>
      </c>
      <c r="I9" s="60" t="s">
        <v>134</v>
      </c>
      <c r="K9" t="s">
        <v>60</v>
      </c>
    </row>
    <row r="10" spans="2:11" x14ac:dyDescent="0.3">
      <c r="B10" s="41" t="s">
        <v>68</v>
      </c>
      <c r="C10" s="41" t="s">
        <v>30</v>
      </c>
      <c r="D10" s="41" t="s">
        <v>49</v>
      </c>
      <c r="E10" s="41" t="s">
        <v>61</v>
      </c>
      <c r="F10" s="41" t="s">
        <v>134</v>
      </c>
      <c r="G10" s="75"/>
      <c r="H10" s="60" t="str">
        <f t="shared" si="0"/>
        <v>2.2-Mimari-Duvar - Bims</v>
      </c>
      <c r="I10" s="60" t="s">
        <v>134</v>
      </c>
      <c r="K10" t="s">
        <v>61</v>
      </c>
    </row>
    <row r="11" spans="2:11" x14ac:dyDescent="0.3">
      <c r="B11" s="41" t="s">
        <v>68</v>
      </c>
      <c r="C11" s="41" t="s">
        <v>30</v>
      </c>
      <c r="D11" s="41" t="s">
        <v>50</v>
      </c>
      <c r="E11" s="41" t="s">
        <v>40</v>
      </c>
      <c r="F11" s="41" t="s">
        <v>134</v>
      </c>
      <c r="G11" s="75"/>
      <c r="H11" s="60" t="str">
        <f t="shared" si="0"/>
        <v>2.3-Mimari-Otomatik Kapı</v>
      </c>
      <c r="I11" s="60" t="s">
        <v>134</v>
      </c>
      <c r="K11" t="s">
        <v>40</v>
      </c>
    </row>
    <row r="12" spans="2:11" x14ac:dyDescent="0.3">
      <c r="B12" s="41" t="s">
        <v>68</v>
      </c>
      <c r="C12" s="41" t="s">
        <v>30</v>
      </c>
      <c r="D12" s="41" t="s">
        <v>51</v>
      </c>
      <c r="E12" s="41" t="s">
        <v>41</v>
      </c>
      <c r="F12" s="41" t="s">
        <v>134</v>
      </c>
      <c r="G12" s="75"/>
      <c r="H12" s="60" t="str">
        <f t="shared" si="0"/>
        <v>2.4-Mimari-Pencere</v>
      </c>
      <c r="I12" s="60" t="s">
        <v>134</v>
      </c>
      <c r="K12" t="s">
        <v>41</v>
      </c>
    </row>
    <row r="13" spans="2:11" x14ac:dyDescent="0.3">
      <c r="B13" s="41" t="s">
        <v>68</v>
      </c>
      <c r="C13" s="41" t="s">
        <v>30</v>
      </c>
      <c r="D13" s="41" t="s">
        <v>52</v>
      </c>
      <c r="E13" s="41" t="s">
        <v>42</v>
      </c>
      <c r="F13" s="41" t="s">
        <v>133</v>
      </c>
      <c r="G13" s="75"/>
      <c r="H13" s="59" t="str">
        <f t="shared" si="0"/>
        <v>2.5-Mimari-Yatak</v>
      </c>
      <c r="I13" s="59" t="s">
        <v>133</v>
      </c>
      <c r="K13" t="s">
        <v>42</v>
      </c>
    </row>
    <row r="14" spans="2:11" x14ac:dyDescent="0.3">
      <c r="B14" s="41" t="s">
        <v>68</v>
      </c>
      <c r="C14" s="41" t="s">
        <v>30</v>
      </c>
      <c r="D14" s="41" t="s">
        <v>53</v>
      </c>
      <c r="E14" s="41" t="s">
        <v>43</v>
      </c>
      <c r="F14" s="41" t="s">
        <v>133</v>
      </c>
      <c r="G14" s="75"/>
      <c r="H14" s="59" t="str">
        <f t="shared" si="0"/>
        <v>2.6-Mimari-Cephe Kaplama</v>
      </c>
      <c r="I14" s="59" t="s">
        <v>133</v>
      </c>
      <c r="K14" t="s">
        <v>43</v>
      </c>
    </row>
    <row r="15" spans="2:11" x14ac:dyDescent="0.3">
      <c r="B15" s="41" t="s">
        <v>68</v>
      </c>
      <c r="C15" s="41" t="s">
        <v>30</v>
      </c>
      <c r="D15" s="41" t="s">
        <v>54</v>
      </c>
      <c r="E15" s="41" t="s">
        <v>59</v>
      </c>
      <c r="F15" s="41" t="s">
        <v>134</v>
      </c>
      <c r="G15" s="75"/>
      <c r="H15" s="60" t="str">
        <f t="shared" si="0"/>
        <v>2.7-Mimari-Zemin-PVC + Self Lev</v>
      </c>
      <c r="I15" s="60" t="s">
        <v>134</v>
      </c>
      <c r="K15" t="s">
        <v>59</v>
      </c>
    </row>
    <row r="16" spans="2:11" x14ac:dyDescent="0.3">
      <c r="B16" s="41" t="s">
        <v>68</v>
      </c>
      <c r="C16" s="41" t="s">
        <v>30</v>
      </c>
      <c r="D16" s="41" t="s">
        <v>55</v>
      </c>
      <c r="E16" s="41" t="s">
        <v>57</v>
      </c>
      <c r="F16" s="41" t="s">
        <v>134</v>
      </c>
      <c r="G16" s="75"/>
      <c r="H16" s="60" t="str">
        <f t="shared" si="0"/>
        <v>2.8-Mimari-Zemin-Seramik</v>
      </c>
      <c r="I16" s="60" t="s">
        <v>134</v>
      </c>
      <c r="K16" t="s">
        <v>57</v>
      </c>
    </row>
    <row r="17" spans="2:11" x14ac:dyDescent="0.3">
      <c r="B17" s="41" t="s">
        <v>68</v>
      </c>
      <c r="C17" s="41" t="s">
        <v>30</v>
      </c>
      <c r="D17" s="41" t="s">
        <v>56</v>
      </c>
      <c r="E17" s="41" t="s">
        <v>58</v>
      </c>
      <c r="F17" s="41" t="s">
        <v>134</v>
      </c>
      <c r="G17" s="75"/>
      <c r="H17" s="60" t="str">
        <f t="shared" si="0"/>
        <v>2.9-Mimari-Zemin-Parke</v>
      </c>
      <c r="I17" s="60" t="s">
        <v>134</v>
      </c>
      <c r="K17" t="s">
        <v>58</v>
      </c>
    </row>
    <row r="18" spans="2:11" x14ac:dyDescent="0.3">
      <c r="B18" s="41" t="s">
        <v>68</v>
      </c>
      <c r="C18" s="41" t="s">
        <v>30</v>
      </c>
      <c r="D18" s="41" t="s">
        <v>62</v>
      </c>
      <c r="E18" s="41" t="s">
        <v>44</v>
      </c>
      <c r="F18" s="41" t="s">
        <v>133</v>
      </c>
      <c r="G18" s="75"/>
      <c r="H18" s="59" t="str">
        <f t="shared" si="0"/>
        <v>2.10-Mimari-Asma Tavan</v>
      </c>
      <c r="I18" s="59" t="s">
        <v>133</v>
      </c>
      <c r="K18" t="s">
        <v>44</v>
      </c>
    </row>
    <row r="19" spans="2:11" ht="28.8" x14ac:dyDescent="0.3">
      <c r="B19" s="37" t="s">
        <v>69</v>
      </c>
      <c r="C19" s="37" t="s">
        <v>31</v>
      </c>
      <c r="D19" s="37" t="s">
        <v>63</v>
      </c>
      <c r="E19" s="37" t="s">
        <v>65</v>
      </c>
      <c r="F19" s="37" t="s">
        <v>133</v>
      </c>
      <c r="G19" s="76"/>
      <c r="H19" s="59" t="str">
        <f t="shared" si="0"/>
        <v>3.1-Mekanik-Havalandırma - Kanal</v>
      </c>
      <c r="I19" s="59" t="s">
        <v>133</v>
      </c>
      <c r="K19" t="s">
        <v>65</v>
      </c>
    </row>
    <row r="20" spans="2:11" ht="28.8" x14ac:dyDescent="0.3">
      <c r="B20" s="37" t="s">
        <v>69</v>
      </c>
      <c r="C20" s="37" t="s">
        <v>31</v>
      </c>
      <c r="D20" s="37" t="s">
        <v>64</v>
      </c>
      <c r="E20" s="37" t="s">
        <v>66</v>
      </c>
      <c r="F20" s="37" t="s">
        <v>133</v>
      </c>
      <c r="G20" s="76"/>
      <c r="H20" s="59" t="str">
        <f t="shared" si="0"/>
        <v>3.2-Mekanik-Havalandırma - Menfez</v>
      </c>
      <c r="I20" s="59" t="s">
        <v>133</v>
      </c>
      <c r="K20" t="s">
        <v>66</v>
      </c>
    </row>
    <row r="21" spans="2:11" x14ac:dyDescent="0.3">
      <c r="B21" s="37" t="s">
        <v>69</v>
      </c>
      <c r="C21" s="37" t="s">
        <v>31</v>
      </c>
      <c r="D21" s="37" t="s">
        <v>98</v>
      </c>
      <c r="E21" s="37" t="s">
        <v>99</v>
      </c>
      <c r="F21" s="37" t="s">
        <v>133</v>
      </c>
      <c r="G21" s="76"/>
      <c r="H21" s="59" t="str">
        <f t="shared" si="0"/>
        <v>3.3-Mekanik-Medikal Gaz Borulama</v>
      </c>
      <c r="I21" s="59" t="s">
        <v>133</v>
      </c>
      <c r="K21" t="s">
        <v>99</v>
      </c>
    </row>
    <row r="22" spans="2:11" x14ac:dyDescent="0.3">
      <c r="B22" s="37" t="s">
        <v>69</v>
      </c>
      <c r="C22" s="37" t="s">
        <v>31</v>
      </c>
      <c r="D22" s="37" t="s">
        <v>101</v>
      </c>
      <c r="E22" s="37" t="s">
        <v>100</v>
      </c>
      <c r="F22" s="37" t="s">
        <v>133</v>
      </c>
      <c r="G22" s="76"/>
      <c r="H22" s="59" t="str">
        <f t="shared" si="0"/>
        <v>3.4-Mekanik-Hastabaşı Ünitesi</v>
      </c>
      <c r="I22" s="59" t="s">
        <v>133</v>
      </c>
      <c r="K22" t="s">
        <v>100</v>
      </c>
    </row>
    <row r="23" spans="2:11" ht="28.8" x14ac:dyDescent="0.3">
      <c r="B23" s="39" t="s">
        <v>74</v>
      </c>
      <c r="C23" s="39" t="s">
        <v>75</v>
      </c>
      <c r="D23" s="39" t="s">
        <v>76</v>
      </c>
      <c r="E23" s="39" t="s">
        <v>102</v>
      </c>
      <c r="F23" s="39" t="s">
        <v>133</v>
      </c>
      <c r="G23" s="77"/>
      <c r="H23" s="59" t="str">
        <f>D23&amp;"-"&amp;C23&amp;"-"&amp;E23</f>
        <v>4.1-Elektrik-Kablo Taşıyıcı Kanal</v>
      </c>
      <c r="I23" s="59" t="s">
        <v>133</v>
      </c>
      <c r="K23" t="s">
        <v>102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8"/>
  <dimension ref="B3:K23"/>
  <sheetViews>
    <sheetView showGridLines="0" zoomScale="70" zoomScaleNormal="70" workbookViewId="0">
      <selection activeCell="K7" sqref="K7"/>
    </sheetView>
  </sheetViews>
  <sheetFormatPr defaultRowHeight="14.4" x14ac:dyDescent="0.3"/>
  <cols>
    <col min="2" max="2" width="9.88671875" customWidth="1"/>
    <col min="3" max="3" width="12.44140625" bestFit="1" customWidth="1"/>
    <col min="4" max="4" width="9" customWidth="1"/>
    <col min="5" max="5" width="20" bestFit="1" customWidth="1"/>
    <col min="6" max="6" width="17.109375" bestFit="1" customWidth="1"/>
    <col min="7" max="7" width="10.109375" bestFit="1" customWidth="1"/>
    <col min="8" max="8" width="69.88671875" style="83" customWidth="1"/>
    <col min="9" max="9" width="2.21875" customWidth="1"/>
    <col min="11" max="11" width="18.44140625" customWidth="1"/>
  </cols>
  <sheetData>
    <row r="3" spans="2:11" x14ac:dyDescent="0.3">
      <c r="D3" s="72"/>
      <c r="E3" s="72"/>
      <c r="F3" s="72"/>
      <c r="G3" s="72"/>
      <c r="H3" s="84"/>
    </row>
    <row r="4" spans="2:11" s="28" customFormat="1" ht="30" customHeight="1" x14ac:dyDescent="0.3">
      <c r="B4" s="85" t="s">
        <v>214</v>
      </c>
      <c r="C4" s="85" t="s">
        <v>215</v>
      </c>
      <c r="D4" s="85" t="s">
        <v>216</v>
      </c>
      <c r="E4" s="85" t="s">
        <v>217</v>
      </c>
      <c r="F4" s="85" t="s">
        <v>218</v>
      </c>
      <c r="G4" s="86" t="s">
        <v>219</v>
      </c>
      <c r="H4" s="85" t="s">
        <v>220</v>
      </c>
    </row>
    <row r="5" spans="2:11" ht="45" customHeight="1" x14ac:dyDescent="0.3">
      <c r="B5" s="43" t="s">
        <v>149</v>
      </c>
      <c r="C5" s="43" t="s">
        <v>221</v>
      </c>
      <c r="D5" s="43" t="s">
        <v>45</v>
      </c>
      <c r="E5" s="43" t="s">
        <v>222</v>
      </c>
      <c r="F5" s="43" t="s">
        <v>223</v>
      </c>
      <c r="G5" s="43" t="s">
        <v>134</v>
      </c>
      <c r="H5" s="87" t="s">
        <v>224</v>
      </c>
      <c r="J5" s="73" t="s">
        <v>225</v>
      </c>
      <c r="K5" s="72"/>
    </row>
    <row r="6" spans="2:11" ht="45" customHeight="1" x14ac:dyDescent="0.3">
      <c r="B6" s="43" t="s">
        <v>149</v>
      </c>
      <c r="C6" s="43" t="s">
        <v>221</v>
      </c>
      <c r="D6" s="43" t="s">
        <v>46</v>
      </c>
      <c r="E6" s="43" t="s">
        <v>226</v>
      </c>
      <c r="F6" s="43" t="s">
        <v>223</v>
      </c>
      <c r="G6" s="43" t="s">
        <v>134</v>
      </c>
      <c r="H6" s="87" t="s">
        <v>224</v>
      </c>
      <c r="K6" s="93" t="s">
        <v>136</v>
      </c>
    </row>
    <row r="7" spans="2:11" ht="45" customHeight="1" x14ac:dyDescent="0.3">
      <c r="B7" s="43" t="s">
        <v>149</v>
      </c>
      <c r="C7" s="43" t="s">
        <v>221</v>
      </c>
      <c r="D7" s="43" t="s">
        <v>47</v>
      </c>
      <c r="E7" s="43" t="s">
        <v>227</v>
      </c>
      <c r="F7" s="43" t="s">
        <v>223</v>
      </c>
      <c r="G7" s="43" t="s">
        <v>134</v>
      </c>
      <c r="H7" s="87" t="s">
        <v>224</v>
      </c>
      <c r="K7" s="34" t="s">
        <v>313</v>
      </c>
    </row>
    <row r="8" spans="2:11" ht="45" customHeight="1" x14ac:dyDescent="0.3">
      <c r="B8" s="43" t="s">
        <v>149</v>
      </c>
      <c r="C8" s="43" t="s">
        <v>221</v>
      </c>
      <c r="D8" s="43" t="s">
        <v>72</v>
      </c>
      <c r="E8" s="43" t="s">
        <v>228</v>
      </c>
      <c r="F8" s="43" t="s">
        <v>223</v>
      </c>
      <c r="G8" s="43" t="s">
        <v>134</v>
      </c>
      <c r="H8" s="87" t="s">
        <v>224</v>
      </c>
    </row>
    <row r="9" spans="2:11" ht="45" customHeight="1" x14ac:dyDescent="0.3">
      <c r="B9" s="41" t="s">
        <v>145</v>
      </c>
      <c r="C9" s="41" t="s">
        <v>229</v>
      </c>
      <c r="D9" s="41" t="s">
        <v>48</v>
      </c>
      <c r="E9" s="41" t="s">
        <v>230</v>
      </c>
      <c r="F9" s="41" t="s">
        <v>231</v>
      </c>
      <c r="G9" s="41" t="s">
        <v>134</v>
      </c>
      <c r="H9" s="88" t="s">
        <v>232</v>
      </c>
    </row>
    <row r="10" spans="2:11" ht="45" customHeight="1" x14ac:dyDescent="0.3">
      <c r="B10" s="41" t="s">
        <v>145</v>
      </c>
      <c r="C10" s="41" t="s">
        <v>229</v>
      </c>
      <c r="D10" s="41" t="s">
        <v>49</v>
      </c>
      <c r="E10" s="41" t="s">
        <v>233</v>
      </c>
      <c r="F10" s="41" t="s">
        <v>231</v>
      </c>
      <c r="G10" s="41" t="s">
        <v>134</v>
      </c>
      <c r="H10" s="88" t="s">
        <v>232</v>
      </c>
    </row>
    <row r="11" spans="2:11" ht="45" customHeight="1" x14ac:dyDescent="0.3">
      <c r="B11" s="41" t="s">
        <v>145</v>
      </c>
      <c r="C11" s="41" t="s">
        <v>229</v>
      </c>
      <c r="D11" s="41" t="s">
        <v>50</v>
      </c>
      <c r="E11" s="41" t="s">
        <v>234</v>
      </c>
      <c r="F11" s="41" t="s">
        <v>235</v>
      </c>
      <c r="G11" s="41" t="s">
        <v>134</v>
      </c>
      <c r="H11" s="88" t="s">
        <v>236</v>
      </c>
    </row>
    <row r="12" spans="2:11" ht="45" customHeight="1" x14ac:dyDescent="0.3">
      <c r="B12" s="41" t="s">
        <v>145</v>
      </c>
      <c r="C12" s="41" t="s">
        <v>229</v>
      </c>
      <c r="D12" s="41" t="s">
        <v>51</v>
      </c>
      <c r="E12" s="41" t="s">
        <v>237</v>
      </c>
      <c r="F12" s="41" t="s">
        <v>238</v>
      </c>
      <c r="G12" s="41" t="s">
        <v>134</v>
      </c>
      <c r="H12" s="88" t="s">
        <v>239</v>
      </c>
    </row>
    <row r="13" spans="2:11" ht="45" customHeight="1" x14ac:dyDescent="0.3">
      <c r="B13" s="41" t="s">
        <v>145</v>
      </c>
      <c r="C13" s="41" t="s">
        <v>229</v>
      </c>
      <c r="D13" s="41" t="s">
        <v>52</v>
      </c>
      <c r="E13" s="41" t="s">
        <v>240</v>
      </c>
      <c r="F13" s="41" t="s">
        <v>241</v>
      </c>
      <c r="G13" s="41" t="s">
        <v>133</v>
      </c>
      <c r="H13" s="88" t="s">
        <v>242</v>
      </c>
    </row>
    <row r="14" spans="2:11" ht="45" customHeight="1" x14ac:dyDescent="0.3">
      <c r="B14" s="41" t="s">
        <v>145</v>
      </c>
      <c r="C14" s="41" t="s">
        <v>229</v>
      </c>
      <c r="D14" s="41" t="s">
        <v>53</v>
      </c>
      <c r="E14" s="41" t="s">
        <v>243</v>
      </c>
      <c r="F14" s="41" t="s">
        <v>244</v>
      </c>
      <c r="G14" s="41" t="s">
        <v>133</v>
      </c>
      <c r="H14" s="88" t="s">
        <v>245</v>
      </c>
    </row>
    <row r="15" spans="2:11" ht="45" customHeight="1" x14ac:dyDescent="0.3">
      <c r="B15" s="41" t="s">
        <v>145</v>
      </c>
      <c r="C15" s="41" t="s">
        <v>229</v>
      </c>
      <c r="D15" s="41" t="s">
        <v>54</v>
      </c>
      <c r="E15" s="41" t="s">
        <v>246</v>
      </c>
      <c r="F15" s="41" t="s">
        <v>247</v>
      </c>
      <c r="G15" s="41" t="s">
        <v>134</v>
      </c>
      <c r="H15" s="88" t="s">
        <v>248</v>
      </c>
    </row>
    <row r="16" spans="2:11" ht="45" customHeight="1" x14ac:dyDescent="0.3">
      <c r="B16" s="41" t="s">
        <v>145</v>
      </c>
      <c r="C16" s="41" t="s">
        <v>229</v>
      </c>
      <c r="D16" s="41" t="s">
        <v>55</v>
      </c>
      <c r="E16" s="41" t="s">
        <v>249</v>
      </c>
      <c r="F16" s="41" t="s">
        <v>250</v>
      </c>
      <c r="G16" s="41" t="s">
        <v>134</v>
      </c>
      <c r="H16" s="88" t="s">
        <v>248</v>
      </c>
    </row>
    <row r="17" spans="2:8" ht="45" customHeight="1" x14ac:dyDescent="0.3">
      <c r="B17" s="41" t="s">
        <v>145</v>
      </c>
      <c r="C17" s="41" t="s">
        <v>229</v>
      </c>
      <c r="D17" s="41" t="s">
        <v>56</v>
      </c>
      <c r="E17" s="41" t="s">
        <v>251</v>
      </c>
      <c r="F17" s="41" t="s">
        <v>252</v>
      </c>
      <c r="G17" s="41" t="s">
        <v>134</v>
      </c>
      <c r="H17" s="88" t="s">
        <v>248</v>
      </c>
    </row>
    <row r="18" spans="2:8" ht="45" customHeight="1" x14ac:dyDescent="0.3">
      <c r="B18" s="41" t="s">
        <v>145</v>
      </c>
      <c r="C18" s="41" t="s">
        <v>229</v>
      </c>
      <c r="D18" s="41" t="s">
        <v>62</v>
      </c>
      <c r="E18" s="41" t="s">
        <v>253</v>
      </c>
      <c r="F18" s="41" t="s">
        <v>254</v>
      </c>
      <c r="G18" s="41" t="s">
        <v>133</v>
      </c>
      <c r="H18" s="88" t="s">
        <v>255</v>
      </c>
    </row>
    <row r="19" spans="2:8" ht="45" customHeight="1" x14ac:dyDescent="0.3">
      <c r="B19" s="37" t="s">
        <v>151</v>
      </c>
      <c r="C19" s="37" t="s">
        <v>256</v>
      </c>
      <c r="D19" s="37" t="s">
        <v>63</v>
      </c>
      <c r="E19" s="37" t="s">
        <v>257</v>
      </c>
      <c r="F19" s="37" t="s">
        <v>258</v>
      </c>
      <c r="G19" s="37" t="s">
        <v>134</v>
      </c>
      <c r="H19" s="89" t="s">
        <v>259</v>
      </c>
    </row>
    <row r="20" spans="2:8" ht="45" customHeight="1" x14ac:dyDescent="0.3">
      <c r="B20" s="37" t="s">
        <v>151</v>
      </c>
      <c r="C20" s="37" t="s">
        <v>256</v>
      </c>
      <c r="D20" s="37" t="s">
        <v>64</v>
      </c>
      <c r="E20" s="37" t="s">
        <v>260</v>
      </c>
      <c r="F20" s="37" t="s">
        <v>261</v>
      </c>
      <c r="G20" s="37" t="s">
        <v>133</v>
      </c>
      <c r="H20" s="89" t="s">
        <v>262</v>
      </c>
    </row>
    <row r="21" spans="2:8" ht="45" customHeight="1" x14ac:dyDescent="0.3">
      <c r="B21" s="37" t="s">
        <v>151</v>
      </c>
      <c r="C21" s="37" t="s">
        <v>256</v>
      </c>
      <c r="D21" s="37" t="s">
        <v>98</v>
      </c>
      <c r="E21" s="37" t="s">
        <v>263</v>
      </c>
      <c r="F21" s="37" t="s">
        <v>264</v>
      </c>
      <c r="G21" s="37" t="s">
        <v>133</v>
      </c>
      <c r="H21" s="89" t="s">
        <v>265</v>
      </c>
    </row>
    <row r="22" spans="2:8" ht="45" customHeight="1" x14ac:dyDescent="0.3">
      <c r="B22" s="39" t="s">
        <v>154</v>
      </c>
      <c r="C22" s="39" t="s">
        <v>266</v>
      </c>
      <c r="D22" s="39" t="s">
        <v>76</v>
      </c>
      <c r="E22" s="39" t="s">
        <v>267</v>
      </c>
      <c r="F22" s="39" t="s">
        <v>268</v>
      </c>
      <c r="G22" s="39" t="s">
        <v>134</v>
      </c>
      <c r="H22" s="90" t="s">
        <v>269</v>
      </c>
    </row>
    <row r="23" spans="2:8" x14ac:dyDescent="0.3">
      <c r="F23" s="91" t="s">
        <v>270</v>
      </c>
      <c r="G23" s="92" t="s">
        <v>271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9"/>
  <dimension ref="B2:B20"/>
  <sheetViews>
    <sheetView topLeftCell="A8" zoomScale="205" zoomScaleNormal="205" workbookViewId="0">
      <selection activeCell="I27" sqref="I27"/>
    </sheetView>
  </sheetViews>
  <sheetFormatPr defaultRowHeight="14.4" x14ac:dyDescent="0.3"/>
  <sheetData>
    <row r="2" spans="2:2" x14ac:dyDescent="0.3">
      <c r="B2" t="s">
        <v>272</v>
      </c>
    </row>
    <row r="20" spans="2:2" x14ac:dyDescent="0.3">
      <c r="B20" t="s">
        <v>273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Sayfa1</vt:lpstr>
      <vt:lpstr>Sayfa2</vt:lpstr>
      <vt:lpstr>Sayfa3</vt:lpstr>
      <vt:lpstr>Çakışma Matrisi</vt:lpstr>
      <vt:lpstr>Sayfa4</vt:lpstr>
      <vt:lpstr>Sayfa5</vt:lpstr>
      <vt:lpstr>Sayfa6</vt:lpstr>
      <vt:lpstr>Sayfa6 (2)</vt:lpstr>
      <vt:lpstr>IE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Selim Soysal</dc:creator>
  <cp:lastModifiedBy>eray</cp:lastModifiedBy>
  <dcterms:created xsi:type="dcterms:W3CDTF">2022-11-02T17:04:03Z</dcterms:created>
  <dcterms:modified xsi:type="dcterms:W3CDTF">2022-11-09T19:23:56Z</dcterms:modified>
</cp:coreProperties>
</file>