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Huebner\sciebo - Hübner, Jasmin (19NQK1@rwth-aachen.de)@rwth-aachen.sciebo.de3\IZKF_Genomics\1_Lists\1_NGS\"/>
    </mc:Choice>
  </mc:AlternateContent>
  <bookViews>
    <workbookView xWindow="0" yWindow="504" windowWidth="38400" windowHeight="19404" tabRatio="500" activeTab="1"/>
  </bookViews>
  <sheets>
    <sheet name="NextSeq, MiSeq" sheetId="1" r:id="rId1"/>
    <sheet name="NovaSeq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2" l="1"/>
  <c r="F48" i="2"/>
  <c r="J48" i="2" s="1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J32" i="2" s="1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R22" i="2"/>
  <c r="G22" i="2"/>
  <c r="F22" i="2"/>
  <c r="R21" i="2"/>
  <c r="G21" i="2"/>
  <c r="F21" i="2"/>
  <c r="G20" i="2"/>
  <c r="F20" i="2"/>
  <c r="G19" i="2"/>
  <c r="F19" i="2"/>
  <c r="G18" i="2"/>
  <c r="F18" i="2"/>
  <c r="G17" i="2"/>
  <c r="F17" i="2"/>
  <c r="N16" i="2"/>
  <c r="M16" i="2"/>
  <c r="L16" i="2"/>
  <c r="K16" i="2"/>
  <c r="G16" i="2"/>
  <c r="F16" i="2"/>
  <c r="G13" i="2"/>
  <c r="J42" i="2" s="1"/>
  <c r="J28" i="2" l="1"/>
  <c r="J40" i="2"/>
  <c r="J44" i="2"/>
  <c r="J18" i="2"/>
  <c r="J22" i="2"/>
  <c r="J36" i="2"/>
  <c r="J26" i="2"/>
  <c r="J27" i="2"/>
  <c r="J35" i="2"/>
  <c r="J43" i="2"/>
  <c r="J17" i="2"/>
  <c r="J24" i="2"/>
  <c r="J29" i="2"/>
  <c r="J37" i="2"/>
  <c r="J45" i="2"/>
  <c r="J30" i="2"/>
  <c r="J38" i="2"/>
  <c r="J46" i="2"/>
  <c r="J16" i="2"/>
  <c r="J20" i="2"/>
  <c r="J25" i="2"/>
  <c r="J33" i="2"/>
  <c r="J41" i="2"/>
  <c r="J19" i="2"/>
  <c r="J21" i="2"/>
  <c r="J23" i="2"/>
  <c r="J31" i="2"/>
  <c r="J39" i="2"/>
  <c r="J47" i="2"/>
  <c r="J34" i="2"/>
  <c r="F16" i="1" l="1"/>
  <c r="G16" i="1"/>
  <c r="G17" i="1"/>
  <c r="F17" i="1"/>
  <c r="J17" i="1" s="1"/>
  <c r="G18" i="1"/>
  <c r="F18" i="1"/>
  <c r="G19" i="1"/>
  <c r="F19" i="1"/>
  <c r="G20" i="1"/>
  <c r="F20" i="1"/>
  <c r="J20" i="1" s="1"/>
  <c r="G21" i="1"/>
  <c r="F21" i="1"/>
  <c r="J21" i="1"/>
  <c r="G22" i="1"/>
  <c r="J22" i="1" s="1"/>
  <c r="F22" i="1"/>
  <c r="G23" i="1"/>
  <c r="F23" i="1"/>
  <c r="G24" i="1"/>
  <c r="F24" i="1"/>
  <c r="G25" i="1"/>
  <c r="F25" i="1"/>
  <c r="J25" i="1" s="1"/>
  <c r="G26" i="1"/>
  <c r="F26" i="1"/>
  <c r="G27" i="1"/>
  <c r="F27" i="1"/>
  <c r="G28" i="1"/>
  <c r="F28" i="1"/>
  <c r="J28" i="1" s="1"/>
  <c r="G29" i="1"/>
  <c r="F29" i="1"/>
  <c r="J29" i="1" s="1"/>
  <c r="G30" i="1"/>
  <c r="F30" i="1"/>
  <c r="G31" i="1"/>
  <c r="F31" i="1"/>
  <c r="J31" i="1" s="1"/>
  <c r="J23" i="1" l="1"/>
  <c r="J30" i="1"/>
  <c r="J24" i="1"/>
  <c r="J18" i="1"/>
  <c r="J27" i="1"/>
  <c r="J26" i="1"/>
  <c r="J19" i="1"/>
  <c r="J16" i="1"/>
</calcChain>
</file>

<file path=xl/sharedStrings.xml><?xml version="1.0" encoding="utf-8"?>
<sst xmlns="http://schemas.openxmlformats.org/spreadsheetml/2006/main" count="151" uniqueCount="70">
  <si>
    <t>Sample dilution</t>
  </si>
  <si>
    <t>Sequencing reagents</t>
  </si>
  <si>
    <t>No.</t>
  </si>
  <si>
    <t>Name</t>
  </si>
  <si>
    <t>Index</t>
  </si>
  <si>
    <t>Product</t>
  </si>
  <si>
    <t>Lot. No.</t>
  </si>
  <si>
    <t>Expiry</t>
  </si>
  <si>
    <t>RSB</t>
  </si>
  <si>
    <t>HT1</t>
  </si>
  <si>
    <t>PhiX</t>
  </si>
  <si>
    <t>Buffer Cartridge</t>
  </si>
  <si>
    <t>Reagent Cartridge</t>
  </si>
  <si>
    <t>Flow Cell</t>
  </si>
  <si>
    <t>Run parameters</t>
  </si>
  <si>
    <t>Run name</t>
  </si>
  <si>
    <t>Read type</t>
  </si>
  <si>
    <t>Cycles Read 1</t>
  </si>
  <si>
    <t>Cycles Read 2</t>
  </si>
  <si>
    <t>Cycles Index 1</t>
  </si>
  <si>
    <t>Comments</t>
  </si>
  <si>
    <t>Run data</t>
  </si>
  <si>
    <t>Conc. [ng/µl] *</t>
  </si>
  <si>
    <t>Average fragment size [bp] **</t>
  </si>
  <si>
    <t>Cycles Index 2</t>
  </si>
  <si>
    <t>20 pM Pool
µl stock + µl HT1</t>
  </si>
  <si>
    <t>1.8 pM Pool
µl stock + µl HT1</t>
  </si>
  <si>
    <t xml:space="preserve">  *  measured on Quantus Fluorometer</t>
  </si>
  <si>
    <t>**  measured on Tapestation 4200</t>
  </si>
  <si>
    <t>Conc. [nM]</t>
  </si>
  <si>
    <t>nM Pool</t>
  </si>
  <si>
    <t>µl stock + µl RSB</t>
  </si>
  <si>
    <t>+</t>
  </si>
  <si>
    <t>x</t>
  </si>
  <si>
    <t xml:space="preserve">Project: </t>
  </si>
  <si>
    <t xml:space="preserve">Provider: </t>
  </si>
  <si>
    <t>Date / Operator:</t>
  </si>
  <si>
    <r>
      <rPr>
        <b/>
        <sz val="12"/>
        <color indexed="8"/>
        <rFont val="Calibri"/>
        <family val="2"/>
      </rPr>
      <t>1st Quality check:</t>
    </r>
    <r>
      <rPr>
        <sz val="12"/>
        <color theme="1"/>
        <rFont val="Calibri"/>
        <family val="2"/>
        <scheme val="minor"/>
      </rPr>
      <t xml:space="preserve"> C:\Users\Admin\Documents\Agilent\TapeStation Data\</t>
    </r>
  </si>
  <si>
    <r>
      <rPr>
        <b/>
        <sz val="12"/>
        <color indexed="8"/>
        <rFont val="Calibri"/>
        <family val="2"/>
      </rPr>
      <t>2nd Quality check:</t>
    </r>
    <r>
      <rPr>
        <sz val="12"/>
        <color theme="1"/>
        <rFont val="Calibri"/>
        <family val="2"/>
        <scheme val="minor"/>
      </rPr>
      <t xml:space="preserve"> C:\Users\Admin\Documents\Agilent\TapeStation Data\</t>
    </r>
  </si>
  <si>
    <r>
      <rPr>
        <b/>
        <sz val="14"/>
        <color indexed="8"/>
        <rFont val="Calibri"/>
        <family val="2"/>
      </rPr>
      <t>Given back to provider:</t>
    </r>
    <r>
      <rPr>
        <sz val="14"/>
        <color indexed="8"/>
        <rFont val="Calibri"/>
        <family val="2"/>
      </rPr>
      <t xml:space="preserve"> </t>
    </r>
  </si>
  <si>
    <r>
      <rPr>
        <b/>
        <sz val="14"/>
        <color indexed="8"/>
        <rFont val="Calibri"/>
        <family val="2"/>
      </rPr>
      <t>Sample storage:</t>
    </r>
    <r>
      <rPr>
        <sz val="14"/>
        <color indexed="8"/>
        <rFont val="Calibri"/>
        <family val="2"/>
      </rPr>
      <t xml:space="preserve"> </t>
    </r>
  </si>
  <si>
    <t xml:space="preserve">Sequencer: </t>
  </si>
  <si>
    <t xml:space="preserve">Index Kit: </t>
  </si>
  <si>
    <t xml:space="preserve">Sequencing Kit: </t>
  </si>
  <si>
    <t>PhiX [%]:</t>
  </si>
  <si>
    <t>NovaSeq 6000 Sequencing</t>
  </si>
  <si>
    <t>Phix [%]:</t>
  </si>
  <si>
    <r>
      <t>Date / Operator:</t>
    </r>
    <r>
      <rPr>
        <sz val="14"/>
        <color indexed="8"/>
        <rFont val="Calibri"/>
        <family val="2"/>
      </rPr>
      <t xml:space="preserve"> </t>
    </r>
  </si>
  <si>
    <t>nM dilution</t>
  </si>
  <si>
    <t>Vol. lib/PhiX pool + vol. 0.2 N NaOH [µl]</t>
  </si>
  <si>
    <t>Vol. den. lib/PhiX pool + vol. 400 mM TrisHCl [µl]</t>
  </si>
  <si>
    <t>µl lib. + Tris-HCl</t>
  </si>
  <si>
    <t>Sequencing settings</t>
  </si>
  <si>
    <t>SP</t>
  </si>
  <si>
    <t>Flow Cell Type</t>
  </si>
  <si>
    <t>S1</t>
  </si>
  <si>
    <t>Application</t>
  </si>
  <si>
    <t>S2</t>
  </si>
  <si>
    <t>Pooled Loading Concentration [nM]</t>
  </si>
  <si>
    <t>S4</t>
  </si>
  <si>
    <t>Final Loading Concentration [pM]</t>
  </si>
  <si>
    <t>Volume of 2.5 nM PhiX to be added to unden. pool [µl]</t>
  </si>
  <si>
    <t>Tris-HCl pH 8 stock</t>
  </si>
  <si>
    <t>SBS Cartridge</t>
  </si>
  <si>
    <t>Cluster Cartridge</t>
  </si>
  <si>
    <t>-</t>
  </si>
  <si>
    <t>Density [K/mm²]</t>
  </si>
  <si>
    <t>Clusters PF [%]</t>
  </si>
  <si>
    <t>Yield [Gb]</t>
  </si>
  <si>
    <t>% &gt;= Q30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</si>
</sst>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4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2" borderId="5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1" fontId="6" fillId="0" borderId="6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left" vertical="center"/>
    </xf>
    <xf numFmtId="164" fontId="0" fillId="2" borderId="4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quotePrefix="1" applyNumberForma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9" fontId="7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" fontId="6" fillId="0" borderId="10" xfId="0" applyNumberFormat="1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65" fontId="0" fillId="2" borderId="4" xfId="0" applyNumberFormat="1" applyFill="1" applyBorder="1" applyAlignment="1">
      <alignment vertical="center"/>
    </xf>
    <xf numFmtId="2" fontId="0" fillId="2" borderId="4" xfId="0" applyNumberFormat="1" applyFill="1" applyBorder="1" applyAlignment="1">
      <alignment vertical="center"/>
    </xf>
    <xf numFmtId="49" fontId="0" fillId="2" borderId="4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right"/>
    </xf>
    <xf numFmtId="0" fontId="1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0" xfId="0" quotePrefix="1" applyAlignment="1">
      <alignment horizontal="center"/>
    </xf>
    <xf numFmtId="49" fontId="0" fillId="0" borderId="1" xfId="0" quotePrefix="1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right" vertical="center"/>
    </xf>
    <xf numFmtId="49" fontId="5" fillId="0" borderId="7" xfId="0" applyNumberFormat="1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16" workbookViewId="0">
      <selection activeCell="N36" sqref="N36:N39"/>
    </sheetView>
  </sheetViews>
  <sheetFormatPr baseColWidth="10" defaultRowHeight="15.6" x14ac:dyDescent="0.3"/>
  <cols>
    <col min="1" max="1" width="5.19921875" style="1" customWidth="1"/>
    <col min="2" max="2" width="12.59765625" style="1" customWidth="1"/>
    <col min="3" max="3" width="15.69921875" style="1" bestFit="1" customWidth="1"/>
    <col min="4" max="4" width="10.19921875" style="10" customWidth="1"/>
    <col min="5" max="5" width="10.796875" style="10" customWidth="1"/>
    <col min="6" max="6" width="10.796875" style="21" customWidth="1"/>
    <col min="7" max="7" width="1.796875" style="14" customWidth="1"/>
    <col min="8" max="8" width="2.19921875" style="14" bestFit="1" customWidth="1"/>
    <col min="9" max="9" width="2.19921875" style="14" customWidth="1"/>
    <col min="10" max="10" width="10.19921875" style="10" customWidth="1"/>
    <col min="11" max="12" width="15.296875" style="1" customWidth="1"/>
    <col min="13" max="13" width="3.796875" style="1" customWidth="1"/>
    <col min="14" max="14" width="16.296875" style="1" customWidth="1"/>
    <col min="15" max="15" width="27.296875" style="2" bestFit="1" customWidth="1"/>
    <col min="16" max="16" width="13" style="2" customWidth="1"/>
  </cols>
  <sheetData>
    <row r="1" spans="1:18" ht="18" customHeight="1" x14ac:dyDescent="0.3">
      <c r="A1" s="115" t="s">
        <v>41</v>
      </c>
      <c r="B1" s="115"/>
      <c r="C1" s="27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8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18" ht="18" x14ac:dyDescent="0.3">
      <c r="A3" s="23" t="s">
        <v>34</v>
      </c>
      <c r="B3" s="23"/>
      <c r="C3" s="25"/>
      <c r="D3" s="23"/>
      <c r="E3" s="23"/>
      <c r="F3" s="23"/>
      <c r="G3" s="23"/>
      <c r="H3" s="23"/>
      <c r="I3" s="23"/>
      <c r="J3" s="23"/>
      <c r="K3" s="24"/>
      <c r="L3" s="23"/>
      <c r="M3" s="23"/>
      <c r="N3" s="23"/>
      <c r="O3" s="23"/>
      <c r="P3" s="23"/>
      <c r="R3" s="24"/>
    </row>
    <row r="4" spans="1:18" ht="18" x14ac:dyDescent="0.3">
      <c r="A4" s="23" t="s">
        <v>35</v>
      </c>
      <c r="B4" s="23"/>
      <c r="C4" s="25"/>
      <c r="D4" s="23"/>
      <c r="E4" s="23"/>
      <c r="F4" s="23"/>
      <c r="G4" s="23"/>
      <c r="H4" s="23"/>
      <c r="I4" s="23"/>
      <c r="J4" s="23"/>
      <c r="K4" s="24"/>
      <c r="L4" s="23"/>
      <c r="M4" s="23"/>
      <c r="N4" s="23"/>
      <c r="O4" s="23"/>
      <c r="P4" s="23"/>
      <c r="R4" s="24"/>
    </row>
    <row r="5" spans="1:18" ht="18" x14ac:dyDescent="0.3">
      <c r="A5" s="23" t="s">
        <v>43</v>
      </c>
      <c r="B5" s="23"/>
      <c r="C5" s="25"/>
      <c r="D5" s="23"/>
      <c r="E5" s="23"/>
      <c r="F5" s="23"/>
      <c r="G5" s="23"/>
      <c r="H5" s="23"/>
      <c r="I5" s="23"/>
      <c r="J5" s="23"/>
      <c r="K5" s="24" t="s">
        <v>40</v>
      </c>
      <c r="L5" s="23"/>
      <c r="M5" s="23"/>
      <c r="N5" s="23"/>
      <c r="O5" s="23"/>
      <c r="P5" s="23"/>
      <c r="R5" s="1"/>
    </row>
    <row r="6" spans="1:18" ht="18" x14ac:dyDescent="0.3">
      <c r="A6" s="23" t="s">
        <v>42</v>
      </c>
      <c r="B6" s="23"/>
      <c r="C6" s="25"/>
      <c r="D6" s="23"/>
      <c r="E6" s="23"/>
      <c r="F6" s="23"/>
      <c r="G6" s="23"/>
      <c r="H6" s="23"/>
      <c r="I6" s="23"/>
      <c r="J6" s="23"/>
      <c r="K6" s="24"/>
      <c r="L6" s="23"/>
      <c r="M6" s="23"/>
      <c r="N6" s="23"/>
      <c r="O6" s="23"/>
      <c r="P6" s="23"/>
      <c r="R6" s="1"/>
    </row>
    <row r="7" spans="1:18" ht="18" x14ac:dyDescent="0.3">
      <c r="A7" s="23" t="s">
        <v>44</v>
      </c>
      <c r="B7" s="23"/>
      <c r="C7" s="23"/>
      <c r="D7" s="23"/>
      <c r="E7" s="23"/>
      <c r="F7" s="23"/>
      <c r="G7" s="23"/>
      <c r="H7" s="23"/>
      <c r="I7" s="23"/>
      <c r="J7" s="23"/>
      <c r="K7" s="24" t="s">
        <v>39</v>
      </c>
      <c r="L7" s="23"/>
      <c r="M7" s="23"/>
      <c r="N7" s="23"/>
      <c r="O7" s="23"/>
      <c r="P7" s="23"/>
      <c r="R7" s="1"/>
    </row>
    <row r="8" spans="1:18" ht="18" x14ac:dyDescent="0.3">
      <c r="A8" s="23" t="s">
        <v>36</v>
      </c>
      <c r="B8" s="23"/>
      <c r="C8" s="25"/>
      <c r="D8" s="23"/>
      <c r="E8" s="23"/>
      <c r="F8" s="23"/>
      <c r="G8" s="23"/>
      <c r="H8" s="23"/>
      <c r="I8" s="23"/>
      <c r="J8" s="23"/>
      <c r="K8" s="24"/>
      <c r="L8" s="23"/>
      <c r="M8" s="23"/>
      <c r="N8" s="23"/>
      <c r="O8" s="23"/>
      <c r="P8" s="23"/>
      <c r="R8" s="25"/>
    </row>
    <row r="9" spans="1:18" ht="18" x14ac:dyDescent="0.3">
      <c r="D9" s="1"/>
      <c r="E9" s="1"/>
      <c r="F9" s="1"/>
      <c r="G9" s="1"/>
      <c r="H9" s="1"/>
      <c r="I9" s="1"/>
      <c r="J9" s="1"/>
      <c r="O9" s="1"/>
      <c r="P9" s="1"/>
      <c r="R9" s="26"/>
    </row>
    <row r="10" spans="1:18" ht="18" x14ac:dyDescent="0.3">
      <c r="D10" s="1"/>
      <c r="E10" s="1"/>
      <c r="F10" s="1"/>
      <c r="G10" s="1"/>
      <c r="H10" s="1"/>
      <c r="I10" s="1"/>
      <c r="J10" s="1"/>
      <c r="O10" s="1"/>
      <c r="P10" s="1"/>
      <c r="R10" s="25"/>
    </row>
    <row r="11" spans="1:18" ht="18" x14ac:dyDescent="0.3">
      <c r="A11" s="94" t="s">
        <v>0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N11" s="94" t="s">
        <v>1</v>
      </c>
      <c r="O11" s="94"/>
      <c r="P11" s="94"/>
      <c r="R11" s="26"/>
    </row>
    <row r="12" spans="1:18" x14ac:dyDescent="0.3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N12" s="98"/>
      <c r="O12" s="98"/>
      <c r="P12" s="98"/>
    </row>
    <row r="13" spans="1:18" x14ac:dyDescent="0.3">
      <c r="A13" s="107" t="s">
        <v>2</v>
      </c>
      <c r="B13" s="107" t="s">
        <v>3</v>
      </c>
      <c r="C13" s="107" t="s">
        <v>4</v>
      </c>
      <c r="D13" s="108" t="s">
        <v>22</v>
      </c>
      <c r="E13" s="108" t="s">
        <v>23</v>
      </c>
      <c r="F13" s="118" t="s">
        <v>29</v>
      </c>
      <c r="G13" s="109" t="s">
        <v>33</v>
      </c>
      <c r="H13" s="110"/>
      <c r="I13" s="110"/>
      <c r="J13" s="18" t="s">
        <v>30</v>
      </c>
      <c r="K13" s="111" t="s">
        <v>25</v>
      </c>
      <c r="L13" s="111" t="s">
        <v>26</v>
      </c>
      <c r="N13" s="113" t="s">
        <v>5</v>
      </c>
      <c r="O13" s="107" t="s">
        <v>6</v>
      </c>
      <c r="P13" s="107" t="s">
        <v>7</v>
      </c>
    </row>
    <row r="14" spans="1:18" ht="30" customHeight="1" x14ac:dyDescent="0.3">
      <c r="A14" s="107"/>
      <c r="B14" s="107"/>
      <c r="C14" s="107"/>
      <c r="D14" s="108"/>
      <c r="E14" s="108"/>
      <c r="F14" s="118"/>
      <c r="G14" s="17" t="s">
        <v>33</v>
      </c>
      <c r="H14" s="116" t="s">
        <v>31</v>
      </c>
      <c r="I14" s="116"/>
      <c r="J14" s="117"/>
      <c r="K14" s="112"/>
      <c r="L14" s="112"/>
      <c r="M14" s="3"/>
      <c r="N14" s="114"/>
      <c r="O14" s="107"/>
      <c r="P14" s="107"/>
    </row>
    <row r="15" spans="1:18" x14ac:dyDescent="0.3">
      <c r="A15" s="11"/>
      <c r="B15" s="12"/>
      <c r="C15" s="12"/>
      <c r="D15" s="12"/>
      <c r="E15" s="12"/>
      <c r="F15" s="19"/>
      <c r="G15" s="15"/>
      <c r="H15" s="15"/>
      <c r="I15" s="15"/>
      <c r="J15" s="16"/>
      <c r="K15" s="12"/>
      <c r="L15" s="13"/>
      <c r="N15" s="11"/>
      <c r="O15" s="12"/>
      <c r="P15" s="13"/>
    </row>
    <row r="16" spans="1:18" x14ac:dyDescent="0.3">
      <c r="A16" s="4">
        <v>1</v>
      </c>
      <c r="B16" s="5"/>
      <c r="C16" s="5"/>
      <c r="D16" s="4"/>
      <c r="E16" s="4"/>
      <c r="F16" s="20" t="e">
        <f>(D16/(660*E16))*1000000</f>
        <v>#DIV/0!</v>
      </c>
      <c r="G16" s="104" t="str">
        <f>$G$14</f>
        <v>x</v>
      </c>
      <c r="H16" s="105"/>
      <c r="I16" s="22" t="s">
        <v>32</v>
      </c>
      <c r="J16" s="28" t="e">
        <f>(F16/$G$13)*G16-G16</f>
        <v>#DIV/0!</v>
      </c>
      <c r="K16" s="5"/>
      <c r="L16" s="5"/>
      <c r="N16" s="39" t="s">
        <v>8</v>
      </c>
      <c r="O16" s="6"/>
      <c r="P16" s="7"/>
    </row>
    <row r="17" spans="1:16" x14ac:dyDescent="0.3">
      <c r="A17" s="4">
        <v>2</v>
      </c>
      <c r="B17" s="5"/>
      <c r="C17" s="5"/>
      <c r="D17" s="4"/>
      <c r="E17" s="4"/>
      <c r="F17" s="20" t="e">
        <f t="shared" ref="F17:F31" si="0">(D17/(660*E17))*1000000</f>
        <v>#DIV/0!</v>
      </c>
      <c r="G17" s="104" t="str">
        <f t="shared" ref="G17:G31" si="1">$G$14</f>
        <v>x</v>
      </c>
      <c r="H17" s="105"/>
      <c r="I17" s="22" t="s">
        <v>32</v>
      </c>
      <c r="J17" s="28" t="e">
        <f t="shared" ref="J17:J31" si="2">(F17/$G$13)*G17-G17</f>
        <v>#DIV/0!</v>
      </c>
      <c r="K17" s="5"/>
      <c r="L17" s="5"/>
      <c r="N17" s="39" t="s">
        <v>9</v>
      </c>
      <c r="O17" s="30"/>
      <c r="P17" s="7"/>
    </row>
    <row r="18" spans="1:16" x14ac:dyDescent="0.3">
      <c r="A18" s="4">
        <v>3</v>
      </c>
      <c r="B18" s="5"/>
      <c r="C18" s="5"/>
      <c r="D18" s="4"/>
      <c r="E18" s="4"/>
      <c r="F18" s="20" t="e">
        <f t="shared" si="0"/>
        <v>#DIV/0!</v>
      </c>
      <c r="G18" s="104" t="str">
        <f t="shared" si="1"/>
        <v>x</v>
      </c>
      <c r="H18" s="105"/>
      <c r="I18" s="22" t="s">
        <v>32</v>
      </c>
      <c r="J18" s="28" t="e">
        <f t="shared" si="2"/>
        <v>#DIV/0!</v>
      </c>
      <c r="K18" s="5"/>
      <c r="L18" s="5"/>
      <c r="N18" s="5" t="s">
        <v>10</v>
      </c>
      <c r="O18" s="9"/>
      <c r="P18" s="7"/>
    </row>
    <row r="19" spans="1:16" x14ac:dyDescent="0.3">
      <c r="A19" s="4">
        <v>4</v>
      </c>
      <c r="B19" s="5"/>
      <c r="C19" s="5"/>
      <c r="D19" s="4"/>
      <c r="E19" s="4"/>
      <c r="F19" s="20" t="e">
        <f t="shared" si="0"/>
        <v>#DIV/0!</v>
      </c>
      <c r="G19" s="104" t="str">
        <f t="shared" si="1"/>
        <v>x</v>
      </c>
      <c r="H19" s="105"/>
      <c r="I19" s="22" t="s">
        <v>32</v>
      </c>
      <c r="J19" s="28" t="e">
        <f t="shared" si="2"/>
        <v>#DIV/0!</v>
      </c>
      <c r="K19" s="5"/>
      <c r="L19" s="5"/>
      <c r="N19" s="31" t="s">
        <v>11</v>
      </c>
      <c r="O19" s="8"/>
      <c r="P19" s="7"/>
    </row>
    <row r="20" spans="1:16" x14ac:dyDescent="0.3">
      <c r="A20" s="4">
        <v>5</v>
      </c>
      <c r="B20" s="5"/>
      <c r="C20" s="5"/>
      <c r="D20" s="4"/>
      <c r="E20" s="4"/>
      <c r="F20" s="20" t="e">
        <f t="shared" si="0"/>
        <v>#DIV/0!</v>
      </c>
      <c r="G20" s="104" t="str">
        <f t="shared" si="1"/>
        <v>x</v>
      </c>
      <c r="H20" s="105"/>
      <c r="I20" s="22" t="s">
        <v>32</v>
      </c>
      <c r="J20" s="28" t="e">
        <f t="shared" si="2"/>
        <v>#DIV/0!</v>
      </c>
      <c r="K20" s="5"/>
      <c r="L20" s="5"/>
      <c r="M20" s="3"/>
      <c r="N20" s="32" t="s">
        <v>12</v>
      </c>
      <c r="O20" s="8"/>
      <c r="P20" s="7"/>
    </row>
    <row r="21" spans="1:16" x14ac:dyDescent="0.3">
      <c r="A21" s="4">
        <v>6</v>
      </c>
      <c r="B21" s="5"/>
      <c r="C21" s="5"/>
      <c r="D21" s="5"/>
      <c r="E21" s="5"/>
      <c r="F21" s="20" t="e">
        <f t="shared" si="0"/>
        <v>#DIV/0!</v>
      </c>
      <c r="G21" s="104" t="str">
        <f t="shared" si="1"/>
        <v>x</v>
      </c>
      <c r="H21" s="105"/>
      <c r="I21" s="22" t="s">
        <v>32</v>
      </c>
      <c r="J21" s="28" t="e">
        <f t="shared" si="2"/>
        <v>#DIV/0!</v>
      </c>
      <c r="K21" s="5"/>
      <c r="L21" s="5"/>
      <c r="M21" s="3"/>
      <c r="N21" s="32" t="s">
        <v>13</v>
      </c>
      <c r="O21" s="8"/>
      <c r="P21" s="7"/>
    </row>
    <row r="22" spans="1:16" x14ac:dyDescent="0.3">
      <c r="A22" s="4">
        <v>7</v>
      </c>
      <c r="B22" s="5"/>
      <c r="C22" s="5"/>
      <c r="D22" s="5"/>
      <c r="E22" s="5"/>
      <c r="F22" s="20" t="e">
        <f t="shared" si="0"/>
        <v>#DIV/0!</v>
      </c>
      <c r="G22" s="104" t="str">
        <f t="shared" si="1"/>
        <v>x</v>
      </c>
      <c r="H22" s="105"/>
      <c r="I22" s="22" t="s">
        <v>32</v>
      </c>
      <c r="J22" s="28" t="e">
        <f t="shared" si="2"/>
        <v>#DIV/0!</v>
      </c>
      <c r="K22" s="5"/>
      <c r="L22" s="5"/>
      <c r="M22" s="3"/>
      <c r="N22" s="95"/>
      <c r="O22" s="95"/>
      <c r="P22" s="95"/>
    </row>
    <row r="23" spans="1:16" x14ac:dyDescent="0.3">
      <c r="A23" s="4">
        <v>8</v>
      </c>
      <c r="B23" s="5"/>
      <c r="C23" s="5"/>
      <c r="D23" s="5"/>
      <c r="E23" s="5"/>
      <c r="F23" s="20" t="e">
        <f t="shared" si="0"/>
        <v>#DIV/0!</v>
      </c>
      <c r="G23" s="104" t="str">
        <f t="shared" si="1"/>
        <v>x</v>
      </c>
      <c r="H23" s="105"/>
      <c r="I23" s="22" t="s">
        <v>32</v>
      </c>
      <c r="J23" s="28" t="e">
        <f t="shared" si="2"/>
        <v>#DIV/0!</v>
      </c>
      <c r="K23" s="5"/>
      <c r="L23" s="5"/>
      <c r="M23" s="3"/>
      <c r="N23" s="84"/>
      <c r="O23" s="84"/>
      <c r="P23" s="84"/>
    </row>
    <row r="24" spans="1:16" x14ac:dyDescent="0.3">
      <c r="A24" s="4">
        <v>9</v>
      </c>
      <c r="B24" s="5"/>
      <c r="C24" s="5"/>
      <c r="D24" s="5"/>
      <c r="E24" s="5"/>
      <c r="F24" s="20" t="e">
        <f t="shared" si="0"/>
        <v>#DIV/0!</v>
      </c>
      <c r="G24" s="104" t="str">
        <f t="shared" si="1"/>
        <v>x</v>
      </c>
      <c r="H24" s="105"/>
      <c r="I24" s="22" t="s">
        <v>32</v>
      </c>
      <c r="J24" s="28" t="e">
        <f t="shared" si="2"/>
        <v>#DIV/0!</v>
      </c>
      <c r="K24" s="5"/>
      <c r="L24" s="5"/>
      <c r="N24" s="99" t="s">
        <v>14</v>
      </c>
      <c r="O24" s="100"/>
      <c r="P24" s="101"/>
    </row>
    <row r="25" spans="1:16" x14ac:dyDescent="0.3">
      <c r="A25" s="4">
        <v>10</v>
      </c>
      <c r="B25" s="5"/>
      <c r="C25" s="5"/>
      <c r="D25" s="5"/>
      <c r="E25" s="5"/>
      <c r="F25" s="20" t="e">
        <f t="shared" si="0"/>
        <v>#DIV/0!</v>
      </c>
      <c r="G25" s="104" t="str">
        <f t="shared" si="1"/>
        <v>x</v>
      </c>
      <c r="H25" s="105"/>
      <c r="I25" s="22" t="s">
        <v>32</v>
      </c>
      <c r="J25" s="28" t="e">
        <f t="shared" si="2"/>
        <v>#DIV/0!</v>
      </c>
      <c r="K25" s="5"/>
      <c r="L25" s="5"/>
      <c r="N25" s="98"/>
      <c r="O25" s="98"/>
      <c r="P25" s="98"/>
    </row>
    <row r="26" spans="1:16" x14ac:dyDescent="0.3">
      <c r="A26" s="4">
        <v>11</v>
      </c>
      <c r="B26" s="5"/>
      <c r="C26" s="5"/>
      <c r="D26" s="5"/>
      <c r="E26" s="5"/>
      <c r="F26" s="20" t="e">
        <f t="shared" si="0"/>
        <v>#DIV/0!</v>
      </c>
      <c r="G26" s="104" t="str">
        <f t="shared" si="1"/>
        <v>x</v>
      </c>
      <c r="H26" s="105"/>
      <c r="I26" s="22" t="s">
        <v>32</v>
      </c>
      <c r="J26" s="28" t="e">
        <f t="shared" si="2"/>
        <v>#DIV/0!</v>
      </c>
      <c r="K26" s="5"/>
      <c r="L26" s="5"/>
      <c r="N26" s="33" t="s">
        <v>15</v>
      </c>
      <c r="O26" s="96"/>
      <c r="P26" s="97"/>
    </row>
    <row r="27" spans="1:16" x14ac:dyDescent="0.3">
      <c r="A27" s="4">
        <v>12</v>
      </c>
      <c r="B27" s="5"/>
      <c r="C27" s="5"/>
      <c r="D27" s="5"/>
      <c r="E27" s="5"/>
      <c r="F27" s="20" t="e">
        <f t="shared" si="0"/>
        <v>#DIV/0!</v>
      </c>
      <c r="G27" s="104" t="str">
        <f t="shared" si="1"/>
        <v>x</v>
      </c>
      <c r="H27" s="105"/>
      <c r="I27" s="22" t="s">
        <v>32</v>
      </c>
      <c r="J27" s="28" t="e">
        <f t="shared" si="2"/>
        <v>#DIV/0!</v>
      </c>
      <c r="K27" s="5"/>
      <c r="L27" s="5"/>
      <c r="M27" s="3"/>
      <c r="N27" s="32" t="s">
        <v>16</v>
      </c>
      <c r="O27" s="96"/>
      <c r="P27" s="97"/>
    </row>
    <row r="28" spans="1:16" x14ac:dyDescent="0.3">
      <c r="A28" s="4">
        <v>13</v>
      </c>
      <c r="B28" s="5"/>
      <c r="C28" s="5"/>
      <c r="D28" s="5"/>
      <c r="E28" s="5"/>
      <c r="F28" s="20" t="e">
        <f t="shared" si="0"/>
        <v>#DIV/0!</v>
      </c>
      <c r="G28" s="104" t="str">
        <f t="shared" si="1"/>
        <v>x</v>
      </c>
      <c r="H28" s="105"/>
      <c r="I28" s="22" t="s">
        <v>32</v>
      </c>
      <c r="J28" s="28" t="e">
        <f t="shared" si="2"/>
        <v>#DIV/0!</v>
      </c>
      <c r="K28" s="5"/>
      <c r="L28" s="5"/>
      <c r="M28" s="3"/>
      <c r="N28" s="32" t="s">
        <v>17</v>
      </c>
      <c r="O28" s="96"/>
      <c r="P28" s="97"/>
    </row>
    <row r="29" spans="1:16" x14ac:dyDescent="0.3">
      <c r="A29" s="4">
        <v>14</v>
      </c>
      <c r="B29" s="5"/>
      <c r="C29" s="5"/>
      <c r="D29" s="5"/>
      <c r="E29" s="5"/>
      <c r="F29" s="20" t="e">
        <f t="shared" si="0"/>
        <v>#DIV/0!</v>
      </c>
      <c r="G29" s="104" t="str">
        <f t="shared" si="1"/>
        <v>x</v>
      </c>
      <c r="H29" s="105"/>
      <c r="I29" s="22" t="s">
        <v>32</v>
      </c>
      <c r="J29" s="28" t="e">
        <f t="shared" si="2"/>
        <v>#DIV/0!</v>
      </c>
      <c r="K29" s="5"/>
      <c r="L29" s="5"/>
      <c r="M29" s="3"/>
      <c r="N29" s="32" t="s">
        <v>19</v>
      </c>
      <c r="O29" s="96"/>
      <c r="P29" s="97"/>
    </row>
    <row r="30" spans="1:16" x14ac:dyDescent="0.3">
      <c r="A30" s="4">
        <v>15</v>
      </c>
      <c r="B30" s="5"/>
      <c r="C30" s="5"/>
      <c r="D30" s="5"/>
      <c r="E30" s="5"/>
      <c r="F30" s="20" t="e">
        <f t="shared" si="0"/>
        <v>#DIV/0!</v>
      </c>
      <c r="G30" s="104" t="str">
        <f t="shared" si="1"/>
        <v>x</v>
      </c>
      <c r="H30" s="105"/>
      <c r="I30" s="22" t="s">
        <v>32</v>
      </c>
      <c r="J30" s="28" t="e">
        <f t="shared" si="2"/>
        <v>#DIV/0!</v>
      </c>
      <c r="K30" s="5"/>
      <c r="L30" s="5"/>
      <c r="M30" s="3"/>
      <c r="N30" s="32" t="s">
        <v>24</v>
      </c>
      <c r="O30" s="96"/>
      <c r="P30" s="97"/>
    </row>
    <row r="31" spans="1:16" x14ac:dyDescent="0.3">
      <c r="A31" s="4">
        <v>16</v>
      </c>
      <c r="B31" s="5"/>
      <c r="C31" s="5"/>
      <c r="D31" s="5"/>
      <c r="E31" s="5"/>
      <c r="F31" s="20" t="e">
        <f t="shared" si="0"/>
        <v>#DIV/0!</v>
      </c>
      <c r="G31" s="104" t="str">
        <f t="shared" si="1"/>
        <v>x</v>
      </c>
      <c r="H31" s="105"/>
      <c r="I31" s="22" t="s">
        <v>32</v>
      </c>
      <c r="J31" s="28" t="e">
        <f t="shared" si="2"/>
        <v>#DIV/0!</v>
      </c>
      <c r="K31" s="5"/>
      <c r="L31" s="5"/>
      <c r="M31" s="3"/>
      <c r="N31" s="32" t="s">
        <v>18</v>
      </c>
      <c r="O31" s="96"/>
      <c r="P31" s="97"/>
    </row>
    <row r="32" spans="1:16" x14ac:dyDescent="0.3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3"/>
      <c r="N32" s="95"/>
      <c r="O32" s="95"/>
      <c r="P32" s="95"/>
    </row>
    <row r="33" spans="1:16" x14ac:dyDescent="0.3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3"/>
      <c r="N33" s="84"/>
      <c r="O33" s="84"/>
      <c r="P33" s="84"/>
    </row>
    <row r="34" spans="1:16" x14ac:dyDescent="0.3">
      <c r="A34" s="94" t="s">
        <v>20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N34" s="99" t="s">
        <v>21</v>
      </c>
      <c r="O34" s="100"/>
      <c r="P34" s="101"/>
    </row>
    <row r="35" spans="1:16" x14ac:dyDescent="0.3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N35" s="98"/>
      <c r="O35" s="98"/>
      <c r="P35" s="98"/>
    </row>
    <row r="36" spans="1:16" x14ac:dyDescent="0.3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7"/>
      <c r="N36" s="32" t="s">
        <v>66</v>
      </c>
      <c r="O36" s="96"/>
      <c r="P36" s="97"/>
    </row>
    <row r="37" spans="1:16" x14ac:dyDescent="0.3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  <c r="N37" s="32" t="s">
        <v>67</v>
      </c>
      <c r="O37" s="96"/>
      <c r="P37" s="97"/>
    </row>
    <row r="38" spans="1:16" x14ac:dyDescent="0.3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90"/>
      <c r="N38" s="32" t="s">
        <v>68</v>
      </c>
      <c r="O38" s="96"/>
      <c r="P38" s="97"/>
    </row>
    <row r="39" spans="1:16" x14ac:dyDescent="0.3">
      <c r="A39" s="91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3"/>
      <c r="N39" s="32" t="s">
        <v>69</v>
      </c>
      <c r="O39" s="96"/>
      <c r="P39" s="97"/>
    </row>
    <row r="40" spans="1:16" x14ac:dyDescent="0.3">
      <c r="D40" s="1"/>
      <c r="E40" s="1"/>
      <c r="F40" s="1"/>
      <c r="G40" s="1"/>
      <c r="H40" s="1"/>
      <c r="I40" s="1"/>
      <c r="J40" s="1"/>
      <c r="O40" s="1"/>
      <c r="P40" s="1"/>
    </row>
    <row r="41" spans="1:16" x14ac:dyDescent="0.3">
      <c r="A41" s="1" t="s">
        <v>27</v>
      </c>
      <c r="D41" s="1"/>
      <c r="E41" s="1" t="s">
        <v>37</v>
      </c>
      <c r="F41" s="1"/>
      <c r="G41" s="1"/>
      <c r="H41" s="1"/>
      <c r="I41" s="1"/>
      <c r="J41" s="1"/>
      <c r="O41" s="1"/>
      <c r="P41" s="1"/>
    </row>
    <row r="42" spans="1:16" x14ac:dyDescent="0.3">
      <c r="A42" s="1" t="s">
        <v>28</v>
      </c>
      <c r="D42" s="1"/>
      <c r="E42" s="1" t="s">
        <v>38</v>
      </c>
      <c r="F42" s="1"/>
      <c r="G42" s="1"/>
      <c r="H42" s="1"/>
      <c r="I42" s="1"/>
      <c r="J42" s="1"/>
      <c r="O42" s="1"/>
      <c r="P42" s="1"/>
    </row>
  </sheetData>
  <mergeCells count="57">
    <mergeCell ref="A1:B1"/>
    <mergeCell ref="G29:H29"/>
    <mergeCell ref="H14:J14"/>
    <mergeCell ref="F13:F14"/>
    <mergeCell ref="N24:P24"/>
    <mergeCell ref="N25:P25"/>
    <mergeCell ref="G28:H28"/>
    <mergeCell ref="O13:O14"/>
    <mergeCell ref="G24:H24"/>
    <mergeCell ref="G20:H20"/>
    <mergeCell ref="O28:P28"/>
    <mergeCell ref="G21:H21"/>
    <mergeCell ref="G26:H26"/>
    <mergeCell ref="G23:H23"/>
    <mergeCell ref="G19:H19"/>
    <mergeCell ref="N22:P22"/>
    <mergeCell ref="N23:P23"/>
    <mergeCell ref="G22:H22"/>
    <mergeCell ref="N11:P11"/>
    <mergeCell ref="N13:N14"/>
    <mergeCell ref="G16:H16"/>
    <mergeCell ref="G17:H17"/>
    <mergeCell ref="G18:H18"/>
    <mergeCell ref="A2:P2"/>
    <mergeCell ref="N12:P12"/>
    <mergeCell ref="P13:P14"/>
    <mergeCell ref="A11:L11"/>
    <mergeCell ref="A13:A14"/>
    <mergeCell ref="B13:B14"/>
    <mergeCell ref="C13:C14"/>
    <mergeCell ref="D13:D14"/>
    <mergeCell ref="E13:E14"/>
    <mergeCell ref="G13:I13"/>
    <mergeCell ref="K13:K14"/>
    <mergeCell ref="L13:L14"/>
    <mergeCell ref="O30:P30"/>
    <mergeCell ref="O31:P31"/>
    <mergeCell ref="G25:H25"/>
    <mergeCell ref="G27:H27"/>
    <mergeCell ref="O27:P27"/>
    <mergeCell ref="G31:H31"/>
    <mergeCell ref="G30:H30"/>
    <mergeCell ref="O26:P26"/>
    <mergeCell ref="O29:P29"/>
    <mergeCell ref="N33:P33"/>
    <mergeCell ref="A36:L39"/>
    <mergeCell ref="A34:L34"/>
    <mergeCell ref="N32:P32"/>
    <mergeCell ref="O36:P36"/>
    <mergeCell ref="O37:P37"/>
    <mergeCell ref="O38:P38"/>
    <mergeCell ref="O39:P39"/>
    <mergeCell ref="N35:P35"/>
    <mergeCell ref="N34:P34"/>
    <mergeCell ref="A32:L32"/>
    <mergeCell ref="A33:L33"/>
    <mergeCell ref="A35:L35"/>
  </mergeCells>
  <phoneticPr fontId="2" type="noConversion"/>
  <dataValidations count="2">
    <dataValidation type="list" allowBlank="1" showInputMessage="1" showErrorMessage="1" sqref="C1">
      <formula1>"NextSeq 500, MiSeq 1, MiSeq2, NovaSeq6000"</formula1>
    </dataValidation>
    <dataValidation type="list" allowBlank="1" showInputMessage="1" showErrorMessage="1" sqref="C6">
      <formula1>"NEB Single, NEB Dual, QIAseq miRNA UDI Library Kit, QuantSeq 3'mRNA-Seq B1, 10x Genomics, Other"</formula1>
    </dataValidation>
  </dataValidations>
  <pageMargins left="0.75000000000000011" right="0.75000000000000011" top="0.984251969" bottom="0.984251969" header="0.5" footer="0.5"/>
  <pageSetup paperSize="9" scale="66" orientation="landscape" horizontalDpi="4294967292" verticalDpi="4294967292"/>
  <headerFooter alignWithMargins="0"/>
  <rowBreaks count="1" manualBreakCount="1"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5"/>
  <sheetViews>
    <sheetView tabSelected="1" topLeftCell="A28" zoomScale="80" zoomScaleNormal="80" workbookViewId="0">
      <selection activeCell="P55" sqref="P55"/>
    </sheetView>
  </sheetViews>
  <sheetFormatPr baseColWidth="10" defaultRowHeight="15.6" x14ac:dyDescent="0.3"/>
  <cols>
    <col min="1" max="1" width="5" style="1" customWidth="1"/>
    <col min="2" max="2" width="13.796875" style="10" bestFit="1" customWidth="1"/>
    <col min="3" max="3" width="10.5" style="1" customWidth="1"/>
    <col min="4" max="4" width="10.19921875" style="81" customWidth="1"/>
    <col min="5" max="5" width="10.796875" style="10" customWidth="1"/>
    <col min="6" max="6" width="10.796875" style="54" customWidth="1"/>
    <col min="7" max="7" width="1.796875" style="14" customWidth="1"/>
    <col min="8" max="8" width="2.19921875" style="14" bestFit="1" customWidth="1"/>
    <col min="9" max="9" width="2.19921875" style="14" customWidth="1"/>
    <col min="10" max="10" width="10.69921875" style="10" customWidth="1"/>
    <col min="11" max="14" width="8.19921875" style="1" customWidth="1"/>
    <col min="15" max="15" width="4.69921875" style="1" customWidth="1"/>
    <col min="16" max="16" width="16.5" style="1" customWidth="1"/>
    <col min="17" max="17" width="28.5" style="2" customWidth="1"/>
    <col min="18" max="18" width="12.296875" style="2" customWidth="1"/>
  </cols>
  <sheetData>
    <row r="1" spans="1:20" s="1" customFormat="1" ht="18" customHeight="1" x14ac:dyDescent="0.3">
      <c r="A1" s="23" t="s">
        <v>45</v>
      </c>
      <c r="B1" s="23"/>
      <c r="C1" s="23"/>
      <c r="D1" s="40"/>
      <c r="E1" s="41"/>
      <c r="F1" s="42"/>
      <c r="G1" s="41"/>
      <c r="H1" s="23"/>
      <c r="I1" s="23"/>
      <c r="J1" s="23"/>
      <c r="K1" s="23"/>
      <c r="L1" s="23"/>
      <c r="O1" s="10"/>
      <c r="P1" s="10"/>
      <c r="R1" s="10"/>
    </row>
    <row r="2" spans="1:20" s="1" customFormat="1" x14ac:dyDescent="0.3">
      <c r="A2" s="37"/>
      <c r="B2" s="37"/>
      <c r="C2" s="37"/>
      <c r="D2" s="43"/>
      <c r="E2" s="44"/>
      <c r="F2" s="45"/>
      <c r="G2" s="44"/>
      <c r="H2" s="46"/>
      <c r="O2" s="10"/>
      <c r="P2" s="10"/>
      <c r="R2" s="10"/>
    </row>
    <row r="3" spans="1:20" s="1" customFormat="1" ht="18" x14ac:dyDescent="0.3">
      <c r="A3" s="23" t="s">
        <v>34</v>
      </c>
      <c r="B3" s="23"/>
      <c r="C3" s="25"/>
      <c r="D3" s="40"/>
      <c r="E3" s="47"/>
      <c r="F3" s="48"/>
      <c r="G3" s="47"/>
      <c r="I3" s="38"/>
      <c r="J3" s="38"/>
      <c r="K3" s="25"/>
      <c r="L3" s="25"/>
      <c r="M3" s="25"/>
      <c r="N3" s="25"/>
      <c r="O3" s="10"/>
      <c r="P3" s="10"/>
      <c r="R3" s="10"/>
    </row>
    <row r="4" spans="1:20" s="1" customFormat="1" ht="18" x14ac:dyDescent="0.3">
      <c r="A4" s="23" t="s">
        <v>35</v>
      </c>
      <c r="B4" s="23"/>
      <c r="C4" s="25"/>
      <c r="D4" s="40"/>
      <c r="E4" s="49"/>
      <c r="F4" s="50"/>
      <c r="G4" s="49"/>
      <c r="I4" s="38"/>
      <c r="J4" s="38"/>
      <c r="O4" s="10"/>
      <c r="P4" s="10"/>
      <c r="R4" s="10"/>
    </row>
    <row r="5" spans="1:20" s="1" customFormat="1" ht="18" x14ac:dyDescent="0.3">
      <c r="A5" s="23" t="s">
        <v>43</v>
      </c>
      <c r="B5" s="23"/>
      <c r="C5" s="25"/>
      <c r="D5" s="40"/>
      <c r="E5" s="51"/>
      <c r="F5" s="52"/>
      <c r="G5" s="51"/>
      <c r="H5" s="38"/>
      <c r="I5" s="38"/>
      <c r="J5" s="38"/>
      <c r="O5" s="10"/>
      <c r="P5" s="10"/>
      <c r="R5" s="10"/>
    </row>
    <row r="6" spans="1:20" s="1" customFormat="1" ht="18" x14ac:dyDescent="0.3">
      <c r="A6" s="23" t="s">
        <v>42</v>
      </c>
      <c r="B6" s="23"/>
      <c r="C6" s="25"/>
      <c r="D6" s="40"/>
      <c r="E6" s="51"/>
      <c r="F6" s="52"/>
      <c r="G6" s="51"/>
      <c r="H6" s="38"/>
      <c r="I6" s="38"/>
      <c r="J6" s="38"/>
      <c r="O6" s="10"/>
      <c r="P6" s="10"/>
      <c r="R6" s="10"/>
    </row>
    <row r="7" spans="1:20" s="1" customFormat="1" ht="18" x14ac:dyDescent="0.3">
      <c r="A7" s="23" t="s">
        <v>46</v>
      </c>
      <c r="B7" s="23"/>
      <c r="C7" s="23"/>
      <c r="D7" s="40"/>
      <c r="E7" s="51"/>
      <c r="F7" s="52"/>
      <c r="G7" s="51"/>
      <c r="H7" s="38"/>
      <c r="I7" s="38"/>
      <c r="J7" s="38"/>
      <c r="O7" s="10"/>
      <c r="P7" s="10"/>
      <c r="R7" s="10"/>
    </row>
    <row r="8" spans="1:20" s="1" customFormat="1" ht="18" x14ac:dyDescent="0.3">
      <c r="A8" s="23" t="s">
        <v>47</v>
      </c>
      <c r="B8" s="23"/>
      <c r="C8" s="25"/>
      <c r="D8" s="40"/>
      <c r="E8" s="51"/>
      <c r="F8" s="52"/>
      <c r="G8" s="51"/>
      <c r="H8" s="38"/>
      <c r="I8" s="38"/>
      <c r="J8" s="38"/>
      <c r="K8" s="25"/>
      <c r="L8" s="25"/>
      <c r="M8" s="25"/>
      <c r="N8" s="25"/>
      <c r="O8" s="10"/>
      <c r="P8" s="10"/>
      <c r="R8" s="10"/>
    </row>
    <row r="9" spans="1:20" s="1" customFormat="1" x14ac:dyDescent="0.3">
      <c r="D9" s="53"/>
      <c r="E9" s="14"/>
      <c r="F9" s="54"/>
      <c r="G9" s="14"/>
      <c r="H9" s="10"/>
      <c r="O9" s="10"/>
      <c r="P9" s="10"/>
      <c r="R9" s="10"/>
    </row>
    <row r="10" spans="1:20" s="1" customFormat="1" x14ac:dyDescent="0.3">
      <c r="D10" s="53"/>
      <c r="E10" s="14"/>
      <c r="F10" s="54"/>
      <c r="G10" s="14"/>
      <c r="H10" s="10"/>
      <c r="O10" s="10"/>
      <c r="P10" s="10"/>
      <c r="R10" s="10"/>
    </row>
    <row r="11" spans="1:20" ht="18" x14ac:dyDescent="0.3">
      <c r="A11" s="55" t="s">
        <v>0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7"/>
      <c r="P11" s="10"/>
      <c r="Q11" s="1"/>
      <c r="R11" s="10"/>
      <c r="T11" s="26"/>
    </row>
    <row r="12" spans="1:20" x14ac:dyDescent="0.3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133"/>
      <c r="N12" s="10"/>
      <c r="P12" s="10"/>
      <c r="Q12" s="1"/>
      <c r="R12" s="10"/>
    </row>
    <row r="13" spans="1:20" ht="15.45" customHeight="1" x14ac:dyDescent="0.3">
      <c r="A13" s="107" t="s">
        <v>2</v>
      </c>
      <c r="B13" s="107" t="s">
        <v>3</v>
      </c>
      <c r="C13" s="134" t="s">
        <v>4</v>
      </c>
      <c r="D13" s="136" t="s">
        <v>22</v>
      </c>
      <c r="E13" s="108" t="s">
        <v>23</v>
      </c>
      <c r="F13" s="139" t="s">
        <v>29</v>
      </c>
      <c r="G13" s="141">
        <f>R20</f>
        <v>0</v>
      </c>
      <c r="H13" s="142"/>
      <c r="I13" s="142"/>
      <c r="J13" s="18" t="s">
        <v>48</v>
      </c>
      <c r="K13" s="143" t="s">
        <v>49</v>
      </c>
      <c r="L13" s="144"/>
      <c r="M13" s="143" t="s">
        <v>50</v>
      </c>
      <c r="N13" s="144"/>
      <c r="P13" s="10"/>
      <c r="Q13" s="1"/>
      <c r="R13" s="10"/>
    </row>
    <row r="14" spans="1:20" ht="30" customHeight="1" x14ac:dyDescent="0.3">
      <c r="A14" s="134"/>
      <c r="B14" s="134"/>
      <c r="C14" s="135"/>
      <c r="D14" s="137"/>
      <c r="E14" s="138"/>
      <c r="F14" s="140"/>
      <c r="G14" s="58" t="s">
        <v>33</v>
      </c>
      <c r="H14" s="126" t="s">
        <v>51</v>
      </c>
      <c r="I14" s="126"/>
      <c r="J14" s="127"/>
      <c r="K14" s="145"/>
      <c r="L14" s="146"/>
      <c r="M14" s="147"/>
      <c r="N14" s="148"/>
      <c r="O14" s="3"/>
      <c r="P14" s="10"/>
      <c r="Q14" s="1"/>
      <c r="R14" s="10"/>
    </row>
    <row r="15" spans="1:20" x14ac:dyDescent="0.3">
      <c r="A15" s="11"/>
      <c r="B15" s="59"/>
      <c r="C15" s="12"/>
      <c r="D15" s="60"/>
      <c r="E15" s="12"/>
      <c r="F15" s="61"/>
      <c r="G15" s="62"/>
      <c r="H15" s="62"/>
      <c r="I15" s="62"/>
      <c r="J15" s="12"/>
      <c r="K15" s="12"/>
      <c r="L15" s="12"/>
      <c r="M15" s="12"/>
      <c r="N15" s="13"/>
      <c r="P15" s="10"/>
      <c r="Q15" s="1"/>
      <c r="R15" s="10"/>
    </row>
    <row r="16" spans="1:20" x14ac:dyDescent="0.3">
      <c r="A16" s="4">
        <v>1</v>
      </c>
      <c r="B16" s="4"/>
      <c r="C16" s="4"/>
      <c r="D16" s="20"/>
      <c r="E16" s="63"/>
      <c r="F16" s="64" t="e">
        <f>(D16/(660*E16))*1000000</f>
        <v>#DIV/0!</v>
      </c>
      <c r="G16" s="104" t="str">
        <f>$G$14</f>
        <v>x</v>
      </c>
      <c r="H16" s="105"/>
      <c r="I16" s="22" t="s">
        <v>32</v>
      </c>
      <c r="J16" s="28" t="e">
        <f>(F16/$G$13)*G16-G16</f>
        <v>#DIV/0!</v>
      </c>
      <c r="K16" s="128" t="str">
        <f>IF(R18="SP","100.6",IF(R18="S1","100.6",IF(R18="S2","150.9",IF(R18="S4","311.9","0"))))</f>
        <v>0</v>
      </c>
      <c r="L16" s="129" t="str">
        <f>IF(R18="SP","25",IF(R18="S1","25",IF(R18="S2","37",IF(R18="S4","77","0"))))</f>
        <v>0</v>
      </c>
      <c r="M16" s="107" t="str">
        <f>IF(R18="SP","125.6",IF(R18="S1","125.6",IF(R18="S2","187.9",IF(R18="S4","388.9","0"))))</f>
        <v>0</v>
      </c>
      <c r="N16" s="132" t="str">
        <f>IF(R18="SP","25",IF(R18="S1","25",IF(R18="S2","38",IF(R18="S4","78","0"))))</f>
        <v>0</v>
      </c>
      <c r="P16" s="55" t="s">
        <v>52</v>
      </c>
      <c r="Q16" s="56"/>
      <c r="R16" s="57"/>
    </row>
    <row r="17" spans="1:19" x14ac:dyDescent="0.3">
      <c r="A17" s="4">
        <v>2</v>
      </c>
      <c r="B17" s="4"/>
      <c r="C17" s="4"/>
      <c r="D17" s="20"/>
      <c r="E17" s="63"/>
      <c r="F17" s="64" t="e">
        <f t="shared" ref="F17:F48" si="0">(D17/(660*E17))*1000000</f>
        <v>#DIV/0!</v>
      </c>
      <c r="G17" s="104" t="str">
        <f t="shared" ref="G17:G48" si="1">$G$14</f>
        <v>x</v>
      </c>
      <c r="H17" s="105"/>
      <c r="I17" s="22" t="s">
        <v>32</v>
      </c>
      <c r="J17" s="28" t="e">
        <f t="shared" ref="J17:J47" si="2">(F17/$G$13)*G17-G17</f>
        <v>#DIV/0!</v>
      </c>
      <c r="K17" s="107"/>
      <c r="L17" s="130"/>
      <c r="M17" s="107"/>
      <c r="N17" s="132"/>
      <c r="P17" s="10"/>
      <c r="Q17" s="1"/>
      <c r="R17" s="10"/>
    </row>
    <row r="18" spans="1:19" x14ac:dyDescent="0.3">
      <c r="A18" s="4">
        <v>3</v>
      </c>
      <c r="B18" s="4"/>
      <c r="C18" s="4"/>
      <c r="D18" s="20"/>
      <c r="E18" s="63"/>
      <c r="F18" s="64" t="e">
        <f t="shared" si="0"/>
        <v>#DIV/0!</v>
      </c>
      <c r="G18" s="104" t="str">
        <f t="shared" si="1"/>
        <v>x</v>
      </c>
      <c r="H18" s="105"/>
      <c r="I18" s="22" t="s">
        <v>32</v>
      </c>
      <c r="J18" s="28" t="e">
        <f t="shared" si="2"/>
        <v>#DIV/0!</v>
      </c>
      <c r="K18" s="107"/>
      <c r="L18" s="130"/>
      <c r="M18" s="107"/>
      <c r="N18" s="132"/>
      <c r="O18" s="65" t="s">
        <v>53</v>
      </c>
      <c r="P18" s="121" t="s">
        <v>54</v>
      </c>
      <c r="Q18" s="123"/>
      <c r="R18" s="82"/>
      <c r="S18" s="67"/>
    </row>
    <row r="19" spans="1:19" x14ac:dyDescent="0.3">
      <c r="A19" s="4">
        <v>4</v>
      </c>
      <c r="B19" s="4"/>
      <c r="C19" s="4"/>
      <c r="D19" s="20"/>
      <c r="E19" s="63"/>
      <c r="F19" s="64" t="e">
        <f t="shared" si="0"/>
        <v>#DIV/0!</v>
      </c>
      <c r="G19" s="104" t="str">
        <f t="shared" si="1"/>
        <v>x</v>
      </c>
      <c r="H19" s="105"/>
      <c r="I19" s="22" t="s">
        <v>32</v>
      </c>
      <c r="J19" s="28" t="e">
        <f t="shared" si="2"/>
        <v>#DIV/0!</v>
      </c>
      <c r="K19" s="107"/>
      <c r="L19" s="130"/>
      <c r="M19" s="107"/>
      <c r="N19" s="132"/>
      <c r="O19" s="65" t="s">
        <v>55</v>
      </c>
      <c r="P19" s="121" t="s">
        <v>56</v>
      </c>
      <c r="Q19" s="123"/>
      <c r="R19" s="68"/>
      <c r="S19" s="67"/>
    </row>
    <row r="20" spans="1:19" x14ac:dyDescent="0.3">
      <c r="A20" s="4">
        <v>5</v>
      </c>
      <c r="B20" s="4"/>
      <c r="C20" s="4"/>
      <c r="D20" s="20"/>
      <c r="E20" s="69"/>
      <c r="F20" s="64" t="e">
        <f t="shared" si="0"/>
        <v>#DIV/0!</v>
      </c>
      <c r="G20" s="104" t="str">
        <f t="shared" si="1"/>
        <v>x</v>
      </c>
      <c r="H20" s="105"/>
      <c r="I20" s="22" t="s">
        <v>32</v>
      </c>
      <c r="J20" s="28" t="e">
        <f t="shared" si="2"/>
        <v>#DIV/0!</v>
      </c>
      <c r="K20" s="107"/>
      <c r="L20" s="130"/>
      <c r="M20" s="107"/>
      <c r="N20" s="132"/>
      <c r="O20" s="65" t="s">
        <v>57</v>
      </c>
      <c r="P20" s="121" t="s">
        <v>58</v>
      </c>
      <c r="Q20" s="123"/>
      <c r="R20" s="83"/>
      <c r="S20" s="67"/>
    </row>
    <row r="21" spans="1:19" x14ac:dyDescent="0.3">
      <c r="A21" s="4">
        <v>6</v>
      </c>
      <c r="B21" s="4"/>
      <c r="C21" s="4"/>
      <c r="D21" s="20"/>
      <c r="E21" s="69"/>
      <c r="F21" s="64" t="e">
        <f t="shared" si="0"/>
        <v>#DIV/0!</v>
      </c>
      <c r="G21" s="104" t="str">
        <f t="shared" si="1"/>
        <v>x</v>
      </c>
      <c r="H21" s="105"/>
      <c r="I21" s="22" t="s">
        <v>32</v>
      </c>
      <c r="J21" s="28" t="e">
        <f t="shared" si="2"/>
        <v>#DIV/0!</v>
      </c>
      <c r="K21" s="107"/>
      <c r="L21" s="130"/>
      <c r="M21" s="107"/>
      <c r="N21" s="132"/>
      <c r="O21" s="65" t="s">
        <v>59</v>
      </c>
      <c r="P21" s="124" t="s">
        <v>60</v>
      </c>
      <c r="Q21" s="125"/>
      <c r="R21" s="4">
        <f>(R20/5)*1000</f>
        <v>0</v>
      </c>
      <c r="S21" s="67"/>
    </row>
    <row r="22" spans="1:19" x14ac:dyDescent="0.3">
      <c r="A22" s="4">
        <v>7</v>
      </c>
      <c r="B22" s="4"/>
      <c r="C22" s="4"/>
      <c r="D22" s="20"/>
      <c r="E22" s="69"/>
      <c r="F22" s="64" t="e">
        <f t="shared" si="0"/>
        <v>#DIV/0!</v>
      </c>
      <c r="G22" s="104" t="str">
        <f t="shared" si="1"/>
        <v>x</v>
      </c>
      <c r="H22" s="105"/>
      <c r="I22" s="22" t="s">
        <v>32</v>
      </c>
      <c r="J22" s="28" t="e">
        <f t="shared" si="2"/>
        <v>#DIV/0!</v>
      </c>
      <c r="K22" s="107"/>
      <c r="L22" s="130"/>
      <c r="M22" s="107"/>
      <c r="N22" s="132"/>
      <c r="O22" s="3"/>
      <c r="P22" s="121" t="s">
        <v>61</v>
      </c>
      <c r="Q22" s="122"/>
      <c r="R22" s="70" t="str">
        <f>IF(R18="SP","0.6",IF(R18="S1","0.6",IF(R18="S2","0.9",IF(R18="S4","1.9","0"))))</f>
        <v>0</v>
      </c>
    </row>
    <row r="23" spans="1:19" x14ac:dyDescent="0.3">
      <c r="A23" s="4">
        <v>8</v>
      </c>
      <c r="B23" s="4"/>
      <c r="C23" s="4"/>
      <c r="D23" s="20"/>
      <c r="E23" s="69"/>
      <c r="F23" s="64" t="e">
        <f t="shared" si="0"/>
        <v>#DIV/0!</v>
      </c>
      <c r="G23" s="104" t="str">
        <f t="shared" si="1"/>
        <v>x</v>
      </c>
      <c r="H23" s="105"/>
      <c r="I23" s="22" t="s">
        <v>32</v>
      </c>
      <c r="J23" s="28" t="e">
        <f t="shared" si="2"/>
        <v>#DIV/0!</v>
      </c>
      <c r="K23" s="107"/>
      <c r="L23" s="130"/>
      <c r="M23" s="107"/>
      <c r="N23" s="132"/>
      <c r="O23" s="3"/>
      <c r="P23" s="10"/>
      <c r="Q23" s="1"/>
      <c r="R23" s="10"/>
    </row>
    <row r="24" spans="1:19" x14ac:dyDescent="0.3">
      <c r="A24" s="4">
        <v>9</v>
      </c>
      <c r="B24" s="4"/>
      <c r="C24" s="4"/>
      <c r="D24" s="20"/>
      <c r="E24" s="69"/>
      <c r="F24" s="64" t="e">
        <f t="shared" si="0"/>
        <v>#DIV/0!</v>
      </c>
      <c r="G24" s="104" t="str">
        <f t="shared" si="1"/>
        <v>x</v>
      </c>
      <c r="H24" s="105"/>
      <c r="I24" s="22" t="s">
        <v>32</v>
      </c>
      <c r="J24" s="28" t="e">
        <f t="shared" si="2"/>
        <v>#DIV/0!</v>
      </c>
      <c r="K24" s="107"/>
      <c r="L24" s="130"/>
      <c r="M24" s="107"/>
      <c r="N24" s="132"/>
      <c r="Q24" s="1"/>
      <c r="R24" s="1"/>
      <c r="S24" s="1"/>
    </row>
    <row r="25" spans="1:19" x14ac:dyDescent="0.3">
      <c r="A25" s="4">
        <v>10</v>
      </c>
      <c r="B25" s="4"/>
      <c r="C25" s="4"/>
      <c r="D25" s="20"/>
      <c r="E25" s="63"/>
      <c r="F25" s="64" t="e">
        <f t="shared" si="0"/>
        <v>#DIV/0!</v>
      </c>
      <c r="G25" s="104" t="str">
        <f t="shared" si="1"/>
        <v>x</v>
      </c>
      <c r="H25" s="105"/>
      <c r="I25" s="22" t="s">
        <v>32</v>
      </c>
      <c r="J25" s="28" t="e">
        <f t="shared" si="2"/>
        <v>#DIV/0!</v>
      </c>
      <c r="K25" s="107"/>
      <c r="L25" s="130"/>
      <c r="M25" s="107"/>
      <c r="N25" s="132"/>
      <c r="P25" s="55" t="s">
        <v>1</v>
      </c>
      <c r="Q25" s="56"/>
      <c r="R25" s="71"/>
    </row>
    <row r="26" spans="1:19" x14ac:dyDescent="0.3">
      <c r="A26" s="4">
        <v>11</v>
      </c>
      <c r="B26" s="4"/>
      <c r="C26" s="4"/>
      <c r="D26" s="20"/>
      <c r="E26" s="63"/>
      <c r="F26" s="64" t="e">
        <f t="shared" si="0"/>
        <v>#DIV/0!</v>
      </c>
      <c r="G26" s="104" t="str">
        <f t="shared" si="1"/>
        <v>x</v>
      </c>
      <c r="H26" s="105"/>
      <c r="I26" s="22" t="s">
        <v>32</v>
      </c>
      <c r="J26" s="28" t="e">
        <f t="shared" si="2"/>
        <v>#DIV/0!</v>
      </c>
      <c r="K26" s="107"/>
      <c r="L26" s="130"/>
      <c r="M26" s="107"/>
      <c r="N26" s="132"/>
      <c r="P26" s="29"/>
      <c r="Q26" s="29"/>
      <c r="R26" s="35"/>
    </row>
    <row r="27" spans="1:19" x14ac:dyDescent="0.3">
      <c r="A27" s="4">
        <v>12</v>
      </c>
      <c r="B27" s="4"/>
      <c r="C27" s="4"/>
      <c r="D27" s="20"/>
      <c r="E27" s="63"/>
      <c r="F27" s="64" t="e">
        <f t="shared" si="0"/>
        <v>#DIV/0!</v>
      </c>
      <c r="G27" s="104" t="str">
        <f t="shared" si="1"/>
        <v>x</v>
      </c>
      <c r="H27" s="105"/>
      <c r="I27" s="22" t="s">
        <v>32</v>
      </c>
      <c r="J27" s="28" t="e">
        <f t="shared" si="2"/>
        <v>#DIV/0!</v>
      </c>
      <c r="K27" s="107"/>
      <c r="L27" s="130"/>
      <c r="M27" s="107"/>
      <c r="N27" s="132"/>
      <c r="O27" s="3"/>
      <c r="P27" s="36" t="s">
        <v>5</v>
      </c>
      <c r="Q27" s="72" t="s">
        <v>6</v>
      </c>
      <c r="R27" s="73" t="s">
        <v>7</v>
      </c>
    </row>
    <row r="28" spans="1:19" x14ac:dyDescent="0.3">
      <c r="A28" s="4">
        <v>13</v>
      </c>
      <c r="B28" s="4"/>
      <c r="C28" s="4"/>
      <c r="D28" s="20"/>
      <c r="E28" s="63"/>
      <c r="F28" s="64" t="e">
        <f t="shared" si="0"/>
        <v>#DIV/0!</v>
      </c>
      <c r="G28" s="104" t="str">
        <f t="shared" si="1"/>
        <v>x</v>
      </c>
      <c r="H28" s="105"/>
      <c r="I28" s="22" t="s">
        <v>32</v>
      </c>
      <c r="J28" s="28" t="e">
        <f t="shared" si="2"/>
        <v>#DIV/0!</v>
      </c>
      <c r="K28" s="107"/>
      <c r="L28" s="130"/>
      <c r="M28" s="107"/>
      <c r="N28" s="132"/>
      <c r="O28" s="3"/>
      <c r="P28" s="74"/>
      <c r="Q28" s="12"/>
      <c r="R28" s="75"/>
    </row>
    <row r="29" spans="1:19" x14ac:dyDescent="0.3">
      <c r="A29" s="4">
        <v>14</v>
      </c>
      <c r="B29" s="4"/>
      <c r="C29" s="4"/>
      <c r="D29" s="20"/>
      <c r="E29" s="69"/>
      <c r="F29" s="64" t="e">
        <f t="shared" si="0"/>
        <v>#DIV/0!</v>
      </c>
      <c r="G29" s="104" t="str">
        <f t="shared" si="1"/>
        <v>x</v>
      </c>
      <c r="H29" s="105"/>
      <c r="I29" s="22" t="s">
        <v>32</v>
      </c>
      <c r="J29" s="28" t="e">
        <f t="shared" si="2"/>
        <v>#DIV/0!</v>
      </c>
      <c r="K29" s="107"/>
      <c r="L29" s="130"/>
      <c r="M29" s="107"/>
      <c r="N29" s="132"/>
      <c r="O29" s="3"/>
      <c r="P29" s="32" t="s">
        <v>62</v>
      </c>
      <c r="Q29" s="34"/>
      <c r="R29" s="7"/>
    </row>
    <row r="30" spans="1:19" x14ac:dyDescent="0.3">
      <c r="A30" s="4">
        <v>15</v>
      </c>
      <c r="B30" s="4"/>
      <c r="C30" s="4"/>
      <c r="D30" s="20"/>
      <c r="E30" s="69"/>
      <c r="F30" s="64" t="e">
        <f t="shared" si="0"/>
        <v>#DIV/0!</v>
      </c>
      <c r="G30" s="104" t="str">
        <f t="shared" si="1"/>
        <v>x</v>
      </c>
      <c r="H30" s="105"/>
      <c r="I30" s="22" t="s">
        <v>32</v>
      </c>
      <c r="J30" s="28" t="e">
        <f t="shared" si="2"/>
        <v>#DIV/0!</v>
      </c>
      <c r="K30" s="107"/>
      <c r="L30" s="130"/>
      <c r="M30" s="107"/>
      <c r="N30" s="132"/>
      <c r="O30" s="3"/>
      <c r="P30" s="32" t="s">
        <v>10</v>
      </c>
      <c r="Q30" s="76"/>
      <c r="R30" s="7"/>
    </row>
    <row r="31" spans="1:19" x14ac:dyDescent="0.3">
      <c r="A31" s="4">
        <v>16</v>
      </c>
      <c r="B31" s="4"/>
      <c r="C31" s="4"/>
      <c r="D31" s="20"/>
      <c r="E31" s="69"/>
      <c r="F31" s="64" t="e">
        <f t="shared" si="0"/>
        <v>#DIV/0!</v>
      </c>
      <c r="G31" s="104" t="str">
        <f t="shared" si="1"/>
        <v>x</v>
      </c>
      <c r="H31" s="105"/>
      <c r="I31" s="22" t="s">
        <v>32</v>
      </c>
      <c r="J31" s="28" t="e">
        <f t="shared" si="2"/>
        <v>#DIV/0!</v>
      </c>
      <c r="K31" s="107"/>
      <c r="L31" s="130"/>
      <c r="M31" s="107"/>
      <c r="N31" s="132"/>
      <c r="O31" s="3"/>
      <c r="P31" s="32" t="s">
        <v>11</v>
      </c>
      <c r="Q31" s="34"/>
      <c r="R31" s="7"/>
    </row>
    <row r="32" spans="1:19" x14ac:dyDescent="0.3">
      <c r="A32" s="4">
        <v>17</v>
      </c>
      <c r="B32" s="4"/>
      <c r="C32" s="63"/>
      <c r="D32" s="20"/>
      <c r="E32" s="69"/>
      <c r="F32" s="64" t="e">
        <f t="shared" si="0"/>
        <v>#DIV/0!</v>
      </c>
      <c r="G32" s="104" t="str">
        <f t="shared" si="1"/>
        <v>x</v>
      </c>
      <c r="H32" s="105"/>
      <c r="I32" s="22" t="s">
        <v>32</v>
      </c>
      <c r="J32" s="28" t="e">
        <f t="shared" si="2"/>
        <v>#DIV/0!</v>
      </c>
      <c r="K32" s="107"/>
      <c r="L32" s="130"/>
      <c r="M32" s="107"/>
      <c r="N32" s="132"/>
      <c r="O32" s="3"/>
      <c r="P32" s="32" t="s">
        <v>63</v>
      </c>
      <c r="Q32" s="34"/>
      <c r="R32" s="7"/>
    </row>
    <row r="33" spans="1:20" x14ac:dyDescent="0.3">
      <c r="A33" s="4">
        <v>18</v>
      </c>
      <c r="B33" s="4"/>
      <c r="C33" s="63"/>
      <c r="D33" s="20"/>
      <c r="E33" s="69"/>
      <c r="F33" s="64" t="e">
        <f t="shared" si="0"/>
        <v>#DIV/0!</v>
      </c>
      <c r="G33" s="104" t="str">
        <f t="shared" si="1"/>
        <v>x</v>
      </c>
      <c r="H33" s="105"/>
      <c r="I33" s="22" t="s">
        <v>32</v>
      </c>
      <c r="J33" s="28" t="e">
        <f t="shared" si="2"/>
        <v>#DIV/0!</v>
      </c>
      <c r="K33" s="107"/>
      <c r="L33" s="130"/>
      <c r="M33" s="107"/>
      <c r="N33" s="132"/>
      <c r="O33" s="3"/>
      <c r="P33" s="32" t="s">
        <v>64</v>
      </c>
      <c r="Q33" s="34"/>
      <c r="R33" s="7"/>
      <c r="S33" s="3"/>
    </row>
    <row r="34" spans="1:20" x14ac:dyDescent="0.3">
      <c r="A34" s="4">
        <v>19</v>
      </c>
      <c r="B34" s="4"/>
      <c r="C34" s="63"/>
      <c r="D34" s="20"/>
      <c r="E34" s="63"/>
      <c r="F34" s="64" t="e">
        <f t="shared" si="0"/>
        <v>#DIV/0!</v>
      </c>
      <c r="G34" s="104" t="str">
        <f t="shared" si="1"/>
        <v>x</v>
      </c>
      <c r="H34" s="105"/>
      <c r="I34" s="22" t="s">
        <v>32</v>
      </c>
      <c r="J34" s="28" t="e">
        <f t="shared" si="2"/>
        <v>#DIV/0!</v>
      </c>
      <c r="K34" s="107"/>
      <c r="L34" s="130"/>
      <c r="M34" s="107"/>
      <c r="N34" s="132"/>
      <c r="P34" s="32" t="s">
        <v>13</v>
      </c>
      <c r="Q34" s="34"/>
      <c r="R34" s="7"/>
      <c r="S34" s="1"/>
      <c r="T34" s="1"/>
    </row>
    <row r="35" spans="1:20" x14ac:dyDescent="0.3">
      <c r="A35" s="4">
        <v>20</v>
      </c>
      <c r="B35" s="4"/>
      <c r="C35" s="63"/>
      <c r="D35" s="20"/>
      <c r="E35" s="63"/>
      <c r="F35" s="64" t="e">
        <f t="shared" si="0"/>
        <v>#DIV/0!</v>
      </c>
      <c r="G35" s="104" t="str">
        <f t="shared" si="1"/>
        <v>x</v>
      </c>
      <c r="H35" s="105"/>
      <c r="I35" s="22" t="s">
        <v>32</v>
      </c>
      <c r="J35" s="28" t="e">
        <f t="shared" si="2"/>
        <v>#DIV/0!</v>
      </c>
      <c r="K35" s="107"/>
      <c r="L35" s="130"/>
      <c r="M35" s="107"/>
      <c r="N35" s="132"/>
      <c r="P35" s="3"/>
      <c r="Q35" s="3"/>
      <c r="R35" s="3"/>
    </row>
    <row r="36" spans="1:20" x14ac:dyDescent="0.3">
      <c r="A36" s="4">
        <v>21</v>
      </c>
      <c r="B36" s="4"/>
      <c r="C36" s="63"/>
      <c r="D36" s="20"/>
      <c r="E36" s="63"/>
      <c r="F36" s="64" t="e">
        <f t="shared" si="0"/>
        <v>#DIV/0!</v>
      </c>
      <c r="G36" s="104" t="str">
        <f t="shared" si="1"/>
        <v>x</v>
      </c>
      <c r="H36" s="105"/>
      <c r="I36" s="22" t="s">
        <v>32</v>
      </c>
      <c r="J36" s="28" t="e">
        <f t="shared" si="2"/>
        <v>#DIV/0!</v>
      </c>
      <c r="K36" s="107"/>
      <c r="L36" s="130"/>
      <c r="M36" s="107"/>
      <c r="N36" s="132"/>
      <c r="Q36" s="1"/>
      <c r="R36" s="1"/>
    </row>
    <row r="37" spans="1:20" x14ac:dyDescent="0.3">
      <c r="A37" s="4">
        <v>22</v>
      </c>
      <c r="B37" s="4"/>
      <c r="C37" s="63"/>
      <c r="D37" s="20"/>
      <c r="E37" s="63"/>
      <c r="F37" s="64" t="e">
        <f t="shared" si="0"/>
        <v>#DIV/0!</v>
      </c>
      <c r="G37" s="104" t="str">
        <f t="shared" si="1"/>
        <v>x</v>
      </c>
      <c r="H37" s="105"/>
      <c r="I37" s="22" t="s">
        <v>32</v>
      </c>
      <c r="J37" s="28" t="e">
        <f t="shared" si="2"/>
        <v>#DIV/0!</v>
      </c>
      <c r="K37" s="107"/>
      <c r="L37" s="130"/>
      <c r="M37" s="107"/>
      <c r="N37" s="132"/>
      <c r="P37" s="55" t="s">
        <v>14</v>
      </c>
      <c r="Q37" s="56"/>
      <c r="R37" s="71"/>
    </row>
    <row r="38" spans="1:20" x14ac:dyDescent="0.3">
      <c r="A38" s="4">
        <v>23</v>
      </c>
      <c r="B38" s="4"/>
      <c r="C38" s="63"/>
      <c r="D38" s="20"/>
      <c r="E38" s="69"/>
      <c r="F38" s="64" t="e">
        <f t="shared" si="0"/>
        <v>#DIV/0!</v>
      </c>
      <c r="G38" s="104" t="str">
        <f t="shared" si="1"/>
        <v>x</v>
      </c>
      <c r="H38" s="105"/>
      <c r="I38" s="22" t="s">
        <v>32</v>
      </c>
      <c r="J38" s="28" t="e">
        <f t="shared" si="2"/>
        <v>#DIV/0!</v>
      </c>
      <c r="K38" s="107"/>
      <c r="L38" s="130"/>
      <c r="M38" s="107"/>
      <c r="N38" s="132"/>
      <c r="P38" s="29"/>
      <c r="Q38" s="29"/>
      <c r="R38" s="35"/>
    </row>
    <row r="39" spans="1:20" x14ac:dyDescent="0.3">
      <c r="A39" s="4">
        <v>24</v>
      </c>
      <c r="B39" s="4"/>
      <c r="C39" s="63"/>
      <c r="D39" s="20"/>
      <c r="E39" s="69"/>
      <c r="F39" s="64" t="e">
        <f t="shared" si="0"/>
        <v>#DIV/0!</v>
      </c>
      <c r="G39" s="104" t="str">
        <f t="shared" si="1"/>
        <v>x</v>
      </c>
      <c r="H39" s="105"/>
      <c r="I39" s="22" t="s">
        <v>32</v>
      </c>
      <c r="J39" s="28" t="e">
        <f t="shared" si="2"/>
        <v>#DIV/0!</v>
      </c>
      <c r="K39" s="107"/>
      <c r="L39" s="130"/>
      <c r="M39" s="107"/>
      <c r="N39" s="132"/>
      <c r="P39" s="32" t="s">
        <v>15</v>
      </c>
      <c r="Q39" s="96"/>
      <c r="R39" s="97"/>
    </row>
    <row r="40" spans="1:20" x14ac:dyDescent="0.3">
      <c r="A40" s="4">
        <v>25</v>
      </c>
      <c r="B40" s="4"/>
      <c r="C40" s="63"/>
      <c r="D40" s="20"/>
      <c r="E40" s="69"/>
      <c r="F40" s="64" t="e">
        <f t="shared" si="0"/>
        <v>#DIV/0!</v>
      </c>
      <c r="G40" s="104" t="str">
        <f t="shared" si="1"/>
        <v>x</v>
      </c>
      <c r="H40" s="105"/>
      <c r="I40" s="22" t="s">
        <v>32</v>
      </c>
      <c r="J40" s="28" t="e">
        <f t="shared" si="2"/>
        <v>#DIV/0!</v>
      </c>
      <c r="K40" s="107"/>
      <c r="L40" s="130"/>
      <c r="M40" s="107"/>
      <c r="N40" s="132"/>
      <c r="P40" s="32" t="s">
        <v>16</v>
      </c>
      <c r="Q40" s="96"/>
      <c r="R40" s="97"/>
    </row>
    <row r="41" spans="1:20" x14ac:dyDescent="0.3">
      <c r="A41" s="4">
        <v>26</v>
      </c>
      <c r="B41" s="4"/>
      <c r="C41" s="63"/>
      <c r="D41" s="20"/>
      <c r="E41" s="69"/>
      <c r="F41" s="64" t="e">
        <f t="shared" si="0"/>
        <v>#DIV/0!</v>
      </c>
      <c r="G41" s="104" t="str">
        <f t="shared" si="1"/>
        <v>x</v>
      </c>
      <c r="H41" s="105"/>
      <c r="I41" s="22" t="s">
        <v>32</v>
      </c>
      <c r="J41" s="28" t="e">
        <f t="shared" si="2"/>
        <v>#DIV/0!</v>
      </c>
      <c r="K41" s="107"/>
      <c r="L41" s="130"/>
      <c r="M41" s="107"/>
      <c r="N41" s="132"/>
      <c r="P41" s="32" t="s">
        <v>17</v>
      </c>
      <c r="Q41" s="96"/>
      <c r="R41" s="97"/>
    </row>
    <row r="42" spans="1:20" x14ac:dyDescent="0.3">
      <c r="A42" s="4">
        <v>27</v>
      </c>
      <c r="B42" s="4"/>
      <c r="C42" s="63"/>
      <c r="D42" s="20"/>
      <c r="E42" s="69"/>
      <c r="F42" s="64" t="e">
        <f t="shared" si="0"/>
        <v>#DIV/0!</v>
      </c>
      <c r="G42" s="104" t="str">
        <f t="shared" si="1"/>
        <v>x</v>
      </c>
      <c r="H42" s="105"/>
      <c r="I42" s="22" t="s">
        <v>32</v>
      </c>
      <c r="J42" s="28" t="e">
        <f t="shared" si="2"/>
        <v>#DIV/0!</v>
      </c>
      <c r="K42" s="107"/>
      <c r="L42" s="130"/>
      <c r="M42" s="107"/>
      <c r="N42" s="132"/>
      <c r="P42" s="32" t="s">
        <v>19</v>
      </c>
      <c r="Q42" s="119"/>
      <c r="R42" s="120"/>
    </row>
    <row r="43" spans="1:20" x14ac:dyDescent="0.3">
      <c r="A43" s="4">
        <v>28</v>
      </c>
      <c r="B43" s="4"/>
      <c r="C43" s="63"/>
      <c r="D43" s="20"/>
      <c r="E43" s="69"/>
      <c r="F43" s="64" t="e">
        <f t="shared" si="0"/>
        <v>#DIV/0!</v>
      </c>
      <c r="G43" s="104" t="str">
        <f t="shared" si="1"/>
        <v>x</v>
      </c>
      <c r="H43" s="105"/>
      <c r="I43" s="22" t="s">
        <v>32</v>
      </c>
      <c r="J43" s="28" t="e">
        <f t="shared" si="2"/>
        <v>#DIV/0!</v>
      </c>
      <c r="K43" s="107"/>
      <c r="L43" s="130"/>
      <c r="M43" s="107"/>
      <c r="N43" s="132"/>
      <c r="P43" s="32" t="s">
        <v>24</v>
      </c>
      <c r="Q43" s="96"/>
      <c r="R43" s="97"/>
    </row>
    <row r="44" spans="1:20" x14ac:dyDescent="0.3">
      <c r="A44" s="4">
        <v>29</v>
      </c>
      <c r="B44" s="4"/>
      <c r="C44" s="63"/>
      <c r="D44" s="20"/>
      <c r="E44" s="69"/>
      <c r="F44" s="64" t="e">
        <f t="shared" si="0"/>
        <v>#DIV/0!</v>
      </c>
      <c r="G44" s="104" t="str">
        <f t="shared" si="1"/>
        <v>x</v>
      </c>
      <c r="H44" s="105"/>
      <c r="I44" s="22" t="s">
        <v>32</v>
      </c>
      <c r="J44" s="28" t="e">
        <f t="shared" si="2"/>
        <v>#DIV/0!</v>
      </c>
      <c r="K44" s="107"/>
      <c r="L44" s="130"/>
      <c r="M44" s="107"/>
      <c r="N44" s="132"/>
      <c r="P44" s="32" t="s">
        <v>18</v>
      </c>
      <c r="Q44" s="119"/>
      <c r="R44" s="120"/>
    </row>
    <row r="45" spans="1:20" x14ac:dyDescent="0.3">
      <c r="A45" s="4">
        <v>30</v>
      </c>
      <c r="B45" s="4"/>
      <c r="C45" s="63"/>
      <c r="D45" s="20"/>
      <c r="E45" s="69"/>
      <c r="F45" s="64" t="e">
        <f t="shared" si="0"/>
        <v>#DIV/0!</v>
      </c>
      <c r="G45" s="104" t="str">
        <f t="shared" si="1"/>
        <v>x</v>
      </c>
      <c r="H45" s="105"/>
      <c r="I45" s="22" t="s">
        <v>32</v>
      </c>
      <c r="J45" s="28" t="e">
        <f t="shared" si="2"/>
        <v>#DIV/0!</v>
      </c>
      <c r="K45" s="107"/>
      <c r="L45" s="130"/>
      <c r="M45" s="107"/>
      <c r="N45" s="132"/>
      <c r="Q45" s="77"/>
      <c r="R45" s="77"/>
    </row>
    <row r="46" spans="1:20" x14ac:dyDescent="0.3">
      <c r="A46" s="4">
        <v>31</v>
      </c>
      <c r="B46" s="4"/>
      <c r="C46" s="63"/>
      <c r="D46" s="20"/>
      <c r="E46" s="69"/>
      <c r="F46" s="64" t="e">
        <f t="shared" si="0"/>
        <v>#DIV/0!</v>
      </c>
      <c r="G46" s="104" t="str">
        <f t="shared" si="1"/>
        <v>x</v>
      </c>
      <c r="H46" s="105"/>
      <c r="I46" s="22" t="s">
        <v>32</v>
      </c>
      <c r="J46" s="28" t="e">
        <f t="shared" si="2"/>
        <v>#DIV/0!</v>
      </c>
      <c r="K46" s="107"/>
      <c r="L46" s="130"/>
      <c r="M46" s="107"/>
      <c r="N46" s="132"/>
      <c r="Q46" s="77"/>
      <c r="R46" s="77"/>
    </row>
    <row r="47" spans="1:20" x14ac:dyDescent="0.3">
      <c r="A47" s="4">
        <v>32</v>
      </c>
      <c r="B47" s="4"/>
      <c r="C47" s="63"/>
      <c r="D47" s="20"/>
      <c r="E47" s="69"/>
      <c r="F47" s="64" t="e">
        <f t="shared" si="0"/>
        <v>#DIV/0!</v>
      </c>
      <c r="G47" s="104" t="str">
        <f t="shared" si="1"/>
        <v>x</v>
      </c>
      <c r="H47" s="105"/>
      <c r="I47" s="22" t="s">
        <v>32</v>
      </c>
      <c r="J47" s="28" t="e">
        <f t="shared" si="2"/>
        <v>#DIV/0!</v>
      </c>
      <c r="K47" s="107"/>
      <c r="L47" s="130"/>
      <c r="M47" s="107"/>
      <c r="N47" s="132"/>
      <c r="P47" s="55" t="s">
        <v>21</v>
      </c>
      <c r="Q47" s="56"/>
      <c r="R47" s="71"/>
    </row>
    <row r="48" spans="1:20" x14ac:dyDescent="0.3">
      <c r="A48" s="4">
        <v>33</v>
      </c>
      <c r="B48" s="4"/>
      <c r="C48" s="78"/>
      <c r="D48" s="79"/>
      <c r="E48" s="80"/>
      <c r="F48" s="64" t="e">
        <f t="shared" si="0"/>
        <v>#DIV/0!</v>
      </c>
      <c r="G48" s="104" t="str">
        <f t="shared" si="1"/>
        <v>x</v>
      </c>
      <c r="H48" s="105"/>
      <c r="I48" s="22" t="s">
        <v>32</v>
      </c>
      <c r="J48" s="28" t="e">
        <f>(F48/2.5)*G48-G48</f>
        <v>#DIV/0!</v>
      </c>
      <c r="K48" s="107"/>
      <c r="L48" s="131"/>
      <c r="M48" s="107"/>
      <c r="N48" s="132"/>
      <c r="Q48" s="1"/>
      <c r="R48" s="10"/>
    </row>
    <row r="49" spans="1:19" x14ac:dyDescent="0.3">
      <c r="P49" s="66" t="s">
        <v>66</v>
      </c>
      <c r="Q49" s="119" t="s">
        <v>65</v>
      </c>
      <c r="R49" s="97"/>
    </row>
    <row r="50" spans="1:19" x14ac:dyDescent="0.3">
      <c r="A50" s="99" t="s">
        <v>20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1"/>
      <c r="P50" s="66" t="s">
        <v>67</v>
      </c>
      <c r="Q50" s="96"/>
      <c r="R50" s="97"/>
    </row>
    <row r="51" spans="1:19" x14ac:dyDescent="0.3">
      <c r="P51" s="66" t="s">
        <v>68</v>
      </c>
      <c r="Q51" s="96"/>
      <c r="R51" s="97"/>
      <c r="S51" s="1"/>
    </row>
    <row r="52" spans="1:19" ht="15.45" customHeight="1" x14ac:dyDescent="0.3">
      <c r="A52" s="85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7"/>
      <c r="P52" s="66" t="s">
        <v>69</v>
      </c>
      <c r="Q52" s="96"/>
      <c r="R52" s="97"/>
      <c r="S52" s="1"/>
    </row>
    <row r="53" spans="1:19" x14ac:dyDescent="0.3">
      <c r="A53" s="88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90"/>
      <c r="Q53" s="1"/>
      <c r="R53" s="1"/>
      <c r="S53" s="1"/>
    </row>
    <row r="54" spans="1:19" x14ac:dyDescent="0.3">
      <c r="A54" s="8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90"/>
      <c r="Q54" s="1"/>
      <c r="R54" s="1"/>
      <c r="S54" s="1"/>
    </row>
    <row r="55" spans="1:19" x14ac:dyDescent="0.3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3"/>
      <c r="Q55" s="1"/>
      <c r="R55" s="1"/>
      <c r="S55" s="1"/>
    </row>
  </sheetData>
  <mergeCells count="65">
    <mergeCell ref="A12:M12"/>
    <mergeCell ref="A13:A14"/>
    <mergeCell ref="B13:B14"/>
    <mergeCell ref="C13:C14"/>
    <mergeCell ref="D13:D14"/>
    <mergeCell ref="E13:E14"/>
    <mergeCell ref="F13:F14"/>
    <mergeCell ref="G13:I13"/>
    <mergeCell ref="K13:L14"/>
    <mergeCell ref="M13:N14"/>
    <mergeCell ref="H14:J14"/>
    <mergeCell ref="G16:H16"/>
    <mergeCell ref="K16:K48"/>
    <mergeCell ref="L16:L48"/>
    <mergeCell ref="M16:M48"/>
    <mergeCell ref="G17:H17"/>
    <mergeCell ref="G18:H18"/>
    <mergeCell ref="G22:H22"/>
    <mergeCell ref="G28:H28"/>
    <mergeCell ref="G27:H27"/>
    <mergeCell ref="P18:Q18"/>
    <mergeCell ref="G19:H19"/>
    <mergeCell ref="P19:Q19"/>
    <mergeCell ref="G20:H20"/>
    <mergeCell ref="P20:Q20"/>
    <mergeCell ref="G21:H21"/>
    <mergeCell ref="P21:Q21"/>
    <mergeCell ref="N16:N48"/>
    <mergeCell ref="P22:Q22"/>
    <mergeCell ref="G23:H23"/>
    <mergeCell ref="G24:H24"/>
    <mergeCell ref="G25:H25"/>
    <mergeCell ref="G26:H26"/>
    <mergeCell ref="Q39:R39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6:H46"/>
    <mergeCell ref="G40:H40"/>
    <mergeCell ref="Q40:R40"/>
    <mergeCell ref="G41:H41"/>
    <mergeCell ref="Q41:R41"/>
    <mergeCell ref="G42:H42"/>
    <mergeCell ref="Q42:R42"/>
    <mergeCell ref="G43:H43"/>
    <mergeCell ref="Q43:R43"/>
    <mergeCell ref="G44:H44"/>
    <mergeCell ref="Q44:R44"/>
    <mergeCell ref="G45:H45"/>
    <mergeCell ref="A52:N55"/>
    <mergeCell ref="Q52:R52"/>
    <mergeCell ref="G47:H47"/>
    <mergeCell ref="G48:H48"/>
    <mergeCell ref="Q49:R49"/>
    <mergeCell ref="A50:N50"/>
    <mergeCell ref="Q50:R50"/>
    <mergeCell ref="Q51:R51"/>
  </mergeCells>
  <dataValidations count="2">
    <dataValidation type="list" allowBlank="1" showInputMessage="1" showErrorMessage="1" sqref="C6">
      <formula1>"Quick-16S NGS, NEB Single, NEB Dual, QIAseq miRNA UDI Library Kit, QuantSeq 3'mRNA-Seq B1, 10x Genomics, Other"</formula1>
    </dataValidation>
    <dataValidation type="list" allowBlank="1" showInputMessage="1" showErrorMessage="1" sqref="R18">
      <formula1>$O$17:$O$21</formula1>
    </dataValidation>
  </dataValidations>
  <pageMargins left="0.75000000000000011" right="0.75000000000000011" top="0.984251969" bottom="0.984251969" header="0.5" footer="0.5"/>
  <pageSetup paperSize="9" scale="52" orientation="landscape" r:id="rId1"/>
  <headerFooter alignWithMargins="0"/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NextSeq, MiSeq</vt:lpstr>
      <vt:lpstr>NovaSeq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Hübner</dc:creator>
  <cp:lastModifiedBy>JHuebner</cp:lastModifiedBy>
  <cp:lastPrinted>2019-01-02T09:24:11Z</cp:lastPrinted>
  <dcterms:created xsi:type="dcterms:W3CDTF">2017-08-31T11:24:47Z</dcterms:created>
  <dcterms:modified xsi:type="dcterms:W3CDTF">2024-01-30T10:00:06Z</dcterms:modified>
</cp:coreProperties>
</file>