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1130" activeTab="1"/>
  </bookViews>
  <sheets>
    <sheet name="tab1" sheetId="18" r:id="rId1"/>
    <sheet name="tab2" sheetId="17" r:id="rId2"/>
    <sheet name="graf1" sheetId="1" r:id="rId3"/>
    <sheet name="tab3" sheetId="2" r:id="rId4"/>
    <sheet name="fig1" sheetId="3" r:id="rId5"/>
    <sheet name="tab4" sheetId="4" r:id="rId6"/>
    <sheet name="fig 2" sheetId="6" r:id="rId7"/>
    <sheet name="graf2" sheetId="5" r:id="rId8"/>
    <sheet name="Graf_3 - Tab_5" sheetId="8" r:id="rId9"/>
    <sheet name="Graf4" sheetId="12" r:id="rId10"/>
    <sheet name="Fig.3" sheetId="13" r:id="rId11"/>
    <sheet name="Graf.5" sheetId="14" r:id="rId12"/>
    <sheet name="Tab.6" sheetId="15" r:id="rId13"/>
    <sheet name="Graf6" sheetId="19" r:id="rId14"/>
    <sheet name="extra1" sheetId="9" r:id="rId15"/>
    <sheet name="extra" sheetId="16" r:id="rId16"/>
  </sheets>
  <calcPr calcId="162913"/>
</workbook>
</file>

<file path=xl/calcChain.xml><?xml version="1.0" encoding="utf-8"?>
<calcChain xmlns="http://schemas.openxmlformats.org/spreadsheetml/2006/main">
  <c r="R4" i="9" l="1"/>
  <c r="T5" i="15"/>
  <c r="P23" i="4" l="1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P6" i="4"/>
  <c r="O6" i="4"/>
  <c r="N6" i="4"/>
  <c r="M6" i="4"/>
  <c r="L6" i="4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T6" i="15" l="1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N6" i="15"/>
  <c r="O6" i="15"/>
  <c r="P6" i="15"/>
  <c r="Q6" i="15"/>
  <c r="R6" i="15"/>
  <c r="S6" i="15"/>
  <c r="N7" i="15"/>
  <c r="O7" i="15"/>
  <c r="P7" i="15"/>
  <c r="Q7" i="15"/>
  <c r="R7" i="15"/>
  <c r="S7" i="15"/>
  <c r="N8" i="15"/>
  <c r="O8" i="15"/>
  <c r="P8" i="15"/>
  <c r="Q8" i="15"/>
  <c r="R8" i="15"/>
  <c r="S8" i="15"/>
  <c r="N9" i="15"/>
  <c r="O9" i="15"/>
  <c r="P9" i="15"/>
  <c r="Q9" i="15"/>
  <c r="R9" i="15"/>
  <c r="S9" i="15"/>
  <c r="N10" i="15"/>
  <c r="O10" i="15"/>
  <c r="P10" i="15"/>
  <c r="Q10" i="15"/>
  <c r="R10" i="15"/>
  <c r="S10" i="15"/>
  <c r="N11" i="15"/>
  <c r="O11" i="15"/>
  <c r="P11" i="15"/>
  <c r="Q11" i="15"/>
  <c r="R11" i="15"/>
  <c r="S11" i="15"/>
  <c r="N12" i="15"/>
  <c r="O12" i="15"/>
  <c r="P12" i="15"/>
  <c r="Q12" i="15"/>
  <c r="R12" i="15"/>
  <c r="S12" i="15"/>
  <c r="N13" i="15"/>
  <c r="O13" i="15"/>
  <c r="P13" i="15"/>
  <c r="Q13" i="15"/>
  <c r="R13" i="15"/>
  <c r="S13" i="15"/>
  <c r="N14" i="15"/>
  <c r="O14" i="15"/>
  <c r="P14" i="15"/>
  <c r="Q14" i="15"/>
  <c r="R14" i="15"/>
  <c r="S14" i="15"/>
  <c r="N15" i="15"/>
  <c r="O15" i="15"/>
  <c r="P15" i="15"/>
  <c r="Q15" i="15"/>
  <c r="R15" i="15"/>
  <c r="S15" i="15"/>
  <c r="N16" i="15"/>
  <c r="O16" i="15"/>
  <c r="P16" i="15"/>
  <c r="Q16" i="15"/>
  <c r="R16" i="15"/>
  <c r="S16" i="15"/>
  <c r="N17" i="15"/>
  <c r="O17" i="15"/>
  <c r="P17" i="15"/>
  <c r="Q17" i="15"/>
  <c r="R17" i="15"/>
  <c r="S17" i="15"/>
  <c r="N18" i="15"/>
  <c r="O18" i="15"/>
  <c r="P18" i="15"/>
  <c r="Q18" i="15"/>
  <c r="R18" i="15"/>
  <c r="S18" i="15"/>
  <c r="N19" i="15"/>
  <c r="O19" i="15"/>
  <c r="P19" i="15"/>
  <c r="Q19" i="15"/>
  <c r="R19" i="15"/>
  <c r="S19" i="15"/>
  <c r="N20" i="15"/>
  <c r="O20" i="15"/>
  <c r="P20" i="15"/>
  <c r="Q20" i="15"/>
  <c r="R20" i="15"/>
  <c r="S20" i="15"/>
  <c r="N21" i="15"/>
  <c r="O21" i="15"/>
  <c r="P21" i="15"/>
  <c r="Q21" i="15"/>
  <c r="R21" i="15"/>
  <c r="S21" i="15"/>
  <c r="N22" i="15"/>
  <c r="O22" i="15"/>
  <c r="P22" i="15"/>
  <c r="Q22" i="15"/>
  <c r="R22" i="15"/>
  <c r="S22" i="15"/>
  <c r="O5" i="15"/>
  <c r="P5" i="15"/>
  <c r="Q5" i="15"/>
  <c r="R5" i="15"/>
  <c r="S5" i="15"/>
  <c r="N5" i="15"/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4" i="13"/>
  <c r="B19" i="13"/>
  <c r="B22" i="13" s="1"/>
  <c r="R5" i="9" l="1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E28" i="16" l="1"/>
  <c r="E30" i="16"/>
  <c r="E27" i="16"/>
  <c r="D31" i="16"/>
  <c r="E29" i="16" s="1"/>
  <c r="B31" i="16"/>
  <c r="C28" i="16" s="1"/>
  <c r="C31" i="16" l="1"/>
  <c r="C29" i="16"/>
  <c r="E31" i="16"/>
  <c r="C27" i="16"/>
  <c r="C30" i="16"/>
  <c r="D19" i="16" l="1"/>
  <c r="E17" i="16" s="1"/>
  <c r="B19" i="16"/>
  <c r="C17" i="16" s="1"/>
  <c r="C18" i="16" l="1"/>
  <c r="C15" i="16"/>
  <c r="C16" i="16"/>
  <c r="E15" i="16"/>
  <c r="E18" i="16"/>
  <c r="E16" i="16"/>
  <c r="C19" i="16"/>
  <c r="E19" i="16"/>
</calcChain>
</file>

<file path=xl/sharedStrings.xml><?xml version="1.0" encoding="utf-8"?>
<sst xmlns="http://schemas.openxmlformats.org/spreadsheetml/2006/main" count="552" uniqueCount="162">
  <si>
    <t>Frequenza</t>
  </si>
  <si>
    <t>Percentuale</t>
  </si>
  <si>
    <t>Percentuale valida</t>
  </si>
  <si>
    <t>Totale</t>
  </si>
  <si>
    <t>fino a 15000€</t>
  </si>
  <si>
    <t>da 15000€ a 35000€</t>
  </si>
  <si>
    <t>da 35000€ a 100000€</t>
  </si>
  <si>
    <t>oltre 100000€</t>
  </si>
  <si>
    <t>Reddito in classi</t>
  </si>
  <si>
    <t>Italiano/Straniero</t>
  </si>
  <si>
    <t>Italiano</t>
  </si>
  <si>
    <t>Straniero</t>
  </si>
  <si>
    <t>Reddito imponibile</t>
  </si>
  <si>
    <t>Media</t>
  </si>
  <si>
    <t>Municipio (integrazione info da Redditi e Anagrafe)</t>
  </si>
  <si>
    <t>Municipio I</t>
  </si>
  <si>
    <t>Municipio II</t>
  </si>
  <si>
    <t>Municipio III</t>
  </si>
  <si>
    <t>Municipio IV</t>
  </si>
  <si>
    <t>Municipio V</t>
  </si>
  <si>
    <t>Municipio VI</t>
  </si>
  <si>
    <t>Municipio VII</t>
  </si>
  <si>
    <t>Municipio VIII</t>
  </si>
  <si>
    <t>Municipio IX</t>
  </si>
  <si>
    <t>Municipio X</t>
  </si>
  <si>
    <t>Municipio XI</t>
  </si>
  <si>
    <t>Municipio XII</t>
  </si>
  <si>
    <t>Municipio XIII</t>
  </si>
  <si>
    <t>Municipio XIV</t>
  </si>
  <si>
    <t>Municipio XV</t>
  </si>
  <si>
    <t>Totale Residenti</t>
  </si>
  <si>
    <t>Non Indicato</t>
  </si>
  <si>
    <t>sopra i 35000</t>
  </si>
  <si>
    <t>fino a 20000</t>
  </si>
  <si>
    <t>20000 - 25000</t>
  </si>
  <si>
    <t>25000 - 30000</t>
  </si>
  <si>
    <t>30000 - 35000</t>
  </si>
  <si>
    <t>Fino a 29 anni</t>
  </si>
  <si>
    <t>30-44 anni</t>
  </si>
  <si>
    <t>45-59 anni</t>
  </si>
  <si>
    <t>60-75 anni</t>
  </si>
  <si>
    <t>oltre 75 anni</t>
  </si>
  <si>
    <t>Somma</t>
  </si>
  <si>
    <t>oltre 4.500.000.000</t>
  </si>
  <si>
    <t>3.500.000.000 - 4.500.000.000</t>
  </si>
  <si>
    <t>2.500.000.000 - 3.500.000.000</t>
  </si>
  <si>
    <t>0 - 2.500.000.000</t>
  </si>
  <si>
    <t>ALBANIA</t>
  </si>
  <si>
    <t>BELGIO</t>
  </si>
  <si>
    <t>BULGARIA</t>
  </si>
  <si>
    <t>FRANCIA</t>
  </si>
  <si>
    <t>GERMANIA</t>
  </si>
  <si>
    <t>GRAN BRETAGNA E IRLANDA DEL NORD</t>
  </si>
  <si>
    <t>IUGOSLAVIA</t>
  </si>
  <si>
    <t>POLONIA</t>
  </si>
  <si>
    <t>ROMANIA</t>
  </si>
  <si>
    <t>SPAGNA</t>
  </si>
  <si>
    <t>SVIZZERA</t>
  </si>
  <si>
    <t>UCRAINA</t>
  </si>
  <si>
    <t>MOLDAVIA</t>
  </si>
  <si>
    <t>CROAZIA</t>
  </si>
  <si>
    <t>SRI LANKA</t>
  </si>
  <si>
    <t>CINA REPUBBLICA POPOLARE</t>
  </si>
  <si>
    <t>FILIPPINE</t>
  </si>
  <si>
    <t>INDIA</t>
  </si>
  <si>
    <t>BANGLADESH</t>
  </si>
  <si>
    <t>ETIOPIA</t>
  </si>
  <si>
    <t>LIBIA</t>
  </si>
  <si>
    <t>MAROCCO</t>
  </si>
  <si>
    <t>EGITTO</t>
  </si>
  <si>
    <t>TUNISIA</t>
  </si>
  <si>
    <t>STATI UNITI D AMERICA</t>
  </si>
  <si>
    <t>ARGENTINA</t>
  </si>
  <si>
    <t>BRASILE</t>
  </si>
  <si>
    <t>ECUADOR</t>
  </si>
  <si>
    <t>PERU</t>
  </si>
  <si>
    <t>VENEZUELA</t>
  </si>
  <si>
    <t>Conteggio</t>
  </si>
  <si>
    <t>Totale Famiglie</t>
  </si>
  <si>
    <t>Famiglie senza minori</t>
  </si>
  <si>
    <t>.</t>
  </si>
  <si>
    <t>Famiglie con minori</t>
  </si>
  <si>
    <t>redd_procap</t>
  </si>
  <si>
    <t>generale</t>
  </si>
  <si>
    <t>senza minori</t>
  </si>
  <si>
    <t>con minori</t>
  </si>
  <si>
    <t>Addizionale Irpef in euro</t>
  </si>
  <si>
    <t>Reddito diviso in 4 classi</t>
  </si>
  <si>
    <t>oltre 100000</t>
  </si>
  <si>
    <t>dichiaranti</t>
  </si>
  <si>
    <t>somma</t>
  </si>
  <si>
    <t>percentuale</t>
  </si>
  <si>
    <t>Distribuzione del reddito</t>
  </si>
  <si>
    <t>TUTTI I DICHIARANTI</t>
  </si>
  <si>
    <t>SOLO RESIDENTI</t>
  </si>
  <si>
    <t>fino a 15.000€</t>
  </si>
  <si>
    <t>da 15.000€ a 35.000€</t>
  </si>
  <si>
    <t>da 35.000€ a 100.000€</t>
  </si>
  <si>
    <t>oltre 100.000€</t>
  </si>
  <si>
    <t>Cittadinanza</t>
  </si>
  <si>
    <t>Cittadinanza (valori assoluti)</t>
  </si>
  <si>
    <t>Municipi</t>
  </si>
  <si>
    <t>Fonte: Elaborazioni Ufficio di Statistica di Roma Capitale su dati Siatel - Agenzia delle Entrate forniti dal Dipartimento Risorse Economiche</t>
  </si>
  <si>
    <t>Cittadinanza (percentuali)</t>
  </si>
  <si>
    <t>Confronti rispetto al 2015</t>
  </si>
  <si>
    <t>età divisa in 5 classi (valori assoluti)</t>
  </si>
  <si>
    <t>età divisa in 5 classi (percentuali)</t>
  </si>
  <si>
    <t>fino a 29 anni</t>
  </si>
  <si>
    <t>60-74 anni</t>
  </si>
  <si>
    <t>Graf.1 - Reddito diviso in classi</t>
  </si>
  <si>
    <t>Reddito imponibile in euro</t>
  </si>
  <si>
    <t>età divisa in 5 classi</t>
  </si>
  <si>
    <t>Reddito imponibile medio (valori in euro)</t>
  </si>
  <si>
    <t>Reddito imponibile (unità con 2 decimali)</t>
  </si>
  <si>
    <t>Differenze percentuali</t>
  </si>
  <si>
    <t>Cittadini Italiani</t>
  </si>
  <si>
    <t>Cittadini Stranieri</t>
  </si>
  <si>
    <t>Tab. 1 - Numerosità dei contribuenti per municipio e cittadinanza nel 2016 a Roma</t>
  </si>
  <si>
    <t>Tab. 2 - Numerosità dei contribuenti per municipio e fascia di età nel 2016 a Roma.</t>
  </si>
  <si>
    <t>Tab. 3 - Reddito individuale imponibile medio per municipio e cittadinanza nel 2016 a Roma.</t>
  </si>
  <si>
    <t>Tab. 4 - Reddito individuale imponibile medio per municipio e fasce d’età nel 2016 a Roma.</t>
  </si>
  <si>
    <t>Graf. 2 - Reddito individuale imponibile totale per municipio e cittadinanza nel 2016.</t>
  </si>
  <si>
    <t>numero dichiaranti</t>
  </si>
  <si>
    <t>Graf. 3 - Numerosità e reddito medio delle 30 comunità di dichiaranti stranieri più presenti a Roma nel 2016.</t>
  </si>
  <si>
    <t>Graf. 4 - Reddito medio familiare, con minori, senza minori nel 2016 a Roma.</t>
  </si>
  <si>
    <t>Roma</t>
  </si>
  <si>
    <t>Fig. 3 - Cartografia del reddito medio pro capite per municipio dichiarato a Roma nel 2016.</t>
  </si>
  <si>
    <t>Reddito medio procapite</t>
  </si>
  <si>
    <t>fino a 15.000</t>
  </si>
  <si>
    <t>15.000-20.000</t>
  </si>
  <si>
    <t>20.000-25.000</t>
  </si>
  <si>
    <t>25.000-30.000</t>
  </si>
  <si>
    <t>30.000-35.000</t>
  </si>
  <si>
    <t>Municipio</t>
  </si>
  <si>
    <t>Tab. 6 - Addizionale comunale versata nei municipi romani da cittadini italiani e stranieri nel 2016.</t>
  </si>
  <si>
    <t>addizionale irpef in euro</t>
  </si>
  <si>
    <t>cittadini italiani</t>
  </si>
  <si>
    <t>cittadini stranieri</t>
  </si>
  <si>
    <t>Graf. 6 - Addizionale comunale versata nei municipi romani da cittadini italiani e stranieri (2016).</t>
  </si>
  <si>
    <t>tutti</t>
  </si>
  <si>
    <t>residenti</t>
  </si>
  <si>
    <t>Tot</t>
  </si>
  <si>
    <t>media</t>
  </si>
  <si>
    <t>media Roma</t>
  </si>
  <si>
    <t>Reddito medio individuale (semplice)</t>
  </si>
  <si>
    <t>differenza tra reddito proc e reddito ind</t>
  </si>
  <si>
    <t>redditi individuali</t>
  </si>
  <si>
    <t>diff individuali-Procapite</t>
  </si>
  <si>
    <t>Graf. 5 - Reddito procapite medio con minori, senza minori nel 2016 a Roma.</t>
  </si>
  <si>
    <t>totale</t>
  </si>
  <si>
    <t>2015: Addizionale Irpef in euro</t>
  </si>
  <si>
    <t>Differenze 2016-2015</t>
  </si>
  <si>
    <t>incidenza stranieri</t>
  </si>
  <si>
    <t>Fig. 1- Cartografia del reddito medio per municipio dichiarato a Roma nel 2016.</t>
  </si>
  <si>
    <r>
      <t>Fig. 2 -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000000"/>
        <rFont val="Calibri"/>
        <family val="2"/>
        <scheme val="minor"/>
      </rPr>
      <t>Cartografia del reddito totale per municipio dichiarato a Roma nel 2016.</t>
    </r>
  </si>
  <si>
    <t>Tab.5 - Numerosità e reddito medio delle 30 comunità di dichiaranti stranieri più presenti a Roma nel 2016.</t>
  </si>
  <si>
    <t>Comunità</t>
  </si>
  <si>
    <t>Numero dichiaranti</t>
  </si>
  <si>
    <t>Media reddito</t>
  </si>
  <si>
    <t>STATI UNITI D’AMERICA</t>
  </si>
  <si>
    <t>Reddito medio familiare</t>
  </si>
  <si>
    <t>Reddito procapite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</si>
</sst>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##0"/>
    <numFmt numFmtId="165" formatCode="####.0"/>
    <numFmt numFmtId="166" formatCode="_-* #,##0_-;\-* #,##0_-;_-* &quot;-&quot;??_-;_-@_-"/>
    <numFmt numFmtId="167" formatCode="0.0"/>
    <numFmt numFmtId="168" formatCode="#,##0.0"/>
    <numFmt numFmtId="169" formatCode="0.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Arial Bold"/>
    </font>
    <font>
      <b/>
      <i/>
      <sz val="11"/>
      <color rgb="FFFF0000"/>
      <name val="Calibri"/>
      <family val="2"/>
      <scheme val="minor"/>
    </font>
    <font>
      <sz val="9"/>
      <name val="Calibri"/>
      <family val="2"/>
    </font>
    <font>
      <b/>
      <i/>
      <sz val="9"/>
      <name val="Calibri"/>
      <family val="2"/>
    </font>
    <font>
      <i/>
      <sz val="8.5"/>
      <name val="Calibri"/>
      <family val="2"/>
    </font>
    <font>
      <sz val="11"/>
      <color rgb="FF000000"/>
      <name val="Calibri"/>
      <family val="2"/>
      <scheme val="minor"/>
    </font>
    <font>
      <i/>
      <sz val="8.5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Arial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8.5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E001C"/>
        <bgColor indexed="64"/>
      </patternFill>
    </fill>
  </fills>
  <borders count="77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8E001C"/>
      </left>
      <right/>
      <top style="thin">
        <color rgb="FF8E001C"/>
      </top>
      <bottom/>
      <diagonal/>
    </border>
    <border>
      <left style="thin">
        <color theme="0"/>
      </left>
      <right/>
      <top style="thin">
        <color rgb="FF8E001C"/>
      </top>
      <bottom style="thin">
        <color theme="0"/>
      </bottom>
      <diagonal/>
    </border>
    <border>
      <left/>
      <right/>
      <top style="thin">
        <color rgb="FF8E001C"/>
      </top>
      <bottom style="thin">
        <color theme="0"/>
      </bottom>
      <diagonal/>
    </border>
    <border>
      <left/>
      <right style="thin">
        <color theme="0"/>
      </right>
      <top style="thin">
        <color rgb="FF8E001C"/>
      </top>
      <bottom style="thin">
        <color theme="0"/>
      </bottom>
      <diagonal/>
    </border>
    <border>
      <left style="thin">
        <color theme="0"/>
      </left>
      <right/>
      <top style="thin">
        <color rgb="FF8E001C"/>
      </top>
      <bottom/>
      <diagonal/>
    </border>
    <border>
      <left/>
      <right/>
      <top style="thin">
        <color rgb="FF8E001C"/>
      </top>
      <bottom/>
      <diagonal/>
    </border>
    <border>
      <left/>
      <right style="thin">
        <color rgb="FF8E001C"/>
      </right>
      <top style="thin">
        <color rgb="FF8E001C"/>
      </top>
      <bottom/>
      <diagonal/>
    </border>
    <border>
      <left style="thin">
        <color rgb="FF8E001C"/>
      </left>
      <right/>
      <top/>
      <bottom/>
      <diagonal/>
    </border>
    <border>
      <left/>
      <right style="thin">
        <color rgb="FF8E001C"/>
      </right>
      <top style="thin">
        <color theme="0"/>
      </top>
      <bottom style="thin">
        <color theme="0"/>
      </bottom>
      <diagonal/>
    </border>
    <border>
      <left style="thin">
        <color rgb="FF8E001C"/>
      </left>
      <right/>
      <top/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001C"/>
      </bottom>
      <diagonal/>
    </border>
    <border>
      <left/>
      <right style="thin">
        <color theme="0"/>
      </right>
      <top style="thin">
        <color theme="0"/>
      </top>
      <bottom style="thin">
        <color rgb="FF8E001C"/>
      </bottom>
      <diagonal/>
    </border>
    <border>
      <left/>
      <right style="thin">
        <color theme="0"/>
      </right>
      <top/>
      <bottom style="thin">
        <color rgb="FF8E001C"/>
      </bottom>
      <diagonal/>
    </border>
    <border>
      <left/>
      <right style="thin">
        <color rgb="FF8E001C"/>
      </right>
      <top/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thin">
        <color rgb="FF8E001C"/>
      </top>
      <bottom style="thin">
        <color rgb="FF8E001C"/>
      </bottom>
      <diagonal/>
    </border>
    <border>
      <left style="thin">
        <color rgb="FF8E001C"/>
      </left>
      <right style="thin">
        <color theme="0"/>
      </right>
      <top style="thin">
        <color rgb="FF8E001C"/>
      </top>
      <bottom/>
      <diagonal/>
    </border>
    <border>
      <left/>
      <right style="thin">
        <color rgb="FF8E001C"/>
      </right>
      <top style="thin">
        <color rgb="FF8E001C"/>
      </top>
      <bottom style="thin">
        <color theme="0"/>
      </bottom>
      <diagonal/>
    </border>
    <border>
      <left style="thin">
        <color rgb="FF8E001C"/>
      </left>
      <right style="thin">
        <color theme="0"/>
      </right>
      <top/>
      <bottom/>
      <diagonal/>
    </border>
    <border>
      <left style="thin">
        <color rgb="FF8E001C"/>
      </left>
      <right style="thin">
        <color theme="0"/>
      </right>
      <top/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rgb="FF8E001C"/>
      </top>
      <bottom style="thin">
        <color theme="0"/>
      </bottom>
      <diagonal/>
    </border>
    <border>
      <left style="thin">
        <color theme="0"/>
      </left>
      <right style="thin">
        <color rgb="FF8E001C"/>
      </right>
      <top style="thin">
        <color rgb="FF8E001C"/>
      </top>
      <bottom style="thin">
        <color theme="0"/>
      </bottom>
      <diagonal/>
    </border>
    <border>
      <left style="thin">
        <color theme="0"/>
      </left>
      <right style="thin">
        <color rgb="FF8E001C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8E001C"/>
      </right>
      <top style="thin">
        <color theme="0"/>
      </top>
      <bottom style="thin">
        <color rgb="FF8E001C"/>
      </bottom>
      <diagonal/>
    </border>
    <border>
      <left style="thin">
        <color rgb="FF8E001C"/>
      </left>
      <right style="thin">
        <color theme="0"/>
      </right>
      <top style="thin">
        <color rgb="FF8E001C"/>
      </top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rgb="FF8E001C"/>
      </top>
      <bottom style="thin">
        <color rgb="FF8E001C"/>
      </bottom>
      <diagonal/>
    </border>
    <border>
      <left style="thin">
        <color theme="0"/>
      </left>
      <right style="thin">
        <color rgb="FF8E001C"/>
      </right>
      <top style="thin">
        <color rgb="FF8E001C"/>
      </top>
      <bottom style="thin">
        <color rgb="FF8E001C"/>
      </bottom>
      <diagonal/>
    </border>
    <border>
      <left/>
      <right style="thin">
        <color rgb="FF8E001C"/>
      </right>
      <top style="thin">
        <color rgb="FF8E001C"/>
      </top>
      <bottom style="thin">
        <color rgb="FF8E001C"/>
      </bottom>
      <diagonal/>
    </border>
    <border>
      <left style="thin">
        <color rgb="FF8E001C"/>
      </left>
      <right style="thin">
        <color theme="0"/>
      </right>
      <top style="thin">
        <color rgb="FF8E001C"/>
      </top>
      <bottom style="thin">
        <color theme="0"/>
      </bottom>
      <diagonal/>
    </border>
    <border>
      <left style="thin">
        <color rgb="FF8E001C"/>
      </left>
      <right style="thin">
        <color theme="0"/>
      </right>
      <top style="thin">
        <color theme="0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thin">
        <color rgb="FF8E001C"/>
      </top>
      <bottom style="medium">
        <color rgb="FF8E001C"/>
      </bottom>
      <diagonal/>
    </border>
    <border>
      <left style="thin">
        <color theme="0"/>
      </left>
      <right/>
      <top style="thin">
        <color theme="0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/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rgb="FF8E001C"/>
      </right>
      <top style="thin">
        <color rgb="FF8E001C"/>
      </top>
      <bottom/>
      <diagonal/>
    </border>
    <border>
      <left style="thin">
        <color theme="0"/>
      </left>
      <right style="thin">
        <color rgb="FF8E001C"/>
      </right>
      <top/>
      <bottom/>
      <diagonal/>
    </border>
    <border>
      <left style="thin">
        <color theme="0"/>
      </left>
      <right style="thin">
        <color rgb="FF8E001C"/>
      </right>
      <top/>
      <bottom style="thin">
        <color rgb="FF8E001C"/>
      </bottom>
      <diagonal/>
    </border>
    <border>
      <left style="thin">
        <color rgb="FF8E001C"/>
      </left>
      <right/>
      <top style="thin">
        <color rgb="FF8E001C"/>
      </top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rgb="FF8E001C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2"/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left" vertical="top" wrapText="1"/>
    </xf>
    <xf numFmtId="165" fontId="3" fillId="0" borderId="6" xfId="2" applyNumberFormat="1" applyFont="1" applyBorder="1" applyAlignment="1">
      <alignment horizontal="right" vertical="top"/>
    </xf>
    <xf numFmtId="0" fontId="3" fillId="0" borderId="7" xfId="2" applyFont="1" applyBorder="1" applyAlignment="1">
      <alignment horizontal="left" vertical="top" wrapText="1"/>
    </xf>
    <xf numFmtId="165" fontId="3" fillId="0" borderId="9" xfId="2" applyNumberFormat="1" applyFont="1" applyBorder="1" applyAlignment="1">
      <alignment horizontal="right" vertical="top"/>
    </xf>
    <xf numFmtId="0" fontId="3" fillId="0" borderId="10" xfId="2" applyFont="1" applyBorder="1" applyAlignment="1">
      <alignment horizontal="left" vertical="top" wrapText="1"/>
    </xf>
    <xf numFmtId="165" fontId="3" fillId="0" borderId="12" xfId="2" applyNumberFormat="1" applyFont="1" applyBorder="1" applyAlignment="1">
      <alignment horizontal="right" vertical="top"/>
    </xf>
    <xf numFmtId="0" fontId="2" fillId="0" borderId="1" xfId="2" applyFont="1" applyBorder="1" applyAlignment="1">
      <alignment vertical="center"/>
    </xf>
    <xf numFmtId="0" fontId="3" fillId="0" borderId="18" xfId="3" applyFont="1" applyBorder="1" applyAlignment="1">
      <alignment horizontal="left" vertical="top" wrapText="1"/>
    </xf>
    <xf numFmtId="43" fontId="3" fillId="0" borderId="19" xfId="1" applyFont="1" applyBorder="1" applyAlignment="1">
      <alignment horizontal="right" vertical="top"/>
    </xf>
    <xf numFmtId="0" fontId="3" fillId="0" borderId="20" xfId="3" applyFont="1" applyBorder="1" applyAlignment="1">
      <alignment horizontal="left" vertical="top" wrapText="1"/>
    </xf>
    <xf numFmtId="43" fontId="3" fillId="0" borderId="21" xfId="1" applyFont="1" applyBorder="1" applyAlignment="1">
      <alignment horizontal="right" vertical="top"/>
    </xf>
    <xf numFmtId="0" fontId="3" fillId="0" borderId="22" xfId="3" applyFont="1" applyBorder="1" applyAlignment="1">
      <alignment horizontal="left" vertical="top" wrapText="1"/>
    </xf>
    <xf numFmtId="43" fontId="3" fillId="0" borderId="23" xfId="1" applyFont="1" applyBorder="1" applyAlignment="1">
      <alignment horizontal="righ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24" xfId="4" applyFont="1" applyBorder="1" applyAlignment="1">
      <alignment horizontal="left" vertical="top" wrapText="1"/>
    </xf>
    <xf numFmtId="43" fontId="5" fillId="0" borderId="25" xfId="1" applyFont="1" applyBorder="1" applyAlignment="1">
      <alignment horizontal="right" vertical="top"/>
    </xf>
    <xf numFmtId="0" fontId="5" fillId="0" borderId="14" xfId="4" applyFont="1" applyBorder="1" applyAlignment="1">
      <alignment horizontal="left" vertical="top" wrapText="1"/>
    </xf>
    <xf numFmtId="43" fontId="5" fillId="0" borderId="15" xfId="1" applyFont="1" applyBorder="1" applyAlignment="1">
      <alignment horizontal="right" vertical="top"/>
    </xf>
    <xf numFmtId="0" fontId="5" fillId="0" borderId="16" xfId="4" applyFont="1" applyBorder="1" applyAlignment="1">
      <alignment horizontal="left" vertical="top" wrapText="1"/>
    </xf>
    <xf numFmtId="43" fontId="5" fillId="0" borderId="17" xfId="1" applyFont="1" applyBorder="1" applyAlignment="1">
      <alignment horizontal="right" vertical="top"/>
    </xf>
    <xf numFmtId="43" fontId="0" fillId="0" borderId="0" xfId="1" applyFont="1"/>
    <xf numFmtId="0" fontId="3" fillId="0" borderId="2" xfId="10" applyFont="1" applyBorder="1" applyAlignment="1">
      <alignment horizontal="center" wrapText="1"/>
    </xf>
    <xf numFmtId="0" fontId="2" fillId="0" borderId="0" xfId="10"/>
    <xf numFmtId="0" fontId="3" fillId="0" borderId="3" xfId="10" applyFont="1" applyBorder="1" applyAlignment="1">
      <alignment horizontal="center" wrapText="1"/>
    </xf>
    <xf numFmtId="0" fontId="3" fillId="0" borderId="4" xfId="10" applyFont="1" applyBorder="1" applyAlignment="1">
      <alignment horizontal="left" vertical="top" wrapText="1"/>
    </xf>
    <xf numFmtId="165" fontId="3" fillId="0" borderId="6" xfId="10" applyNumberFormat="1" applyFont="1" applyBorder="1" applyAlignment="1">
      <alignment horizontal="right" vertical="top"/>
    </xf>
    <xf numFmtId="0" fontId="3" fillId="0" borderId="7" xfId="10" applyFont="1" applyBorder="1" applyAlignment="1">
      <alignment horizontal="left" vertical="top" wrapText="1"/>
    </xf>
    <xf numFmtId="165" fontId="3" fillId="0" borderId="9" xfId="10" applyNumberFormat="1" applyFont="1" applyBorder="1" applyAlignment="1">
      <alignment horizontal="right" vertical="top"/>
    </xf>
    <xf numFmtId="0" fontId="3" fillId="0" borderId="10" xfId="10" applyFont="1" applyBorder="1" applyAlignment="1">
      <alignment horizontal="left" vertical="top" wrapText="1"/>
    </xf>
    <xf numFmtId="165" fontId="3" fillId="0" borderId="12" xfId="10" applyNumberFormat="1" applyFont="1" applyBorder="1" applyAlignment="1">
      <alignment horizontal="right" vertical="top"/>
    </xf>
    <xf numFmtId="0" fontId="2" fillId="0" borderId="1" xfId="10" applyFont="1" applyBorder="1" applyAlignment="1">
      <alignment vertical="center"/>
    </xf>
    <xf numFmtId="166" fontId="3" fillId="0" borderId="5" xfId="1" applyNumberFormat="1" applyFont="1" applyBorder="1" applyAlignment="1">
      <alignment horizontal="right" vertical="top"/>
    </xf>
    <xf numFmtId="166" fontId="3" fillId="0" borderId="8" xfId="1" applyNumberFormat="1" applyFont="1" applyBorder="1" applyAlignment="1">
      <alignment horizontal="right" vertical="top"/>
    </xf>
    <xf numFmtId="166" fontId="3" fillId="0" borderId="11" xfId="1" applyNumberFormat="1" applyFont="1" applyBorder="1" applyAlignment="1">
      <alignment horizontal="right" vertical="top"/>
    </xf>
    <xf numFmtId="0" fontId="2" fillId="0" borderId="0" xfId="10" applyFont="1" applyBorder="1" applyAlignment="1">
      <alignment vertical="center"/>
    </xf>
    <xf numFmtId="0" fontId="8" fillId="0" borderId="0" xfId="0" applyFont="1"/>
    <xf numFmtId="0" fontId="11" fillId="0" borderId="0" xfId="0" applyFont="1"/>
    <xf numFmtId="169" fontId="0" fillId="0" borderId="0" xfId="11" applyNumberFormat="1" applyFont="1"/>
    <xf numFmtId="167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5" fillId="0" borderId="0" xfId="4" applyFont="1" applyBorder="1" applyAlignment="1">
      <alignment horizontal="left" vertical="top" wrapText="1"/>
    </xf>
    <xf numFmtId="43" fontId="5" fillId="0" borderId="0" xfId="1" applyFont="1" applyBorder="1" applyAlignment="1">
      <alignment horizontal="right" vertical="top"/>
    </xf>
    <xf numFmtId="0" fontId="0" fillId="0" borderId="0" xfId="0" applyFill="1" applyBorder="1"/>
    <xf numFmtId="0" fontId="11" fillId="0" borderId="0" xfId="0" applyFont="1" applyAlignment="1">
      <alignment vertical="center"/>
    </xf>
    <xf numFmtId="0" fontId="0" fillId="0" borderId="26" xfId="0" applyBorder="1" applyAlignment="1">
      <alignment wrapText="1"/>
    </xf>
    <xf numFmtId="0" fontId="0" fillId="7" borderId="0" xfId="0" applyFill="1"/>
    <xf numFmtId="43" fontId="3" fillId="0" borderId="35" xfId="1" applyFont="1" applyBorder="1" applyAlignment="1">
      <alignment horizontal="right" vertical="top"/>
    </xf>
    <xf numFmtId="43" fontId="3" fillId="0" borderId="36" xfId="1" applyFont="1" applyBorder="1" applyAlignment="1">
      <alignment horizontal="right" vertical="top"/>
    </xf>
    <xf numFmtId="43" fontId="3" fillId="0" borderId="37" xfId="1" applyFont="1" applyBorder="1" applyAlignment="1">
      <alignment horizontal="right" vertical="top"/>
    </xf>
    <xf numFmtId="0" fontId="3" fillId="0" borderId="27" xfId="9" applyFont="1" applyBorder="1" applyAlignment="1">
      <alignment horizontal="left" vertical="top" wrapText="1"/>
    </xf>
    <xf numFmtId="0" fontId="3" fillId="0" borderId="28" xfId="9" applyFont="1" applyBorder="1" applyAlignment="1">
      <alignment horizontal="left" vertical="top" wrapText="1"/>
    </xf>
    <xf numFmtId="0" fontId="3" fillId="0" borderId="29" xfId="9" applyFont="1" applyBorder="1" applyAlignment="1">
      <alignment horizontal="left" vertical="top" wrapText="1"/>
    </xf>
    <xf numFmtId="0" fontId="0" fillId="0" borderId="30" xfId="0" applyBorder="1" applyAlignment="1">
      <alignment vertical="center"/>
    </xf>
    <xf numFmtId="0" fontId="13" fillId="0" borderId="0" xfId="0" applyFont="1"/>
    <xf numFmtId="0" fontId="0" fillId="0" borderId="0" xfId="0" applyBorder="1"/>
    <xf numFmtId="0" fontId="3" fillId="0" borderId="28" xfId="9" applyFont="1" applyFill="1" applyBorder="1" applyAlignment="1">
      <alignment horizontal="left" vertical="top" wrapText="1"/>
    </xf>
    <xf numFmtId="0" fontId="3" fillId="0" borderId="0" xfId="9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4" fontId="9" fillId="0" borderId="0" xfId="0" applyNumberFormat="1" applyFont="1" applyBorder="1" applyAlignment="1">
      <alignment horizontal="center" vertical="center"/>
    </xf>
    <xf numFmtId="4" fontId="0" fillId="0" borderId="0" xfId="0" applyNumberFormat="1"/>
    <xf numFmtId="0" fontId="14" fillId="0" borderId="0" xfId="0" applyFont="1"/>
    <xf numFmtId="0" fontId="15" fillId="8" borderId="4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51" xfId="0" applyFont="1" applyFill="1" applyBorder="1" applyAlignment="1">
      <alignment horizontal="center" vertical="center" wrapText="1"/>
    </xf>
    <xf numFmtId="3" fontId="16" fillId="0" borderId="52" xfId="0" applyNumberFormat="1" applyFont="1" applyBorder="1" applyAlignment="1">
      <alignment horizontal="left" vertical="center"/>
    </xf>
    <xf numFmtId="3" fontId="16" fillId="0" borderId="52" xfId="0" applyNumberFormat="1" applyFont="1" applyBorder="1" applyAlignment="1">
      <alignment horizontal="right" vertical="center"/>
    </xf>
    <xf numFmtId="168" fontId="16" fillId="0" borderId="52" xfId="0" applyNumberFormat="1" applyFont="1" applyBorder="1" applyAlignment="1">
      <alignment horizontal="right" vertical="center"/>
    </xf>
    <xf numFmtId="3" fontId="17" fillId="0" borderId="52" xfId="0" applyNumberFormat="1" applyFont="1" applyBorder="1" applyAlignment="1">
      <alignment horizontal="left" vertical="center"/>
    </xf>
    <xf numFmtId="3" fontId="17" fillId="0" borderId="52" xfId="0" applyNumberFormat="1" applyFont="1" applyBorder="1" applyAlignment="1">
      <alignment horizontal="right" vertical="center"/>
    </xf>
    <xf numFmtId="168" fontId="17" fillId="0" borderId="52" xfId="0" applyNumberFormat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6" fillId="0" borderId="0" xfId="0" applyFont="1"/>
    <xf numFmtId="0" fontId="14" fillId="0" borderId="0" xfId="0" applyFont="1" applyBorder="1"/>
    <xf numFmtId="0" fontId="19" fillId="0" borderId="0" xfId="0" applyFont="1"/>
    <xf numFmtId="0" fontId="15" fillId="8" borderId="48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5" fillId="8" borderId="60" xfId="0" applyFont="1" applyFill="1" applyBorder="1" applyAlignment="1">
      <alignment horizontal="center" vertical="center" wrapText="1"/>
    </xf>
    <xf numFmtId="4" fontId="16" fillId="0" borderId="52" xfId="0" applyNumberFormat="1" applyFont="1" applyBorder="1" applyAlignment="1">
      <alignment horizontal="right" vertical="center"/>
    </xf>
    <xf numFmtId="4" fontId="17" fillId="0" borderId="52" xfId="0" applyNumberFormat="1" applyFont="1" applyBorder="1" applyAlignment="1">
      <alignment horizontal="right" vertical="center"/>
    </xf>
    <xf numFmtId="0" fontId="20" fillId="0" borderId="0" xfId="0" applyFont="1"/>
    <xf numFmtId="0" fontId="6" fillId="0" borderId="0" xfId="0" applyFont="1" applyAlignment="1">
      <alignment horizontal="center"/>
    </xf>
    <xf numFmtId="0" fontId="18" fillId="0" borderId="0" xfId="0" applyFont="1"/>
    <xf numFmtId="0" fontId="15" fillId="8" borderId="34" xfId="4" applyFont="1" applyFill="1" applyBorder="1" applyAlignment="1">
      <alignment horizontal="center" vertical="center" wrapText="1"/>
    </xf>
    <xf numFmtId="0" fontId="15" fillId="8" borderId="59" xfId="4" applyFont="1" applyFill="1" applyBorder="1" applyAlignment="1">
      <alignment horizontal="center" vertical="center" wrapText="1"/>
    </xf>
    <xf numFmtId="0" fontId="15" fillId="8" borderId="48" xfId="4" applyFont="1" applyFill="1" applyBorder="1" applyAlignment="1">
      <alignment horizontal="center" vertical="center" wrapText="1"/>
    </xf>
    <xf numFmtId="0" fontId="15" fillId="8" borderId="60" xfId="4" applyFont="1" applyFill="1" applyBorder="1" applyAlignment="1">
      <alignment horizontal="center" vertical="center" wrapText="1"/>
    </xf>
    <xf numFmtId="0" fontId="22" fillId="0" borderId="52" xfId="4" applyFont="1" applyBorder="1" applyAlignment="1">
      <alignment horizontal="left" vertical="center" wrapText="1"/>
    </xf>
    <xf numFmtId="43" fontId="22" fillId="0" borderId="52" xfId="1" applyFont="1" applyBorder="1" applyAlignment="1">
      <alignment horizontal="right" vertical="center"/>
    </xf>
    <xf numFmtId="0" fontId="23" fillId="0" borderId="52" xfId="4" applyFont="1" applyBorder="1" applyAlignment="1">
      <alignment horizontal="left" vertical="center" wrapText="1"/>
    </xf>
    <xf numFmtId="43" fontId="23" fillId="0" borderId="52" xfId="1" applyFont="1" applyBorder="1" applyAlignment="1">
      <alignment horizontal="right" vertical="center"/>
    </xf>
    <xf numFmtId="0" fontId="15" fillId="8" borderId="62" xfId="5" applyFont="1" applyFill="1" applyBorder="1" applyAlignment="1">
      <alignment horizontal="center" vertical="center" wrapText="1"/>
    </xf>
    <xf numFmtId="0" fontId="15" fillId="8" borderId="63" xfId="7" applyFont="1" applyFill="1" applyBorder="1" applyAlignment="1">
      <alignment horizontal="center" vertical="center" wrapText="1"/>
    </xf>
    <xf numFmtId="3" fontId="22" fillId="0" borderId="64" xfId="5" applyNumberFormat="1" applyFont="1" applyBorder="1" applyAlignment="1">
      <alignment horizontal="right" vertical="center"/>
    </xf>
    <xf numFmtId="4" fontId="22" fillId="0" borderId="52" xfId="7" applyNumberFormat="1" applyFont="1" applyBorder="1" applyAlignment="1">
      <alignment horizontal="right" vertical="center"/>
    </xf>
    <xf numFmtId="43" fontId="15" fillId="8" borderId="48" xfId="1" applyFont="1" applyFill="1" applyBorder="1" applyAlignment="1">
      <alignment horizontal="center" vertical="center" wrapText="1"/>
    </xf>
    <xf numFmtId="0" fontId="15" fillId="8" borderId="48" xfId="8" applyFont="1" applyFill="1" applyBorder="1" applyAlignment="1">
      <alignment horizontal="center" vertical="center" wrapText="1"/>
    </xf>
    <xf numFmtId="0" fontId="15" fillId="8" borderId="60" xfId="8" applyFont="1" applyFill="1" applyBorder="1" applyAlignment="1">
      <alignment horizontal="center" vertical="center" wrapText="1"/>
    </xf>
    <xf numFmtId="0" fontId="22" fillId="0" borderId="52" xfId="8" applyFont="1" applyBorder="1" applyAlignment="1">
      <alignment horizontal="left" vertical="center" wrapText="1"/>
    </xf>
    <xf numFmtId="0" fontId="23" fillId="0" borderId="52" xfId="8" applyFont="1" applyBorder="1" applyAlignment="1">
      <alignment horizontal="left" vertical="center" wrapText="1"/>
    </xf>
    <xf numFmtId="43" fontId="22" fillId="0" borderId="52" xfId="1" applyFont="1" applyBorder="1" applyAlignment="1">
      <alignment horizontal="right" vertical="center" wrapText="1"/>
    </xf>
    <xf numFmtId="0" fontId="22" fillId="0" borderId="52" xfId="9" applyFont="1" applyBorder="1" applyAlignment="1">
      <alignment horizontal="left" vertical="center" wrapText="1"/>
    </xf>
    <xf numFmtId="0" fontId="23" fillId="0" borderId="52" xfId="9" applyFont="1" applyBorder="1" applyAlignment="1">
      <alignment horizontal="left" vertical="center" wrapText="1"/>
    </xf>
    <xf numFmtId="3" fontId="9" fillId="0" borderId="52" xfId="0" applyNumberFormat="1" applyFont="1" applyBorder="1" applyAlignment="1">
      <alignment horizontal="left" vertical="center"/>
    </xf>
    <xf numFmtId="4" fontId="9" fillId="0" borderId="52" xfId="0" applyNumberFormat="1" applyFont="1" applyBorder="1" applyAlignment="1">
      <alignment horizontal="right" vertical="center"/>
    </xf>
    <xf numFmtId="3" fontId="10" fillId="0" borderId="52" xfId="0" applyNumberFormat="1" applyFont="1" applyBorder="1" applyAlignment="1">
      <alignment horizontal="left" vertical="center"/>
    </xf>
    <xf numFmtId="4" fontId="10" fillId="0" borderId="52" xfId="0" applyNumberFormat="1" applyFont="1" applyBorder="1" applyAlignment="1">
      <alignment horizontal="right" vertical="center"/>
    </xf>
    <xf numFmtId="3" fontId="17" fillId="0" borderId="67" xfId="0" applyNumberFormat="1" applyFont="1" applyBorder="1" applyAlignment="1">
      <alignment horizontal="left" vertical="center"/>
    </xf>
    <xf numFmtId="4" fontId="17" fillId="0" borderId="67" xfId="0" applyNumberFormat="1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15" fillId="8" borderId="68" xfId="0" applyFont="1" applyFill="1" applyBorder="1" applyAlignment="1">
      <alignment horizontal="center" vertical="center" wrapText="1"/>
    </xf>
    <xf numFmtId="3" fontId="16" fillId="0" borderId="69" xfId="0" applyNumberFormat="1" applyFont="1" applyBorder="1" applyAlignment="1">
      <alignment horizontal="left" vertical="center"/>
    </xf>
    <xf numFmtId="4" fontId="16" fillId="0" borderId="69" xfId="0" applyNumberFormat="1" applyFont="1" applyBorder="1" applyAlignment="1">
      <alignment horizontal="right" vertical="center"/>
    </xf>
    <xf numFmtId="0" fontId="15" fillId="8" borderId="70" xfId="0" applyFont="1" applyFill="1" applyBorder="1" applyAlignment="1">
      <alignment horizontal="center" vertical="center" wrapText="1"/>
    </xf>
    <xf numFmtId="168" fontId="9" fillId="0" borderId="52" xfId="0" applyNumberFormat="1" applyFont="1" applyFill="1" applyBorder="1" applyAlignment="1">
      <alignment horizontal="right" vertical="center"/>
    </xf>
    <xf numFmtId="0" fontId="15" fillId="8" borderId="71" xfId="0" applyFont="1" applyFill="1" applyBorder="1" applyAlignment="1">
      <alignment horizontal="center" vertical="center" wrapText="1"/>
    </xf>
    <xf numFmtId="0" fontId="15" fillId="8" borderId="48" xfId="9" applyFont="1" applyFill="1" applyBorder="1" applyAlignment="1">
      <alignment horizontal="center" vertical="center" wrapText="1"/>
    </xf>
    <xf numFmtId="0" fontId="15" fillId="8" borderId="60" xfId="9" applyFont="1" applyFill="1" applyBorder="1" applyAlignment="1">
      <alignment horizontal="center" vertical="center" wrapText="1"/>
    </xf>
    <xf numFmtId="0" fontId="22" fillId="0" borderId="52" xfId="6" applyFont="1" applyBorder="1" applyAlignment="1">
      <alignment horizontal="left" vertical="top" wrapText="1"/>
    </xf>
    <xf numFmtId="164" fontId="22" fillId="0" borderId="52" xfId="6" applyNumberFormat="1" applyFont="1" applyBorder="1" applyAlignment="1">
      <alignment horizontal="right" vertical="top"/>
    </xf>
    <xf numFmtId="164" fontId="16" fillId="0" borderId="52" xfId="6" applyNumberFormat="1" applyFont="1" applyBorder="1"/>
    <xf numFmtId="0" fontId="22" fillId="0" borderId="52" xfId="6" applyFont="1" applyBorder="1" applyAlignment="1">
      <alignment horizontal="center" vertical="center" wrapText="1"/>
    </xf>
    <xf numFmtId="0" fontId="3" fillId="0" borderId="52" xfId="10" applyFont="1" applyBorder="1" applyAlignment="1">
      <alignment horizontal="center" wrapText="1"/>
    </xf>
    <xf numFmtId="0" fontId="3" fillId="0" borderId="52" xfId="10" applyFont="1" applyBorder="1" applyAlignment="1">
      <alignment horizontal="left" vertical="top" wrapText="1"/>
    </xf>
    <xf numFmtId="43" fontId="3" fillId="0" borderId="52" xfId="1" applyFont="1" applyBorder="1" applyAlignment="1">
      <alignment horizontal="right" vertical="top"/>
    </xf>
    <xf numFmtId="166" fontId="3" fillId="0" borderId="52" xfId="1" applyNumberFormat="1" applyFont="1" applyBorder="1" applyAlignment="1">
      <alignment horizontal="right" vertical="top"/>
    </xf>
    <xf numFmtId="0" fontId="3" fillId="0" borderId="52" xfId="10" applyFont="1" applyFill="1" applyBorder="1" applyAlignment="1">
      <alignment horizontal="left" vertical="top" wrapText="1"/>
    </xf>
    <xf numFmtId="0" fontId="22" fillId="0" borderId="52" xfId="10" applyFont="1" applyBorder="1" applyAlignment="1">
      <alignment horizontal="center" wrapText="1"/>
    </xf>
    <xf numFmtId="0" fontId="22" fillId="0" borderId="52" xfId="10" applyFont="1" applyBorder="1" applyAlignment="1">
      <alignment horizontal="left" vertical="top" wrapText="1"/>
    </xf>
    <xf numFmtId="43" fontId="22" fillId="0" borderId="52" xfId="1" applyFont="1" applyBorder="1" applyAlignment="1">
      <alignment horizontal="right" vertical="top"/>
    </xf>
    <xf numFmtId="166" fontId="22" fillId="0" borderId="52" xfId="1" applyNumberFormat="1" applyFont="1" applyBorder="1" applyAlignment="1">
      <alignment horizontal="right" vertical="top"/>
    </xf>
    <xf numFmtId="0" fontId="22" fillId="0" borderId="52" xfId="10" applyFont="1" applyFill="1" applyBorder="1" applyAlignment="1">
      <alignment horizontal="left" vertical="top" wrapText="1"/>
    </xf>
    <xf numFmtId="0" fontId="19" fillId="0" borderId="52" xfId="0" applyFont="1" applyBorder="1"/>
    <xf numFmtId="167" fontId="28" fillId="0" borderId="52" xfId="0" applyNumberFormat="1" applyFont="1" applyBorder="1"/>
    <xf numFmtId="43" fontId="19" fillId="0" borderId="52" xfId="0" applyNumberFormat="1" applyFont="1" applyBorder="1"/>
    <xf numFmtId="166" fontId="19" fillId="0" borderId="52" xfId="1" applyNumberFormat="1" applyFont="1" applyBorder="1"/>
    <xf numFmtId="0" fontId="19" fillId="0" borderId="75" xfId="0" applyFont="1" applyBorder="1" applyAlignment="1">
      <alignment vertical="center"/>
    </xf>
    <xf numFmtId="0" fontId="24" fillId="0" borderId="52" xfId="0" applyFont="1" applyBorder="1" applyAlignment="1">
      <alignment vertical="center" wrapText="1"/>
    </xf>
    <xf numFmtId="0" fontId="15" fillId="8" borderId="48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38" xfId="0" applyFont="1" applyFill="1" applyBorder="1" applyAlignment="1">
      <alignment horizontal="center" vertical="center" wrapText="1"/>
    </xf>
    <xf numFmtId="0" fontId="15" fillId="8" borderId="4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31" xfId="0" applyFont="1" applyFill="1" applyBorder="1" applyAlignment="1">
      <alignment horizontal="center" vertical="center" wrapText="1"/>
    </xf>
    <xf numFmtId="0" fontId="15" fillId="8" borderId="32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39" xfId="0" applyFont="1" applyFill="1" applyBorder="1" applyAlignment="1">
      <alignment horizontal="center" vertical="center"/>
    </xf>
    <xf numFmtId="0" fontId="15" fillId="8" borderId="40" xfId="0" applyFont="1" applyFill="1" applyBorder="1" applyAlignment="1">
      <alignment horizontal="center" vertical="center"/>
    </xf>
    <xf numFmtId="0" fontId="15" fillId="8" borderId="41" xfId="0" applyFont="1" applyFill="1" applyBorder="1" applyAlignment="1">
      <alignment horizontal="center" vertical="center"/>
    </xf>
    <xf numFmtId="0" fontId="15" fillId="8" borderId="42" xfId="0" applyFont="1" applyFill="1" applyBorder="1" applyAlignment="1">
      <alignment horizontal="center" vertical="center" wrapText="1"/>
    </xf>
    <xf numFmtId="0" fontId="15" fillId="8" borderId="43" xfId="0" applyFont="1" applyFill="1" applyBorder="1" applyAlignment="1">
      <alignment horizontal="center" vertical="center" wrapText="1"/>
    </xf>
    <xf numFmtId="0" fontId="15" fillId="8" borderId="44" xfId="0" applyFont="1" applyFill="1" applyBorder="1" applyAlignment="1">
      <alignment horizontal="center" vertical="center" wrapText="1"/>
    </xf>
    <xf numFmtId="0" fontId="15" fillId="8" borderId="46" xfId="0" applyFont="1" applyFill="1" applyBorder="1" applyAlignment="1">
      <alignment horizontal="center" vertical="center" wrapText="1"/>
    </xf>
    <xf numFmtId="0" fontId="15" fillId="8" borderId="53" xfId="0" applyFont="1" applyFill="1" applyBorder="1" applyAlignment="1">
      <alignment horizontal="center" vertical="center" wrapText="1"/>
    </xf>
    <xf numFmtId="0" fontId="15" fillId="8" borderId="55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39" xfId="0" applyFont="1" applyFill="1" applyBorder="1" applyAlignment="1">
      <alignment horizontal="center"/>
    </xf>
    <xf numFmtId="0" fontId="15" fillId="8" borderId="40" xfId="0" applyFont="1" applyFill="1" applyBorder="1" applyAlignment="1">
      <alignment horizontal="center"/>
    </xf>
    <xf numFmtId="0" fontId="15" fillId="8" borderId="54" xfId="0" applyFont="1" applyFill="1" applyBorder="1" applyAlignment="1">
      <alignment horizontal="center"/>
    </xf>
    <xf numFmtId="0" fontId="15" fillId="8" borderId="57" xfId="0" applyFont="1" applyFill="1" applyBorder="1" applyAlignment="1">
      <alignment horizontal="center" vertical="center"/>
    </xf>
    <xf numFmtId="0" fontId="15" fillId="8" borderId="58" xfId="0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/>
    </xf>
    <xf numFmtId="0" fontId="15" fillId="8" borderId="59" xfId="0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 wrapText="1"/>
    </xf>
    <xf numFmtId="0" fontId="15" fillId="8" borderId="59" xfId="0" applyFont="1" applyFill="1" applyBorder="1" applyAlignment="1">
      <alignment horizontal="center" vertical="center" wrapText="1"/>
    </xf>
    <xf numFmtId="0" fontId="15" fillId="8" borderId="57" xfId="0" applyFont="1" applyFill="1" applyBorder="1" applyAlignment="1">
      <alignment horizontal="center"/>
    </xf>
    <xf numFmtId="0" fontId="15" fillId="8" borderId="58" xfId="0" applyFont="1" applyFill="1" applyBorder="1" applyAlignment="1">
      <alignment horizontal="center"/>
    </xf>
    <xf numFmtId="0" fontId="15" fillId="8" borderId="34" xfId="0" applyFont="1" applyFill="1" applyBorder="1" applyAlignment="1">
      <alignment horizontal="center"/>
    </xf>
    <xf numFmtId="0" fontId="15" fillId="8" borderId="59" xfId="0" applyFont="1" applyFill="1" applyBorder="1" applyAlignment="1">
      <alignment horizontal="center"/>
    </xf>
    <xf numFmtId="0" fontId="15" fillId="8" borderId="57" xfId="4" applyFont="1" applyFill="1" applyBorder="1" applyAlignment="1">
      <alignment horizontal="center" vertical="center" wrapText="1"/>
    </xf>
    <xf numFmtId="0" fontId="15" fillId="8" borderId="57" xfId="4" applyFont="1" applyFill="1" applyBorder="1" applyAlignment="1">
      <alignment horizontal="center" vertical="center"/>
    </xf>
    <xf numFmtId="0" fontId="15" fillId="8" borderId="58" xfId="4" applyFont="1" applyFill="1" applyBorder="1" applyAlignment="1">
      <alignment horizontal="center" vertical="center"/>
    </xf>
    <xf numFmtId="0" fontId="15" fillId="8" borderId="53" xfId="4" applyFont="1" applyFill="1" applyBorder="1" applyAlignment="1">
      <alignment horizontal="center" vertical="center"/>
    </xf>
    <xf numFmtId="0" fontId="15" fillId="8" borderId="55" xfId="4" applyFont="1" applyFill="1" applyBorder="1" applyAlignment="1">
      <alignment horizontal="center" vertical="center"/>
    </xf>
    <xf numFmtId="0" fontId="15" fillId="8" borderId="56" xfId="4" applyFont="1" applyFill="1" applyBorder="1" applyAlignment="1">
      <alignment horizontal="center" vertical="center"/>
    </xf>
    <xf numFmtId="0" fontId="15" fillId="8" borderId="61" xfId="5" applyFont="1" applyFill="1" applyBorder="1" applyAlignment="1">
      <alignment horizontal="center" vertical="center"/>
    </xf>
    <xf numFmtId="0" fontId="15" fillId="8" borderId="76" xfId="5" applyFont="1" applyFill="1" applyBorder="1" applyAlignment="1">
      <alignment horizontal="center" vertical="center"/>
    </xf>
    <xf numFmtId="0" fontId="15" fillId="8" borderId="65" xfId="8" applyFont="1" applyFill="1" applyBorder="1" applyAlignment="1">
      <alignment horizontal="center" vertical="center"/>
    </xf>
    <xf numFmtId="0" fontId="15" fillId="8" borderId="66" xfId="8" applyFont="1" applyFill="1" applyBorder="1" applyAlignment="1">
      <alignment horizontal="center" vertical="center"/>
    </xf>
    <xf numFmtId="43" fontId="15" fillId="8" borderId="57" xfId="1" applyFont="1" applyFill="1" applyBorder="1" applyAlignment="1">
      <alignment horizontal="center" vertical="center" wrapText="1"/>
    </xf>
    <xf numFmtId="43" fontId="15" fillId="8" borderId="58" xfId="1" applyFont="1" applyFill="1" applyBorder="1" applyAlignment="1">
      <alignment horizontal="center" vertical="center" wrapText="1"/>
    </xf>
    <xf numFmtId="0" fontId="15" fillId="8" borderId="65" xfId="9" applyFont="1" applyFill="1" applyBorder="1" applyAlignment="1">
      <alignment horizontal="center" vertical="center"/>
    </xf>
    <xf numFmtId="0" fontId="15" fillId="8" borderId="66" xfId="9" applyFont="1" applyFill="1" applyBorder="1" applyAlignment="1">
      <alignment horizontal="center" vertical="center"/>
    </xf>
    <xf numFmtId="0" fontId="15" fillId="8" borderId="57" xfId="9" applyFont="1" applyFill="1" applyBorder="1" applyAlignment="1">
      <alignment horizontal="center" vertical="center" wrapText="1"/>
    </xf>
    <xf numFmtId="0" fontId="15" fillId="8" borderId="58" xfId="9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15" fillId="8" borderId="57" xfId="0" applyFont="1" applyFill="1" applyBorder="1" applyAlignment="1">
      <alignment horizontal="center" vertical="center" wrapText="1"/>
    </xf>
    <xf numFmtId="0" fontId="15" fillId="8" borderId="39" xfId="0" applyFont="1" applyFill="1" applyBorder="1" applyAlignment="1">
      <alignment horizontal="center" vertical="center" wrapText="1"/>
    </xf>
    <xf numFmtId="0" fontId="15" fillId="8" borderId="53" xfId="0" applyFont="1" applyFill="1" applyBorder="1" applyAlignment="1">
      <alignment horizontal="center" vertical="center"/>
    </xf>
    <xf numFmtId="0" fontId="15" fillId="8" borderId="55" xfId="0" applyFont="1" applyFill="1" applyBorder="1" applyAlignment="1">
      <alignment horizontal="center" vertical="center"/>
    </xf>
    <xf numFmtId="0" fontId="15" fillId="8" borderId="56" xfId="0" applyFont="1" applyFill="1" applyBorder="1" applyAlignment="1">
      <alignment horizontal="center" vertical="center"/>
    </xf>
    <xf numFmtId="0" fontId="15" fillId="8" borderId="72" xfId="0" applyFont="1" applyFill="1" applyBorder="1" applyAlignment="1">
      <alignment horizontal="center" vertical="center" wrapText="1"/>
    </xf>
    <xf numFmtId="0" fontId="15" fillId="8" borderId="73" xfId="0" applyFont="1" applyFill="1" applyBorder="1" applyAlignment="1">
      <alignment horizontal="center" vertical="center" wrapText="1"/>
    </xf>
    <xf numFmtId="0" fontId="15" fillId="8" borderId="74" xfId="0" applyFont="1" applyFill="1" applyBorder="1" applyAlignment="1">
      <alignment horizontal="center" vertical="center" wrapText="1"/>
    </xf>
    <xf numFmtId="0" fontId="15" fillId="8" borderId="65" xfId="0" applyFont="1" applyFill="1" applyBorder="1" applyAlignment="1">
      <alignment horizontal="center" vertical="center"/>
    </xf>
    <xf numFmtId="0" fontId="15" fillId="8" borderId="66" xfId="0" applyFont="1" applyFill="1" applyBorder="1" applyAlignment="1">
      <alignment horizontal="center" vertical="center"/>
    </xf>
    <xf numFmtId="0" fontId="16" fillId="0" borderId="52" xfId="6" applyFont="1" applyBorder="1" applyAlignment="1">
      <alignment horizontal="center" vertical="center"/>
    </xf>
    <xf numFmtId="0" fontId="22" fillId="0" borderId="52" xfId="6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/>
    </xf>
    <xf numFmtId="0" fontId="7" fillId="0" borderId="13" xfId="10" applyFont="1" applyBorder="1" applyAlignment="1">
      <alignment horizontal="center" vertical="center" wrapText="1"/>
    </xf>
    <xf numFmtId="0" fontId="22" fillId="0" borderId="52" xfId="10" applyFont="1" applyBorder="1" applyAlignment="1">
      <alignment horizontal="center" wrapText="1"/>
    </xf>
    <xf numFmtId="0" fontId="27" fillId="0" borderId="52" xfId="10" applyFont="1" applyBorder="1" applyAlignment="1">
      <alignment horizontal="center" vertical="center" wrapText="1"/>
    </xf>
    <xf numFmtId="0" fontId="3" fillId="0" borderId="52" xfId="10" applyFont="1" applyBorder="1" applyAlignment="1">
      <alignment horizontal="center" wrapText="1"/>
    </xf>
    <xf numFmtId="0" fontId="16" fillId="0" borderId="52" xfId="10" applyFont="1" applyBorder="1" applyAlignment="1">
      <alignment horizontal="center" vertical="center" wrapText="1"/>
    </xf>
  </cellXfs>
  <cellStyles count="12">
    <cellStyle name="Migliaia" xfId="1" builtinId="3"/>
    <cellStyle name="Normal_extra" xfId="10"/>
    <cellStyle name="Normal_Graf 3" xfId="5"/>
    <cellStyle name="Normal_Graf.5" xfId="9"/>
    <cellStyle name="Normal_graf2" xfId="4"/>
    <cellStyle name="Normal_Graf4" xfId="8"/>
    <cellStyle name="Normal_Sheet1" xfId="2"/>
    <cellStyle name="Normal_Sheet2" xfId="3"/>
    <cellStyle name="Normal_Sheet6" xfId="6"/>
    <cellStyle name="Normal_Sheet7" xfId="7"/>
    <cellStyle name="Normale" xfId="0" builtinId="0"/>
    <cellStyle name="Percentuale" xfId="11" builtinId="5"/>
  </cellStyles>
  <dxfs count="0"/>
  <tableStyles count="0" defaultTableStyle="TableStyleMedium9" defaultPivotStyle="PivotStyleLight16"/>
  <colors>
    <mruColors>
      <color rgb="FF8E0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</a:t>
            </a:r>
            <a:r>
              <a:rPr lang="it-IT" baseline="0"/>
              <a:t> dichiaranti</a:t>
            </a:r>
            <a:endParaRPr lang="it-IT"/>
          </a:p>
        </c:rich>
      </c:tx>
      <c:layout>
        <c:manualLayout>
          <c:xMode val="edge"/>
          <c:yMode val="edge"/>
          <c:x val="6.267578134652362E-5"/>
          <c:y val="1.1228070175438596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807968919139346E-2"/>
          <c:y val="9.5069484735460785E-3"/>
          <c:w val="0.87970896293330569"/>
          <c:h val="0.983422019615969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5D1-4F26-BC3B-8289A1AE1550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5D1-4F26-BC3B-8289A1AE1550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BF2-4159-BFC6-E139746FF42B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BF2-4159-BFC6-E139746FF42B}"/>
              </c:ext>
            </c:extLst>
          </c:dPt>
          <c:dLbls>
            <c:dLbl>
              <c:idx val="2"/>
              <c:layout>
                <c:manualLayout>
                  <c:x val="9.9064889032644987E-2"/>
                  <c:y val="0.178593756182487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BF2-4159-BFC6-E139746FF42B}"/>
                </c:ext>
              </c:extLst>
            </c:dLbl>
            <c:dLbl>
              <c:idx val="3"/>
              <c:layout>
                <c:manualLayout>
                  <c:x val="3.056600595015482E-2"/>
                  <c:y val="0.106184289777848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BF2-4159-BFC6-E139746FF42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ln w="6350">
                      <a:solidFill>
                        <a:schemeClr val="bg1">
                          <a:lumMod val="85000"/>
                        </a:schemeClr>
                      </a:solidFill>
                    </a:ln>
                    <a:solidFill>
                      <a:schemeClr val="lt1"/>
                    </a:solidFill>
                    <a:effectLst>
                      <a:outerShdw blurRad="50800" dist="50800" dir="5400000" algn="ctr" rotWithShape="0">
                        <a:schemeClr val="tx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graf1!$A$4:$A$7</c:f>
              <c:strCache>
                <c:ptCount val="4"/>
                <c:pt idx="0">
                  <c:v>fino a 15.000€</c:v>
                </c:pt>
                <c:pt idx="1">
                  <c:v>da 15.000€ a 35.000€</c:v>
                </c:pt>
                <c:pt idx="2">
                  <c:v>da 35.000€ a 100.000€</c:v>
                </c:pt>
                <c:pt idx="3">
                  <c:v>oltre 100.000€</c:v>
                </c:pt>
              </c:strCache>
            </c:strRef>
          </c:cat>
          <c:val>
            <c:numRef>
              <c:f>graf1!$B$4:$B$7</c:f>
              <c:numCache>
                <c:formatCode>####.0</c:formatCode>
                <c:ptCount val="4"/>
                <c:pt idx="0">
                  <c:v>48.417737233661015</c:v>
                </c:pt>
                <c:pt idx="1">
                  <c:v>34.686094737132507</c:v>
                </c:pt>
                <c:pt idx="2">
                  <c:v>14.930524263630762</c:v>
                </c:pt>
                <c:pt idx="3">
                  <c:v>1.9656437655757153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F2-4159-BFC6-E139746FF4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Solo residenti</a:t>
            </a:r>
          </a:p>
        </c:rich>
      </c:tx>
      <c:layout>
        <c:manualLayout>
          <c:xMode val="edge"/>
          <c:yMode val="edge"/>
          <c:x val="5.0101539275422902E-3"/>
          <c:y val="2.8599040182738658E-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50564923001168"/>
          <c:y val="1.5085823477086285E-2"/>
          <c:w val="0.87970896293330569"/>
          <c:h val="0.98342201961596909"/>
        </c:manualLayout>
      </c:layout>
      <c:pieChart>
        <c:varyColors val="1"/>
        <c:ser>
          <c:idx val="1"/>
          <c:order val="0"/>
          <c:tx>
            <c:strRef>
              <c:f>graf1!$C$2</c:f>
              <c:strCache>
                <c:ptCount val="1"/>
                <c:pt idx="0">
                  <c:v>residenti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948-4308-A987-B9A4787B48FE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A948-4308-A987-B9A4787B48FE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948-4308-A987-B9A4787B48FE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A948-4308-A987-B9A4787B48F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graf1!$A$4:$A$7</c:f>
              <c:strCache>
                <c:ptCount val="4"/>
                <c:pt idx="0">
                  <c:v>fino a 15.000€</c:v>
                </c:pt>
                <c:pt idx="1">
                  <c:v>da 15.000€ a 35.000€</c:v>
                </c:pt>
                <c:pt idx="2">
                  <c:v>da 35.000€ a 100.000€</c:v>
                </c:pt>
                <c:pt idx="3">
                  <c:v>oltre 100.000€</c:v>
                </c:pt>
              </c:strCache>
            </c:strRef>
          </c:cat>
          <c:val>
            <c:numRef>
              <c:f>graf1!$C$4:$C$7</c:f>
              <c:numCache>
                <c:formatCode>####.0</c:formatCode>
                <c:ptCount val="4"/>
                <c:pt idx="0">
                  <c:v>40.109122873934368</c:v>
                </c:pt>
                <c:pt idx="1">
                  <c:v>40.087421056900411</c:v>
                </c:pt>
                <c:pt idx="2">
                  <c:v>17.494843078326021</c:v>
                </c:pt>
                <c:pt idx="3">
                  <c:v>2.3086129908392024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948-4308-A987-B9A4787B48FE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A948-4308-A987-B9A4787B48FE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A948-4308-A987-B9A4787B48FE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A948-4308-A987-B9A4787B48FE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A948-4308-A987-B9A4787B48FE}"/>
              </c:ext>
            </c:extLst>
          </c:dPt>
          <c:dLbls>
            <c:dLbl>
              <c:idx val="2"/>
              <c:layout>
                <c:manualLayout>
                  <c:x val="9.9064889032644987E-2"/>
                  <c:y val="0.178593756182487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948-4308-A987-B9A4787B48FE}"/>
                </c:ext>
              </c:extLst>
            </c:dLbl>
            <c:dLbl>
              <c:idx val="3"/>
              <c:layout>
                <c:manualLayout>
                  <c:x val="3.056600595015482E-2"/>
                  <c:y val="0.106184289777848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948-4308-A987-B9A4787B48F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ln w="6350">
                      <a:solidFill>
                        <a:schemeClr val="bg1">
                          <a:lumMod val="85000"/>
                        </a:schemeClr>
                      </a:solidFill>
                    </a:ln>
                    <a:solidFill>
                      <a:schemeClr val="lt1"/>
                    </a:solidFill>
                    <a:effectLst>
                      <a:outerShdw blurRad="50800" dist="50800" dir="5400000" algn="ctr" rotWithShape="0">
                        <a:schemeClr val="tx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graf1!$A$4:$A$7</c:f>
              <c:strCache>
                <c:ptCount val="4"/>
                <c:pt idx="0">
                  <c:v>fino a 15.000€</c:v>
                </c:pt>
                <c:pt idx="1">
                  <c:v>da 15.000€ a 35.000€</c:v>
                </c:pt>
                <c:pt idx="2">
                  <c:v>da 35.000€ a 100.000€</c:v>
                </c:pt>
                <c:pt idx="3">
                  <c:v>oltre 100.000€</c:v>
                </c:pt>
              </c:strCache>
            </c:strRef>
          </c:cat>
          <c:val>
            <c:numRef>
              <c:f>graf1!$B$4:$B$7</c:f>
              <c:numCache>
                <c:formatCode>####.0</c:formatCode>
                <c:ptCount val="4"/>
                <c:pt idx="0">
                  <c:v>48.417737233661015</c:v>
                </c:pt>
                <c:pt idx="1">
                  <c:v>34.686094737132507</c:v>
                </c:pt>
                <c:pt idx="2">
                  <c:v>14.930524263630762</c:v>
                </c:pt>
                <c:pt idx="3">
                  <c:v>1.9656437655757153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948-4308-A987-B9A4787B48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7790223920756"/>
          <c:y val="4.8594731535580256E-2"/>
          <c:w val="0.78808772334420529"/>
          <c:h val="0.66811185605776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graf2!$B$4</c:f>
              <c:strCache>
                <c:ptCount val="1"/>
                <c:pt idx="0">
                  <c:v>Cittadini Italiani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graf2!$A$5:$A$19</c:f>
              <c:strCache>
                <c:ptCount val="15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</c:strCache>
            </c:strRef>
          </c:cat>
          <c:val>
            <c:numRef>
              <c:f>graf2!$B$5:$B$19</c:f>
              <c:numCache>
                <c:formatCode>_(* #,##0.00_);_(* \(#,##0.00\);_(* "-"??_);_(@_)</c:formatCode>
                <c:ptCount val="15"/>
                <c:pt idx="0">
                  <c:v>4043190149.1899853</c:v>
                </c:pt>
                <c:pt idx="1">
                  <c:v>4310443928.7900171</c:v>
                </c:pt>
                <c:pt idx="2">
                  <c:v>3313262469.7899666</c:v>
                </c:pt>
                <c:pt idx="3">
                  <c:v>2318064621.2400289</c:v>
                </c:pt>
                <c:pt idx="4">
                  <c:v>2791968302.5800304</c:v>
                </c:pt>
                <c:pt idx="5">
                  <c:v>2305973298.5100174</c:v>
                </c:pt>
                <c:pt idx="6">
                  <c:v>4764302815.5799637</c:v>
                </c:pt>
                <c:pt idx="7">
                  <c:v>2373392376.5100093</c:v>
                </c:pt>
                <c:pt idx="8">
                  <c:v>3268654166.999979</c:v>
                </c:pt>
                <c:pt idx="9">
                  <c:v>3018829894.0800166</c:v>
                </c:pt>
                <c:pt idx="10">
                  <c:v>1974647185.2399945</c:v>
                </c:pt>
                <c:pt idx="11">
                  <c:v>2479874511.1800051</c:v>
                </c:pt>
                <c:pt idx="12">
                  <c:v>1888160016.6900198</c:v>
                </c:pt>
                <c:pt idx="13">
                  <c:v>2808344524.0899644</c:v>
                </c:pt>
                <c:pt idx="14">
                  <c:v>2646032344.7799988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35-422A-84A9-786D541B1B84}"/>
            </c:ext>
          </c:extLst>
        </c:ser>
        <c:ser>
          <c:idx val="1"/>
          <c:order val="1"/>
          <c:tx>
            <c:strRef>
              <c:f>graf2!$C$4</c:f>
              <c:strCache>
                <c:ptCount val="1"/>
                <c:pt idx="0">
                  <c:v>Cittadini Stranieri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innerShdw>
                <a:schemeClr val="accent2"/>
              </a:innerShdw>
            </a:effectLst>
          </c:spPr>
          <c:invertIfNegative val="0"/>
          <c:cat>
            <c:strRef>
              <c:f>graf2!$A$5:$A$19</c:f>
              <c:strCache>
                <c:ptCount val="15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</c:strCache>
            </c:strRef>
          </c:cat>
          <c:val>
            <c:numRef>
              <c:f>graf2!$C$5:$C$19</c:f>
              <c:numCache>
                <c:formatCode>_(* #,##0.00_);_(* \(#,##0.00\);_(* "-"??_);_(@_)</c:formatCode>
                <c:ptCount val="15"/>
                <c:pt idx="0">
                  <c:v>290898610.42000109</c:v>
                </c:pt>
                <c:pt idx="1">
                  <c:v>249113213.27000016</c:v>
                </c:pt>
                <c:pt idx="2">
                  <c:v>153864590.49000031</c:v>
                </c:pt>
                <c:pt idx="3">
                  <c:v>111862792.87999994</c:v>
                </c:pt>
                <c:pt idx="4">
                  <c:v>225837760.19000015</c:v>
                </c:pt>
                <c:pt idx="5">
                  <c:v>231940129.0499998</c:v>
                </c:pt>
                <c:pt idx="6">
                  <c:v>236607954.03000063</c:v>
                </c:pt>
                <c:pt idx="7">
                  <c:v>110389150.13000004</c:v>
                </c:pt>
                <c:pt idx="8">
                  <c:v>183445515.50000015</c:v>
                </c:pt>
                <c:pt idx="9">
                  <c:v>271507326.7700007</c:v>
                </c:pt>
                <c:pt idx="10">
                  <c:v>132565312.2999997</c:v>
                </c:pt>
                <c:pt idx="11">
                  <c:v>131615157.93000019</c:v>
                </c:pt>
                <c:pt idx="12">
                  <c:v>118828834.43999951</c:v>
                </c:pt>
                <c:pt idx="13">
                  <c:v>163547953.45999965</c:v>
                </c:pt>
                <c:pt idx="14">
                  <c:v>222644192.84000126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35-422A-84A9-786D541B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8108288"/>
        <c:axId val="159592832"/>
      </c:barChart>
      <c:catAx>
        <c:axId val="1581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2832"/>
        <c:crosses val="autoZero"/>
        <c:auto val="1"/>
        <c:lblAlgn val="ctr"/>
        <c:lblOffset val="100"/>
        <c:noMultiLvlLbl val="0"/>
      </c:catAx>
      <c:valAx>
        <c:axId val="159592832"/>
        <c:scaling>
          <c:orientation val="minMax"/>
          <c:max val="5500000000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815753156378468"/>
          <c:y val="0.90967676858244406"/>
          <c:w val="0.42061022706889672"/>
          <c:h val="5.9560025032159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'Graf_3 - Tab_5'!$C$2</c:f>
              <c:strCache>
                <c:ptCount val="1"/>
                <c:pt idx="0">
                  <c:v>Numero dichiaranti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'Graf_3 - Tab_5'!$B$3:$B$32</c:f>
              <c:strCache>
                <c:ptCount val="30"/>
                <c:pt idx="0">
                  <c:v>ROMANIA</c:v>
                </c:pt>
                <c:pt idx="1">
                  <c:v>BANGLADESH</c:v>
                </c:pt>
                <c:pt idx="2">
                  <c:v>FILIPPINE</c:v>
                </c:pt>
                <c:pt idx="3">
                  <c:v>FRANCIA</c:v>
                </c:pt>
                <c:pt idx="4">
                  <c:v>CINA REPUBBLICA POPOLARE</c:v>
                </c:pt>
                <c:pt idx="5">
                  <c:v>EGITTO</c:v>
                </c:pt>
                <c:pt idx="6">
                  <c:v>GERMANIA</c:v>
                </c:pt>
                <c:pt idx="7">
                  <c:v>POLONIA</c:v>
                </c:pt>
                <c:pt idx="8">
                  <c:v>ARGENTINA</c:v>
                </c:pt>
                <c:pt idx="9">
                  <c:v>PERU</c:v>
                </c:pt>
                <c:pt idx="10">
                  <c:v>UCRAINA</c:v>
                </c:pt>
                <c:pt idx="11">
                  <c:v>IUGOSLAVIA</c:v>
                </c:pt>
                <c:pt idx="12">
                  <c:v>SVIZZERA</c:v>
                </c:pt>
                <c:pt idx="13">
                  <c:v>MOLDAVIA</c:v>
                </c:pt>
                <c:pt idx="14">
                  <c:v>LIBIA</c:v>
                </c:pt>
                <c:pt idx="15">
                  <c:v>INDIA</c:v>
                </c:pt>
                <c:pt idx="16">
                  <c:v>BRASILE</c:v>
                </c:pt>
                <c:pt idx="17">
                  <c:v>GRAN BRETAGNA E IRLANDA DEL NORD</c:v>
                </c:pt>
                <c:pt idx="18">
                  <c:v>ALBANIA</c:v>
                </c:pt>
                <c:pt idx="19">
                  <c:v>STATI UNITI D’AMERICA</c:v>
                </c:pt>
                <c:pt idx="20">
                  <c:v>SPAGNA</c:v>
                </c:pt>
                <c:pt idx="21">
                  <c:v>TUNISIA</c:v>
                </c:pt>
                <c:pt idx="22">
                  <c:v>ETIOPIA</c:v>
                </c:pt>
                <c:pt idx="23">
                  <c:v>SRI LANKA</c:v>
                </c:pt>
                <c:pt idx="24">
                  <c:v>ECUADOR</c:v>
                </c:pt>
                <c:pt idx="25">
                  <c:v>MAROCCO</c:v>
                </c:pt>
                <c:pt idx="26">
                  <c:v>VENEZUELA</c:v>
                </c:pt>
                <c:pt idx="27">
                  <c:v>CROAZIA</c:v>
                </c:pt>
                <c:pt idx="28">
                  <c:v>BULGARIA</c:v>
                </c:pt>
                <c:pt idx="29">
                  <c:v>BELGIO</c:v>
                </c:pt>
              </c:strCache>
            </c:strRef>
          </c:cat>
          <c:val>
            <c:numRef>
              <c:f>'Graf_3 - Tab_5'!$C$3:$C$32</c:f>
              <c:numCache>
                <c:formatCode>#,##0</c:formatCode>
                <c:ptCount val="30"/>
                <c:pt idx="0">
                  <c:v>42241</c:v>
                </c:pt>
                <c:pt idx="1">
                  <c:v>19271</c:v>
                </c:pt>
                <c:pt idx="2">
                  <c:v>14259</c:v>
                </c:pt>
                <c:pt idx="3">
                  <c:v>10102</c:v>
                </c:pt>
                <c:pt idx="4">
                  <c:v>9993</c:v>
                </c:pt>
                <c:pt idx="5">
                  <c:v>8727</c:v>
                </c:pt>
                <c:pt idx="6">
                  <c:v>8270</c:v>
                </c:pt>
                <c:pt idx="7">
                  <c:v>7427</c:v>
                </c:pt>
                <c:pt idx="8">
                  <c:v>6802</c:v>
                </c:pt>
                <c:pt idx="9">
                  <c:v>6635</c:v>
                </c:pt>
                <c:pt idx="10">
                  <c:v>6581</c:v>
                </c:pt>
                <c:pt idx="11">
                  <c:v>5688</c:v>
                </c:pt>
                <c:pt idx="12">
                  <c:v>5276</c:v>
                </c:pt>
                <c:pt idx="13">
                  <c:v>5119</c:v>
                </c:pt>
                <c:pt idx="14">
                  <c:v>5007</c:v>
                </c:pt>
                <c:pt idx="15">
                  <c:v>4639</c:v>
                </c:pt>
                <c:pt idx="16">
                  <c:v>4619</c:v>
                </c:pt>
                <c:pt idx="17">
                  <c:v>4563</c:v>
                </c:pt>
                <c:pt idx="18">
                  <c:v>4460</c:v>
                </c:pt>
                <c:pt idx="19">
                  <c:v>4095</c:v>
                </c:pt>
                <c:pt idx="20">
                  <c:v>3907</c:v>
                </c:pt>
                <c:pt idx="21">
                  <c:v>3822</c:v>
                </c:pt>
                <c:pt idx="22">
                  <c:v>3704</c:v>
                </c:pt>
                <c:pt idx="23">
                  <c:v>3452</c:v>
                </c:pt>
                <c:pt idx="24">
                  <c:v>3170</c:v>
                </c:pt>
                <c:pt idx="25">
                  <c:v>2940</c:v>
                </c:pt>
                <c:pt idx="26">
                  <c:v>2576</c:v>
                </c:pt>
                <c:pt idx="27">
                  <c:v>2202</c:v>
                </c:pt>
                <c:pt idx="28">
                  <c:v>2175</c:v>
                </c:pt>
                <c:pt idx="29">
                  <c:v>2119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36-4B07-90CA-033FA33FB70F}"/>
            </c:ext>
          </c:extLst>
        </c:ser>
        <c:ser>
          <c:idx val="1"/>
          <c:order val="1"/>
          <c:tx>
            <c:strRef>
              <c:f>'Graf_3 - Tab_5'!$D$2</c:f>
              <c:strCache>
                <c:ptCount val="1"/>
                <c:pt idx="0">
                  <c:v>Media reddito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'Graf_3 - Tab_5'!$B$3:$B$32</c:f>
              <c:strCache>
                <c:ptCount val="30"/>
                <c:pt idx="0">
                  <c:v>ROMANIA</c:v>
                </c:pt>
                <c:pt idx="1">
                  <c:v>BANGLADESH</c:v>
                </c:pt>
                <c:pt idx="2">
                  <c:v>FILIPPINE</c:v>
                </c:pt>
                <c:pt idx="3">
                  <c:v>FRANCIA</c:v>
                </c:pt>
                <c:pt idx="4">
                  <c:v>CINA REPUBBLICA POPOLARE</c:v>
                </c:pt>
                <c:pt idx="5">
                  <c:v>EGITTO</c:v>
                </c:pt>
                <c:pt idx="6">
                  <c:v>GERMANIA</c:v>
                </c:pt>
                <c:pt idx="7">
                  <c:v>POLONIA</c:v>
                </c:pt>
                <c:pt idx="8">
                  <c:v>ARGENTINA</c:v>
                </c:pt>
                <c:pt idx="9">
                  <c:v>PERU</c:v>
                </c:pt>
                <c:pt idx="10">
                  <c:v>UCRAINA</c:v>
                </c:pt>
                <c:pt idx="11">
                  <c:v>IUGOSLAVIA</c:v>
                </c:pt>
                <c:pt idx="12">
                  <c:v>SVIZZERA</c:v>
                </c:pt>
                <c:pt idx="13">
                  <c:v>MOLDAVIA</c:v>
                </c:pt>
                <c:pt idx="14">
                  <c:v>LIBIA</c:v>
                </c:pt>
                <c:pt idx="15">
                  <c:v>INDIA</c:v>
                </c:pt>
                <c:pt idx="16">
                  <c:v>BRASILE</c:v>
                </c:pt>
                <c:pt idx="17">
                  <c:v>GRAN BRETAGNA E IRLANDA DEL NORD</c:v>
                </c:pt>
                <c:pt idx="18">
                  <c:v>ALBANIA</c:v>
                </c:pt>
                <c:pt idx="19">
                  <c:v>STATI UNITI D’AMERICA</c:v>
                </c:pt>
                <c:pt idx="20">
                  <c:v>SPAGNA</c:v>
                </c:pt>
                <c:pt idx="21">
                  <c:v>TUNISIA</c:v>
                </c:pt>
                <c:pt idx="22">
                  <c:v>ETIOPIA</c:v>
                </c:pt>
                <c:pt idx="23">
                  <c:v>SRI LANKA</c:v>
                </c:pt>
                <c:pt idx="24">
                  <c:v>ECUADOR</c:v>
                </c:pt>
                <c:pt idx="25">
                  <c:v>MAROCCO</c:v>
                </c:pt>
                <c:pt idx="26">
                  <c:v>VENEZUELA</c:v>
                </c:pt>
                <c:pt idx="27">
                  <c:v>CROAZIA</c:v>
                </c:pt>
                <c:pt idx="28">
                  <c:v>BULGARIA</c:v>
                </c:pt>
                <c:pt idx="29">
                  <c:v>BELGIO</c:v>
                </c:pt>
              </c:strCache>
            </c:strRef>
          </c:cat>
          <c:val>
            <c:numRef>
              <c:f>'Graf_3 - Tab_5'!$D$3:$D$32</c:f>
              <c:numCache>
                <c:formatCode>#,##0.00</c:formatCode>
                <c:ptCount val="30"/>
                <c:pt idx="0">
                  <c:v>10037.006189957548</c:v>
                </c:pt>
                <c:pt idx="1">
                  <c:v>7789.3385760988376</c:v>
                </c:pt>
                <c:pt idx="2">
                  <c:v>9388.3933459568652</c:v>
                </c:pt>
                <c:pt idx="3">
                  <c:v>15825.172605424665</c:v>
                </c:pt>
                <c:pt idx="4">
                  <c:v>9570.4649794856723</c:v>
                </c:pt>
                <c:pt idx="5">
                  <c:v>14739.855546006653</c:v>
                </c:pt>
                <c:pt idx="6">
                  <c:v>12918.703308343413</c:v>
                </c:pt>
                <c:pt idx="7">
                  <c:v>10850.585797764938</c:v>
                </c:pt>
                <c:pt idx="8">
                  <c:v>11100.756024698609</c:v>
                </c:pt>
                <c:pt idx="9">
                  <c:v>10649.09737603621</c:v>
                </c:pt>
                <c:pt idx="10">
                  <c:v>7744.7517079471172</c:v>
                </c:pt>
                <c:pt idx="11">
                  <c:v>9278.0160073839434</c:v>
                </c:pt>
                <c:pt idx="12">
                  <c:v>17726.153641015873</c:v>
                </c:pt>
                <c:pt idx="13">
                  <c:v>9028.4862824770607</c:v>
                </c:pt>
                <c:pt idx="14">
                  <c:v>28873.254220091931</c:v>
                </c:pt>
                <c:pt idx="15">
                  <c:v>10347.262916576854</c:v>
                </c:pt>
                <c:pt idx="16">
                  <c:v>12617.549666594534</c:v>
                </c:pt>
                <c:pt idx="17">
                  <c:v>21912.908560157804</c:v>
                </c:pt>
                <c:pt idx="18">
                  <c:v>12948.832618834069</c:v>
                </c:pt>
                <c:pt idx="19">
                  <c:v>23965.196542124588</c:v>
                </c:pt>
                <c:pt idx="20">
                  <c:v>14041.527230611728</c:v>
                </c:pt>
                <c:pt idx="21">
                  <c:v>15520.467119309276</c:v>
                </c:pt>
                <c:pt idx="22">
                  <c:v>22573.21003239743</c:v>
                </c:pt>
                <c:pt idx="23">
                  <c:v>9742.7889831981374</c:v>
                </c:pt>
                <c:pt idx="24">
                  <c:v>9888.791643533139</c:v>
                </c:pt>
                <c:pt idx="25">
                  <c:v>9245.191547619037</c:v>
                </c:pt>
                <c:pt idx="26">
                  <c:v>16381.937383540333</c:v>
                </c:pt>
                <c:pt idx="27">
                  <c:v>5708.9753633060755</c:v>
                </c:pt>
                <c:pt idx="28">
                  <c:v>7687.073085057451</c:v>
                </c:pt>
                <c:pt idx="29">
                  <c:v>16327.805068428495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36-4B07-90CA-033FA33F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59641984"/>
        <c:axId val="159643520"/>
      </c:barChart>
      <c:catAx>
        <c:axId val="1596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3520"/>
        <c:crosses val="autoZero"/>
        <c:auto val="1"/>
        <c:lblAlgn val="ctr"/>
        <c:lblOffset val="100"/>
        <c:noMultiLvlLbl val="0"/>
      </c:catAx>
      <c:valAx>
        <c:axId val="159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46183599519696"/>
          <c:y val="0.92610579972727725"/>
          <c:w val="0.55131924298936319"/>
          <c:h val="5.6528064237990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2486359760636E-2"/>
          <c:y val="1.1634671320535195E-2"/>
          <c:w val="0.85331521673643318"/>
          <c:h val="0.88115558853572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Graf4!$B$3</c:f>
              <c:strCache>
                <c:ptCount val="1"/>
                <c:pt idx="0">
                  <c:v>Totale Famiglie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Graf4!$A$4:$A$19</c:f>
              <c:strCache>
                <c:ptCount val="16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  <c:pt idx="15">
                  <c:v>Roma</c:v>
                </c:pt>
              </c:strCache>
            </c:strRef>
          </c:cat>
          <c:val>
            <c:numRef>
              <c:f>Graf4!$B$4:$B$19</c:f>
              <c:numCache>
                <c:formatCode>_(* #,##0.00_);_(* \(#,##0.00\);_(* "-"??_);_(@_)</c:formatCode>
                <c:ptCount val="16"/>
                <c:pt idx="0">
                  <c:v>55956.519668987268</c:v>
                </c:pt>
                <c:pt idx="1">
                  <c:v>60679.0817948158</c:v>
                </c:pt>
                <c:pt idx="2">
                  <c:v>39137.403921534489</c:v>
                </c:pt>
                <c:pt idx="3">
                  <c:v>33659.469529577735</c:v>
                </c:pt>
                <c:pt idx="4">
                  <c:v>29177.590612607462</c:v>
                </c:pt>
                <c:pt idx="5">
                  <c:v>27200.42862763329</c:v>
                </c:pt>
                <c:pt idx="6">
                  <c:v>37462.209671024917</c:v>
                </c:pt>
                <c:pt idx="7">
                  <c:v>42618.863802666092</c:v>
                </c:pt>
                <c:pt idx="8">
                  <c:v>46759.103687322553</c:v>
                </c:pt>
                <c:pt idx="9">
                  <c:v>36199.531266060483</c:v>
                </c:pt>
                <c:pt idx="10">
                  <c:v>33240.577163408852</c:v>
                </c:pt>
                <c:pt idx="11">
                  <c:v>42432.477966521219</c:v>
                </c:pt>
                <c:pt idx="12">
                  <c:v>36632.073828086635</c:v>
                </c:pt>
                <c:pt idx="13">
                  <c:v>37729.162025827594</c:v>
                </c:pt>
                <c:pt idx="14">
                  <c:v>46100.979513424536</c:v>
                </c:pt>
                <c:pt idx="15">
                  <c:v>39670.575851844471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F6-4BDE-9DE1-9AD7871257C8}"/>
            </c:ext>
          </c:extLst>
        </c:ser>
        <c:ser>
          <c:idx val="1"/>
          <c:order val="1"/>
          <c:tx>
            <c:strRef>
              <c:f>Graf4!$C$3</c:f>
              <c:strCache>
                <c:ptCount val="1"/>
                <c:pt idx="0">
                  <c:v>Famiglie senza minori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Graf4!$A$4:$A$19</c:f>
              <c:strCache>
                <c:ptCount val="16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  <c:pt idx="15">
                  <c:v>Roma</c:v>
                </c:pt>
              </c:strCache>
            </c:strRef>
          </c:cat>
          <c:val>
            <c:numRef>
              <c:f>Graf4!$C$4:$C$19</c:f>
              <c:numCache>
                <c:formatCode>_(* #,##0.00_);_(* \(#,##0.00\);_(* "-"??_);_(@_)</c:formatCode>
                <c:ptCount val="16"/>
                <c:pt idx="0">
                  <c:v>52330.337394106456</c:v>
                </c:pt>
                <c:pt idx="1">
                  <c:v>55662.975090510758</c:v>
                </c:pt>
                <c:pt idx="2">
                  <c:v>37600.999749188501</c:v>
                </c:pt>
                <c:pt idx="3">
                  <c:v>32670.916056506157</c:v>
                </c:pt>
                <c:pt idx="4">
                  <c:v>28455.625510291597</c:v>
                </c:pt>
                <c:pt idx="5">
                  <c:v>26545.493414844088</c:v>
                </c:pt>
                <c:pt idx="6">
                  <c:v>35704.156049601988</c:v>
                </c:pt>
                <c:pt idx="7">
                  <c:v>40232.843314743877</c:v>
                </c:pt>
                <c:pt idx="8">
                  <c:v>44493.230826685103</c:v>
                </c:pt>
                <c:pt idx="9">
                  <c:v>34542.07636708577</c:v>
                </c:pt>
                <c:pt idx="10">
                  <c:v>32382.80257862711</c:v>
                </c:pt>
                <c:pt idx="11">
                  <c:v>40251.607828670385</c:v>
                </c:pt>
                <c:pt idx="12">
                  <c:v>35015.249906906836</c:v>
                </c:pt>
                <c:pt idx="13">
                  <c:v>36559.920005158325</c:v>
                </c:pt>
                <c:pt idx="14">
                  <c:v>43738.230671094883</c:v>
                </c:pt>
                <c:pt idx="15">
                  <c:v>37982.111041546203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F6-4BDE-9DE1-9AD7871257C8}"/>
            </c:ext>
          </c:extLst>
        </c:ser>
        <c:ser>
          <c:idx val="2"/>
          <c:order val="2"/>
          <c:tx>
            <c:strRef>
              <c:f>Graf4!$D$3</c:f>
              <c:strCache>
                <c:ptCount val="1"/>
                <c:pt idx="0">
                  <c:v>Famiglie con minori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Graf4!$A$4:$A$19</c:f>
              <c:strCache>
                <c:ptCount val="16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  <c:pt idx="15">
                  <c:v>Roma</c:v>
                </c:pt>
              </c:strCache>
            </c:strRef>
          </c:cat>
          <c:val>
            <c:numRef>
              <c:f>Graf4!$D$4:$D$19</c:f>
              <c:numCache>
                <c:formatCode>_(* #,##0.00_);_(* \(#,##0.00\);_(* "-"??_);_(@_)</c:formatCode>
                <c:ptCount val="16"/>
                <c:pt idx="0">
                  <c:v>73318.104878954196</c:v>
                </c:pt>
                <c:pt idx="1">
                  <c:v>80209.980632936786</c:v>
                </c:pt>
                <c:pt idx="2">
                  <c:v>44513.74199719719</c:v>
                </c:pt>
                <c:pt idx="3">
                  <c:v>37097.460997729417</c:v>
                </c:pt>
                <c:pt idx="4">
                  <c:v>31787.263237747811</c:v>
                </c:pt>
                <c:pt idx="5">
                  <c:v>28725.072577484803</c:v>
                </c:pt>
                <c:pt idx="6">
                  <c:v>43804.025197988019</c:v>
                </c:pt>
                <c:pt idx="7">
                  <c:v>51916.002982908183</c:v>
                </c:pt>
                <c:pt idx="8">
                  <c:v>53131.706628127773</c:v>
                </c:pt>
                <c:pt idx="9">
                  <c:v>40515.908507541331</c:v>
                </c:pt>
                <c:pt idx="10">
                  <c:v>36002.83084944202</c:v>
                </c:pt>
                <c:pt idx="11">
                  <c:v>50193.771041224631</c:v>
                </c:pt>
                <c:pt idx="12">
                  <c:v>41927.791642720382</c:v>
                </c:pt>
                <c:pt idx="13">
                  <c:v>41328.105550439344</c:v>
                </c:pt>
                <c:pt idx="14">
                  <c:v>53152.225149993363</c:v>
                </c:pt>
                <c:pt idx="15">
                  <c:v>45225.276567907298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F6-4BDE-9DE1-9AD78712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0"/>
        <c:axId val="207528704"/>
        <c:axId val="207530240"/>
      </c:barChart>
      <c:catAx>
        <c:axId val="207528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0240"/>
        <c:crosses val="autoZero"/>
        <c:auto val="1"/>
        <c:lblAlgn val="ctr"/>
        <c:lblOffset val="100"/>
        <c:noMultiLvlLbl val="0"/>
      </c:catAx>
      <c:valAx>
        <c:axId val="207530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Graf.5!$B$3</c:f>
              <c:strCache>
                <c:ptCount val="1"/>
                <c:pt idx="0">
                  <c:v>generale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Graf.5!$A$4:$A$19</c:f>
              <c:strCache>
                <c:ptCount val="16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  <c:pt idx="15">
                  <c:v>Roma</c:v>
                </c:pt>
              </c:strCache>
            </c:strRef>
          </c:cat>
          <c:val>
            <c:numRef>
              <c:f>Graf.5!$B$4:$B$19</c:f>
              <c:numCache>
                <c:formatCode>_(* #,##0.00_);_(* \(#,##0.00\);_(* "-"??_);_(@_)</c:formatCode>
                <c:ptCount val="16"/>
                <c:pt idx="0">
                  <c:v>32943.110157106181</c:v>
                </c:pt>
                <c:pt idx="1">
                  <c:v>33684.69471874868</c:v>
                </c:pt>
                <c:pt idx="2">
                  <c:v>21129.487697744509</c:v>
                </c:pt>
                <c:pt idx="3">
                  <c:v>17365.916376143814</c:v>
                </c:pt>
                <c:pt idx="4">
                  <c:v>15628.110231621447</c:v>
                </c:pt>
                <c:pt idx="5">
                  <c:v>13136.493524485282</c:v>
                </c:pt>
                <c:pt idx="6">
                  <c:v>20136.879387006989</c:v>
                </c:pt>
                <c:pt idx="7">
                  <c:v>23447.561642192104</c:v>
                </c:pt>
                <c:pt idx="8">
                  <c:v>23865.621773661278</c:v>
                </c:pt>
                <c:pt idx="9">
                  <c:v>18083.725201170477</c:v>
                </c:pt>
                <c:pt idx="10">
                  <c:v>17690.83889024553</c:v>
                </c:pt>
                <c:pt idx="11">
                  <c:v>22914.585818514497</c:v>
                </c:pt>
                <c:pt idx="12">
                  <c:v>19554.098814231438</c:v>
                </c:pt>
                <c:pt idx="13">
                  <c:v>19970.5465630457</c:v>
                </c:pt>
                <c:pt idx="14">
                  <c:v>24155.495837926741</c:v>
                </c:pt>
                <c:pt idx="15">
                  <c:v>21195.574764715075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83-4890-A13D-28A2D54165F4}"/>
            </c:ext>
          </c:extLst>
        </c:ser>
        <c:ser>
          <c:idx val="1"/>
          <c:order val="1"/>
          <c:tx>
            <c:strRef>
              <c:f>Graf.5!$C$3</c:f>
              <c:strCache>
                <c:ptCount val="1"/>
                <c:pt idx="0">
                  <c:v>senza minori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Graf.5!$A$4:$A$19</c:f>
              <c:strCache>
                <c:ptCount val="16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  <c:pt idx="15">
                  <c:v>Roma</c:v>
                </c:pt>
              </c:strCache>
            </c:strRef>
          </c:cat>
          <c:val>
            <c:numRef>
              <c:f>Graf.5!$C$4:$C$19</c:f>
              <c:numCache>
                <c:formatCode>_(* #,##0.00_);_(* \(#,##0.00\);_(* "-"??_);_(@_)</c:formatCode>
                <c:ptCount val="16"/>
                <c:pt idx="0">
                  <c:v>35474.166299212418</c:v>
                </c:pt>
                <c:pt idx="1">
                  <c:v>36544.74886279292</c:v>
                </c:pt>
                <c:pt idx="2">
                  <c:v>23519.925254044541</c:v>
                </c:pt>
                <c:pt idx="3">
                  <c:v>19354.701993712839</c:v>
                </c:pt>
                <c:pt idx="4">
                  <c:v>17454.157044811502</c:v>
                </c:pt>
                <c:pt idx="5">
                  <c:v>15374.53804950835</c:v>
                </c:pt>
                <c:pt idx="6">
                  <c:v>22245.953027902655</c:v>
                </c:pt>
                <c:pt idx="7">
                  <c:v>25635.769232473016</c:v>
                </c:pt>
                <c:pt idx="8">
                  <c:v>27025.121469557082</c:v>
                </c:pt>
                <c:pt idx="9">
                  <c:v>20737.988442734018</c:v>
                </c:pt>
                <c:pt idx="10">
                  <c:v>20010.533681909525</c:v>
                </c:pt>
                <c:pt idx="11">
                  <c:v>25287.686426240918</c:v>
                </c:pt>
                <c:pt idx="12">
                  <c:v>21859.130447910436</c:v>
                </c:pt>
                <c:pt idx="13">
                  <c:v>22631.519206211786</c:v>
                </c:pt>
                <c:pt idx="14">
                  <c:v>27333.937377885562</c:v>
                </c:pt>
                <c:pt idx="15">
                  <c:v>23752.373302349821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83-4890-A13D-28A2D54165F4}"/>
            </c:ext>
          </c:extLst>
        </c:ser>
        <c:ser>
          <c:idx val="2"/>
          <c:order val="2"/>
          <c:tx>
            <c:strRef>
              <c:f>Graf.5!$D$3</c:f>
              <c:strCache>
                <c:ptCount val="1"/>
                <c:pt idx="0">
                  <c:v>con minori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Graf.5!$A$4:$A$19</c:f>
              <c:strCache>
                <c:ptCount val="16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  <c:pt idx="15">
                  <c:v>Roma</c:v>
                </c:pt>
              </c:strCache>
            </c:strRef>
          </c:cat>
          <c:val>
            <c:numRef>
              <c:f>Graf.5!$D$4:$D$19</c:f>
              <c:numCache>
                <c:formatCode>_(* #,##0.00_);_(* \(#,##0.00\);_(* "-"??_);_(@_)</c:formatCode>
                <c:ptCount val="16"/>
                <c:pt idx="0">
                  <c:v>20824.815060138681</c:v>
                </c:pt>
                <c:pt idx="1">
                  <c:v>22548.6819798381</c:v>
                </c:pt>
                <c:pt idx="2">
                  <c:v>12764.631182288891</c:v>
                </c:pt>
                <c:pt idx="3">
                  <c:v>10449.317353993221</c:v>
                </c:pt>
                <c:pt idx="4">
                  <c:v>9027.5358197584083</c:v>
                </c:pt>
                <c:pt idx="5">
                  <c:v>7926.4804148795438</c:v>
                </c:pt>
                <c:pt idx="6">
                  <c:v>12528.831600324193</c:v>
                </c:pt>
                <c:pt idx="7">
                  <c:v>14921.201275594802</c:v>
                </c:pt>
                <c:pt idx="8">
                  <c:v>14979.758227072723</c:v>
                </c:pt>
                <c:pt idx="9">
                  <c:v>11171.439711004592</c:v>
                </c:pt>
                <c:pt idx="10">
                  <c:v>10220.82800110819</c:v>
                </c:pt>
                <c:pt idx="11">
                  <c:v>14469.181852157873</c:v>
                </c:pt>
                <c:pt idx="12">
                  <c:v>12004.237060050831</c:v>
                </c:pt>
                <c:pt idx="13">
                  <c:v>11780.035023087763</c:v>
                </c:pt>
                <c:pt idx="14">
                  <c:v>14669.945940197269</c:v>
                </c:pt>
                <c:pt idx="15">
                  <c:v>12784.235315284588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83-4890-A13D-28A2D541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0"/>
        <c:axId val="236956672"/>
        <c:axId val="267203328"/>
      </c:barChart>
      <c:catAx>
        <c:axId val="236956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03328"/>
        <c:crosses val="autoZero"/>
        <c:auto val="1"/>
        <c:lblAlgn val="ctr"/>
        <c:lblOffset val="100"/>
        <c:noMultiLvlLbl val="0"/>
      </c:catAx>
      <c:valAx>
        <c:axId val="267203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Graf6!$B$3</c:f>
              <c:strCache>
                <c:ptCount val="1"/>
                <c:pt idx="0">
                  <c:v>cittadini italiani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Graf6!$A$4:$A$18</c:f>
              <c:strCache>
                <c:ptCount val="15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</c:strCache>
            </c:strRef>
          </c:cat>
          <c:val>
            <c:numRef>
              <c:f>Graf6!$B$4:$B$18</c:f>
              <c:numCache>
                <c:formatCode>#,##0.00</c:formatCode>
                <c:ptCount val="15"/>
                <c:pt idx="0">
                  <c:v>35086890.149999976</c:v>
                </c:pt>
                <c:pt idx="1">
                  <c:v>37561989.179999933</c:v>
                </c:pt>
                <c:pt idx="2">
                  <c:v>27917099.379999973</c:v>
                </c:pt>
                <c:pt idx="3">
                  <c:v>19060190.169999998</c:v>
                </c:pt>
                <c:pt idx="4">
                  <c:v>22650302.479999855</c:v>
                </c:pt>
                <c:pt idx="5">
                  <c:v>18109394.759999521</c:v>
                </c:pt>
                <c:pt idx="6">
                  <c:v>40024879.930000015</c:v>
                </c:pt>
                <c:pt idx="7">
                  <c:v>20310113.990000065</c:v>
                </c:pt>
                <c:pt idx="8">
                  <c:v>27992473.049999807</c:v>
                </c:pt>
                <c:pt idx="9">
                  <c:v>24987832.739999913</c:v>
                </c:pt>
                <c:pt idx="10">
                  <c:v>16238236.440000188</c:v>
                </c:pt>
                <c:pt idx="11">
                  <c:v>21060764.6599999</c:v>
                </c:pt>
                <c:pt idx="12">
                  <c:v>15725244.290000001</c:v>
                </c:pt>
                <c:pt idx="13">
                  <c:v>23430790.450000096</c:v>
                </c:pt>
                <c:pt idx="14">
                  <c:v>22542313.860000256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50-4958-BBC0-A0094F47D812}"/>
            </c:ext>
          </c:extLst>
        </c:ser>
        <c:ser>
          <c:idx val="1"/>
          <c:order val="1"/>
          <c:tx>
            <c:strRef>
              <c:f>Graf6!$C$3</c:f>
              <c:strCache>
                <c:ptCount val="1"/>
                <c:pt idx="0">
                  <c:v>cittadini stranieri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Graf6!$A$4:$A$18</c:f>
              <c:strCache>
                <c:ptCount val="15"/>
                <c:pt idx="0">
                  <c:v>Municipio I</c:v>
                </c:pt>
                <c:pt idx="1">
                  <c:v>Municipio II</c:v>
                </c:pt>
                <c:pt idx="2">
                  <c:v>Municipio III</c:v>
                </c:pt>
                <c:pt idx="3">
                  <c:v>Municipio IV</c:v>
                </c:pt>
                <c:pt idx="4">
                  <c:v>Municipio V</c:v>
                </c:pt>
                <c:pt idx="5">
                  <c:v>Municipio VI</c:v>
                </c:pt>
                <c:pt idx="6">
                  <c:v>Municipio VII</c:v>
                </c:pt>
                <c:pt idx="7">
                  <c:v>Municipio VIII</c:v>
                </c:pt>
                <c:pt idx="8">
                  <c:v>Municipio IX</c:v>
                </c:pt>
                <c:pt idx="9">
                  <c:v>Municipio X</c:v>
                </c:pt>
                <c:pt idx="10">
                  <c:v>Municipio XI</c:v>
                </c:pt>
                <c:pt idx="11">
                  <c:v>Municipio XII</c:v>
                </c:pt>
                <c:pt idx="12">
                  <c:v>Municipio XIII</c:v>
                </c:pt>
                <c:pt idx="13">
                  <c:v>Municipio XIV</c:v>
                </c:pt>
                <c:pt idx="14">
                  <c:v>Municipio XV</c:v>
                </c:pt>
              </c:strCache>
            </c:strRef>
          </c:cat>
          <c:val>
            <c:numRef>
              <c:f>Graf6!$C$4:$C$18</c:f>
              <c:numCache>
                <c:formatCode>#,##0.00</c:formatCode>
                <c:ptCount val="15"/>
                <c:pt idx="0">
                  <c:v>2103252.760000004</c:v>
                </c:pt>
                <c:pt idx="1">
                  <c:v>1886567.0699999926</c:v>
                </c:pt>
                <c:pt idx="2">
                  <c:v>1030293.5399999934</c:v>
                </c:pt>
                <c:pt idx="3">
                  <c:v>716177.21999999823</c:v>
                </c:pt>
                <c:pt idx="4">
                  <c:v>1245682.1300000092</c:v>
                </c:pt>
                <c:pt idx="5">
                  <c:v>1342394.9100000034</c:v>
                </c:pt>
                <c:pt idx="6">
                  <c:v>1544943.2399999984</c:v>
                </c:pt>
                <c:pt idx="7">
                  <c:v>760058.25000000116</c:v>
                </c:pt>
                <c:pt idx="8">
                  <c:v>1387353.5599999938</c:v>
                </c:pt>
                <c:pt idx="9">
                  <c:v>1944956.2300000044</c:v>
                </c:pt>
                <c:pt idx="10">
                  <c:v>838808.98999999836</c:v>
                </c:pt>
                <c:pt idx="11">
                  <c:v>908635.79000000237</c:v>
                </c:pt>
                <c:pt idx="12">
                  <c:v>752553.12999999733</c:v>
                </c:pt>
                <c:pt idx="13">
                  <c:v>1062195.5300000017</c:v>
                </c:pt>
                <c:pt idx="14">
                  <c:v>1547000.9099999992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50-4958-BBC0-A0094F47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267667712"/>
        <c:axId val="267677696"/>
      </c:barChart>
      <c:catAx>
        <c:axId val="2676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7696"/>
        <c:crosses val="autoZero"/>
        <c:auto val="1"/>
        <c:lblAlgn val="ctr"/>
        <c:lblOffset val="100"/>
        <c:noMultiLvlLbl val="0"/>
      </c:catAx>
      <c:valAx>
        <c:axId val="267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400050</xdr:colOff>
      <xdr:row>22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590551</xdr:colOff>
      <xdr:row>0</xdr:row>
      <xdr:rowOff>28575</xdr:rowOff>
    </xdr:from>
    <xdr:to>
      <xdr:col>15</xdr:col>
      <xdr:colOff>238125</xdr:colOff>
      <xdr:row>23</xdr:row>
      <xdr:rowOff>47625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38100</xdr:rowOff>
    </xdr:from>
    <xdr:to>
      <xdr:col>11</xdr:col>
      <xdr:colOff>333375</xdr:colOff>
      <xdr:row>43</xdr:row>
      <xdr:rowOff>78366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38125"/>
          <a:ext cx="7772400" cy="805079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5</xdr:col>
      <xdr:colOff>457533</xdr:colOff>
      <xdr:row>33</xdr:row>
      <xdr:rowOff>76200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"/>
          <a:ext cx="5639133" cy="6115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85724</xdr:rowOff>
    </xdr:from>
    <xdr:to>
      <xdr:col>20</xdr:col>
      <xdr:colOff>361950</xdr:colOff>
      <xdr:row>24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38100</xdr:rowOff>
    </xdr:from>
    <xdr:to>
      <xdr:col>9</xdr:col>
      <xdr:colOff>1828800</xdr:colOff>
      <xdr:row>29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0</xdr:row>
      <xdr:rowOff>0</xdr:rowOff>
    </xdr:from>
    <xdr:to>
      <xdr:col>28</xdr:col>
      <xdr:colOff>66676</xdr:colOff>
      <xdr:row>35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38101</xdr:rowOff>
    </xdr:from>
    <xdr:to>
      <xdr:col>7</xdr:col>
      <xdr:colOff>209551</xdr:colOff>
      <xdr:row>29</xdr:row>
      <xdr:rowOff>100891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1"/>
          <a:ext cx="5334001" cy="55872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0</xdr:row>
      <xdr:rowOff>142875</xdr:rowOff>
    </xdr:from>
    <xdr:to>
      <xdr:col>27</xdr:col>
      <xdr:colOff>466725</xdr:colOff>
      <xdr:row>28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0</xdr:row>
      <xdr:rowOff>142875</xdr:rowOff>
    </xdr:from>
    <xdr:to>
      <xdr:col>24</xdr:col>
      <xdr:colOff>114300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P9" sqref="P9"/>
    </sheetView>
  </sheetViews>
  <sheetFormatPr defaultRowHeight="15"/>
  <cols>
    <col min="1" max="1" width="22.5703125" customWidth="1"/>
    <col min="2" max="3" width="12.42578125" bestFit="1" customWidth="1"/>
    <col min="4" max="4" width="11" bestFit="1" customWidth="1"/>
    <col min="5" max="10" width="12.7109375" customWidth="1"/>
  </cols>
  <sheetData>
    <row r="1" spans="1:10">
      <c r="A1" s="68" t="s">
        <v>117</v>
      </c>
      <c r="E1" s="62"/>
      <c r="F1" s="62"/>
      <c r="G1" s="62"/>
      <c r="H1" s="62"/>
      <c r="I1" s="62"/>
      <c r="J1" s="62"/>
    </row>
    <row r="2" spans="1:10" ht="18" customHeight="1">
      <c r="A2" s="148" t="s">
        <v>101</v>
      </c>
      <c r="B2" s="154">
        <v>2016</v>
      </c>
      <c r="C2" s="155"/>
      <c r="D2" s="156"/>
      <c r="E2" s="154">
        <v>2015</v>
      </c>
      <c r="F2" s="155"/>
      <c r="G2" s="156"/>
      <c r="H2" s="157" t="s">
        <v>104</v>
      </c>
      <c r="I2" s="158"/>
      <c r="J2" s="159"/>
    </row>
    <row r="3" spans="1:10" ht="18" customHeight="1">
      <c r="A3" s="149"/>
      <c r="B3" s="151" t="s">
        <v>100</v>
      </c>
      <c r="C3" s="152"/>
      <c r="D3" s="153"/>
      <c r="E3" s="151" t="s">
        <v>100</v>
      </c>
      <c r="F3" s="152"/>
      <c r="G3" s="153"/>
      <c r="H3" s="151" t="s">
        <v>103</v>
      </c>
      <c r="I3" s="152"/>
      <c r="J3" s="160"/>
    </row>
    <row r="4" spans="1:10" ht="18" customHeight="1">
      <c r="A4" s="150"/>
      <c r="B4" s="69" t="s">
        <v>3</v>
      </c>
      <c r="C4" s="70" t="s">
        <v>10</v>
      </c>
      <c r="D4" s="69" t="s">
        <v>11</v>
      </c>
      <c r="E4" s="69" t="s">
        <v>3</v>
      </c>
      <c r="F4" s="70" t="s">
        <v>10</v>
      </c>
      <c r="G4" s="71" t="s">
        <v>11</v>
      </c>
      <c r="H4" s="69" t="s">
        <v>3</v>
      </c>
      <c r="I4" s="70" t="s">
        <v>10</v>
      </c>
      <c r="J4" s="72" t="s">
        <v>11</v>
      </c>
    </row>
    <row r="5" spans="1:10" ht="18" customHeight="1">
      <c r="A5" s="73" t="s">
        <v>15</v>
      </c>
      <c r="B5" s="74">
        <v>110988</v>
      </c>
      <c r="C5" s="74">
        <v>94266</v>
      </c>
      <c r="D5" s="74">
        <v>16722</v>
      </c>
      <c r="E5" s="74">
        <v>112801</v>
      </c>
      <c r="F5" s="74">
        <v>95558</v>
      </c>
      <c r="G5" s="74">
        <v>17243</v>
      </c>
      <c r="H5" s="75">
        <v>-1.6335099290013335</v>
      </c>
      <c r="I5" s="75">
        <v>-1.3705896081301847</v>
      </c>
      <c r="J5" s="75">
        <v>-3.1156560220069367</v>
      </c>
    </row>
    <row r="6" spans="1:10" ht="18" customHeight="1">
      <c r="A6" s="73" t="s">
        <v>16</v>
      </c>
      <c r="B6" s="74">
        <v>111759</v>
      </c>
      <c r="C6" s="74">
        <v>100117</v>
      </c>
      <c r="D6" s="74">
        <v>11642</v>
      </c>
      <c r="E6" s="74">
        <v>111809</v>
      </c>
      <c r="F6" s="74">
        <v>100546</v>
      </c>
      <c r="G6" s="74">
        <v>11263</v>
      </c>
      <c r="H6" s="75">
        <v>-4.4739126155387929E-2</v>
      </c>
      <c r="I6" s="75">
        <v>-0.42849865657181097</v>
      </c>
      <c r="J6" s="75">
        <v>3.2554543892801919</v>
      </c>
    </row>
    <row r="7" spans="1:10" ht="18" customHeight="1">
      <c r="A7" s="73" t="s">
        <v>17</v>
      </c>
      <c r="B7" s="74">
        <v>135895</v>
      </c>
      <c r="C7" s="74">
        <v>125203</v>
      </c>
      <c r="D7" s="74">
        <v>10692</v>
      </c>
      <c r="E7" s="74">
        <v>135449</v>
      </c>
      <c r="F7" s="74">
        <v>125278</v>
      </c>
      <c r="G7" s="74">
        <v>10171</v>
      </c>
      <c r="H7" s="75">
        <v>0.32819456197799768</v>
      </c>
      <c r="I7" s="75">
        <v>-5.9902717985990749E-2</v>
      </c>
      <c r="J7" s="75">
        <v>4.8728020950243174</v>
      </c>
    </row>
    <row r="8" spans="1:10" ht="18" customHeight="1">
      <c r="A8" s="73" t="s">
        <v>18</v>
      </c>
      <c r="B8" s="74">
        <v>113733</v>
      </c>
      <c r="C8" s="74">
        <v>104929</v>
      </c>
      <c r="D8" s="74">
        <v>8804</v>
      </c>
      <c r="E8" s="74">
        <v>113789</v>
      </c>
      <c r="F8" s="74">
        <v>105171</v>
      </c>
      <c r="G8" s="74">
        <v>8618</v>
      </c>
      <c r="H8" s="75">
        <v>-4.9238127896037209E-2</v>
      </c>
      <c r="I8" s="75">
        <v>-0.23063214173393437</v>
      </c>
      <c r="J8" s="75">
        <v>2.112676056338028</v>
      </c>
    </row>
    <row r="9" spans="1:10" ht="18" customHeight="1">
      <c r="A9" s="73" t="s">
        <v>19</v>
      </c>
      <c r="B9" s="74">
        <v>159671</v>
      </c>
      <c r="C9" s="74">
        <v>137842</v>
      </c>
      <c r="D9" s="74">
        <v>21829</v>
      </c>
      <c r="E9" s="74">
        <v>159418</v>
      </c>
      <c r="F9" s="74">
        <v>138044</v>
      </c>
      <c r="G9" s="74">
        <v>21374</v>
      </c>
      <c r="H9" s="75">
        <v>0.15845081448728948</v>
      </c>
      <c r="I9" s="75">
        <v>-0.14654459453577284</v>
      </c>
      <c r="J9" s="75">
        <v>2.0843831600164919</v>
      </c>
    </row>
    <row r="10" spans="1:10" ht="18" customHeight="1">
      <c r="A10" s="73" t="s">
        <v>20</v>
      </c>
      <c r="B10" s="74">
        <v>147396</v>
      </c>
      <c r="C10" s="74">
        <v>126517</v>
      </c>
      <c r="D10" s="74">
        <v>20879</v>
      </c>
      <c r="E10" s="74">
        <v>146592</v>
      </c>
      <c r="F10" s="74">
        <v>126154</v>
      </c>
      <c r="G10" s="74">
        <v>20438</v>
      </c>
      <c r="H10" s="75">
        <v>0.54546934787918255</v>
      </c>
      <c r="I10" s="75">
        <v>0.28691796359382532</v>
      </c>
      <c r="J10" s="75">
        <v>2.1121701230901864</v>
      </c>
    </row>
    <row r="11" spans="1:10" ht="18" customHeight="1">
      <c r="A11" s="73" t="s">
        <v>21</v>
      </c>
      <c r="B11" s="74">
        <v>206625</v>
      </c>
      <c r="C11" s="74">
        <v>188582</v>
      </c>
      <c r="D11" s="74">
        <v>18043</v>
      </c>
      <c r="E11" s="74">
        <v>206800</v>
      </c>
      <c r="F11" s="74">
        <v>189281</v>
      </c>
      <c r="G11" s="74">
        <v>17519</v>
      </c>
      <c r="H11" s="75">
        <v>-8.4694494857834243E-2</v>
      </c>
      <c r="I11" s="75">
        <v>-0.37066103869934564</v>
      </c>
      <c r="J11" s="75">
        <v>2.9041733636313252</v>
      </c>
    </row>
    <row r="12" spans="1:10" ht="18" customHeight="1">
      <c r="A12" s="73" t="s">
        <v>22</v>
      </c>
      <c r="B12" s="74">
        <v>88340</v>
      </c>
      <c r="C12" s="74">
        <v>80786</v>
      </c>
      <c r="D12" s="74">
        <v>7554</v>
      </c>
      <c r="E12" s="74">
        <v>88372</v>
      </c>
      <c r="F12" s="74">
        <v>81110</v>
      </c>
      <c r="G12" s="74">
        <v>7262</v>
      </c>
      <c r="H12" s="75">
        <v>-3.6223681231605159E-2</v>
      </c>
      <c r="I12" s="75">
        <v>-0.40105958953283988</v>
      </c>
      <c r="J12" s="75">
        <v>3.8655017209425471</v>
      </c>
    </row>
    <row r="13" spans="1:10" ht="18" customHeight="1">
      <c r="A13" s="73" t="s">
        <v>23</v>
      </c>
      <c r="B13" s="74">
        <v>116768</v>
      </c>
      <c r="C13" s="74">
        <v>108012</v>
      </c>
      <c r="D13" s="74">
        <v>8756</v>
      </c>
      <c r="E13" s="74">
        <v>115594</v>
      </c>
      <c r="F13" s="74">
        <v>107083</v>
      </c>
      <c r="G13" s="74">
        <v>8511</v>
      </c>
      <c r="H13" s="75">
        <v>1.0054124417648671</v>
      </c>
      <c r="I13" s="75">
        <v>0.86008961967188824</v>
      </c>
      <c r="J13" s="75">
        <v>2.7980813156692554</v>
      </c>
    </row>
    <row r="14" spans="1:10" ht="18" customHeight="1">
      <c r="A14" s="73" t="s">
        <v>24</v>
      </c>
      <c r="B14" s="74">
        <v>143079</v>
      </c>
      <c r="C14" s="74">
        <v>127698</v>
      </c>
      <c r="D14" s="74">
        <v>15381</v>
      </c>
      <c r="E14" s="74">
        <v>142367</v>
      </c>
      <c r="F14" s="74">
        <v>127284</v>
      </c>
      <c r="G14" s="74">
        <v>15083</v>
      </c>
      <c r="H14" s="75">
        <v>0.49762718498172337</v>
      </c>
      <c r="I14" s="75">
        <v>0.32420241507306302</v>
      </c>
      <c r="J14" s="75">
        <v>1.937455301995969</v>
      </c>
    </row>
    <row r="15" spans="1:10" ht="18" customHeight="1">
      <c r="A15" s="73" t="s">
        <v>25</v>
      </c>
      <c r="B15" s="74">
        <v>98154</v>
      </c>
      <c r="C15" s="74">
        <v>88066</v>
      </c>
      <c r="D15" s="74">
        <v>10088</v>
      </c>
      <c r="E15" s="74">
        <v>98077</v>
      </c>
      <c r="F15" s="74">
        <v>88325</v>
      </c>
      <c r="G15" s="74">
        <v>9752</v>
      </c>
      <c r="H15" s="75">
        <v>7.8448152902581655E-2</v>
      </c>
      <c r="I15" s="75">
        <v>-0.29409760861172302</v>
      </c>
      <c r="J15" s="75">
        <v>3.3306899286280731</v>
      </c>
    </row>
    <row r="16" spans="1:10" ht="18" customHeight="1">
      <c r="A16" s="73" t="s">
        <v>26</v>
      </c>
      <c r="B16" s="74">
        <v>94199</v>
      </c>
      <c r="C16" s="74">
        <v>85555</v>
      </c>
      <c r="D16" s="74">
        <v>8644</v>
      </c>
      <c r="E16" s="74">
        <v>94204</v>
      </c>
      <c r="F16" s="74">
        <v>85848</v>
      </c>
      <c r="G16" s="74">
        <v>8356</v>
      </c>
      <c r="H16" s="75">
        <v>-5.3079119735878304E-3</v>
      </c>
      <c r="I16" s="75">
        <v>-0.34246975629711884</v>
      </c>
      <c r="J16" s="75">
        <v>3.3317908375751966</v>
      </c>
    </row>
    <row r="17" spans="1:10" ht="18" customHeight="1">
      <c r="A17" s="73" t="s">
        <v>27</v>
      </c>
      <c r="B17" s="74">
        <v>83857</v>
      </c>
      <c r="C17" s="74">
        <v>74757</v>
      </c>
      <c r="D17" s="74">
        <v>9100</v>
      </c>
      <c r="E17" s="74">
        <v>84059</v>
      </c>
      <c r="F17" s="74">
        <v>75230</v>
      </c>
      <c r="G17" s="74">
        <v>8829</v>
      </c>
      <c r="H17" s="75">
        <v>-0.24088627067507781</v>
      </c>
      <c r="I17" s="75">
        <v>-0.63271666867316767</v>
      </c>
      <c r="J17" s="75">
        <v>2.9780219780219781</v>
      </c>
    </row>
    <row r="18" spans="1:10" ht="18" customHeight="1">
      <c r="A18" s="73" t="s">
        <v>28</v>
      </c>
      <c r="B18" s="74">
        <v>120237</v>
      </c>
      <c r="C18" s="74">
        <v>108529</v>
      </c>
      <c r="D18" s="74">
        <v>11708</v>
      </c>
      <c r="E18" s="74">
        <v>119608</v>
      </c>
      <c r="F18" s="74">
        <v>108377</v>
      </c>
      <c r="G18" s="74">
        <v>11231</v>
      </c>
      <c r="H18" s="75">
        <v>0.52313347804752275</v>
      </c>
      <c r="I18" s="75">
        <v>0.14005473191497203</v>
      </c>
      <c r="J18" s="75">
        <v>4.0741373419883837</v>
      </c>
    </row>
    <row r="19" spans="1:10" ht="18" customHeight="1">
      <c r="A19" s="73" t="s">
        <v>29</v>
      </c>
      <c r="B19" s="74">
        <v>94031</v>
      </c>
      <c r="C19" s="74">
        <v>80967</v>
      </c>
      <c r="D19" s="74">
        <v>13064</v>
      </c>
      <c r="E19" s="74">
        <v>93244</v>
      </c>
      <c r="F19" s="74">
        <v>80793</v>
      </c>
      <c r="G19" s="74">
        <v>12451</v>
      </c>
      <c r="H19" s="75">
        <v>0.8369580244812882</v>
      </c>
      <c r="I19" s="75">
        <v>0.2149023676312572</v>
      </c>
      <c r="J19" s="75">
        <v>4.6922841396203303</v>
      </c>
    </row>
    <row r="20" spans="1:10" ht="18" customHeight="1">
      <c r="A20" s="76" t="s">
        <v>30</v>
      </c>
      <c r="B20" s="77">
        <v>1824732</v>
      </c>
      <c r="C20" s="77">
        <v>1631826</v>
      </c>
      <c r="D20" s="77">
        <v>192906</v>
      </c>
      <c r="E20" s="77">
        <v>1822183</v>
      </c>
      <c r="F20" s="77">
        <v>1634082</v>
      </c>
      <c r="G20" s="77">
        <v>188101</v>
      </c>
      <c r="H20" s="78">
        <v>0.13969174651400862</v>
      </c>
      <c r="I20" s="78">
        <v>-0.1382500340109791</v>
      </c>
      <c r="J20" s="78">
        <v>2.490850466030087</v>
      </c>
    </row>
    <row r="21" spans="1:10" ht="18" customHeight="1">
      <c r="A21" s="73" t="s">
        <v>31</v>
      </c>
      <c r="B21" s="74">
        <v>350128</v>
      </c>
      <c r="C21" s="74">
        <v>283548</v>
      </c>
      <c r="D21" s="74">
        <v>66580</v>
      </c>
      <c r="E21" s="74">
        <v>473463</v>
      </c>
      <c r="F21" s="74">
        <v>405322</v>
      </c>
      <c r="G21" s="74">
        <v>68141</v>
      </c>
      <c r="H21" s="75">
        <v>-35.225688890919891</v>
      </c>
      <c r="I21" s="75">
        <v>-42.946520518571809</v>
      </c>
      <c r="J21" s="75">
        <v>-2.3445479122859716</v>
      </c>
    </row>
    <row r="22" spans="1:10" ht="18" customHeight="1">
      <c r="A22" s="76" t="s">
        <v>3</v>
      </c>
      <c r="B22" s="77">
        <v>2174860</v>
      </c>
      <c r="C22" s="77">
        <v>1915374</v>
      </c>
      <c r="D22" s="77">
        <v>259486</v>
      </c>
      <c r="E22" s="77">
        <v>2295646</v>
      </c>
      <c r="F22" s="77">
        <v>2039404</v>
      </c>
      <c r="G22" s="77">
        <v>256242</v>
      </c>
      <c r="H22" s="78">
        <v>-5.5537367922532948</v>
      </c>
      <c r="I22" s="78">
        <v>-6.4754977356902623</v>
      </c>
      <c r="J22" s="78">
        <v>1.2501637853294592</v>
      </c>
    </row>
    <row r="23" spans="1:10">
      <c r="A23" s="43" t="s">
        <v>102</v>
      </c>
    </row>
  </sheetData>
  <mergeCells count="7">
    <mergeCell ref="A2:A4"/>
    <mergeCell ref="B3:D3"/>
    <mergeCell ref="B2:D2"/>
    <mergeCell ref="E2:G2"/>
    <mergeCell ref="H2:J2"/>
    <mergeCell ref="E3:G3"/>
    <mergeCell ref="H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H36" sqref="H36"/>
    </sheetView>
  </sheetViews>
  <sheetFormatPr defaultRowHeight="15"/>
  <cols>
    <col min="1" max="1" width="20.7109375" customWidth="1"/>
    <col min="2" max="2" width="11" style="27" bestFit="1" customWidth="1"/>
    <col min="3" max="3" width="11" bestFit="1" customWidth="1"/>
    <col min="4" max="4" width="10" bestFit="1" customWidth="1"/>
  </cols>
  <sheetData>
    <row r="1" spans="1:4">
      <c r="A1" s="80" t="s">
        <v>124</v>
      </c>
    </row>
    <row r="2" spans="1:4">
      <c r="A2" s="185" t="s">
        <v>133</v>
      </c>
      <c r="B2" s="187" t="s">
        <v>160</v>
      </c>
      <c r="C2" s="187"/>
      <c r="D2" s="188"/>
    </row>
    <row r="3" spans="1:4" ht="24">
      <c r="A3" s="186"/>
      <c r="B3" s="103" t="s">
        <v>78</v>
      </c>
      <c r="C3" s="104" t="s">
        <v>79</v>
      </c>
      <c r="D3" s="105" t="s">
        <v>81</v>
      </c>
    </row>
    <row r="4" spans="1:4" ht="18" customHeight="1">
      <c r="A4" s="106" t="s">
        <v>15</v>
      </c>
      <c r="B4" s="96">
        <v>55956.519668987268</v>
      </c>
      <c r="C4" s="96">
        <v>52330.337394106456</v>
      </c>
      <c r="D4" s="96">
        <v>73318.104878954196</v>
      </c>
    </row>
    <row r="5" spans="1:4" ht="18" customHeight="1">
      <c r="A5" s="106" t="s">
        <v>16</v>
      </c>
      <c r="B5" s="96">
        <v>60679.0817948158</v>
      </c>
      <c r="C5" s="96">
        <v>55662.975090510758</v>
      </c>
      <c r="D5" s="96">
        <v>80209.980632936786</v>
      </c>
    </row>
    <row r="6" spans="1:4" ht="18" customHeight="1">
      <c r="A6" s="106" t="s">
        <v>17</v>
      </c>
      <c r="B6" s="96">
        <v>39137.403921534489</v>
      </c>
      <c r="C6" s="96">
        <v>37600.999749188501</v>
      </c>
      <c r="D6" s="96">
        <v>44513.74199719719</v>
      </c>
    </row>
    <row r="7" spans="1:4" ht="18" customHeight="1">
      <c r="A7" s="106" t="s">
        <v>18</v>
      </c>
      <c r="B7" s="96">
        <v>33659.469529577735</v>
      </c>
      <c r="C7" s="96">
        <v>32670.916056506157</v>
      </c>
      <c r="D7" s="96">
        <v>37097.460997729417</v>
      </c>
    </row>
    <row r="8" spans="1:4" ht="18" customHeight="1">
      <c r="A8" s="106" t="s">
        <v>19</v>
      </c>
      <c r="B8" s="96">
        <v>29177.590612607462</v>
      </c>
      <c r="C8" s="96">
        <v>28455.625510291597</v>
      </c>
      <c r="D8" s="96">
        <v>31787.263237747811</v>
      </c>
    </row>
    <row r="9" spans="1:4" ht="18" customHeight="1">
      <c r="A9" s="106" t="s">
        <v>20</v>
      </c>
      <c r="B9" s="96">
        <v>27200.42862763329</v>
      </c>
      <c r="C9" s="96">
        <v>26545.493414844088</v>
      </c>
      <c r="D9" s="96">
        <v>28725.072577484803</v>
      </c>
    </row>
    <row r="10" spans="1:4" ht="18" customHeight="1">
      <c r="A10" s="106" t="s">
        <v>21</v>
      </c>
      <c r="B10" s="96">
        <v>37462.209671024917</v>
      </c>
      <c r="C10" s="96">
        <v>35704.156049601988</v>
      </c>
      <c r="D10" s="96">
        <v>43804.025197988019</v>
      </c>
    </row>
    <row r="11" spans="1:4" ht="18" customHeight="1">
      <c r="A11" s="106" t="s">
        <v>22</v>
      </c>
      <c r="B11" s="96">
        <v>42618.863802666092</v>
      </c>
      <c r="C11" s="96">
        <v>40232.843314743877</v>
      </c>
      <c r="D11" s="96">
        <v>51916.002982908183</v>
      </c>
    </row>
    <row r="12" spans="1:4" ht="18" customHeight="1">
      <c r="A12" s="106" t="s">
        <v>23</v>
      </c>
      <c r="B12" s="96">
        <v>46759.103687322553</v>
      </c>
      <c r="C12" s="96">
        <v>44493.230826685103</v>
      </c>
      <c r="D12" s="96">
        <v>53131.706628127773</v>
      </c>
    </row>
    <row r="13" spans="1:4" ht="18" customHeight="1">
      <c r="A13" s="106" t="s">
        <v>24</v>
      </c>
      <c r="B13" s="96">
        <v>36199.531266060483</v>
      </c>
      <c r="C13" s="96">
        <v>34542.07636708577</v>
      </c>
      <c r="D13" s="96">
        <v>40515.908507541331</v>
      </c>
    </row>
    <row r="14" spans="1:4" ht="18" customHeight="1">
      <c r="A14" s="106" t="s">
        <v>25</v>
      </c>
      <c r="B14" s="96">
        <v>33240.577163408852</v>
      </c>
      <c r="C14" s="96">
        <v>32382.80257862711</v>
      </c>
      <c r="D14" s="96">
        <v>36002.83084944202</v>
      </c>
    </row>
    <row r="15" spans="1:4" ht="18" customHeight="1">
      <c r="A15" s="106" t="s">
        <v>26</v>
      </c>
      <c r="B15" s="96">
        <v>42432.477966521219</v>
      </c>
      <c r="C15" s="96">
        <v>40251.607828670385</v>
      </c>
      <c r="D15" s="96">
        <v>50193.771041224631</v>
      </c>
    </row>
    <row r="16" spans="1:4" ht="18" customHeight="1">
      <c r="A16" s="106" t="s">
        <v>27</v>
      </c>
      <c r="B16" s="96">
        <v>36632.073828086635</v>
      </c>
      <c r="C16" s="96">
        <v>35015.249906906836</v>
      </c>
      <c r="D16" s="96">
        <v>41927.791642720382</v>
      </c>
    </row>
    <row r="17" spans="1:4" ht="18" customHeight="1">
      <c r="A17" s="106" t="s">
        <v>28</v>
      </c>
      <c r="B17" s="96">
        <v>37729.162025827594</v>
      </c>
      <c r="C17" s="96">
        <v>36559.920005158325</v>
      </c>
      <c r="D17" s="96">
        <v>41328.105550439344</v>
      </c>
    </row>
    <row r="18" spans="1:4" ht="18" customHeight="1">
      <c r="A18" s="106" t="s">
        <v>29</v>
      </c>
      <c r="B18" s="96">
        <v>46100.979513424536</v>
      </c>
      <c r="C18" s="96">
        <v>43738.230671094883</v>
      </c>
      <c r="D18" s="96">
        <v>53152.225149993363</v>
      </c>
    </row>
    <row r="19" spans="1:4" ht="18" customHeight="1">
      <c r="A19" s="107" t="s">
        <v>125</v>
      </c>
      <c r="B19" s="98">
        <v>39670.575851844471</v>
      </c>
      <c r="C19" s="98">
        <v>37982.111041546203</v>
      </c>
      <c r="D19" s="98">
        <v>45225.276567907298</v>
      </c>
    </row>
    <row r="20" spans="1:4" ht="18" customHeight="1">
      <c r="A20" s="106" t="s">
        <v>31</v>
      </c>
      <c r="B20" s="96">
        <v>109529.14304347827</v>
      </c>
      <c r="C20" s="96">
        <v>109529.14304347827</v>
      </c>
      <c r="D20" s="108" t="s">
        <v>80</v>
      </c>
    </row>
    <row r="21" spans="1:4" ht="18" customHeight="1">
      <c r="A21" s="107" t="s">
        <v>3</v>
      </c>
      <c r="B21" s="98">
        <v>39671.961055031483</v>
      </c>
      <c r="C21" s="98">
        <v>37983.960951373192</v>
      </c>
      <c r="D21" s="98">
        <v>45225.276567907298</v>
      </c>
    </row>
    <row r="22" spans="1:4">
      <c r="A22" s="43" t="s">
        <v>102</v>
      </c>
    </row>
  </sheetData>
  <mergeCells count="2">
    <mergeCell ref="A2:A3"/>
    <mergeCell ref="B2:D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M19" sqref="M19"/>
    </sheetView>
  </sheetViews>
  <sheetFormatPr defaultRowHeight="15"/>
  <cols>
    <col min="1" max="1" width="41.7109375" customWidth="1"/>
    <col min="2" max="2" width="16.85546875" bestFit="1" customWidth="1"/>
    <col min="3" max="3" width="13.28515625" hidden="1" customWidth="1"/>
    <col min="4" max="4" width="13.7109375" hidden="1" customWidth="1"/>
    <col min="5" max="5" width="19" hidden="1" customWidth="1"/>
  </cols>
  <sheetData>
    <row r="1" spans="1:7" s="80" customFormat="1">
      <c r="A1" s="80" t="s">
        <v>126</v>
      </c>
    </row>
    <row r="3" spans="1:7" ht="30">
      <c r="A3" s="60" t="s">
        <v>133</v>
      </c>
      <c r="B3" s="52" t="s">
        <v>127</v>
      </c>
      <c r="C3" s="65" t="s">
        <v>122</v>
      </c>
      <c r="D3" s="65" t="s">
        <v>146</v>
      </c>
      <c r="E3" s="65" t="s">
        <v>147</v>
      </c>
    </row>
    <row r="4" spans="1:7">
      <c r="A4" s="57" t="s">
        <v>15</v>
      </c>
      <c r="B4" s="54">
        <v>32943.110157106181</v>
      </c>
      <c r="C4" s="54">
        <v>110988</v>
      </c>
      <c r="D4" s="54">
        <v>39050.066309962109</v>
      </c>
      <c r="E4" s="66">
        <f>(B4-D4)/D4*100</f>
        <v>-15.638785615321671</v>
      </c>
      <c r="F4" s="20"/>
      <c r="G4" t="s">
        <v>128</v>
      </c>
    </row>
    <row r="5" spans="1:7">
      <c r="A5" s="58" t="s">
        <v>16</v>
      </c>
      <c r="B5" s="55">
        <v>33684.69471874868</v>
      </c>
      <c r="C5" s="55">
        <v>111759</v>
      </c>
      <c r="D5" s="55">
        <v>40798.120438265149</v>
      </c>
      <c r="E5" s="66">
        <f t="shared" ref="E5:E18" si="0">(B5-D5)/D5*100</f>
        <v>-17.435670180640685</v>
      </c>
      <c r="F5" s="17"/>
      <c r="G5" t="s">
        <v>129</v>
      </c>
    </row>
    <row r="6" spans="1:7">
      <c r="A6" s="58" t="s">
        <v>17</v>
      </c>
      <c r="B6" s="55">
        <v>21129.487697744509</v>
      </c>
      <c r="C6" s="55">
        <v>135895</v>
      </c>
      <c r="D6" s="55">
        <v>25513.279077817344</v>
      </c>
      <c r="E6" s="66">
        <f t="shared" si="0"/>
        <v>-17.182391047038504</v>
      </c>
      <c r="F6" s="16"/>
      <c r="G6" t="s">
        <v>130</v>
      </c>
    </row>
    <row r="7" spans="1:7">
      <c r="A7" s="58" t="s">
        <v>18</v>
      </c>
      <c r="B7" s="55">
        <v>17365.916376143814</v>
      </c>
      <c r="C7" s="55">
        <v>113733</v>
      </c>
      <c r="D7" s="55">
        <v>21365.192284737088</v>
      </c>
      <c r="E7" s="66">
        <f t="shared" si="0"/>
        <v>-18.718651605351035</v>
      </c>
      <c r="F7" s="53"/>
      <c r="G7" t="s">
        <v>131</v>
      </c>
    </row>
    <row r="8" spans="1:7">
      <c r="A8" s="58" t="s">
        <v>19</v>
      </c>
      <c r="B8" s="55">
        <v>15628.110231621447</v>
      </c>
      <c r="C8" s="55">
        <v>159671</v>
      </c>
      <c r="D8" s="55">
        <v>18900.151328481999</v>
      </c>
      <c r="E8" s="66">
        <f t="shared" si="0"/>
        <v>-17.312248140202335</v>
      </c>
      <c r="F8" s="18"/>
      <c r="G8" t="s">
        <v>132</v>
      </c>
    </row>
    <row r="9" spans="1:7">
      <c r="A9" s="58" t="s">
        <v>20</v>
      </c>
      <c r="B9" s="55">
        <v>13136.493524485282</v>
      </c>
      <c r="C9" s="55">
        <v>147396</v>
      </c>
      <c r="D9" s="55">
        <v>17218.333113246008</v>
      </c>
      <c r="E9" s="66">
        <f t="shared" si="0"/>
        <v>-23.706357415170341</v>
      </c>
    </row>
    <row r="10" spans="1:7">
      <c r="A10" s="58" t="s">
        <v>21</v>
      </c>
      <c r="B10" s="55">
        <v>20136.879387006989</v>
      </c>
      <c r="C10" s="55">
        <v>206625</v>
      </c>
      <c r="D10" s="55">
        <v>24202.834940641747</v>
      </c>
      <c r="E10" s="66">
        <f t="shared" si="0"/>
        <v>-16.799501230358544</v>
      </c>
    </row>
    <row r="11" spans="1:7">
      <c r="A11" s="58" t="s">
        <v>22</v>
      </c>
      <c r="B11" s="55">
        <v>23447.561642192104</v>
      </c>
      <c r="C11" s="55">
        <v>88340</v>
      </c>
      <c r="D11" s="55">
        <v>28116.159459361385</v>
      </c>
      <c r="E11" s="66">
        <f t="shared" si="0"/>
        <v>-16.604678259551029</v>
      </c>
    </row>
    <row r="12" spans="1:7">
      <c r="A12" s="58" t="s">
        <v>23</v>
      </c>
      <c r="B12" s="55">
        <v>23865.621773661278</v>
      </c>
      <c r="C12" s="55">
        <v>116768</v>
      </c>
      <c r="D12" s="55">
        <v>29563.74762349232</v>
      </c>
      <c r="E12" s="66">
        <f t="shared" si="0"/>
        <v>-19.274030892156325</v>
      </c>
    </row>
    <row r="13" spans="1:7">
      <c r="A13" s="58" t="s">
        <v>24</v>
      </c>
      <c r="B13" s="55">
        <v>18083.725201170477</v>
      </c>
      <c r="C13" s="55">
        <v>143079</v>
      </c>
      <c r="D13" s="55">
        <v>22996.646753541805</v>
      </c>
      <c r="E13" s="66">
        <f t="shared" si="0"/>
        <v>-21.36364316512654</v>
      </c>
    </row>
    <row r="14" spans="1:7">
      <c r="A14" s="58" t="s">
        <v>25</v>
      </c>
      <c r="B14" s="55">
        <v>17690.83889024553</v>
      </c>
      <c r="C14" s="55">
        <v>98154</v>
      </c>
      <c r="D14" s="55">
        <v>21468.432234448257</v>
      </c>
      <c r="E14" s="66">
        <f t="shared" si="0"/>
        <v>-17.596037302347579</v>
      </c>
    </row>
    <row r="15" spans="1:7">
      <c r="A15" s="58" t="s">
        <v>26</v>
      </c>
      <c r="B15" s="55">
        <v>22914.585818514497</v>
      </c>
      <c r="C15" s="55">
        <v>94199</v>
      </c>
      <c r="D15" s="55">
        <v>27723.114567139502</v>
      </c>
      <c r="E15" s="66">
        <f t="shared" si="0"/>
        <v>-17.344835974254512</v>
      </c>
    </row>
    <row r="16" spans="1:7">
      <c r="A16" s="58" t="s">
        <v>27</v>
      </c>
      <c r="B16" s="55">
        <v>19554.098814231438</v>
      </c>
      <c r="C16" s="55">
        <v>83857</v>
      </c>
      <c r="D16" s="55">
        <v>23933.468298770618</v>
      </c>
      <c r="E16" s="66">
        <f t="shared" si="0"/>
        <v>-18.298098001801659</v>
      </c>
    </row>
    <row r="17" spans="1:5">
      <c r="A17" s="58" t="s">
        <v>28</v>
      </c>
      <c r="B17" s="55">
        <v>19970.5465630457</v>
      </c>
      <c r="C17" s="55">
        <v>120237</v>
      </c>
      <c r="D17" s="55">
        <v>24716.954660794545</v>
      </c>
      <c r="E17" s="66">
        <f t="shared" si="0"/>
        <v>-19.203045694288086</v>
      </c>
    </row>
    <row r="18" spans="1:5">
      <c r="A18" s="59" t="s">
        <v>29</v>
      </c>
      <c r="B18" s="56">
        <v>24155.495837926741</v>
      </c>
      <c r="C18" s="56">
        <v>94031</v>
      </c>
      <c r="D18" s="56">
        <v>30507.774432049064</v>
      </c>
      <c r="E18" s="66">
        <f t="shared" si="0"/>
        <v>-20.82183545794517</v>
      </c>
    </row>
    <row r="19" spans="1:5">
      <c r="A19" s="63" t="s">
        <v>143</v>
      </c>
      <c r="B19" s="27">
        <f>(B4*C4+B5*C5+B6*C6+B7*C7+B8*C8+B9*C9+B10*C10+B11*C11+B12*C12+B13*C13+B14*C14+B15*C15+B16*C16+B17*C17+B18*C18)/(C4+C5+C6+C7+C8+C9+C10+C11+C12+C13+C14+C15+C16+C17+C18)</f>
        <v>21105.840257090302</v>
      </c>
      <c r="C19" s="27">
        <v>1824732</v>
      </c>
      <c r="D19" s="27"/>
    </row>
    <row r="21" spans="1:5">
      <c r="A21" s="64" t="s">
        <v>144</v>
      </c>
      <c r="B21" s="27">
        <v>25833.826062650252</v>
      </c>
    </row>
    <row r="22" spans="1:5">
      <c r="A22" s="64" t="s">
        <v>145</v>
      </c>
      <c r="B22" s="44">
        <f>(B19-B21)/B21</f>
        <v>-0.18301531465350873</v>
      </c>
    </row>
    <row r="32" spans="1:5">
      <c r="A32" s="51" t="s">
        <v>102</v>
      </c>
    </row>
  </sheetData>
  <conditionalFormatting sqref="E4:E1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H11" sqref="H11:I11"/>
    </sheetView>
  </sheetViews>
  <sheetFormatPr defaultRowHeight="15"/>
  <cols>
    <col min="1" max="1" width="19.5703125" customWidth="1"/>
    <col min="2" max="3" width="11" bestFit="1" customWidth="1"/>
    <col min="4" max="4" width="11.28515625" customWidth="1"/>
  </cols>
  <sheetData>
    <row r="1" spans="1:4" s="80" customFormat="1">
      <c r="A1" s="80" t="s">
        <v>148</v>
      </c>
    </row>
    <row r="2" spans="1:4" ht="24.75" customHeight="1">
      <c r="A2" s="189" t="s">
        <v>101</v>
      </c>
      <c r="B2" s="191" t="s">
        <v>161</v>
      </c>
      <c r="C2" s="191" t="s">
        <v>82</v>
      </c>
      <c r="D2" s="192" t="s">
        <v>82</v>
      </c>
    </row>
    <row r="3" spans="1:4">
      <c r="A3" s="190"/>
      <c r="B3" s="124" t="s">
        <v>83</v>
      </c>
      <c r="C3" s="124" t="s">
        <v>84</v>
      </c>
      <c r="D3" s="125" t="s">
        <v>85</v>
      </c>
    </row>
    <row r="4" spans="1:4">
      <c r="A4" s="109" t="s">
        <v>15</v>
      </c>
      <c r="B4" s="96">
        <v>32943.110157106181</v>
      </c>
      <c r="C4" s="96">
        <v>35474.166299212418</v>
      </c>
      <c r="D4" s="96">
        <v>20824.815060138681</v>
      </c>
    </row>
    <row r="5" spans="1:4">
      <c r="A5" s="109" t="s">
        <v>16</v>
      </c>
      <c r="B5" s="96">
        <v>33684.69471874868</v>
      </c>
      <c r="C5" s="96">
        <v>36544.74886279292</v>
      </c>
      <c r="D5" s="96">
        <v>22548.6819798381</v>
      </c>
    </row>
    <row r="6" spans="1:4">
      <c r="A6" s="109" t="s">
        <v>17</v>
      </c>
      <c r="B6" s="96">
        <v>21129.487697744509</v>
      </c>
      <c r="C6" s="96">
        <v>23519.925254044541</v>
      </c>
      <c r="D6" s="96">
        <v>12764.631182288891</v>
      </c>
    </row>
    <row r="7" spans="1:4">
      <c r="A7" s="109" t="s">
        <v>18</v>
      </c>
      <c r="B7" s="96">
        <v>17365.916376143814</v>
      </c>
      <c r="C7" s="96">
        <v>19354.701993712839</v>
      </c>
      <c r="D7" s="96">
        <v>10449.317353993221</v>
      </c>
    </row>
    <row r="8" spans="1:4">
      <c r="A8" s="109" t="s">
        <v>19</v>
      </c>
      <c r="B8" s="96">
        <v>15628.110231621447</v>
      </c>
      <c r="C8" s="96">
        <v>17454.157044811502</v>
      </c>
      <c r="D8" s="96">
        <v>9027.5358197584083</v>
      </c>
    </row>
    <row r="9" spans="1:4">
      <c r="A9" s="109" t="s">
        <v>20</v>
      </c>
      <c r="B9" s="96">
        <v>13136.493524485282</v>
      </c>
      <c r="C9" s="96">
        <v>15374.53804950835</v>
      </c>
      <c r="D9" s="96">
        <v>7926.4804148795438</v>
      </c>
    </row>
    <row r="10" spans="1:4">
      <c r="A10" s="109" t="s">
        <v>21</v>
      </c>
      <c r="B10" s="96">
        <v>20136.879387006989</v>
      </c>
      <c r="C10" s="96">
        <v>22245.953027902655</v>
      </c>
      <c r="D10" s="96">
        <v>12528.831600324193</v>
      </c>
    </row>
    <row r="11" spans="1:4">
      <c r="A11" s="109" t="s">
        <v>22</v>
      </c>
      <c r="B11" s="96">
        <v>23447.561642192104</v>
      </c>
      <c r="C11" s="96">
        <v>25635.769232473016</v>
      </c>
      <c r="D11" s="96">
        <v>14921.201275594802</v>
      </c>
    </row>
    <row r="12" spans="1:4">
      <c r="A12" s="109" t="s">
        <v>23</v>
      </c>
      <c r="B12" s="96">
        <v>23865.621773661278</v>
      </c>
      <c r="C12" s="96">
        <v>27025.121469557082</v>
      </c>
      <c r="D12" s="96">
        <v>14979.758227072723</v>
      </c>
    </row>
    <row r="13" spans="1:4">
      <c r="A13" s="109" t="s">
        <v>24</v>
      </c>
      <c r="B13" s="96">
        <v>18083.725201170477</v>
      </c>
      <c r="C13" s="96">
        <v>20737.988442734018</v>
      </c>
      <c r="D13" s="96">
        <v>11171.439711004592</v>
      </c>
    </row>
    <row r="14" spans="1:4">
      <c r="A14" s="109" t="s">
        <v>25</v>
      </c>
      <c r="B14" s="96">
        <v>17690.83889024553</v>
      </c>
      <c r="C14" s="96">
        <v>20010.533681909525</v>
      </c>
      <c r="D14" s="96">
        <v>10220.82800110819</v>
      </c>
    </row>
    <row r="15" spans="1:4">
      <c r="A15" s="109" t="s">
        <v>26</v>
      </c>
      <c r="B15" s="96">
        <v>22914.585818514497</v>
      </c>
      <c r="C15" s="96">
        <v>25287.686426240918</v>
      </c>
      <c r="D15" s="96">
        <v>14469.181852157873</v>
      </c>
    </row>
    <row r="16" spans="1:4">
      <c r="A16" s="109" t="s">
        <v>27</v>
      </c>
      <c r="B16" s="96">
        <v>19554.098814231438</v>
      </c>
      <c r="C16" s="96">
        <v>21859.130447910436</v>
      </c>
      <c r="D16" s="96">
        <v>12004.237060050831</v>
      </c>
    </row>
    <row r="17" spans="1:4">
      <c r="A17" s="109" t="s">
        <v>28</v>
      </c>
      <c r="B17" s="96">
        <v>19970.5465630457</v>
      </c>
      <c r="C17" s="96">
        <v>22631.519206211786</v>
      </c>
      <c r="D17" s="96">
        <v>11780.035023087763</v>
      </c>
    </row>
    <row r="18" spans="1:4">
      <c r="A18" s="109" t="s">
        <v>29</v>
      </c>
      <c r="B18" s="96">
        <v>24155.495837926741</v>
      </c>
      <c r="C18" s="96">
        <v>27333.937377885562</v>
      </c>
      <c r="D18" s="96">
        <v>14669.945940197269</v>
      </c>
    </row>
    <row r="19" spans="1:4">
      <c r="A19" s="110" t="s">
        <v>125</v>
      </c>
      <c r="B19" s="98">
        <v>21195.574764715075</v>
      </c>
      <c r="C19" s="98">
        <v>23752.373302349821</v>
      </c>
      <c r="D19" s="98">
        <v>12784.235315284588</v>
      </c>
    </row>
    <row r="20" spans="1:4">
      <c r="A20" s="109" t="s">
        <v>31</v>
      </c>
      <c r="B20" s="96">
        <v>104611.43800057209</v>
      </c>
      <c r="C20" s="96">
        <v>104611.43800057209</v>
      </c>
      <c r="D20" s="108" t="s">
        <v>80</v>
      </c>
    </row>
    <row r="21" spans="1:4">
      <c r="A21" s="110" t="s">
        <v>3</v>
      </c>
      <c r="B21" s="98">
        <v>21197.22879119081</v>
      </c>
      <c r="C21" s="98">
        <v>23754.463982760775</v>
      </c>
      <c r="D21" s="98">
        <v>12784.235315284588</v>
      </c>
    </row>
    <row r="23" spans="1:4">
      <c r="A23" s="43" t="s">
        <v>102</v>
      </c>
    </row>
  </sheetData>
  <mergeCells count="2">
    <mergeCell ref="A2:A3"/>
    <mergeCell ref="B2:D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workbookViewId="0">
      <selection activeCell="Y16" sqref="Y16"/>
    </sheetView>
  </sheetViews>
  <sheetFormatPr defaultRowHeight="15"/>
  <cols>
    <col min="1" max="1" width="15.7109375" customWidth="1"/>
    <col min="3" max="3" width="14.5703125" bestFit="1" customWidth="1"/>
    <col min="5" max="5" width="14.5703125" bestFit="1" customWidth="1"/>
    <col min="7" max="7" width="13.5703125" bestFit="1" customWidth="1"/>
    <col min="8" max="19" width="13.5703125" customWidth="1"/>
    <col min="20" max="24" width="9.140625" customWidth="1"/>
    <col min="25" max="25" width="13.85546875" customWidth="1"/>
    <col min="26" max="28" width="9.140625" customWidth="1"/>
  </cols>
  <sheetData>
    <row r="1" spans="1:20" s="80" customFormat="1">
      <c r="A1" s="80" t="s">
        <v>134</v>
      </c>
    </row>
    <row r="2" spans="1:20" ht="15" customHeight="1">
      <c r="A2" s="196" t="s">
        <v>101</v>
      </c>
      <c r="B2" s="194" t="s">
        <v>86</v>
      </c>
      <c r="C2" s="194"/>
      <c r="D2" s="194"/>
      <c r="E2" s="194"/>
      <c r="F2" s="194"/>
      <c r="G2" s="195"/>
      <c r="H2" s="194" t="s">
        <v>150</v>
      </c>
      <c r="I2" s="194"/>
      <c r="J2" s="194"/>
      <c r="K2" s="194"/>
      <c r="L2" s="194"/>
      <c r="M2" s="194"/>
      <c r="N2" s="194" t="s">
        <v>151</v>
      </c>
      <c r="O2" s="194"/>
      <c r="P2" s="194"/>
      <c r="Q2" s="194"/>
      <c r="R2" s="194"/>
      <c r="S2" s="195"/>
      <c r="T2" s="199" t="s">
        <v>152</v>
      </c>
    </row>
    <row r="3" spans="1:20">
      <c r="A3" s="197"/>
      <c r="B3" s="171" t="s">
        <v>3</v>
      </c>
      <c r="C3" s="171"/>
      <c r="D3" s="171" t="s">
        <v>10</v>
      </c>
      <c r="E3" s="171"/>
      <c r="F3" s="171" t="s">
        <v>11</v>
      </c>
      <c r="G3" s="151"/>
      <c r="H3" s="171" t="s">
        <v>3</v>
      </c>
      <c r="I3" s="171"/>
      <c r="J3" s="171" t="s">
        <v>10</v>
      </c>
      <c r="K3" s="171"/>
      <c r="L3" s="171" t="s">
        <v>11</v>
      </c>
      <c r="M3" s="171"/>
      <c r="N3" s="171" t="s">
        <v>3</v>
      </c>
      <c r="O3" s="171"/>
      <c r="P3" s="171" t="s">
        <v>10</v>
      </c>
      <c r="Q3" s="171"/>
      <c r="R3" s="171" t="s">
        <v>11</v>
      </c>
      <c r="S3" s="151"/>
      <c r="T3" s="200"/>
    </row>
    <row r="4" spans="1:20">
      <c r="A4" s="198"/>
      <c r="B4" s="69" t="s">
        <v>13</v>
      </c>
      <c r="C4" s="69" t="s">
        <v>42</v>
      </c>
      <c r="D4" s="69" t="s">
        <v>13</v>
      </c>
      <c r="E4" s="69" t="s">
        <v>42</v>
      </c>
      <c r="F4" s="69" t="s">
        <v>13</v>
      </c>
      <c r="G4" s="118" t="s">
        <v>42</v>
      </c>
      <c r="H4" s="121" t="s">
        <v>142</v>
      </c>
      <c r="I4" s="121" t="s">
        <v>149</v>
      </c>
      <c r="J4" s="121" t="s">
        <v>142</v>
      </c>
      <c r="K4" s="121" t="s">
        <v>149</v>
      </c>
      <c r="L4" s="121" t="s">
        <v>142</v>
      </c>
      <c r="M4" s="121" t="s">
        <v>149</v>
      </c>
      <c r="N4" s="121" t="s">
        <v>142</v>
      </c>
      <c r="O4" s="121" t="s">
        <v>149</v>
      </c>
      <c r="P4" s="121" t="s">
        <v>142</v>
      </c>
      <c r="Q4" s="121" t="s">
        <v>149</v>
      </c>
      <c r="R4" s="121" t="s">
        <v>142</v>
      </c>
      <c r="S4" s="123" t="s">
        <v>149</v>
      </c>
      <c r="T4" s="201"/>
    </row>
    <row r="5" spans="1:20" ht="18" customHeight="1">
      <c r="A5" s="119" t="s">
        <v>15</v>
      </c>
      <c r="B5" s="120">
        <v>335.08255766388947</v>
      </c>
      <c r="C5" s="120">
        <v>37190142.909999765</v>
      </c>
      <c r="D5" s="120">
        <v>372.21150945197604</v>
      </c>
      <c r="E5" s="120">
        <v>35086890.149999976</v>
      </c>
      <c r="F5" s="120">
        <v>125.77758402105036</v>
      </c>
      <c r="G5" s="120">
        <v>2103252.760000004</v>
      </c>
      <c r="H5" s="86">
        <v>322.28318312780806</v>
      </c>
      <c r="I5" s="86">
        <v>36353865.339999877</v>
      </c>
      <c r="J5" s="86">
        <v>358.63565468092156</v>
      </c>
      <c r="K5" s="86">
        <v>34270505.889999501</v>
      </c>
      <c r="L5" s="86">
        <v>120.82349069187487</v>
      </c>
      <c r="M5" s="86">
        <v>2083359.4499999983</v>
      </c>
      <c r="N5" s="75">
        <f>(B5-H5)/H5*100</f>
        <v>3.9714683254216085</v>
      </c>
      <c r="O5" s="75">
        <f t="shared" ref="O5:S5" si="0">(C5-I5)/I5*100</f>
        <v>2.3003814372380886</v>
      </c>
      <c r="P5" s="75">
        <f t="shared" si="0"/>
        <v>3.7854169249103049</v>
      </c>
      <c r="Q5" s="75">
        <f t="shared" si="0"/>
        <v>2.3821774403356688</v>
      </c>
      <c r="R5" s="75">
        <f t="shared" si="0"/>
        <v>4.100273300172617</v>
      </c>
      <c r="S5" s="75">
        <f t="shared" si="0"/>
        <v>0.9548669097886906</v>
      </c>
      <c r="T5" s="122">
        <f>G5/C5*100</f>
        <v>5.6554038124830033</v>
      </c>
    </row>
    <row r="6" spans="1:20" ht="18" customHeight="1">
      <c r="A6" s="73" t="s">
        <v>16</v>
      </c>
      <c r="B6" s="86">
        <v>352.97878694333178</v>
      </c>
      <c r="C6" s="86">
        <v>39448556.249999814</v>
      </c>
      <c r="D6" s="86">
        <v>375.18093011176859</v>
      </c>
      <c r="E6" s="86">
        <v>37561989.179999933</v>
      </c>
      <c r="F6" s="86">
        <v>162.0483654011332</v>
      </c>
      <c r="G6" s="86">
        <v>1886567.0699999926</v>
      </c>
      <c r="H6" s="86">
        <v>350.87701812912888</v>
      </c>
      <c r="I6" s="86">
        <v>39231208.519999772</v>
      </c>
      <c r="J6" s="86">
        <v>371.3746180852504</v>
      </c>
      <c r="K6" s="86">
        <v>37340232.349999584</v>
      </c>
      <c r="L6" s="86">
        <v>167.89276125366302</v>
      </c>
      <c r="M6" s="86">
        <v>1890976.1700000067</v>
      </c>
      <c r="N6" s="75">
        <f t="shared" ref="N6:N22" si="1">(B6-H6)/H6*100</f>
        <v>0.59900441055088172</v>
      </c>
      <c r="O6" s="75">
        <f t="shared" ref="O6:O22" si="2">(C6-I6)/I6*100</f>
        <v>0.55401742184220293</v>
      </c>
      <c r="P6" s="75">
        <f t="shared" ref="P6:P22" si="3">(D6-J6)/J6*100</f>
        <v>1.0249251944419187</v>
      </c>
      <c r="Q6" s="75">
        <f t="shared" ref="Q6:Q22" si="4">(E6-K6)/K6*100</f>
        <v>0.59388176249618552</v>
      </c>
      <c r="R6" s="75">
        <f t="shared" ref="R6:R22" si="5">(F6-L6)/L6*100</f>
        <v>-3.4810290860007629</v>
      </c>
      <c r="S6" s="75">
        <f t="shared" ref="S6:S22" si="6">(G6-M6)/M6*100</f>
        <v>-0.23316528626661898</v>
      </c>
      <c r="T6" s="122">
        <f t="shared" ref="T6:T22" si="7">G6/C6*100</f>
        <v>4.7823475669024047</v>
      </c>
    </row>
    <row r="7" spans="1:20" ht="18" customHeight="1">
      <c r="A7" s="73" t="s">
        <v>17</v>
      </c>
      <c r="B7" s="86">
        <v>213.0129358696062</v>
      </c>
      <c r="C7" s="86">
        <v>28947392.920000132</v>
      </c>
      <c r="D7" s="86">
        <v>222.97468415293542</v>
      </c>
      <c r="E7" s="86">
        <v>27917099.379999973</v>
      </c>
      <c r="F7" s="86">
        <v>96.361161616160999</v>
      </c>
      <c r="G7" s="86">
        <v>1030293.5399999934</v>
      </c>
      <c r="H7" s="86">
        <v>212.18574031554292</v>
      </c>
      <c r="I7" s="86">
        <v>28740346.339999974</v>
      </c>
      <c r="J7" s="86">
        <v>221.41528472676694</v>
      </c>
      <c r="K7" s="86">
        <v>27738464.03999991</v>
      </c>
      <c r="L7" s="86">
        <v>98.503814767475546</v>
      </c>
      <c r="M7" s="86">
        <v>1001882.2999999938</v>
      </c>
      <c r="N7" s="75">
        <f t="shared" si="1"/>
        <v>0.38984502579351088</v>
      </c>
      <c r="O7" s="75">
        <f t="shared" si="2"/>
        <v>0.72040391424231742</v>
      </c>
      <c r="P7" s="75">
        <f t="shared" si="3"/>
        <v>0.70428716251130907</v>
      </c>
      <c r="Q7" s="75">
        <f t="shared" si="4"/>
        <v>0.64399867181709947</v>
      </c>
      <c r="R7" s="75">
        <f t="shared" si="5"/>
        <v>-2.1751981447342068</v>
      </c>
      <c r="S7" s="75">
        <f t="shared" si="6"/>
        <v>2.8357861996364062</v>
      </c>
      <c r="T7" s="122">
        <f t="shared" si="7"/>
        <v>3.5591928532125254</v>
      </c>
    </row>
    <row r="8" spans="1:20" ht="18" customHeight="1">
      <c r="A8" s="73" t="s">
        <v>18</v>
      </c>
      <c r="B8" s="86">
        <v>173.88416194068785</v>
      </c>
      <c r="C8" s="86">
        <v>19776367.39000025</v>
      </c>
      <c r="D8" s="86">
        <v>181.64844961831332</v>
      </c>
      <c r="E8" s="86">
        <v>19060190.169999998</v>
      </c>
      <c r="F8" s="86">
        <v>81.346799182189713</v>
      </c>
      <c r="G8" s="86">
        <v>716177.21999999823</v>
      </c>
      <c r="H8" s="86">
        <v>172.62027937674077</v>
      </c>
      <c r="I8" s="86">
        <v>19642288.969999954</v>
      </c>
      <c r="J8" s="86">
        <v>180.24755807209286</v>
      </c>
      <c r="K8" s="86">
        <v>18956815.930000078</v>
      </c>
      <c r="L8" s="86">
        <v>79.539689022975168</v>
      </c>
      <c r="M8" s="86">
        <v>685473.04</v>
      </c>
      <c r="N8" s="75">
        <f t="shared" si="1"/>
        <v>0.73217501936066054</v>
      </c>
      <c r="O8" s="75">
        <f t="shared" si="2"/>
        <v>0.68260079161383203</v>
      </c>
      <c r="P8" s="75">
        <f t="shared" si="3"/>
        <v>0.7772041747495716</v>
      </c>
      <c r="Q8" s="75">
        <f t="shared" si="4"/>
        <v>0.54531436282147672</v>
      </c>
      <c r="R8" s="75">
        <f t="shared" si="5"/>
        <v>2.2719603023498856</v>
      </c>
      <c r="S8" s="75">
        <f t="shared" si="6"/>
        <v>4.479268798084048</v>
      </c>
      <c r="T8" s="122">
        <f t="shared" si="7"/>
        <v>3.6213790221258075</v>
      </c>
    </row>
    <row r="9" spans="1:20" ht="18" customHeight="1">
      <c r="A9" s="73" t="s">
        <v>19</v>
      </c>
      <c r="B9" s="86">
        <v>149.65763732926135</v>
      </c>
      <c r="C9" s="86">
        <v>23895984.610000487</v>
      </c>
      <c r="D9" s="86">
        <v>164.32076203189052</v>
      </c>
      <c r="E9" s="86">
        <v>22650302.479999855</v>
      </c>
      <c r="F9" s="86">
        <v>57.065469329791071</v>
      </c>
      <c r="G9" s="86">
        <v>1245682.1300000092</v>
      </c>
      <c r="H9" s="86">
        <v>148.71073454691353</v>
      </c>
      <c r="I9" s="86">
        <v>23707167.879999861</v>
      </c>
      <c r="J9" s="86">
        <v>163.16733172031982</v>
      </c>
      <c r="K9" s="86">
        <v>22524271.139999829</v>
      </c>
      <c r="L9" s="86">
        <v>55.342787498830369</v>
      </c>
      <c r="M9" s="86">
        <v>1182896.7400000002</v>
      </c>
      <c r="N9" s="75">
        <f t="shared" si="1"/>
        <v>0.63674137931791475</v>
      </c>
      <c r="O9" s="75">
        <f t="shared" si="2"/>
        <v>0.79645418194350515</v>
      </c>
      <c r="P9" s="75">
        <f t="shared" si="3"/>
        <v>0.70690027189251448</v>
      </c>
      <c r="Q9" s="75">
        <f t="shared" si="4"/>
        <v>0.55953570802214592</v>
      </c>
      <c r="R9" s="75">
        <f t="shared" si="5"/>
        <v>3.1127485781179893</v>
      </c>
      <c r="S9" s="75">
        <f t="shared" si="6"/>
        <v>5.3077659170832581</v>
      </c>
      <c r="T9" s="122">
        <f t="shared" si="7"/>
        <v>5.2129349358498089</v>
      </c>
    </row>
    <row r="10" spans="1:20" ht="18" customHeight="1">
      <c r="A10" s="73" t="s">
        <v>20</v>
      </c>
      <c r="B10" s="86">
        <v>131.9695898803221</v>
      </c>
      <c r="C10" s="86">
        <v>19451789.669999957</v>
      </c>
      <c r="D10" s="86">
        <v>143.13803488858827</v>
      </c>
      <c r="E10" s="86">
        <v>18109394.759999521</v>
      </c>
      <c r="F10" s="86">
        <v>64.294023181187001</v>
      </c>
      <c r="G10" s="86">
        <v>1342394.9100000034</v>
      </c>
      <c r="H10" s="86">
        <v>130.72223811667962</v>
      </c>
      <c r="I10" s="86">
        <v>19162834.3300003</v>
      </c>
      <c r="J10" s="86">
        <v>141.95976386004392</v>
      </c>
      <c r="K10" s="86">
        <v>17908792.049999982</v>
      </c>
      <c r="L10" s="86">
        <v>61.358365789216258</v>
      </c>
      <c r="M10" s="86">
        <v>1254042.2800000019</v>
      </c>
      <c r="N10" s="75">
        <f t="shared" si="1"/>
        <v>0.95420012815962307</v>
      </c>
      <c r="O10" s="75">
        <f t="shared" si="2"/>
        <v>1.5078945787642917</v>
      </c>
      <c r="P10" s="75">
        <f t="shared" si="3"/>
        <v>0.83000351402809092</v>
      </c>
      <c r="Q10" s="75">
        <f t="shared" si="4"/>
        <v>1.120135347149442</v>
      </c>
      <c r="R10" s="75">
        <f t="shared" si="5"/>
        <v>4.7844452084261428</v>
      </c>
      <c r="S10" s="75">
        <f t="shared" si="6"/>
        <v>7.0454267299505542</v>
      </c>
      <c r="T10" s="122">
        <f t="shared" si="7"/>
        <v>6.9011383156705008</v>
      </c>
    </row>
    <row r="11" spans="1:20" ht="18" customHeight="1">
      <c r="A11" s="73" t="s">
        <v>21</v>
      </c>
      <c r="B11" s="86">
        <v>201.18486712643838</v>
      </c>
      <c r="C11" s="86">
        <v>41569823.17000033</v>
      </c>
      <c r="D11" s="86">
        <v>212.24125277067807</v>
      </c>
      <c r="E11" s="86">
        <v>40024879.930000015</v>
      </c>
      <c r="F11" s="86">
        <v>85.625629884165519</v>
      </c>
      <c r="G11" s="86">
        <v>1544943.2399999984</v>
      </c>
      <c r="H11" s="86">
        <v>199.96997891682869</v>
      </c>
      <c r="I11" s="86">
        <v>41353791.640000172</v>
      </c>
      <c r="J11" s="86">
        <v>210.63251525509492</v>
      </c>
      <c r="K11" s="86">
        <v>39868733.119999617</v>
      </c>
      <c r="L11" s="86">
        <v>84.768452537245366</v>
      </c>
      <c r="M11" s="86">
        <v>1485058.5200000016</v>
      </c>
      <c r="N11" s="75">
        <f t="shared" si="1"/>
        <v>0.60753529914356674</v>
      </c>
      <c r="O11" s="75">
        <f t="shared" si="2"/>
        <v>0.52239836163220743</v>
      </c>
      <c r="P11" s="75">
        <f t="shared" si="3"/>
        <v>0.76376504056595074</v>
      </c>
      <c r="Q11" s="75">
        <f t="shared" si="4"/>
        <v>0.39165229938562635</v>
      </c>
      <c r="R11" s="75">
        <f t="shared" si="5"/>
        <v>1.0111985311322376</v>
      </c>
      <c r="S11" s="75">
        <f t="shared" si="6"/>
        <v>4.0324821677732023</v>
      </c>
      <c r="T11" s="122">
        <f t="shared" si="7"/>
        <v>3.7165018327884942</v>
      </c>
    </row>
    <row r="12" spans="1:20" ht="18" customHeight="1">
      <c r="A12" s="73" t="s">
        <v>22</v>
      </c>
      <c r="B12" s="86">
        <v>238.51225084899195</v>
      </c>
      <c r="C12" s="86">
        <v>21070172.23999995</v>
      </c>
      <c r="D12" s="86">
        <v>251.40635741341401</v>
      </c>
      <c r="E12" s="86">
        <v>20310113.990000065</v>
      </c>
      <c r="F12" s="86">
        <v>100.61666004765702</v>
      </c>
      <c r="G12" s="86">
        <v>760058.25000000116</v>
      </c>
      <c r="H12" s="86">
        <v>237.77818471914367</v>
      </c>
      <c r="I12" s="86">
        <v>21012933.740000162</v>
      </c>
      <c r="J12" s="86">
        <v>249.90987214893329</v>
      </c>
      <c r="K12" s="86">
        <v>20270189.729999978</v>
      </c>
      <c r="L12" s="86">
        <v>102.27816166345342</v>
      </c>
      <c r="M12" s="86">
        <v>742744.00999999873</v>
      </c>
      <c r="N12" s="75">
        <f t="shared" si="1"/>
        <v>0.30871887205100146</v>
      </c>
      <c r="O12" s="75">
        <f t="shared" si="2"/>
        <v>0.27239651877276233</v>
      </c>
      <c r="P12" s="75">
        <f t="shared" si="3"/>
        <v>0.59880998362037396</v>
      </c>
      <c r="Q12" s="75">
        <f t="shared" si="4"/>
        <v>0.19696046525405347</v>
      </c>
      <c r="R12" s="75">
        <f t="shared" si="5"/>
        <v>-1.624493038175219</v>
      </c>
      <c r="S12" s="75">
        <f t="shared" si="6"/>
        <v>2.3311180927601778</v>
      </c>
      <c r="T12" s="122">
        <f t="shared" si="7"/>
        <v>3.6072711762512055</v>
      </c>
    </row>
    <row r="13" spans="1:20" ht="18" customHeight="1">
      <c r="A13" s="73" t="s">
        <v>23</v>
      </c>
      <c r="B13" s="86">
        <v>251.60854523499793</v>
      </c>
      <c r="C13" s="86">
        <v>29379826.610000238</v>
      </c>
      <c r="D13" s="86">
        <v>259.16076963670525</v>
      </c>
      <c r="E13" s="86">
        <v>27992473.049999807</v>
      </c>
      <c r="F13" s="86">
        <v>158.44604385564114</v>
      </c>
      <c r="G13" s="86">
        <v>1387353.5599999938</v>
      </c>
      <c r="H13" s="86">
        <v>252.23890080800066</v>
      </c>
      <c r="I13" s="86">
        <v>29157303.50000003</v>
      </c>
      <c r="J13" s="86">
        <v>259.17197809175724</v>
      </c>
      <c r="K13" s="86">
        <v>27752912.929999642</v>
      </c>
      <c r="L13" s="86">
        <v>165.00887909763841</v>
      </c>
      <c r="M13" s="86">
        <v>1404390.5700000005</v>
      </c>
      <c r="N13" s="75">
        <f t="shared" si="1"/>
        <v>-0.24990418646113022</v>
      </c>
      <c r="O13" s="75">
        <f t="shared" si="2"/>
        <v>0.76318137580935019</v>
      </c>
      <c r="P13" s="75">
        <f t="shared" si="3"/>
        <v>-4.32471717602783E-3</v>
      </c>
      <c r="Q13" s="75">
        <f t="shared" si="4"/>
        <v>0.86318910236341828</v>
      </c>
      <c r="R13" s="75">
        <f t="shared" si="5"/>
        <v>-3.9772618769890205</v>
      </c>
      <c r="S13" s="75">
        <f t="shared" si="6"/>
        <v>-1.2131247790995032</v>
      </c>
      <c r="T13" s="122">
        <f t="shared" si="7"/>
        <v>4.7221298424129214</v>
      </c>
    </row>
    <row r="14" spans="1:20" ht="18" customHeight="1">
      <c r="A14" s="73" t="s">
        <v>24</v>
      </c>
      <c r="B14" s="86">
        <v>188.23719043325502</v>
      </c>
      <c r="C14" s="86">
        <v>26932788.969999697</v>
      </c>
      <c r="D14" s="86">
        <v>195.67912371376147</v>
      </c>
      <c r="E14" s="86">
        <v>24987832.739999913</v>
      </c>
      <c r="F14" s="86">
        <v>126.45187113971812</v>
      </c>
      <c r="G14" s="86">
        <v>1944956.2300000044</v>
      </c>
      <c r="H14" s="86">
        <v>186.46240954715532</v>
      </c>
      <c r="I14" s="86">
        <v>26546093.859999862</v>
      </c>
      <c r="J14" s="86">
        <v>195.74972840262407</v>
      </c>
      <c r="K14" s="86">
        <v>24915808.429999601</v>
      </c>
      <c r="L14" s="86">
        <v>108.08761055492876</v>
      </c>
      <c r="M14" s="86">
        <v>1630285.4299999904</v>
      </c>
      <c r="N14" s="75">
        <f t="shared" si="1"/>
        <v>0.95181698574525442</v>
      </c>
      <c r="O14" s="75">
        <f t="shared" si="2"/>
        <v>1.4566930714522741</v>
      </c>
      <c r="P14" s="75">
        <f t="shared" si="3"/>
        <v>-3.6068856615412544E-2</v>
      </c>
      <c r="Q14" s="75">
        <f t="shared" si="4"/>
        <v>0.28907073275451711</v>
      </c>
      <c r="R14" s="75">
        <f t="shared" si="5"/>
        <v>16.990162415938393</v>
      </c>
      <c r="S14" s="75">
        <f t="shared" si="6"/>
        <v>19.301577147752333</v>
      </c>
      <c r="T14" s="122">
        <f t="shared" si="7"/>
        <v>7.2215180988737622</v>
      </c>
    </row>
    <row r="15" spans="1:20" ht="18" customHeight="1">
      <c r="A15" s="73" t="s">
        <v>25</v>
      </c>
      <c r="B15" s="86">
        <v>173.98216506713632</v>
      </c>
      <c r="C15" s="86">
        <v>17077045.429999698</v>
      </c>
      <c r="D15" s="86">
        <v>184.38712374810015</v>
      </c>
      <c r="E15" s="86">
        <v>16238236.440000188</v>
      </c>
      <c r="F15" s="86">
        <v>83.1491861617762</v>
      </c>
      <c r="G15" s="86">
        <v>838808.98999999836</v>
      </c>
      <c r="H15" s="86">
        <v>172.73197293962872</v>
      </c>
      <c r="I15" s="86">
        <v>16941033.709999967</v>
      </c>
      <c r="J15" s="86">
        <v>182.74653484290693</v>
      </c>
      <c r="K15" s="86">
        <v>16141087.689999754</v>
      </c>
      <c r="L15" s="86">
        <v>82.028919196062304</v>
      </c>
      <c r="M15" s="86">
        <v>799946.01999999955</v>
      </c>
      <c r="N15" s="75">
        <f t="shared" si="1"/>
        <v>0.72377574703240122</v>
      </c>
      <c r="O15" s="75">
        <f t="shared" si="2"/>
        <v>0.80285372385184195</v>
      </c>
      <c r="P15" s="75">
        <f t="shared" si="3"/>
        <v>0.89774008935573735</v>
      </c>
      <c r="Q15" s="75">
        <f t="shared" si="4"/>
        <v>0.6018723884427114</v>
      </c>
      <c r="R15" s="75">
        <f t="shared" si="5"/>
        <v>1.3656975816495611</v>
      </c>
      <c r="S15" s="75">
        <f t="shared" si="6"/>
        <v>4.8581990569812241</v>
      </c>
      <c r="T15" s="122">
        <f t="shared" si="7"/>
        <v>4.9119093430906986</v>
      </c>
    </row>
    <row r="16" spans="1:20" ht="18" customHeight="1">
      <c r="A16" s="73" t="s">
        <v>26</v>
      </c>
      <c r="B16" s="86">
        <v>233.22328740220254</v>
      </c>
      <c r="C16" s="86">
        <v>21969400.450000077</v>
      </c>
      <c r="D16" s="86">
        <v>246.16638022324702</v>
      </c>
      <c r="E16" s="86">
        <v>21060764.6599999</v>
      </c>
      <c r="F16" s="86">
        <v>105.11751388246209</v>
      </c>
      <c r="G16" s="86">
        <v>908635.79000000237</v>
      </c>
      <c r="H16" s="86">
        <v>228.55915831599498</v>
      </c>
      <c r="I16" s="86">
        <v>21531186.949999992</v>
      </c>
      <c r="J16" s="86">
        <v>240.70454081632374</v>
      </c>
      <c r="K16" s="86">
        <v>20664003.41999976</v>
      </c>
      <c r="L16" s="86">
        <v>103.77974269985626</v>
      </c>
      <c r="M16" s="86">
        <v>867183.52999999886</v>
      </c>
      <c r="N16" s="75">
        <f t="shared" si="1"/>
        <v>2.0406660229992468</v>
      </c>
      <c r="O16" s="75">
        <f t="shared" si="2"/>
        <v>2.0352500817428734</v>
      </c>
      <c r="P16" s="75">
        <f t="shared" si="3"/>
        <v>2.2691052642380698</v>
      </c>
      <c r="Q16" s="75">
        <f t="shared" si="4"/>
        <v>1.9200598835370526</v>
      </c>
      <c r="R16" s="75">
        <f t="shared" si="5"/>
        <v>1.289048467266712</v>
      </c>
      <c r="S16" s="75">
        <f t="shared" si="6"/>
        <v>4.7801023158273725</v>
      </c>
      <c r="T16" s="122">
        <f t="shared" si="7"/>
        <v>4.1359152793812317</v>
      </c>
    </row>
    <row r="17" spans="1:30" ht="18" customHeight="1">
      <c r="A17" s="73" t="s">
        <v>27</v>
      </c>
      <c r="B17" s="86">
        <v>196.49877076451833</v>
      </c>
      <c r="C17" s="86">
        <v>16477797.420000214</v>
      </c>
      <c r="D17" s="86">
        <v>210.35146260550852</v>
      </c>
      <c r="E17" s="86">
        <v>15725244.290000001</v>
      </c>
      <c r="F17" s="86">
        <v>82.698146153845855</v>
      </c>
      <c r="G17" s="86">
        <v>752553.12999999733</v>
      </c>
      <c r="H17" s="86">
        <v>195.90452122913814</v>
      </c>
      <c r="I17" s="86">
        <v>16467538.150000123</v>
      </c>
      <c r="J17" s="86">
        <v>209.16483663432084</v>
      </c>
      <c r="K17" s="86">
        <v>15735470.659999957</v>
      </c>
      <c r="L17" s="86">
        <v>82.916240797372438</v>
      </c>
      <c r="M17" s="86">
        <v>732067.49000000127</v>
      </c>
      <c r="N17" s="75">
        <f t="shared" si="1"/>
        <v>0.30333630467115497</v>
      </c>
      <c r="O17" s="75">
        <f t="shared" si="2"/>
        <v>6.2299961941128065E-2</v>
      </c>
      <c r="P17" s="75">
        <f t="shared" si="3"/>
        <v>0.56731618482423884</v>
      </c>
      <c r="Q17" s="75">
        <f t="shared" si="4"/>
        <v>-6.4989285804790589E-2</v>
      </c>
      <c r="R17" s="75">
        <f t="shared" si="5"/>
        <v>-0.26303006676286161</v>
      </c>
      <c r="S17" s="75">
        <f t="shared" si="6"/>
        <v>2.7983266952608452</v>
      </c>
      <c r="T17" s="122">
        <f t="shared" si="7"/>
        <v>4.5670735646171545</v>
      </c>
    </row>
    <row r="18" spans="1:30" ht="18" customHeight="1">
      <c r="A18" s="73" t="s">
        <v>28</v>
      </c>
      <c r="B18" s="86">
        <v>203.70589735273001</v>
      </c>
      <c r="C18" s="86">
        <v>24492985.980000198</v>
      </c>
      <c r="D18" s="86">
        <v>215.89428125201647</v>
      </c>
      <c r="E18" s="86">
        <v>23430790.450000096</v>
      </c>
      <c r="F18" s="86">
        <v>90.723909292791404</v>
      </c>
      <c r="G18" s="86">
        <v>1062195.5300000017</v>
      </c>
      <c r="H18" s="86">
        <v>203.36025366196242</v>
      </c>
      <c r="I18" s="86">
        <v>24323513.220000003</v>
      </c>
      <c r="J18" s="86">
        <v>214.76465919890808</v>
      </c>
      <c r="K18" s="86">
        <v>23275549.470000062</v>
      </c>
      <c r="L18" s="86">
        <v>93.309923426231563</v>
      </c>
      <c r="M18" s="86">
        <v>1047963.7500000066</v>
      </c>
      <c r="N18" s="75">
        <f t="shared" si="1"/>
        <v>0.16996619769275936</v>
      </c>
      <c r="O18" s="75">
        <f t="shared" si="2"/>
        <v>0.69674457989418415</v>
      </c>
      <c r="P18" s="75">
        <f t="shared" si="3"/>
        <v>0.52598134968853161</v>
      </c>
      <c r="Q18" s="75">
        <f t="shared" si="4"/>
        <v>0.66697020493597636</v>
      </c>
      <c r="R18" s="75">
        <f t="shared" si="5"/>
        <v>-2.7714245585943447</v>
      </c>
      <c r="S18" s="75">
        <f t="shared" si="6"/>
        <v>1.3580412490408118</v>
      </c>
      <c r="T18" s="122">
        <f t="shared" si="7"/>
        <v>4.3367335075737179</v>
      </c>
      <c r="Y18" s="67"/>
      <c r="Z18" s="45"/>
      <c r="AA18" s="45"/>
    </row>
    <row r="19" spans="1:30" ht="18" customHeight="1">
      <c r="A19" s="73" t="s">
        <v>29</v>
      </c>
      <c r="B19" s="86">
        <v>256.18481958077547</v>
      </c>
      <c r="C19" s="86">
        <v>24089314.769999899</v>
      </c>
      <c r="D19" s="86">
        <v>278.41359887361835</v>
      </c>
      <c r="E19" s="86">
        <v>22542313.860000256</v>
      </c>
      <c r="F19" s="86">
        <v>118.4170935394978</v>
      </c>
      <c r="G19" s="86">
        <v>1547000.9099999992</v>
      </c>
      <c r="H19" s="86">
        <v>254.65160235511291</v>
      </c>
      <c r="I19" s="86">
        <v>23744734.010000147</v>
      </c>
      <c r="J19" s="86">
        <v>275.67471167056311</v>
      </c>
      <c r="K19" s="86">
        <v>22272586.979999807</v>
      </c>
      <c r="L19" s="86">
        <v>118.23524455866992</v>
      </c>
      <c r="M19" s="86">
        <v>1472147.0299999991</v>
      </c>
      <c r="N19" s="75">
        <f t="shared" si="1"/>
        <v>0.60208426394445969</v>
      </c>
      <c r="O19" s="75">
        <f t="shared" si="2"/>
        <v>1.4511881238788822</v>
      </c>
      <c r="P19" s="75">
        <f t="shared" si="3"/>
        <v>0.99352138121695699</v>
      </c>
      <c r="Q19" s="75">
        <f t="shared" si="4"/>
        <v>1.2110262729814785</v>
      </c>
      <c r="R19" s="75">
        <f t="shared" si="5"/>
        <v>0.15380268506794004</v>
      </c>
      <c r="S19" s="75">
        <f t="shared" si="6"/>
        <v>5.0846741850235002</v>
      </c>
      <c r="T19" s="122">
        <f t="shared" si="7"/>
        <v>6.4219382110718541</v>
      </c>
      <c r="Z19" s="45"/>
    </row>
    <row r="20" spans="1:30" ht="18" customHeight="1">
      <c r="A20" s="76" t="s">
        <v>30</v>
      </c>
      <c r="B20" s="87">
        <v>214.69968674303502</v>
      </c>
      <c r="C20" s="87">
        <v>391769388.7899918</v>
      </c>
      <c r="D20" s="87">
        <v>228.39353921925132</v>
      </c>
      <c r="E20" s="87">
        <v>372698515.52999401</v>
      </c>
      <c r="F20" s="87">
        <v>98.860964718567843</v>
      </c>
      <c r="G20" s="87">
        <v>19070873.26000005</v>
      </c>
      <c r="H20" s="87">
        <v>212.88522621493149</v>
      </c>
      <c r="I20" s="87">
        <v>387915840.16000253</v>
      </c>
      <c r="J20" s="87">
        <v>226.20371794682748</v>
      </c>
      <c r="K20" s="87">
        <v>369635423.82998776</v>
      </c>
      <c r="L20" s="87">
        <v>97.18404649629791</v>
      </c>
      <c r="M20" s="87">
        <v>18280416.330000132</v>
      </c>
      <c r="N20" s="78">
        <f t="shared" si="1"/>
        <v>0.85231866971906389</v>
      </c>
      <c r="O20" s="78">
        <f t="shared" si="2"/>
        <v>0.99339811140473266</v>
      </c>
      <c r="P20" s="78">
        <f t="shared" si="3"/>
        <v>0.96807483639088188</v>
      </c>
      <c r="Q20" s="78">
        <f t="shared" si="4"/>
        <v>0.8286791531687997</v>
      </c>
      <c r="R20" s="78">
        <f t="shared" si="5"/>
        <v>1.7255077172916571</v>
      </c>
      <c r="S20" s="78">
        <f t="shared" si="6"/>
        <v>4.3240641554902268</v>
      </c>
      <c r="T20" s="122">
        <f t="shared" si="7"/>
        <v>4.8678824343325617</v>
      </c>
      <c r="Y20" s="67"/>
      <c r="Z20" s="45"/>
    </row>
    <row r="21" spans="1:30" ht="18" customHeight="1">
      <c r="A21" s="73" t="s">
        <v>31</v>
      </c>
      <c r="B21" s="86">
        <v>25.269581181739721</v>
      </c>
      <c r="C21" s="86">
        <v>8847587.9200001657</v>
      </c>
      <c r="D21" s="86">
        <v>25.983328678037054</v>
      </c>
      <c r="E21" s="86">
        <v>7367520.8800000511</v>
      </c>
      <c r="F21" s="86">
        <v>22.229904475818742</v>
      </c>
      <c r="G21" s="86">
        <v>1480067.0400000119</v>
      </c>
      <c r="H21" s="86">
        <v>20.657123935767363</v>
      </c>
      <c r="I21" s="86">
        <v>9780383.8700002227</v>
      </c>
      <c r="J21" s="86">
        <v>20.245232259783631</v>
      </c>
      <c r="K21" s="86">
        <v>8205838.0300000207</v>
      </c>
      <c r="L21" s="86">
        <v>23.107172480591711</v>
      </c>
      <c r="M21" s="86">
        <v>1574545.8399999999</v>
      </c>
      <c r="N21" s="75">
        <f t="shared" si="1"/>
        <v>22.32865165700046</v>
      </c>
      <c r="O21" s="75">
        <f t="shared" si="2"/>
        <v>-9.5374165513202485</v>
      </c>
      <c r="P21" s="75">
        <f t="shared" si="3"/>
        <v>28.342951785502258</v>
      </c>
      <c r="Q21" s="75">
        <f t="shared" si="4"/>
        <v>-10.216106471211539</v>
      </c>
      <c r="R21" s="75">
        <f t="shared" si="5"/>
        <v>-3.7965181828707424</v>
      </c>
      <c r="S21" s="75">
        <f t="shared" si="6"/>
        <v>-6.0003842123763098</v>
      </c>
      <c r="T21" s="122">
        <f t="shared" si="7"/>
        <v>16.72848072698196</v>
      </c>
    </row>
    <row r="22" spans="1:30" ht="18" customHeight="1" thickBot="1">
      <c r="A22" s="115" t="s">
        <v>3</v>
      </c>
      <c r="B22" s="116">
        <v>184.20357021141808</v>
      </c>
      <c r="C22" s="116">
        <v>400616976.71000475</v>
      </c>
      <c r="D22" s="116">
        <v>198.42915086556829</v>
      </c>
      <c r="E22" s="116">
        <v>380066036.40998697</v>
      </c>
      <c r="F22" s="116">
        <v>79.198647711243538</v>
      </c>
      <c r="G22" s="116">
        <v>20550940.29999974</v>
      </c>
      <c r="H22" s="87">
        <v>173.23935137647803</v>
      </c>
      <c r="I22" s="87">
        <v>397696224.03000599</v>
      </c>
      <c r="J22" s="87">
        <v>185.27043286177118</v>
      </c>
      <c r="K22" s="87">
        <v>377841261.86002761</v>
      </c>
      <c r="L22" s="87">
        <v>77.485198250090647</v>
      </c>
      <c r="M22" s="87">
        <v>19854962.169999726</v>
      </c>
      <c r="N22" s="78">
        <f t="shared" si="1"/>
        <v>6.3289424416701827</v>
      </c>
      <c r="O22" s="78">
        <f t="shared" si="2"/>
        <v>0.73441800638730381</v>
      </c>
      <c r="P22" s="78">
        <f t="shared" si="3"/>
        <v>7.1024382037336311</v>
      </c>
      <c r="Q22" s="78">
        <f t="shared" si="4"/>
        <v>0.58881196272934744</v>
      </c>
      <c r="R22" s="78">
        <f t="shared" si="5"/>
        <v>2.2113248721679386</v>
      </c>
      <c r="S22" s="78">
        <f t="shared" si="6"/>
        <v>3.5053107834756627</v>
      </c>
      <c r="T22" s="122">
        <f t="shared" si="7"/>
        <v>5.1298226222889154</v>
      </c>
    </row>
    <row r="23" spans="1:30">
      <c r="A23" s="193" t="s">
        <v>102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</row>
    <row r="25" spans="1:30">
      <c r="G25" s="45"/>
    </row>
    <row r="26" spans="1:30">
      <c r="G26" s="45"/>
    </row>
    <row r="27" spans="1:30">
      <c r="G27" s="45"/>
    </row>
  </sheetData>
  <mergeCells count="15">
    <mergeCell ref="A23:AD23"/>
    <mergeCell ref="H2:M2"/>
    <mergeCell ref="H3:I3"/>
    <mergeCell ref="J3:K3"/>
    <mergeCell ref="L3:M3"/>
    <mergeCell ref="N2:S2"/>
    <mergeCell ref="N3:O3"/>
    <mergeCell ref="P3:Q3"/>
    <mergeCell ref="R3:S3"/>
    <mergeCell ref="B3:C3"/>
    <mergeCell ref="D3:E3"/>
    <mergeCell ref="F3:G3"/>
    <mergeCell ref="B2:G2"/>
    <mergeCell ref="A2:A4"/>
    <mergeCell ref="T2:T4"/>
  </mergeCells>
  <conditionalFormatting sqref="N5:N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6" sqref="E6"/>
    </sheetView>
  </sheetViews>
  <sheetFormatPr defaultRowHeight="15"/>
  <cols>
    <col min="1" max="1" width="13" bestFit="1" customWidth="1"/>
    <col min="2" max="2" width="15" bestFit="1" customWidth="1"/>
    <col min="3" max="3" width="16.28515625" bestFit="1" customWidth="1"/>
  </cols>
  <sheetData>
    <row r="1" spans="1:3" s="80" customFormat="1">
      <c r="A1" s="117" t="s">
        <v>138</v>
      </c>
    </row>
    <row r="2" spans="1:3" ht="18.75" customHeight="1">
      <c r="A2" s="202" t="s">
        <v>101</v>
      </c>
      <c r="B2" s="167" t="s">
        <v>135</v>
      </c>
      <c r="C2" s="168"/>
    </row>
    <row r="3" spans="1:3" ht="18.75" customHeight="1">
      <c r="A3" s="203"/>
      <c r="B3" s="146" t="s">
        <v>136</v>
      </c>
      <c r="C3" s="147" t="s">
        <v>137</v>
      </c>
    </row>
    <row r="4" spans="1:3" ht="18" customHeight="1">
      <c r="A4" s="111" t="s">
        <v>15</v>
      </c>
      <c r="B4" s="112">
        <v>35086890.149999976</v>
      </c>
      <c r="C4" s="112">
        <v>2103252.760000004</v>
      </c>
    </row>
    <row r="5" spans="1:3" ht="18" customHeight="1">
      <c r="A5" s="111" t="s">
        <v>16</v>
      </c>
      <c r="B5" s="112">
        <v>37561989.179999933</v>
      </c>
      <c r="C5" s="112">
        <v>1886567.0699999926</v>
      </c>
    </row>
    <row r="6" spans="1:3" ht="18" customHeight="1">
      <c r="A6" s="111" t="s">
        <v>17</v>
      </c>
      <c r="B6" s="112">
        <v>27917099.379999973</v>
      </c>
      <c r="C6" s="112">
        <v>1030293.5399999934</v>
      </c>
    </row>
    <row r="7" spans="1:3" ht="18" customHeight="1">
      <c r="A7" s="111" t="s">
        <v>18</v>
      </c>
      <c r="B7" s="112">
        <v>19060190.169999998</v>
      </c>
      <c r="C7" s="112">
        <v>716177.21999999823</v>
      </c>
    </row>
    <row r="8" spans="1:3" ht="18" customHeight="1">
      <c r="A8" s="111" t="s">
        <v>19</v>
      </c>
      <c r="B8" s="112">
        <v>22650302.479999855</v>
      </c>
      <c r="C8" s="112">
        <v>1245682.1300000092</v>
      </c>
    </row>
    <row r="9" spans="1:3" ht="18" customHeight="1">
      <c r="A9" s="111" t="s">
        <v>20</v>
      </c>
      <c r="B9" s="112">
        <v>18109394.759999521</v>
      </c>
      <c r="C9" s="112">
        <v>1342394.9100000034</v>
      </c>
    </row>
    <row r="10" spans="1:3" ht="18" customHeight="1">
      <c r="A10" s="111" t="s">
        <v>21</v>
      </c>
      <c r="B10" s="112">
        <v>40024879.930000015</v>
      </c>
      <c r="C10" s="112">
        <v>1544943.2399999984</v>
      </c>
    </row>
    <row r="11" spans="1:3" ht="18" customHeight="1">
      <c r="A11" s="111" t="s">
        <v>22</v>
      </c>
      <c r="B11" s="112">
        <v>20310113.990000065</v>
      </c>
      <c r="C11" s="112">
        <v>760058.25000000116</v>
      </c>
    </row>
    <row r="12" spans="1:3" ht="18" customHeight="1">
      <c r="A12" s="111" t="s">
        <v>23</v>
      </c>
      <c r="B12" s="112">
        <v>27992473.049999807</v>
      </c>
      <c r="C12" s="112">
        <v>1387353.5599999938</v>
      </c>
    </row>
    <row r="13" spans="1:3" ht="18" customHeight="1">
      <c r="A13" s="111" t="s">
        <v>24</v>
      </c>
      <c r="B13" s="112">
        <v>24987832.739999913</v>
      </c>
      <c r="C13" s="112">
        <v>1944956.2300000044</v>
      </c>
    </row>
    <row r="14" spans="1:3" ht="18" customHeight="1">
      <c r="A14" s="111" t="s">
        <v>25</v>
      </c>
      <c r="B14" s="112">
        <v>16238236.440000188</v>
      </c>
      <c r="C14" s="112">
        <v>838808.98999999836</v>
      </c>
    </row>
    <row r="15" spans="1:3" ht="18" customHeight="1">
      <c r="A15" s="111" t="s">
        <v>26</v>
      </c>
      <c r="B15" s="112">
        <v>21060764.6599999</v>
      </c>
      <c r="C15" s="112">
        <v>908635.79000000237</v>
      </c>
    </row>
    <row r="16" spans="1:3" ht="18" customHeight="1">
      <c r="A16" s="111" t="s">
        <v>27</v>
      </c>
      <c r="B16" s="112">
        <v>15725244.290000001</v>
      </c>
      <c r="C16" s="112">
        <v>752553.12999999733</v>
      </c>
    </row>
    <row r="17" spans="1:3" ht="18" customHeight="1">
      <c r="A17" s="111" t="s">
        <v>28</v>
      </c>
      <c r="B17" s="112">
        <v>23430790.450000096</v>
      </c>
      <c r="C17" s="112">
        <v>1062195.5300000017</v>
      </c>
    </row>
    <row r="18" spans="1:3" ht="18" customHeight="1">
      <c r="A18" s="111" t="s">
        <v>29</v>
      </c>
      <c r="B18" s="112">
        <v>22542313.860000256</v>
      </c>
      <c r="C18" s="112">
        <v>1547000.9099999992</v>
      </c>
    </row>
    <row r="19" spans="1:3" ht="18" customHeight="1">
      <c r="A19" s="113" t="s">
        <v>30</v>
      </c>
      <c r="B19" s="114">
        <v>372698515.52999401</v>
      </c>
      <c r="C19" s="114">
        <v>19070873.26000005</v>
      </c>
    </row>
    <row r="20" spans="1:3">
      <c r="A20" s="61" t="s">
        <v>102</v>
      </c>
    </row>
  </sheetData>
  <mergeCells count="2">
    <mergeCell ref="B2:C2"/>
    <mergeCell ref="A2:A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4" workbookViewId="0">
      <selection activeCell="V7" sqref="V7"/>
    </sheetView>
  </sheetViews>
  <sheetFormatPr defaultRowHeight="12"/>
  <cols>
    <col min="1" max="1" width="31" style="82" customWidth="1"/>
    <col min="2" max="16384" width="9.140625" style="82"/>
  </cols>
  <sheetData>
    <row r="1" spans="1:18" ht="18" customHeight="1">
      <c r="A1" s="204" t="s">
        <v>156</v>
      </c>
      <c r="B1" s="205" t="s">
        <v>14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</row>
    <row r="2" spans="1:18" ht="32.25" customHeight="1">
      <c r="A2" s="204"/>
      <c r="B2" s="129" t="s">
        <v>15</v>
      </c>
      <c r="C2" s="129" t="s">
        <v>16</v>
      </c>
      <c r="D2" s="129" t="s">
        <v>17</v>
      </c>
      <c r="E2" s="129" t="s">
        <v>18</v>
      </c>
      <c r="F2" s="129" t="s">
        <v>19</v>
      </c>
      <c r="G2" s="129" t="s">
        <v>20</v>
      </c>
      <c r="H2" s="129" t="s">
        <v>21</v>
      </c>
      <c r="I2" s="129" t="s">
        <v>22</v>
      </c>
      <c r="J2" s="129" t="s">
        <v>23</v>
      </c>
      <c r="K2" s="129" t="s">
        <v>24</v>
      </c>
      <c r="L2" s="129" t="s">
        <v>25</v>
      </c>
      <c r="M2" s="129" t="s">
        <v>26</v>
      </c>
      <c r="N2" s="129" t="s">
        <v>27</v>
      </c>
      <c r="O2" s="129" t="s">
        <v>28</v>
      </c>
      <c r="P2" s="129" t="s">
        <v>29</v>
      </c>
      <c r="Q2" s="129" t="s">
        <v>31</v>
      </c>
      <c r="R2" s="204" t="s">
        <v>141</v>
      </c>
    </row>
    <row r="3" spans="1:18" ht="18" customHeight="1">
      <c r="A3" s="204"/>
      <c r="B3" s="129" t="s">
        <v>77</v>
      </c>
      <c r="C3" s="129" t="s">
        <v>77</v>
      </c>
      <c r="D3" s="129" t="s">
        <v>77</v>
      </c>
      <c r="E3" s="129" t="s">
        <v>77</v>
      </c>
      <c r="F3" s="129" t="s">
        <v>77</v>
      </c>
      <c r="G3" s="129" t="s">
        <v>77</v>
      </c>
      <c r="H3" s="129" t="s">
        <v>77</v>
      </c>
      <c r="I3" s="129" t="s">
        <v>77</v>
      </c>
      <c r="J3" s="129" t="s">
        <v>77</v>
      </c>
      <c r="K3" s="129" t="s">
        <v>77</v>
      </c>
      <c r="L3" s="129" t="s">
        <v>77</v>
      </c>
      <c r="M3" s="129" t="s">
        <v>77</v>
      </c>
      <c r="N3" s="129" t="s">
        <v>77</v>
      </c>
      <c r="O3" s="129" t="s">
        <v>77</v>
      </c>
      <c r="P3" s="129" t="s">
        <v>77</v>
      </c>
      <c r="Q3" s="129" t="s">
        <v>77</v>
      </c>
      <c r="R3" s="204"/>
    </row>
    <row r="4" spans="1:18" ht="18" customHeight="1">
      <c r="A4" s="126" t="s">
        <v>55</v>
      </c>
      <c r="B4" s="127">
        <v>1091</v>
      </c>
      <c r="C4" s="127">
        <v>929</v>
      </c>
      <c r="D4" s="127">
        <v>1447</v>
      </c>
      <c r="E4" s="127">
        <v>1508</v>
      </c>
      <c r="F4" s="127">
        <v>3068</v>
      </c>
      <c r="G4" s="127">
        <v>8449</v>
      </c>
      <c r="H4" s="127">
        <v>2838</v>
      </c>
      <c r="I4" s="127">
        <v>726</v>
      </c>
      <c r="J4" s="127">
        <v>1631</v>
      </c>
      <c r="K4" s="127">
        <v>3964</v>
      </c>
      <c r="L4" s="127">
        <v>1881</v>
      </c>
      <c r="M4" s="127">
        <v>1391</v>
      </c>
      <c r="N4" s="127">
        <v>1819</v>
      </c>
      <c r="O4" s="127">
        <v>2014</v>
      </c>
      <c r="P4" s="127">
        <v>2711</v>
      </c>
      <c r="Q4" s="127">
        <v>6774</v>
      </c>
      <c r="R4" s="128">
        <f>SUM(B4:Q4)</f>
        <v>42241</v>
      </c>
    </row>
    <row r="5" spans="1:18" ht="18" customHeight="1">
      <c r="A5" s="126" t="s">
        <v>65</v>
      </c>
      <c r="B5" s="127">
        <v>1944</v>
      </c>
      <c r="C5" s="127">
        <v>538</v>
      </c>
      <c r="D5" s="127">
        <v>792</v>
      </c>
      <c r="E5" s="127">
        <v>834</v>
      </c>
      <c r="F5" s="127">
        <v>5016</v>
      </c>
      <c r="G5" s="127">
        <v>1238</v>
      </c>
      <c r="H5" s="127">
        <v>2300</v>
      </c>
      <c r="I5" s="127">
        <v>1083</v>
      </c>
      <c r="J5" s="127">
        <v>385</v>
      </c>
      <c r="K5" s="127">
        <v>570</v>
      </c>
      <c r="L5" s="127">
        <v>1004</v>
      </c>
      <c r="M5" s="127">
        <v>725</v>
      </c>
      <c r="N5" s="127">
        <v>506</v>
      </c>
      <c r="O5" s="127">
        <v>418</v>
      </c>
      <c r="P5" s="127">
        <v>295</v>
      </c>
      <c r="Q5" s="127">
        <v>1623</v>
      </c>
      <c r="R5" s="128">
        <f t="shared" ref="R5:R33" si="0">SUM(B5:Q5)</f>
        <v>19271</v>
      </c>
    </row>
    <row r="6" spans="1:18" ht="18" customHeight="1">
      <c r="A6" s="126" t="s">
        <v>63</v>
      </c>
      <c r="B6" s="127">
        <v>1049</v>
      </c>
      <c r="C6" s="127">
        <v>1348</v>
      </c>
      <c r="D6" s="127">
        <v>1135</v>
      </c>
      <c r="E6" s="127">
        <v>453</v>
      </c>
      <c r="F6" s="127">
        <v>997</v>
      </c>
      <c r="G6" s="127">
        <v>301</v>
      </c>
      <c r="H6" s="127">
        <v>951</v>
      </c>
      <c r="I6" s="127">
        <v>448</v>
      </c>
      <c r="J6" s="127">
        <v>468</v>
      </c>
      <c r="K6" s="127">
        <v>378</v>
      </c>
      <c r="L6" s="127">
        <v>1180</v>
      </c>
      <c r="M6" s="127">
        <v>788</v>
      </c>
      <c r="N6" s="127">
        <v>1015</v>
      </c>
      <c r="O6" s="127">
        <v>1609</v>
      </c>
      <c r="P6" s="127">
        <v>1451</v>
      </c>
      <c r="Q6" s="127">
        <v>688</v>
      </c>
      <c r="R6" s="128">
        <f t="shared" si="0"/>
        <v>14259</v>
      </c>
    </row>
    <row r="7" spans="1:18" ht="18" customHeight="1">
      <c r="A7" s="126" t="s">
        <v>50</v>
      </c>
      <c r="B7" s="127">
        <v>687</v>
      </c>
      <c r="C7" s="127">
        <v>441</v>
      </c>
      <c r="D7" s="127">
        <v>283</v>
      </c>
      <c r="E7" s="127">
        <v>186</v>
      </c>
      <c r="F7" s="127">
        <v>231</v>
      </c>
      <c r="G7" s="127">
        <v>211</v>
      </c>
      <c r="H7" s="127">
        <v>356</v>
      </c>
      <c r="I7" s="127">
        <v>224</v>
      </c>
      <c r="J7" s="127">
        <v>199</v>
      </c>
      <c r="K7" s="127">
        <v>263</v>
      </c>
      <c r="L7" s="127">
        <v>190</v>
      </c>
      <c r="M7" s="127">
        <v>255</v>
      </c>
      <c r="N7" s="127">
        <v>166</v>
      </c>
      <c r="O7" s="127">
        <v>234</v>
      </c>
      <c r="P7" s="127">
        <v>324</v>
      </c>
      <c r="Q7" s="127">
        <v>5852</v>
      </c>
      <c r="R7" s="128">
        <f t="shared" si="0"/>
        <v>10102</v>
      </c>
    </row>
    <row r="8" spans="1:18" ht="18" customHeight="1">
      <c r="A8" s="126" t="s">
        <v>62</v>
      </c>
      <c r="B8" s="127">
        <v>1312</v>
      </c>
      <c r="C8" s="127">
        <v>267</v>
      </c>
      <c r="D8" s="127">
        <v>322</v>
      </c>
      <c r="E8" s="127">
        <v>343</v>
      </c>
      <c r="F8" s="127">
        <v>2411</v>
      </c>
      <c r="G8" s="127">
        <v>1154</v>
      </c>
      <c r="H8" s="127">
        <v>1205</v>
      </c>
      <c r="I8" s="127">
        <v>345</v>
      </c>
      <c r="J8" s="127">
        <v>167</v>
      </c>
      <c r="K8" s="127">
        <v>309</v>
      </c>
      <c r="L8" s="127">
        <v>380</v>
      </c>
      <c r="M8" s="127">
        <v>151</v>
      </c>
      <c r="N8" s="127">
        <v>188</v>
      </c>
      <c r="O8" s="127">
        <v>179</v>
      </c>
      <c r="P8" s="127">
        <v>137</v>
      </c>
      <c r="Q8" s="127">
        <v>1123</v>
      </c>
      <c r="R8" s="128">
        <f t="shared" si="0"/>
        <v>9993</v>
      </c>
    </row>
    <row r="9" spans="1:18" ht="18" customHeight="1">
      <c r="A9" s="126" t="s">
        <v>69</v>
      </c>
      <c r="B9" s="127">
        <v>333</v>
      </c>
      <c r="C9" s="127">
        <v>261</v>
      </c>
      <c r="D9" s="127">
        <v>525</v>
      </c>
      <c r="E9" s="127">
        <v>408</v>
      </c>
      <c r="F9" s="127">
        <v>899</v>
      </c>
      <c r="G9" s="127">
        <v>494</v>
      </c>
      <c r="H9" s="127">
        <v>644</v>
      </c>
      <c r="I9" s="127">
        <v>289</v>
      </c>
      <c r="J9" s="127">
        <v>291</v>
      </c>
      <c r="K9" s="127">
        <v>1063</v>
      </c>
      <c r="L9" s="127">
        <v>811</v>
      </c>
      <c r="M9" s="127">
        <v>392</v>
      </c>
      <c r="N9" s="127">
        <v>315</v>
      </c>
      <c r="O9" s="127">
        <v>441</v>
      </c>
      <c r="P9" s="127">
        <v>313</v>
      </c>
      <c r="Q9" s="127">
        <v>1248</v>
      </c>
      <c r="R9" s="128">
        <f t="shared" si="0"/>
        <v>8727</v>
      </c>
    </row>
    <row r="10" spans="1:18" ht="18" customHeight="1">
      <c r="A10" s="126" t="s">
        <v>51</v>
      </c>
      <c r="B10" s="127">
        <v>408</v>
      </c>
      <c r="C10" s="127">
        <v>320</v>
      </c>
      <c r="D10" s="127">
        <v>214</v>
      </c>
      <c r="E10" s="127">
        <v>165</v>
      </c>
      <c r="F10" s="127">
        <v>220</v>
      </c>
      <c r="G10" s="127">
        <v>234</v>
      </c>
      <c r="H10" s="127">
        <v>310</v>
      </c>
      <c r="I10" s="127">
        <v>161</v>
      </c>
      <c r="J10" s="127">
        <v>198</v>
      </c>
      <c r="K10" s="127">
        <v>329</v>
      </c>
      <c r="L10" s="127">
        <v>166</v>
      </c>
      <c r="M10" s="127">
        <v>252</v>
      </c>
      <c r="N10" s="127">
        <v>186</v>
      </c>
      <c r="O10" s="127">
        <v>231</v>
      </c>
      <c r="P10" s="127">
        <v>226</v>
      </c>
      <c r="Q10" s="127">
        <v>4650</v>
      </c>
      <c r="R10" s="128">
        <f t="shared" si="0"/>
        <v>8270</v>
      </c>
    </row>
    <row r="11" spans="1:18" ht="18" customHeight="1">
      <c r="A11" s="126" t="s">
        <v>54</v>
      </c>
      <c r="B11" s="127">
        <v>354</v>
      </c>
      <c r="C11" s="127">
        <v>297</v>
      </c>
      <c r="D11" s="127">
        <v>361</v>
      </c>
      <c r="E11" s="127">
        <v>245</v>
      </c>
      <c r="F11" s="127">
        <v>355</v>
      </c>
      <c r="G11" s="127">
        <v>324</v>
      </c>
      <c r="H11" s="127">
        <v>467</v>
      </c>
      <c r="I11" s="127">
        <v>218</v>
      </c>
      <c r="J11" s="127">
        <v>281</v>
      </c>
      <c r="K11" s="127">
        <v>711</v>
      </c>
      <c r="L11" s="127">
        <v>316</v>
      </c>
      <c r="M11" s="127">
        <v>317</v>
      </c>
      <c r="N11" s="127">
        <v>305</v>
      </c>
      <c r="O11" s="127">
        <v>466</v>
      </c>
      <c r="P11" s="127">
        <v>311</v>
      </c>
      <c r="Q11" s="127">
        <v>2099</v>
      </c>
      <c r="R11" s="128">
        <f t="shared" si="0"/>
        <v>7427</v>
      </c>
    </row>
    <row r="12" spans="1:18" ht="18" customHeight="1">
      <c r="A12" s="126" t="s">
        <v>72</v>
      </c>
      <c r="B12" s="127">
        <v>239</v>
      </c>
      <c r="C12" s="127">
        <v>187</v>
      </c>
      <c r="D12" s="127">
        <v>127</v>
      </c>
      <c r="E12" s="127">
        <v>87</v>
      </c>
      <c r="F12" s="127">
        <v>156</v>
      </c>
      <c r="G12" s="127">
        <v>129</v>
      </c>
      <c r="H12" s="127">
        <v>213</v>
      </c>
      <c r="I12" s="127">
        <v>118</v>
      </c>
      <c r="J12" s="127">
        <v>123</v>
      </c>
      <c r="K12" s="127">
        <v>163</v>
      </c>
      <c r="L12" s="127">
        <v>115</v>
      </c>
      <c r="M12" s="127">
        <v>151</v>
      </c>
      <c r="N12" s="127">
        <v>119</v>
      </c>
      <c r="O12" s="127">
        <v>131</v>
      </c>
      <c r="P12" s="127">
        <v>172</v>
      </c>
      <c r="Q12" s="127">
        <v>4572</v>
      </c>
      <c r="R12" s="128">
        <f t="shared" si="0"/>
        <v>6802</v>
      </c>
    </row>
    <row r="13" spans="1:18" ht="18" customHeight="1">
      <c r="A13" s="126" t="s">
        <v>75</v>
      </c>
      <c r="B13" s="127">
        <v>390</v>
      </c>
      <c r="C13" s="127">
        <v>433</v>
      </c>
      <c r="D13" s="127">
        <v>365</v>
      </c>
      <c r="E13" s="127">
        <v>327</v>
      </c>
      <c r="F13" s="127">
        <v>684</v>
      </c>
      <c r="G13" s="127">
        <v>515</v>
      </c>
      <c r="H13" s="127">
        <v>712</v>
      </c>
      <c r="I13" s="127">
        <v>248</v>
      </c>
      <c r="J13" s="127">
        <v>190</v>
      </c>
      <c r="K13" s="127">
        <v>212</v>
      </c>
      <c r="L13" s="127">
        <v>307</v>
      </c>
      <c r="M13" s="127">
        <v>213</v>
      </c>
      <c r="N13" s="127">
        <v>362</v>
      </c>
      <c r="O13" s="127">
        <v>590</v>
      </c>
      <c r="P13" s="127">
        <v>633</v>
      </c>
      <c r="Q13" s="127">
        <v>454</v>
      </c>
      <c r="R13" s="128">
        <f t="shared" si="0"/>
        <v>6635</v>
      </c>
    </row>
    <row r="14" spans="1:18" ht="18" customHeight="1">
      <c r="A14" s="126" t="s">
        <v>58</v>
      </c>
      <c r="B14" s="127">
        <v>451</v>
      </c>
      <c r="C14" s="127">
        <v>367</v>
      </c>
      <c r="D14" s="127">
        <v>383</v>
      </c>
      <c r="E14" s="127">
        <v>325</v>
      </c>
      <c r="F14" s="127">
        <v>516</v>
      </c>
      <c r="G14" s="127">
        <v>378</v>
      </c>
      <c r="H14" s="127">
        <v>690</v>
      </c>
      <c r="I14" s="127">
        <v>288</v>
      </c>
      <c r="J14" s="127">
        <v>297</v>
      </c>
      <c r="K14" s="127">
        <v>560</v>
      </c>
      <c r="L14" s="127">
        <v>266</v>
      </c>
      <c r="M14" s="127">
        <v>268</v>
      </c>
      <c r="N14" s="127">
        <v>315</v>
      </c>
      <c r="O14" s="127">
        <v>350</v>
      </c>
      <c r="P14" s="127">
        <v>247</v>
      </c>
      <c r="Q14" s="127">
        <v>880</v>
      </c>
      <c r="R14" s="128">
        <f t="shared" si="0"/>
        <v>6581</v>
      </c>
    </row>
    <row r="15" spans="1:18" ht="18" customHeight="1">
      <c r="A15" s="126" t="s">
        <v>53</v>
      </c>
      <c r="B15" s="127">
        <v>120</v>
      </c>
      <c r="C15" s="127">
        <v>130</v>
      </c>
      <c r="D15" s="127">
        <v>86</v>
      </c>
      <c r="E15" s="127">
        <v>66</v>
      </c>
      <c r="F15" s="127">
        <v>73</v>
      </c>
      <c r="G15" s="127">
        <v>85</v>
      </c>
      <c r="H15" s="127">
        <v>129</v>
      </c>
      <c r="I15" s="127">
        <v>72</v>
      </c>
      <c r="J15" s="127">
        <v>114</v>
      </c>
      <c r="K15" s="127">
        <v>117</v>
      </c>
      <c r="L15" s="127">
        <v>65</v>
      </c>
      <c r="M15" s="127">
        <v>71</v>
      </c>
      <c r="N15" s="127">
        <v>68</v>
      </c>
      <c r="O15" s="127">
        <v>112</v>
      </c>
      <c r="P15" s="127">
        <v>93</v>
      </c>
      <c r="Q15" s="127">
        <v>4287</v>
      </c>
      <c r="R15" s="128">
        <f t="shared" si="0"/>
        <v>5688</v>
      </c>
    </row>
    <row r="16" spans="1:18" ht="18" customHeight="1">
      <c r="A16" s="126" t="s">
        <v>57</v>
      </c>
      <c r="B16" s="127">
        <v>280</v>
      </c>
      <c r="C16" s="127">
        <v>237</v>
      </c>
      <c r="D16" s="127">
        <v>196</v>
      </c>
      <c r="E16" s="127">
        <v>153</v>
      </c>
      <c r="F16" s="127">
        <v>249</v>
      </c>
      <c r="G16" s="127">
        <v>243</v>
      </c>
      <c r="H16" s="127">
        <v>290</v>
      </c>
      <c r="I16" s="127">
        <v>93</v>
      </c>
      <c r="J16" s="127">
        <v>177</v>
      </c>
      <c r="K16" s="127">
        <v>268</v>
      </c>
      <c r="L16" s="127">
        <v>112</v>
      </c>
      <c r="M16" s="127">
        <v>136</v>
      </c>
      <c r="N16" s="127">
        <v>130</v>
      </c>
      <c r="O16" s="127">
        <v>206</v>
      </c>
      <c r="P16" s="127">
        <v>180</v>
      </c>
      <c r="Q16" s="127">
        <v>2326</v>
      </c>
      <c r="R16" s="128">
        <f t="shared" si="0"/>
        <v>5276</v>
      </c>
    </row>
    <row r="17" spans="1:18" ht="18" customHeight="1">
      <c r="A17" s="126" t="s">
        <v>59</v>
      </c>
      <c r="B17" s="127">
        <v>180</v>
      </c>
      <c r="C17" s="127">
        <v>152</v>
      </c>
      <c r="D17" s="127">
        <v>245</v>
      </c>
      <c r="E17" s="127">
        <v>236</v>
      </c>
      <c r="F17" s="127">
        <v>485</v>
      </c>
      <c r="G17" s="127">
        <v>654</v>
      </c>
      <c r="H17" s="127">
        <v>438</v>
      </c>
      <c r="I17" s="127">
        <v>148</v>
      </c>
      <c r="J17" s="127">
        <v>353</v>
      </c>
      <c r="K17" s="127">
        <v>402</v>
      </c>
      <c r="L17" s="127">
        <v>188</v>
      </c>
      <c r="M17" s="127">
        <v>136</v>
      </c>
      <c r="N17" s="127">
        <v>166</v>
      </c>
      <c r="O17" s="127">
        <v>255</v>
      </c>
      <c r="P17" s="127">
        <v>413</v>
      </c>
      <c r="Q17" s="127">
        <v>668</v>
      </c>
      <c r="R17" s="128">
        <f t="shared" si="0"/>
        <v>5119</v>
      </c>
    </row>
    <row r="18" spans="1:18" ht="18" customHeight="1">
      <c r="A18" s="126" t="s">
        <v>67</v>
      </c>
      <c r="B18" s="127">
        <v>213</v>
      </c>
      <c r="C18" s="127">
        <v>515</v>
      </c>
      <c r="D18" s="127">
        <v>277</v>
      </c>
      <c r="E18" s="127">
        <v>223</v>
      </c>
      <c r="F18" s="127">
        <v>273</v>
      </c>
      <c r="G18" s="127">
        <v>168</v>
      </c>
      <c r="H18" s="127">
        <v>492</v>
      </c>
      <c r="I18" s="127">
        <v>253</v>
      </c>
      <c r="J18" s="127">
        <v>345</v>
      </c>
      <c r="K18" s="127">
        <v>900</v>
      </c>
      <c r="L18" s="127">
        <v>226</v>
      </c>
      <c r="M18" s="127">
        <v>217</v>
      </c>
      <c r="N18" s="127">
        <v>128</v>
      </c>
      <c r="O18" s="127">
        <v>174</v>
      </c>
      <c r="P18" s="127">
        <v>188</v>
      </c>
      <c r="Q18" s="127">
        <v>415</v>
      </c>
      <c r="R18" s="128">
        <f t="shared" si="0"/>
        <v>5007</v>
      </c>
    </row>
    <row r="19" spans="1:18" ht="18" customHeight="1">
      <c r="A19" s="126" t="s">
        <v>64</v>
      </c>
      <c r="B19" s="127">
        <v>364</v>
      </c>
      <c r="C19" s="127">
        <v>218</v>
      </c>
      <c r="D19" s="127">
        <v>160</v>
      </c>
      <c r="E19" s="127">
        <v>139</v>
      </c>
      <c r="F19" s="127">
        <v>526</v>
      </c>
      <c r="G19" s="127">
        <v>408</v>
      </c>
      <c r="H19" s="127">
        <v>278</v>
      </c>
      <c r="I19" s="127">
        <v>155</v>
      </c>
      <c r="J19" s="127">
        <v>128</v>
      </c>
      <c r="K19" s="127">
        <v>160</v>
      </c>
      <c r="L19" s="127">
        <v>301</v>
      </c>
      <c r="M19" s="127">
        <v>211</v>
      </c>
      <c r="N19" s="127">
        <v>314</v>
      </c>
      <c r="O19" s="127">
        <v>337</v>
      </c>
      <c r="P19" s="127">
        <v>209</v>
      </c>
      <c r="Q19" s="127">
        <v>731</v>
      </c>
      <c r="R19" s="128">
        <f t="shared" si="0"/>
        <v>4639</v>
      </c>
    </row>
    <row r="20" spans="1:18" ht="18" customHeight="1">
      <c r="A20" s="126" t="s">
        <v>73</v>
      </c>
      <c r="B20" s="127">
        <v>262</v>
      </c>
      <c r="C20" s="127">
        <v>216</v>
      </c>
      <c r="D20" s="127">
        <v>162</v>
      </c>
      <c r="E20" s="127">
        <v>102</v>
      </c>
      <c r="F20" s="127">
        <v>158</v>
      </c>
      <c r="G20" s="127">
        <v>132</v>
      </c>
      <c r="H20" s="127">
        <v>316</v>
      </c>
      <c r="I20" s="127">
        <v>111</v>
      </c>
      <c r="J20" s="127">
        <v>165</v>
      </c>
      <c r="K20" s="127">
        <v>199</v>
      </c>
      <c r="L20" s="127">
        <v>179</v>
      </c>
      <c r="M20" s="127">
        <v>162</v>
      </c>
      <c r="N20" s="127">
        <v>132</v>
      </c>
      <c r="O20" s="127">
        <v>176</v>
      </c>
      <c r="P20" s="127">
        <v>154</v>
      </c>
      <c r="Q20" s="127">
        <v>1993</v>
      </c>
      <c r="R20" s="128">
        <f t="shared" si="0"/>
        <v>4619</v>
      </c>
    </row>
    <row r="21" spans="1:18" ht="18" customHeight="1">
      <c r="A21" s="126" t="s">
        <v>52</v>
      </c>
      <c r="B21" s="127">
        <v>424</v>
      </c>
      <c r="C21" s="127">
        <v>307</v>
      </c>
      <c r="D21" s="127">
        <v>168</v>
      </c>
      <c r="E21" s="127">
        <v>90</v>
      </c>
      <c r="F21" s="127">
        <v>134</v>
      </c>
      <c r="G21" s="127">
        <v>92</v>
      </c>
      <c r="H21" s="127">
        <v>227</v>
      </c>
      <c r="I21" s="127">
        <v>189</v>
      </c>
      <c r="J21" s="127">
        <v>195</v>
      </c>
      <c r="K21" s="127">
        <v>390</v>
      </c>
      <c r="L21" s="127">
        <v>121</v>
      </c>
      <c r="M21" s="127">
        <v>176</v>
      </c>
      <c r="N21" s="127">
        <v>100</v>
      </c>
      <c r="O21" s="127">
        <v>136</v>
      </c>
      <c r="P21" s="127">
        <v>273</v>
      </c>
      <c r="Q21" s="127">
        <v>1541</v>
      </c>
      <c r="R21" s="128">
        <f t="shared" si="0"/>
        <v>4563</v>
      </c>
    </row>
    <row r="22" spans="1:18" ht="18" customHeight="1">
      <c r="A22" s="126" t="s">
        <v>47</v>
      </c>
      <c r="B22" s="127">
        <v>151</v>
      </c>
      <c r="C22" s="127">
        <v>142</v>
      </c>
      <c r="D22" s="127">
        <v>226</v>
      </c>
      <c r="E22" s="127">
        <v>370</v>
      </c>
      <c r="F22" s="127">
        <v>493</v>
      </c>
      <c r="G22" s="127">
        <v>777</v>
      </c>
      <c r="H22" s="127">
        <v>378</v>
      </c>
      <c r="I22" s="127">
        <v>132</v>
      </c>
      <c r="J22" s="127">
        <v>219</v>
      </c>
      <c r="K22" s="127">
        <v>241</v>
      </c>
      <c r="L22" s="127">
        <v>169</v>
      </c>
      <c r="M22" s="127">
        <v>142</v>
      </c>
      <c r="N22" s="127">
        <v>222</v>
      </c>
      <c r="O22" s="127">
        <v>243</v>
      </c>
      <c r="P22" s="127">
        <v>121</v>
      </c>
      <c r="Q22" s="127">
        <v>434</v>
      </c>
      <c r="R22" s="128">
        <f t="shared" si="0"/>
        <v>4460</v>
      </c>
    </row>
    <row r="23" spans="1:18" ht="18" customHeight="1">
      <c r="A23" s="126" t="s">
        <v>71</v>
      </c>
      <c r="B23" s="127">
        <v>581</v>
      </c>
      <c r="C23" s="127">
        <v>403</v>
      </c>
      <c r="D23" s="127">
        <v>131</v>
      </c>
      <c r="E23" s="127">
        <v>73</v>
      </c>
      <c r="F23" s="127">
        <v>100</v>
      </c>
      <c r="G23" s="127">
        <v>63</v>
      </c>
      <c r="H23" s="127">
        <v>194</v>
      </c>
      <c r="I23" s="127">
        <v>118</v>
      </c>
      <c r="J23" s="127">
        <v>149</v>
      </c>
      <c r="K23" s="127">
        <v>147</v>
      </c>
      <c r="L23" s="127">
        <v>87</v>
      </c>
      <c r="M23" s="127">
        <v>211</v>
      </c>
      <c r="N23" s="127">
        <v>84</v>
      </c>
      <c r="O23" s="127">
        <v>133</v>
      </c>
      <c r="P23" s="127">
        <v>268</v>
      </c>
      <c r="Q23" s="127">
        <v>1353</v>
      </c>
      <c r="R23" s="128">
        <f t="shared" si="0"/>
        <v>4095</v>
      </c>
    </row>
    <row r="24" spans="1:18" ht="18" customHeight="1">
      <c r="A24" s="126" t="s">
        <v>56</v>
      </c>
      <c r="B24" s="127">
        <v>300</v>
      </c>
      <c r="C24" s="127">
        <v>250</v>
      </c>
      <c r="D24" s="127">
        <v>113</v>
      </c>
      <c r="E24" s="127">
        <v>85</v>
      </c>
      <c r="F24" s="127">
        <v>97</v>
      </c>
      <c r="G24" s="127">
        <v>55</v>
      </c>
      <c r="H24" s="127">
        <v>204</v>
      </c>
      <c r="I24" s="127">
        <v>120</v>
      </c>
      <c r="J24" s="127">
        <v>115</v>
      </c>
      <c r="K24" s="127">
        <v>128</v>
      </c>
      <c r="L24" s="127">
        <v>98</v>
      </c>
      <c r="M24" s="127">
        <v>151</v>
      </c>
      <c r="N24" s="127">
        <v>114</v>
      </c>
      <c r="O24" s="127">
        <v>111</v>
      </c>
      <c r="P24" s="127">
        <v>107</v>
      </c>
      <c r="Q24" s="127">
        <v>1859</v>
      </c>
      <c r="R24" s="128">
        <f t="shared" si="0"/>
        <v>3907</v>
      </c>
    </row>
    <row r="25" spans="1:18" ht="18" customHeight="1">
      <c r="A25" s="126" t="s">
        <v>70</v>
      </c>
      <c r="B25" s="127">
        <v>152</v>
      </c>
      <c r="C25" s="127">
        <v>133</v>
      </c>
      <c r="D25" s="127">
        <v>246</v>
      </c>
      <c r="E25" s="127">
        <v>160</v>
      </c>
      <c r="F25" s="127">
        <v>391</v>
      </c>
      <c r="G25" s="127">
        <v>296</v>
      </c>
      <c r="H25" s="127">
        <v>354</v>
      </c>
      <c r="I25" s="127">
        <v>125</v>
      </c>
      <c r="J25" s="127">
        <v>152</v>
      </c>
      <c r="K25" s="127">
        <v>318</v>
      </c>
      <c r="L25" s="127">
        <v>146</v>
      </c>
      <c r="M25" s="127">
        <v>101</v>
      </c>
      <c r="N25" s="127">
        <v>105</v>
      </c>
      <c r="O25" s="127">
        <v>138</v>
      </c>
      <c r="P25" s="127">
        <v>135</v>
      </c>
      <c r="Q25" s="127">
        <v>870</v>
      </c>
      <c r="R25" s="128">
        <f t="shared" si="0"/>
        <v>3822</v>
      </c>
    </row>
    <row r="26" spans="1:18" ht="18" customHeight="1">
      <c r="A26" s="126" t="s">
        <v>66</v>
      </c>
      <c r="B26" s="127">
        <v>278</v>
      </c>
      <c r="C26" s="127">
        <v>213</v>
      </c>
      <c r="D26" s="127">
        <v>252</v>
      </c>
      <c r="E26" s="127">
        <v>197</v>
      </c>
      <c r="F26" s="127">
        <v>302</v>
      </c>
      <c r="G26" s="127">
        <v>287</v>
      </c>
      <c r="H26" s="127">
        <v>305</v>
      </c>
      <c r="I26" s="127">
        <v>161</v>
      </c>
      <c r="J26" s="127">
        <v>202</v>
      </c>
      <c r="K26" s="127">
        <v>445</v>
      </c>
      <c r="L26" s="127">
        <v>152</v>
      </c>
      <c r="M26" s="127">
        <v>136</v>
      </c>
      <c r="N26" s="127">
        <v>101</v>
      </c>
      <c r="O26" s="127">
        <v>161</v>
      </c>
      <c r="P26" s="127">
        <v>180</v>
      </c>
      <c r="Q26" s="127">
        <v>332</v>
      </c>
      <c r="R26" s="128">
        <f t="shared" si="0"/>
        <v>3704</v>
      </c>
    </row>
    <row r="27" spans="1:18" ht="18" customHeight="1">
      <c r="A27" s="126" t="s">
        <v>61</v>
      </c>
      <c r="B27" s="127">
        <v>238</v>
      </c>
      <c r="C27" s="127">
        <v>347</v>
      </c>
      <c r="D27" s="127">
        <v>92</v>
      </c>
      <c r="E27" s="127">
        <v>87</v>
      </c>
      <c r="F27" s="127">
        <v>194</v>
      </c>
      <c r="G27" s="127">
        <v>111</v>
      </c>
      <c r="H27" s="127">
        <v>90</v>
      </c>
      <c r="I27" s="127">
        <v>93</v>
      </c>
      <c r="J27" s="127">
        <v>137</v>
      </c>
      <c r="K27" s="127">
        <v>467</v>
      </c>
      <c r="L27" s="127">
        <v>76</v>
      </c>
      <c r="M27" s="127">
        <v>83</v>
      </c>
      <c r="N27" s="127">
        <v>132</v>
      </c>
      <c r="O27" s="127">
        <v>238</v>
      </c>
      <c r="P27" s="127">
        <v>792</v>
      </c>
      <c r="Q27" s="127">
        <v>275</v>
      </c>
      <c r="R27" s="128">
        <f t="shared" si="0"/>
        <v>3452</v>
      </c>
    </row>
    <row r="28" spans="1:18" ht="18" customHeight="1">
      <c r="A28" s="126" t="s">
        <v>74</v>
      </c>
      <c r="B28" s="127">
        <v>137</v>
      </c>
      <c r="C28" s="127">
        <v>195</v>
      </c>
      <c r="D28" s="127">
        <v>203</v>
      </c>
      <c r="E28" s="127">
        <v>130</v>
      </c>
      <c r="F28" s="127">
        <v>325</v>
      </c>
      <c r="G28" s="127">
        <v>225</v>
      </c>
      <c r="H28" s="127">
        <v>279</v>
      </c>
      <c r="I28" s="127">
        <v>132</v>
      </c>
      <c r="J28" s="127">
        <v>100</v>
      </c>
      <c r="K28" s="127">
        <v>111</v>
      </c>
      <c r="L28" s="127">
        <v>75</v>
      </c>
      <c r="M28" s="127">
        <v>88</v>
      </c>
      <c r="N28" s="127">
        <v>183</v>
      </c>
      <c r="O28" s="127">
        <v>367</v>
      </c>
      <c r="P28" s="127">
        <v>451</v>
      </c>
      <c r="Q28" s="127">
        <v>169</v>
      </c>
      <c r="R28" s="128">
        <f t="shared" si="0"/>
        <v>3170</v>
      </c>
    </row>
    <row r="29" spans="1:18" ht="18" customHeight="1">
      <c r="A29" s="126" t="s">
        <v>68</v>
      </c>
      <c r="B29" s="127">
        <v>117</v>
      </c>
      <c r="C29" s="127">
        <v>109</v>
      </c>
      <c r="D29" s="127">
        <v>92</v>
      </c>
      <c r="E29" s="127">
        <v>70</v>
      </c>
      <c r="F29" s="127">
        <v>364</v>
      </c>
      <c r="G29" s="127">
        <v>439</v>
      </c>
      <c r="H29" s="127">
        <v>174</v>
      </c>
      <c r="I29" s="127">
        <v>88</v>
      </c>
      <c r="J29" s="127">
        <v>80</v>
      </c>
      <c r="K29" s="127">
        <v>121</v>
      </c>
      <c r="L29" s="127">
        <v>69</v>
      </c>
      <c r="M29" s="127">
        <v>79</v>
      </c>
      <c r="N29" s="127">
        <v>96</v>
      </c>
      <c r="O29" s="127">
        <v>113</v>
      </c>
      <c r="P29" s="127">
        <v>129</v>
      </c>
      <c r="Q29" s="127">
        <v>800</v>
      </c>
      <c r="R29" s="128">
        <f t="shared" si="0"/>
        <v>2940</v>
      </c>
    </row>
    <row r="30" spans="1:18" ht="18" customHeight="1">
      <c r="A30" s="126" t="s">
        <v>76</v>
      </c>
      <c r="B30" s="127">
        <v>105</v>
      </c>
      <c r="C30" s="127">
        <v>100</v>
      </c>
      <c r="D30" s="127">
        <v>109</v>
      </c>
      <c r="E30" s="127">
        <v>86</v>
      </c>
      <c r="F30" s="127">
        <v>118</v>
      </c>
      <c r="G30" s="127">
        <v>91</v>
      </c>
      <c r="H30" s="127">
        <v>220</v>
      </c>
      <c r="I30" s="127">
        <v>70</v>
      </c>
      <c r="J30" s="127">
        <v>106</v>
      </c>
      <c r="K30" s="127">
        <v>138</v>
      </c>
      <c r="L30" s="127">
        <v>70</v>
      </c>
      <c r="M30" s="127">
        <v>84</v>
      </c>
      <c r="N30" s="127">
        <v>59</v>
      </c>
      <c r="O30" s="127">
        <v>95</v>
      </c>
      <c r="P30" s="127">
        <v>121</v>
      </c>
      <c r="Q30" s="127">
        <v>1004</v>
      </c>
      <c r="R30" s="128">
        <f t="shared" si="0"/>
        <v>2576</v>
      </c>
    </row>
    <row r="31" spans="1:18" ht="18" customHeight="1">
      <c r="A31" s="126" t="s">
        <v>60</v>
      </c>
      <c r="B31" s="127">
        <v>51</v>
      </c>
      <c r="C31" s="127">
        <v>31</v>
      </c>
      <c r="D31" s="127">
        <v>25</v>
      </c>
      <c r="E31" s="127">
        <v>16</v>
      </c>
      <c r="F31" s="127">
        <v>16</v>
      </c>
      <c r="G31" s="127">
        <v>9</v>
      </c>
      <c r="H31" s="127">
        <v>33</v>
      </c>
      <c r="I31" s="127">
        <v>13</v>
      </c>
      <c r="J31" s="127">
        <v>17</v>
      </c>
      <c r="K31" s="127">
        <v>16</v>
      </c>
      <c r="L31" s="127">
        <v>16</v>
      </c>
      <c r="M31" s="127">
        <v>24</v>
      </c>
      <c r="N31" s="127">
        <v>17</v>
      </c>
      <c r="O31" s="127">
        <v>18</v>
      </c>
      <c r="P31" s="127">
        <v>30</v>
      </c>
      <c r="Q31" s="127">
        <v>1870</v>
      </c>
      <c r="R31" s="128">
        <f t="shared" si="0"/>
        <v>2202</v>
      </c>
    </row>
    <row r="32" spans="1:18" ht="18" customHeight="1">
      <c r="A32" s="126" t="s">
        <v>49</v>
      </c>
      <c r="B32" s="127">
        <v>169</v>
      </c>
      <c r="C32" s="127">
        <v>98</v>
      </c>
      <c r="D32" s="127">
        <v>72</v>
      </c>
      <c r="E32" s="127">
        <v>74</v>
      </c>
      <c r="F32" s="127">
        <v>96</v>
      </c>
      <c r="G32" s="127">
        <v>112</v>
      </c>
      <c r="H32" s="127">
        <v>122</v>
      </c>
      <c r="I32" s="127">
        <v>49</v>
      </c>
      <c r="J32" s="127">
        <v>62</v>
      </c>
      <c r="K32" s="127">
        <v>93</v>
      </c>
      <c r="L32" s="127">
        <v>47</v>
      </c>
      <c r="M32" s="127">
        <v>61</v>
      </c>
      <c r="N32" s="127">
        <v>65</v>
      </c>
      <c r="O32" s="127">
        <v>74</v>
      </c>
      <c r="P32" s="127">
        <v>66</v>
      </c>
      <c r="Q32" s="127">
        <v>915</v>
      </c>
      <c r="R32" s="128">
        <f t="shared" si="0"/>
        <v>2175</v>
      </c>
    </row>
    <row r="33" spans="1:18" ht="18" customHeight="1">
      <c r="A33" s="126" t="s">
        <v>48</v>
      </c>
      <c r="B33" s="127">
        <v>118</v>
      </c>
      <c r="C33" s="127">
        <v>99</v>
      </c>
      <c r="D33" s="127">
        <v>70</v>
      </c>
      <c r="E33" s="127">
        <v>45</v>
      </c>
      <c r="F33" s="127">
        <v>71</v>
      </c>
      <c r="G33" s="127">
        <v>75</v>
      </c>
      <c r="H33" s="127">
        <v>82</v>
      </c>
      <c r="I33" s="127">
        <v>50</v>
      </c>
      <c r="J33" s="127">
        <v>71</v>
      </c>
      <c r="K33" s="127">
        <v>88</v>
      </c>
      <c r="L33" s="127">
        <v>46</v>
      </c>
      <c r="M33" s="127">
        <v>48</v>
      </c>
      <c r="N33" s="127">
        <v>48</v>
      </c>
      <c r="O33" s="127">
        <v>73</v>
      </c>
      <c r="P33" s="127">
        <v>94</v>
      </c>
      <c r="Q33" s="127">
        <v>1041</v>
      </c>
      <c r="R33" s="128">
        <f t="shared" si="0"/>
        <v>2119</v>
      </c>
    </row>
  </sheetData>
  <mergeCells count="3">
    <mergeCell ref="A1:A3"/>
    <mergeCell ref="R2:R3"/>
    <mergeCell ref="B1:R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P25" sqref="P25"/>
    </sheetView>
  </sheetViews>
  <sheetFormatPr defaultRowHeight="15"/>
  <cols>
    <col min="1" max="1" width="20.7109375" customWidth="1"/>
    <col min="2" max="2" width="19.5703125" customWidth="1"/>
    <col min="3" max="3" width="12.42578125" bestFit="1" customWidth="1"/>
    <col min="4" max="4" width="13.28515625" bestFit="1" customWidth="1"/>
    <col min="5" max="5" width="12" customWidth="1"/>
    <col min="10" max="10" width="17.85546875" bestFit="1" customWidth="1"/>
  </cols>
  <sheetData>
    <row r="1" spans="1:5">
      <c r="A1" t="s">
        <v>92</v>
      </c>
    </row>
    <row r="3" spans="1:5">
      <c r="A3" s="42" t="s">
        <v>93</v>
      </c>
    </row>
    <row r="5" spans="1:5" ht="15.75" hidden="1" customHeight="1" thickBot="1">
      <c r="A5" s="207" t="s">
        <v>87</v>
      </c>
      <c r="B5" s="207"/>
      <c r="C5" s="207"/>
      <c r="D5" s="41"/>
      <c r="E5" s="29"/>
    </row>
    <row r="6" spans="1:5" ht="15.75" hidden="1" thickBot="1">
      <c r="A6" s="37"/>
      <c r="B6" s="28" t="s">
        <v>0</v>
      </c>
      <c r="C6" s="30" t="s">
        <v>1</v>
      </c>
      <c r="D6" s="29"/>
    </row>
    <row r="7" spans="1:5" hidden="1">
      <c r="A7" s="31" t="s">
        <v>4</v>
      </c>
      <c r="B7" s="38">
        <v>1053018</v>
      </c>
      <c r="C7" s="32">
        <v>48.417737233661015</v>
      </c>
      <c r="D7" s="29"/>
    </row>
    <row r="8" spans="1:5" hidden="1">
      <c r="A8" s="33" t="s">
        <v>5</v>
      </c>
      <c r="B8" s="39">
        <v>754374</v>
      </c>
      <c r="C8" s="34">
        <v>34.686094737132507</v>
      </c>
      <c r="D8" s="29"/>
    </row>
    <row r="9" spans="1:5" hidden="1">
      <c r="A9" s="33" t="s">
        <v>6</v>
      </c>
      <c r="B9" s="39">
        <v>324718</v>
      </c>
      <c r="C9" s="34">
        <v>14.930524263630762</v>
      </c>
      <c r="D9" s="29"/>
    </row>
    <row r="10" spans="1:5" hidden="1">
      <c r="A10" s="33" t="s">
        <v>88</v>
      </c>
      <c r="B10" s="39">
        <v>42750</v>
      </c>
      <c r="C10" s="34">
        <v>1.9656437655757153</v>
      </c>
      <c r="D10" s="29"/>
    </row>
    <row r="11" spans="1:5" ht="15.75" hidden="1" thickBot="1">
      <c r="A11" s="35" t="s">
        <v>3</v>
      </c>
      <c r="B11" s="40">
        <v>2174860</v>
      </c>
      <c r="C11" s="36">
        <v>100</v>
      </c>
      <c r="D11" s="29"/>
    </row>
    <row r="13" spans="1:5">
      <c r="A13" s="211" t="s">
        <v>87</v>
      </c>
      <c r="B13" s="208" t="s">
        <v>12</v>
      </c>
      <c r="C13" s="208"/>
      <c r="D13" s="206" t="s">
        <v>89</v>
      </c>
      <c r="E13" s="206"/>
    </row>
    <row r="14" spans="1:5" ht="24.75" customHeight="1">
      <c r="A14" s="211"/>
      <c r="B14" s="135" t="s">
        <v>42</v>
      </c>
      <c r="C14" s="140" t="s">
        <v>1</v>
      </c>
      <c r="D14" s="140" t="s">
        <v>90</v>
      </c>
      <c r="E14" s="140" t="s">
        <v>91</v>
      </c>
    </row>
    <row r="15" spans="1:5" ht="15.75" customHeight="1">
      <c r="A15" s="136" t="s">
        <v>4</v>
      </c>
      <c r="B15" s="137">
        <v>5515435117.0698671</v>
      </c>
      <c r="C15" s="141">
        <f>B15/$B$19*100</f>
        <v>11.293449541322143</v>
      </c>
      <c r="D15" s="138">
        <v>1053018</v>
      </c>
      <c r="E15" s="141">
        <f>D15/$D$19*100</f>
        <v>48.417737233661015</v>
      </c>
    </row>
    <row r="16" spans="1:5">
      <c r="A16" s="136" t="s">
        <v>5</v>
      </c>
      <c r="B16" s="137">
        <v>18042347389.059727</v>
      </c>
      <c r="C16" s="141">
        <f t="shared" ref="C16:C19" si="0">B16/$B$19*100</f>
        <v>36.94365639706794</v>
      </c>
      <c r="D16" s="138">
        <v>754374</v>
      </c>
      <c r="E16" s="141">
        <f t="shared" ref="E16:E19" si="1">D16/$D$19*100</f>
        <v>34.686094737132507</v>
      </c>
    </row>
    <row r="17" spans="1:10">
      <c r="A17" s="136" t="s">
        <v>6</v>
      </c>
      <c r="B17" s="137">
        <v>17029361084.620302</v>
      </c>
      <c r="C17" s="141">
        <f t="shared" si="0"/>
        <v>34.869457449494298</v>
      </c>
      <c r="D17" s="138">
        <v>324718</v>
      </c>
      <c r="E17" s="141">
        <f t="shared" si="1"/>
        <v>14.930524263630762</v>
      </c>
      <c r="J17" s="27"/>
    </row>
    <row r="18" spans="1:10">
      <c r="A18" s="136" t="s">
        <v>7</v>
      </c>
      <c r="B18" s="137">
        <v>8250327165.1000128</v>
      </c>
      <c r="C18" s="141">
        <f t="shared" si="0"/>
        <v>16.893436612115632</v>
      </c>
      <c r="D18" s="138">
        <v>42750</v>
      </c>
      <c r="E18" s="141">
        <f t="shared" si="1"/>
        <v>1.9656437655757153</v>
      </c>
    </row>
    <row r="19" spans="1:10">
      <c r="A19" s="139" t="s">
        <v>3</v>
      </c>
      <c r="B19" s="142">
        <f>SUM(B15:B18)</f>
        <v>48837470755.849907</v>
      </c>
      <c r="C19" s="141">
        <f t="shared" si="0"/>
        <v>100</v>
      </c>
      <c r="D19" s="143">
        <f>SUM(D15:D18)</f>
        <v>2174860</v>
      </c>
      <c r="E19" s="141">
        <f t="shared" si="1"/>
        <v>100</v>
      </c>
    </row>
    <row r="22" spans="1:10">
      <c r="A22" s="42" t="s">
        <v>94</v>
      </c>
    </row>
    <row r="25" spans="1:10">
      <c r="A25" s="209" t="s">
        <v>87</v>
      </c>
      <c r="B25" s="210" t="s">
        <v>12</v>
      </c>
      <c r="C25" s="210"/>
      <c r="D25" s="206" t="s">
        <v>89</v>
      </c>
      <c r="E25" s="206"/>
    </row>
    <row r="26" spans="1:10" ht="24.75" customHeight="1">
      <c r="A26" s="209"/>
      <c r="B26" s="130" t="s">
        <v>42</v>
      </c>
      <c r="C26" s="140" t="s">
        <v>1</v>
      </c>
      <c r="D26" s="140" t="s">
        <v>77</v>
      </c>
      <c r="E26" s="140" t="s">
        <v>91</v>
      </c>
    </row>
    <row r="27" spans="1:10" ht="15.75" customHeight="1">
      <c r="A27" s="131" t="s">
        <v>4</v>
      </c>
      <c r="B27" s="132">
        <v>4761929335.909997</v>
      </c>
      <c r="C27" s="141">
        <f>B27/$B$31*100</f>
        <v>10.101715358911244</v>
      </c>
      <c r="D27" s="133">
        <v>731884</v>
      </c>
      <c r="E27" s="141">
        <f>D27/$D$31*100</f>
        <v>40.109122873934368</v>
      </c>
    </row>
    <row r="28" spans="1:10">
      <c r="A28" s="131" t="s">
        <v>5</v>
      </c>
      <c r="B28" s="132">
        <v>17528445005.319878</v>
      </c>
      <c r="C28" s="141">
        <f t="shared" ref="C28:C31" si="2">B28/$B$31*100</f>
        <v>37.183954157571222</v>
      </c>
      <c r="D28" s="133">
        <v>731488</v>
      </c>
      <c r="E28" s="141">
        <f t="shared" ref="E28:E31" si="3">D28/$D$31*100</f>
        <v>40.087421056900411</v>
      </c>
    </row>
    <row r="29" spans="1:10">
      <c r="A29" s="131" t="s">
        <v>6</v>
      </c>
      <c r="B29" s="132">
        <v>16745422718.549381</v>
      </c>
      <c r="C29" s="141">
        <f t="shared" si="2"/>
        <v>35.522890394824778</v>
      </c>
      <c r="D29" s="133">
        <v>319234</v>
      </c>
      <c r="E29" s="141">
        <f t="shared" si="3"/>
        <v>17.494843078326021</v>
      </c>
    </row>
    <row r="30" spans="1:10">
      <c r="A30" s="131" t="s">
        <v>7</v>
      </c>
      <c r="B30" s="132">
        <v>8104012039.1700087</v>
      </c>
      <c r="C30" s="141">
        <f t="shared" si="2"/>
        <v>17.191440088692779</v>
      </c>
      <c r="D30" s="133">
        <v>42126</v>
      </c>
      <c r="E30" s="141">
        <f t="shared" si="3"/>
        <v>2.3086129908392024</v>
      </c>
    </row>
    <row r="31" spans="1:10">
      <c r="A31" s="134" t="s">
        <v>3</v>
      </c>
      <c r="B31" s="142">
        <f>SUM(B27:B30)</f>
        <v>47139809098.949257</v>
      </c>
      <c r="C31" s="141">
        <f t="shared" si="2"/>
        <v>100</v>
      </c>
      <c r="D31" s="143">
        <f>SUM(D27:D30)</f>
        <v>1824732</v>
      </c>
      <c r="E31" s="141">
        <f t="shared" si="3"/>
        <v>100</v>
      </c>
    </row>
  </sheetData>
  <mergeCells count="7">
    <mergeCell ref="D13:E13"/>
    <mergeCell ref="A5:C5"/>
    <mergeCell ref="B13:C13"/>
    <mergeCell ref="A25:A26"/>
    <mergeCell ref="B25:C25"/>
    <mergeCell ref="D25:E25"/>
    <mergeCell ref="A13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S10" sqref="S10"/>
    </sheetView>
  </sheetViews>
  <sheetFormatPr defaultRowHeight="15"/>
  <cols>
    <col min="1" max="1" width="20.42578125" customWidth="1"/>
    <col min="2" max="16" width="9.7109375" customWidth="1"/>
  </cols>
  <sheetData>
    <row r="1" spans="1:16" s="80" customFormat="1">
      <c r="A1" s="79" t="s">
        <v>118</v>
      </c>
      <c r="G1" s="81"/>
      <c r="H1" s="81"/>
      <c r="I1" s="81"/>
      <c r="J1" s="81"/>
      <c r="K1" s="81"/>
      <c r="L1" s="81"/>
      <c r="M1" s="81"/>
      <c r="N1" s="81"/>
      <c r="O1" s="81"/>
      <c r="P1" s="68"/>
    </row>
    <row r="2" spans="1:16" s="82" customFormat="1" ht="15" customHeight="1">
      <c r="A2" s="161" t="s">
        <v>101</v>
      </c>
      <c r="B2" s="164">
        <v>2016</v>
      </c>
      <c r="C2" s="165"/>
      <c r="D2" s="165"/>
      <c r="E2" s="165"/>
      <c r="F2" s="165"/>
      <c r="G2" s="164">
        <v>2015</v>
      </c>
      <c r="H2" s="165"/>
      <c r="I2" s="165"/>
      <c r="J2" s="165"/>
      <c r="K2" s="165"/>
      <c r="L2" s="164" t="s">
        <v>104</v>
      </c>
      <c r="M2" s="165"/>
      <c r="N2" s="165"/>
      <c r="O2" s="165"/>
      <c r="P2" s="166"/>
    </row>
    <row r="3" spans="1:16" s="82" customFormat="1" ht="12">
      <c r="A3" s="162"/>
      <c r="B3" s="151" t="s">
        <v>105</v>
      </c>
      <c r="C3" s="152"/>
      <c r="D3" s="152"/>
      <c r="E3" s="152"/>
      <c r="F3" s="153"/>
      <c r="G3" s="151" t="s">
        <v>105</v>
      </c>
      <c r="H3" s="152"/>
      <c r="I3" s="152"/>
      <c r="J3" s="152"/>
      <c r="K3" s="153"/>
      <c r="L3" s="151" t="s">
        <v>106</v>
      </c>
      <c r="M3" s="152"/>
      <c r="N3" s="152"/>
      <c r="O3" s="152"/>
      <c r="P3" s="160"/>
    </row>
    <row r="4" spans="1:16" s="82" customFormat="1" ht="24">
      <c r="A4" s="163"/>
      <c r="B4" s="69" t="s">
        <v>107</v>
      </c>
      <c r="C4" s="69" t="s">
        <v>38</v>
      </c>
      <c r="D4" s="83" t="s">
        <v>39</v>
      </c>
      <c r="E4" s="70" t="s">
        <v>108</v>
      </c>
      <c r="F4" s="71" t="s">
        <v>41</v>
      </c>
      <c r="G4" s="69" t="s">
        <v>107</v>
      </c>
      <c r="H4" s="69" t="s">
        <v>38</v>
      </c>
      <c r="I4" s="83" t="s">
        <v>39</v>
      </c>
      <c r="J4" s="70" t="s">
        <v>108</v>
      </c>
      <c r="K4" s="71" t="s">
        <v>41</v>
      </c>
      <c r="L4" s="69" t="s">
        <v>107</v>
      </c>
      <c r="M4" s="69" t="s">
        <v>38</v>
      </c>
      <c r="N4" s="69" t="s">
        <v>39</v>
      </c>
      <c r="O4" s="70" t="s">
        <v>108</v>
      </c>
      <c r="P4" s="72" t="s">
        <v>41</v>
      </c>
    </row>
    <row r="5" spans="1:16" s="82" customFormat="1" ht="18" customHeight="1">
      <c r="A5" s="73" t="s">
        <v>15</v>
      </c>
      <c r="B5" s="74">
        <v>8167</v>
      </c>
      <c r="C5" s="74">
        <v>23542</v>
      </c>
      <c r="D5" s="74">
        <v>31784</v>
      </c>
      <c r="E5" s="74">
        <v>26351</v>
      </c>
      <c r="F5" s="74">
        <v>21144</v>
      </c>
      <c r="G5" s="74">
        <v>8452</v>
      </c>
      <c r="H5" s="74">
        <v>24746</v>
      </c>
      <c r="I5" s="74">
        <v>31679</v>
      </c>
      <c r="J5" s="74">
        <v>26695</v>
      </c>
      <c r="K5" s="74">
        <v>21140</v>
      </c>
      <c r="L5" s="75">
        <v>-3.3719829626123992</v>
      </c>
      <c r="M5" s="75">
        <v>-4.8654327972197526</v>
      </c>
      <c r="N5" s="75">
        <v>0.33144985637172891</v>
      </c>
      <c r="O5" s="75">
        <v>-1.2886308297433975</v>
      </c>
      <c r="P5" s="75">
        <v>1.8921475875118259E-2</v>
      </c>
    </row>
    <row r="6" spans="1:16" s="82" customFormat="1" ht="18" customHeight="1">
      <c r="A6" s="73" t="s">
        <v>16</v>
      </c>
      <c r="B6" s="74">
        <v>7669</v>
      </c>
      <c r="C6" s="74">
        <v>23366</v>
      </c>
      <c r="D6" s="74">
        <v>31992</v>
      </c>
      <c r="E6" s="74">
        <v>26300</v>
      </c>
      <c r="F6" s="74">
        <v>22432</v>
      </c>
      <c r="G6" s="74">
        <v>7485</v>
      </c>
      <c r="H6" s="74">
        <v>23854</v>
      </c>
      <c r="I6" s="74">
        <v>31608</v>
      </c>
      <c r="J6" s="74">
        <v>26521</v>
      </c>
      <c r="K6" s="74">
        <v>22332</v>
      </c>
      <c r="L6" s="75">
        <v>2.4582498329993321</v>
      </c>
      <c r="M6" s="75">
        <v>-2.045778485788547</v>
      </c>
      <c r="N6" s="75">
        <v>1.2148823082763858</v>
      </c>
      <c r="O6" s="75">
        <v>-0.83330191169262091</v>
      </c>
      <c r="P6" s="75">
        <v>0.44778792763747094</v>
      </c>
    </row>
    <row r="7" spans="1:16" s="82" customFormat="1" ht="18" customHeight="1">
      <c r="A7" s="73" t="s">
        <v>17</v>
      </c>
      <c r="B7" s="74">
        <v>10321</v>
      </c>
      <c r="C7" s="74">
        <v>32772</v>
      </c>
      <c r="D7" s="74">
        <v>38238</v>
      </c>
      <c r="E7" s="74">
        <v>29946</v>
      </c>
      <c r="F7" s="74">
        <v>24618</v>
      </c>
      <c r="G7" s="74">
        <v>10219</v>
      </c>
      <c r="H7" s="74">
        <v>33189</v>
      </c>
      <c r="I7" s="74">
        <v>37615</v>
      </c>
      <c r="J7" s="74">
        <v>30011</v>
      </c>
      <c r="K7" s="74">
        <v>24409</v>
      </c>
      <c r="L7" s="75">
        <v>0.99814071826988937</v>
      </c>
      <c r="M7" s="75">
        <v>-1.2564403868751695</v>
      </c>
      <c r="N7" s="75">
        <v>1.6562541539279541</v>
      </c>
      <c r="O7" s="75">
        <v>-0.2165872513411749</v>
      </c>
      <c r="P7" s="75">
        <v>0.85624155024785942</v>
      </c>
    </row>
    <row r="8" spans="1:16" s="82" customFormat="1" ht="18" customHeight="1">
      <c r="A8" s="73" t="s">
        <v>18</v>
      </c>
      <c r="B8" s="74">
        <v>10530</v>
      </c>
      <c r="C8" s="74">
        <v>27042</v>
      </c>
      <c r="D8" s="74">
        <v>31799</v>
      </c>
      <c r="E8" s="74">
        <v>25812</v>
      </c>
      <c r="F8" s="74">
        <v>18550</v>
      </c>
      <c r="G8" s="74">
        <v>10364</v>
      </c>
      <c r="H8" s="74">
        <v>27700</v>
      </c>
      <c r="I8" s="74">
        <v>31663</v>
      </c>
      <c r="J8" s="74">
        <v>25871</v>
      </c>
      <c r="K8" s="74">
        <v>18185</v>
      </c>
      <c r="L8" s="75">
        <v>1.6016981860285602</v>
      </c>
      <c r="M8" s="75">
        <v>-2.3754512635379061</v>
      </c>
      <c r="N8" s="75">
        <v>0.42952341850108955</v>
      </c>
      <c r="O8" s="75">
        <v>-0.22805457848556299</v>
      </c>
      <c r="P8" s="75">
        <v>2.0071487489689304</v>
      </c>
    </row>
    <row r="9" spans="1:16" s="82" customFormat="1" ht="18" customHeight="1">
      <c r="A9" s="73" t="s">
        <v>19</v>
      </c>
      <c r="B9" s="74">
        <v>15377</v>
      </c>
      <c r="C9" s="74">
        <v>40954</v>
      </c>
      <c r="D9" s="74">
        <v>44163</v>
      </c>
      <c r="E9" s="74">
        <v>30210</v>
      </c>
      <c r="F9" s="74">
        <v>28967</v>
      </c>
      <c r="G9" s="74">
        <v>15053</v>
      </c>
      <c r="H9" s="74">
        <v>41463</v>
      </c>
      <c r="I9" s="74">
        <v>43848</v>
      </c>
      <c r="J9" s="74">
        <v>30100</v>
      </c>
      <c r="K9" s="74">
        <v>28946</v>
      </c>
      <c r="L9" s="75">
        <v>2.1523948714541952</v>
      </c>
      <c r="M9" s="75">
        <v>-1.2276005112992305</v>
      </c>
      <c r="N9" s="75">
        <v>0.7183908045977011</v>
      </c>
      <c r="O9" s="75">
        <v>0.36544850498338871</v>
      </c>
      <c r="P9" s="75">
        <v>7.2548884129067917E-2</v>
      </c>
    </row>
    <row r="10" spans="1:16" s="82" customFormat="1" ht="18" customHeight="1">
      <c r="A10" s="73" t="s">
        <v>20</v>
      </c>
      <c r="B10" s="74">
        <v>17649</v>
      </c>
      <c r="C10" s="74">
        <v>44906</v>
      </c>
      <c r="D10" s="74">
        <v>41477</v>
      </c>
      <c r="E10" s="74">
        <v>25649</v>
      </c>
      <c r="F10" s="74">
        <v>17715</v>
      </c>
      <c r="G10" s="74">
        <v>17476</v>
      </c>
      <c r="H10" s="74">
        <v>45853</v>
      </c>
      <c r="I10" s="74">
        <v>40567</v>
      </c>
      <c r="J10" s="74">
        <v>25160</v>
      </c>
      <c r="K10" s="74">
        <v>17533</v>
      </c>
      <c r="L10" s="75">
        <v>0.98992904554818029</v>
      </c>
      <c r="M10" s="75">
        <v>-2.0652956186072888</v>
      </c>
      <c r="N10" s="75">
        <v>2.2432026031010426</v>
      </c>
      <c r="O10" s="75">
        <v>1.9435612082670906</v>
      </c>
      <c r="P10" s="75">
        <v>1.0380425483374209</v>
      </c>
    </row>
    <row r="11" spans="1:16" s="82" customFormat="1" ht="18" customHeight="1">
      <c r="A11" s="73" t="s">
        <v>21</v>
      </c>
      <c r="B11" s="74">
        <v>16120</v>
      </c>
      <c r="C11" s="74">
        <v>49436</v>
      </c>
      <c r="D11" s="74">
        <v>59518</v>
      </c>
      <c r="E11" s="74">
        <v>43994</v>
      </c>
      <c r="F11" s="74">
        <v>37557</v>
      </c>
      <c r="G11" s="74">
        <v>15880</v>
      </c>
      <c r="H11" s="74">
        <v>50538</v>
      </c>
      <c r="I11" s="74">
        <v>58894</v>
      </c>
      <c r="J11" s="74">
        <v>44061</v>
      </c>
      <c r="K11" s="74">
        <v>37423</v>
      </c>
      <c r="L11" s="75">
        <v>1.5113350125944585</v>
      </c>
      <c r="M11" s="75">
        <v>-2.1805374173888956</v>
      </c>
      <c r="N11" s="75">
        <v>1.0595306822426733</v>
      </c>
      <c r="O11" s="75">
        <v>-0.15206191416445383</v>
      </c>
      <c r="P11" s="75">
        <v>0.35806856745851484</v>
      </c>
    </row>
    <row r="12" spans="1:16" s="82" customFormat="1" ht="18" customHeight="1">
      <c r="A12" s="73" t="s">
        <v>22</v>
      </c>
      <c r="B12" s="74">
        <v>6219</v>
      </c>
      <c r="C12" s="74">
        <v>19279</v>
      </c>
      <c r="D12" s="74">
        <v>25136</v>
      </c>
      <c r="E12" s="74">
        <v>20259</v>
      </c>
      <c r="F12" s="74">
        <v>17447</v>
      </c>
      <c r="G12" s="74">
        <v>5929</v>
      </c>
      <c r="H12" s="74">
        <v>19914</v>
      </c>
      <c r="I12" s="74">
        <v>24779</v>
      </c>
      <c r="J12" s="74">
        <v>20364</v>
      </c>
      <c r="K12" s="74">
        <v>17383</v>
      </c>
      <c r="L12" s="75">
        <v>4.8912126834204752</v>
      </c>
      <c r="M12" s="75">
        <v>-3.1887114592748822</v>
      </c>
      <c r="N12" s="75">
        <v>1.4407361071875378</v>
      </c>
      <c r="O12" s="75">
        <v>-0.51561579257513257</v>
      </c>
      <c r="P12" s="75">
        <v>0.36817580394638438</v>
      </c>
    </row>
    <row r="13" spans="1:16" s="82" customFormat="1" ht="18" customHeight="1">
      <c r="A13" s="73" t="s">
        <v>23</v>
      </c>
      <c r="B13" s="74">
        <v>9752</v>
      </c>
      <c r="C13" s="74">
        <v>27704</v>
      </c>
      <c r="D13" s="74">
        <v>36456</v>
      </c>
      <c r="E13" s="74">
        <v>25396</v>
      </c>
      <c r="F13" s="74">
        <v>17460</v>
      </c>
      <c r="G13" s="74">
        <v>9311</v>
      </c>
      <c r="H13" s="74">
        <v>28283</v>
      </c>
      <c r="I13" s="74">
        <v>35886</v>
      </c>
      <c r="J13" s="74">
        <v>25242</v>
      </c>
      <c r="K13" s="74">
        <v>16870</v>
      </c>
      <c r="L13" s="75">
        <v>4.7363333691332832</v>
      </c>
      <c r="M13" s="75">
        <v>-2.0471661422055654</v>
      </c>
      <c r="N13" s="75">
        <v>1.5883631499749207</v>
      </c>
      <c r="O13" s="75">
        <v>0.61009428729894621</v>
      </c>
      <c r="P13" s="75">
        <v>3.4973325429756965</v>
      </c>
    </row>
    <row r="14" spans="1:16" s="82" customFormat="1" ht="18" customHeight="1">
      <c r="A14" s="73" t="s">
        <v>24</v>
      </c>
      <c r="B14" s="74">
        <v>13439</v>
      </c>
      <c r="C14" s="74">
        <v>36323</v>
      </c>
      <c r="D14" s="74">
        <v>43876</v>
      </c>
      <c r="E14" s="74">
        <v>28598</v>
      </c>
      <c r="F14" s="74">
        <v>20843</v>
      </c>
      <c r="G14" s="74">
        <v>12957</v>
      </c>
      <c r="H14" s="74">
        <v>37751</v>
      </c>
      <c r="I14" s="74">
        <v>42633</v>
      </c>
      <c r="J14" s="74">
        <v>28741</v>
      </c>
      <c r="K14" s="74">
        <v>20279</v>
      </c>
      <c r="L14" s="75">
        <v>3.7199969128656329</v>
      </c>
      <c r="M14" s="75">
        <v>-3.7826812534767296</v>
      </c>
      <c r="N14" s="75">
        <v>2.9155818262848028</v>
      </c>
      <c r="O14" s="75">
        <v>-0.49754705820952644</v>
      </c>
      <c r="P14" s="75">
        <v>2.7812022289067508</v>
      </c>
    </row>
    <row r="15" spans="1:16" s="82" customFormat="1" ht="18" customHeight="1">
      <c r="A15" s="73" t="s">
        <v>25</v>
      </c>
      <c r="B15" s="74">
        <v>8241</v>
      </c>
      <c r="C15" s="74">
        <v>24304</v>
      </c>
      <c r="D15" s="74">
        <v>27908</v>
      </c>
      <c r="E15" s="74">
        <v>20156</v>
      </c>
      <c r="F15" s="74">
        <v>17545</v>
      </c>
      <c r="G15" s="74">
        <v>8027</v>
      </c>
      <c r="H15" s="74">
        <v>25189</v>
      </c>
      <c r="I15" s="74">
        <v>27122</v>
      </c>
      <c r="J15" s="74">
        <v>20506</v>
      </c>
      <c r="K15" s="74">
        <v>17230</v>
      </c>
      <c r="L15" s="75">
        <v>2.6660022424317926</v>
      </c>
      <c r="M15" s="75">
        <v>-3.5134384056532615</v>
      </c>
      <c r="N15" s="75">
        <v>2.8980163704741537</v>
      </c>
      <c r="O15" s="75">
        <v>-1.7068175168243442</v>
      </c>
      <c r="P15" s="75">
        <v>1.828206616366802</v>
      </c>
    </row>
    <row r="16" spans="1:16" s="82" customFormat="1" ht="18" customHeight="1">
      <c r="A16" s="73" t="s">
        <v>26</v>
      </c>
      <c r="B16" s="74">
        <v>6605</v>
      </c>
      <c r="C16" s="74">
        <v>19945</v>
      </c>
      <c r="D16" s="74">
        <v>27993</v>
      </c>
      <c r="E16" s="74">
        <v>20620</v>
      </c>
      <c r="F16" s="74">
        <v>19036</v>
      </c>
      <c r="G16" s="74">
        <v>6409</v>
      </c>
      <c r="H16" s="74">
        <v>20663</v>
      </c>
      <c r="I16" s="74">
        <v>27611</v>
      </c>
      <c r="J16" s="74">
        <v>20584</v>
      </c>
      <c r="K16" s="74">
        <v>18936</v>
      </c>
      <c r="L16" s="75">
        <v>3.0581994070837886</v>
      </c>
      <c r="M16" s="75">
        <v>-3.4748100469438126</v>
      </c>
      <c r="N16" s="75">
        <v>1.3835065734670966</v>
      </c>
      <c r="O16" s="75">
        <v>0.17489312087057909</v>
      </c>
      <c r="P16" s="75">
        <v>0.52809463455851291</v>
      </c>
    </row>
    <row r="17" spans="1:16" s="82" customFormat="1" ht="18" customHeight="1">
      <c r="A17" s="73" t="s">
        <v>27</v>
      </c>
      <c r="B17" s="74">
        <v>6926</v>
      </c>
      <c r="C17" s="74">
        <v>19160</v>
      </c>
      <c r="D17" s="74">
        <v>24961</v>
      </c>
      <c r="E17" s="74">
        <v>17347</v>
      </c>
      <c r="F17" s="74">
        <v>15463</v>
      </c>
      <c r="G17" s="74">
        <v>6822</v>
      </c>
      <c r="H17" s="74">
        <v>19750</v>
      </c>
      <c r="I17" s="74">
        <v>24692</v>
      </c>
      <c r="J17" s="74">
        <v>17357</v>
      </c>
      <c r="K17" s="74">
        <v>15435</v>
      </c>
      <c r="L17" s="75">
        <v>1.5244796247434771</v>
      </c>
      <c r="M17" s="75">
        <v>-2.9873417721518987</v>
      </c>
      <c r="N17" s="75">
        <v>1.0894216750364492</v>
      </c>
      <c r="O17" s="75">
        <v>-5.7613642910641236E-2</v>
      </c>
      <c r="P17" s="75">
        <v>0.18140589569160998</v>
      </c>
    </row>
    <row r="18" spans="1:16" s="82" customFormat="1" ht="18" customHeight="1">
      <c r="A18" s="73" t="s">
        <v>28</v>
      </c>
      <c r="B18" s="74">
        <v>10342</v>
      </c>
      <c r="C18" s="74">
        <v>28970</v>
      </c>
      <c r="D18" s="74">
        <v>36097</v>
      </c>
      <c r="E18" s="74">
        <v>23994</v>
      </c>
      <c r="F18" s="74">
        <v>20834</v>
      </c>
      <c r="G18" s="74">
        <v>10044</v>
      </c>
      <c r="H18" s="74">
        <v>29527</v>
      </c>
      <c r="I18" s="74">
        <v>35501</v>
      </c>
      <c r="J18" s="74">
        <v>23810</v>
      </c>
      <c r="K18" s="74">
        <v>20721</v>
      </c>
      <c r="L18" s="75">
        <v>2.9669454400637196</v>
      </c>
      <c r="M18" s="75">
        <v>-1.8864090493446677</v>
      </c>
      <c r="N18" s="75">
        <v>1.6788259485648291</v>
      </c>
      <c r="O18" s="75">
        <v>0.77278454430911381</v>
      </c>
      <c r="P18" s="75">
        <v>0.54534047584576029</v>
      </c>
    </row>
    <row r="19" spans="1:16" s="82" customFormat="1" ht="18" customHeight="1">
      <c r="A19" s="73" t="s">
        <v>29</v>
      </c>
      <c r="B19" s="74">
        <v>7847</v>
      </c>
      <c r="C19" s="74">
        <v>22117</v>
      </c>
      <c r="D19" s="74">
        <v>28382</v>
      </c>
      <c r="E19" s="74">
        <v>19718</v>
      </c>
      <c r="F19" s="74">
        <v>15967</v>
      </c>
      <c r="G19" s="74">
        <v>7673</v>
      </c>
      <c r="H19" s="74">
        <v>22563</v>
      </c>
      <c r="I19" s="74">
        <v>27623</v>
      </c>
      <c r="J19" s="74">
        <v>19759</v>
      </c>
      <c r="K19" s="74">
        <v>15622</v>
      </c>
      <c r="L19" s="75">
        <v>2.2676919066857817</v>
      </c>
      <c r="M19" s="75">
        <v>-1.9766874972299782</v>
      </c>
      <c r="N19" s="75">
        <v>2.7477102414654455</v>
      </c>
      <c r="O19" s="75">
        <v>-0.20750037957386508</v>
      </c>
      <c r="P19" s="75">
        <v>2.208424017411343</v>
      </c>
    </row>
    <row r="20" spans="1:16" s="82" customFormat="1" ht="18" customHeight="1">
      <c r="A20" s="76" t="s">
        <v>30</v>
      </c>
      <c r="B20" s="77">
        <v>155204</v>
      </c>
      <c r="C20" s="77">
        <v>439820</v>
      </c>
      <c r="D20" s="77">
        <v>529780</v>
      </c>
      <c r="E20" s="77">
        <v>384350</v>
      </c>
      <c r="F20" s="77">
        <v>315578</v>
      </c>
      <c r="G20" s="77">
        <v>152101</v>
      </c>
      <c r="H20" s="77">
        <v>450983</v>
      </c>
      <c r="I20" s="77">
        <v>521721</v>
      </c>
      <c r="J20" s="77">
        <v>384782</v>
      </c>
      <c r="K20" s="77">
        <v>312444</v>
      </c>
      <c r="L20" s="78">
        <v>2.0400917811191248</v>
      </c>
      <c r="M20" s="78">
        <v>-2.4752595995857938</v>
      </c>
      <c r="N20" s="78">
        <v>1.5446953448298995</v>
      </c>
      <c r="O20" s="78">
        <v>-0.11227136404509566</v>
      </c>
      <c r="P20" s="78">
        <v>1.0030597483068966</v>
      </c>
    </row>
    <row r="21" spans="1:16" s="82" customFormat="1" ht="18" customHeight="1">
      <c r="A21" s="73" t="s">
        <v>31</v>
      </c>
      <c r="B21" s="74">
        <v>12732</v>
      </c>
      <c r="C21" s="74">
        <v>21833</v>
      </c>
      <c r="D21" s="74">
        <v>20758</v>
      </c>
      <c r="E21" s="74">
        <v>98772</v>
      </c>
      <c r="F21" s="74">
        <v>196033</v>
      </c>
      <c r="G21" s="74">
        <v>11107</v>
      </c>
      <c r="H21" s="74">
        <v>21938</v>
      </c>
      <c r="I21" s="74">
        <v>21294</v>
      </c>
      <c r="J21" s="74">
        <v>122293</v>
      </c>
      <c r="K21" s="74">
        <v>295874</v>
      </c>
      <c r="L21" s="75">
        <v>14.630413252903573</v>
      </c>
      <c r="M21" s="75">
        <v>-0.47862156987874921</v>
      </c>
      <c r="N21" s="75">
        <v>-2.5171409786794401</v>
      </c>
      <c r="O21" s="75">
        <v>-19.233316706598089</v>
      </c>
      <c r="P21" s="75">
        <v>-33.744431751353616</v>
      </c>
    </row>
    <row r="22" spans="1:16" s="82" customFormat="1" ht="18" customHeight="1">
      <c r="A22" s="76" t="s">
        <v>3</v>
      </c>
      <c r="B22" s="77">
        <v>167936</v>
      </c>
      <c r="C22" s="77">
        <v>461653</v>
      </c>
      <c r="D22" s="77">
        <v>550538</v>
      </c>
      <c r="E22" s="77">
        <v>483122</v>
      </c>
      <c r="F22" s="77">
        <v>511611</v>
      </c>
      <c r="G22" s="77">
        <v>163208</v>
      </c>
      <c r="H22" s="77">
        <v>472921</v>
      </c>
      <c r="I22" s="77">
        <v>543015</v>
      </c>
      <c r="J22" s="77">
        <v>507075</v>
      </c>
      <c r="K22" s="77">
        <v>608318</v>
      </c>
      <c r="L22" s="78">
        <v>2.8969168178030489</v>
      </c>
      <c r="M22" s="78">
        <v>-2.3826389608412399</v>
      </c>
      <c r="N22" s="78">
        <v>1.3854129259781036</v>
      </c>
      <c r="O22" s="78">
        <v>-4.7237588127988959</v>
      </c>
      <c r="P22" s="78">
        <v>-15.897441798533004</v>
      </c>
    </row>
    <row r="23" spans="1:16">
      <c r="A23" s="43" t="s">
        <v>102</v>
      </c>
    </row>
  </sheetData>
  <mergeCells count="7">
    <mergeCell ref="A2:A4"/>
    <mergeCell ref="B3:F3"/>
    <mergeCell ref="G2:K2"/>
    <mergeCell ref="L2:P2"/>
    <mergeCell ref="G3:K3"/>
    <mergeCell ref="L3:P3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S8" sqref="S8"/>
    </sheetView>
  </sheetViews>
  <sheetFormatPr defaultRowHeight="15"/>
  <cols>
    <col min="1" max="1" width="24.140625" customWidth="1"/>
  </cols>
  <sheetData>
    <row r="1" spans="1:4" s="80" customFormat="1">
      <c r="A1" s="80" t="s">
        <v>109</v>
      </c>
    </row>
    <row r="2" spans="1:4" ht="15.75" thickBot="1">
      <c r="A2" t="s">
        <v>8</v>
      </c>
      <c r="B2" t="s">
        <v>139</v>
      </c>
      <c r="C2" t="s">
        <v>140</v>
      </c>
    </row>
    <row r="3" spans="1:4" ht="25.5" thickBot="1">
      <c r="A3" s="9"/>
      <c r="B3" s="2" t="s">
        <v>1</v>
      </c>
      <c r="C3" s="2" t="s">
        <v>2</v>
      </c>
      <c r="D3" s="1"/>
    </row>
    <row r="4" spans="1:4">
      <c r="A4" s="3" t="s">
        <v>95</v>
      </c>
      <c r="B4" s="4">
        <v>48.417737233661015</v>
      </c>
      <c r="C4" s="4">
        <v>40.109122873934368</v>
      </c>
      <c r="D4" s="1"/>
    </row>
    <row r="5" spans="1:4">
      <c r="A5" s="5" t="s">
        <v>96</v>
      </c>
      <c r="B5" s="6">
        <v>34.686094737132507</v>
      </c>
      <c r="C5" s="6">
        <v>40.087421056900411</v>
      </c>
      <c r="D5" s="1"/>
    </row>
    <row r="6" spans="1:4">
      <c r="A6" s="5" t="s">
        <v>97</v>
      </c>
      <c r="B6" s="6">
        <v>14.930524263630762</v>
      </c>
      <c r="C6" s="6">
        <v>17.494843078326021</v>
      </c>
      <c r="D6" s="1"/>
    </row>
    <row r="7" spans="1:4">
      <c r="A7" s="5" t="s">
        <v>98</v>
      </c>
      <c r="B7" s="6">
        <v>1.9656437655757153</v>
      </c>
      <c r="C7" s="6">
        <v>2.3086129908392024</v>
      </c>
      <c r="D7" s="1"/>
    </row>
    <row r="8" spans="1:4" ht="15.75" thickBot="1">
      <c r="A8" s="7" t="s">
        <v>3</v>
      </c>
      <c r="B8" s="8">
        <v>100</v>
      </c>
      <c r="C8" s="8">
        <v>100</v>
      </c>
      <c r="D8" s="1"/>
    </row>
    <row r="25" spans="1:1">
      <c r="A25" s="43" t="s">
        <v>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Q8" sqref="Q8"/>
    </sheetView>
  </sheetViews>
  <sheetFormatPr defaultRowHeight="15"/>
  <cols>
    <col min="1" max="1" width="19.7109375" customWidth="1"/>
    <col min="2" max="10" width="9.7109375" customWidth="1"/>
  </cols>
  <sheetData>
    <row r="1" spans="1:10" s="80" customFormat="1" ht="22.5" customHeight="1">
      <c r="A1" s="80" t="s">
        <v>119</v>
      </c>
    </row>
    <row r="2" spans="1:10" s="84" customFormat="1" ht="18" customHeight="1">
      <c r="A2" s="161" t="s">
        <v>101</v>
      </c>
      <c r="B2" s="167">
        <v>2016</v>
      </c>
      <c r="C2" s="167"/>
      <c r="D2" s="167"/>
      <c r="E2" s="167">
        <v>2015</v>
      </c>
      <c r="F2" s="167"/>
      <c r="G2" s="167"/>
      <c r="H2" s="167" t="s">
        <v>104</v>
      </c>
      <c r="I2" s="167"/>
      <c r="J2" s="168"/>
    </row>
    <row r="3" spans="1:10" s="84" customFormat="1" ht="18" customHeight="1">
      <c r="A3" s="162"/>
      <c r="B3" s="169" t="s">
        <v>110</v>
      </c>
      <c r="C3" s="169"/>
      <c r="D3" s="169"/>
      <c r="E3" s="169" t="s">
        <v>110</v>
      </c>
      <c r="F3" s="169"/>
      <c r="G3" s="169"/>
      <c r="H3" s="169" t="s">
        <v>110</v>
      </c>
      <c r="I3" s="169"/>
      <c r="J3" s="170"/>
    </row>
    <row r="4" spans="1:10" s="84" customFormat="1" ht="18" customHeight="1">
      <c r="A4" s="162"/>
      <c r="B4" s="171" t="s">
        <v>99</v>
      </c>
      <c r="C4" s="171"/>
      <c r="D4" s="171"/>
      <c r="E4" s="171" t="s">
        <v>99</v>
      </c>
      <c r="F4" s="171"/>
      <c r="G4" s="171"/>
      <c r="H4" s="171" t="s">
        <v>99</v>
      </c>
      <c r="I4" s="171"/>
      <c r="J4" s="172"/>
    </row>
    <row r="5" spans="1:10" s="84" customFormat="1" ht="18" customHeight="1">
      <c r="A5" s="163"/>
      <c r="B5" s="69" t="s">
        <v>3</v>
      </c>
      <c r="C5" s="69" t="s">
        <v>10</v>
      </c>
      <c r="D5" s="69" t="s">
        <v>11</v>
      </c>
      <c r="E5" s="69" t="s">
        <v>3</v>
      </c>
      <c r="F5" s="69" t="s">
        <v>10</v>
      </c>
      <c r="G5" s="69" t="s">
        <v>11</v>
      </c>
      <c r="H5" s="69" t="s">
        <v>3</v>
      </c>
      <c r="I5" s="69" t="s">
        <v>10</v>
      </c>
      <c r="J5" s="85" t="s">
        <v>11</v>
      </c>
    </row>
    <row r="6" spans="1:10" s="82" customFormat="1" ht="18" customHeight="1">
      <c r="A6" s="73" t="s">
        <v>15</v>
      </c>
      <c r="B6" s="86">
        <v>39050.066309962109</v>
      </c>
      <c r="C6" s="86">
        <v>42891.287942524192</v>
      </c>
      <c r="D6" s="86">
        <v>17396.161369453479</v>
      </c>
      <c r="E6" s="86">
        <v>37595.764234625283</v>
      </c>
      <c r="F6" s="86">
        <v>41370.044368236981</v>
      </c>
      <c r="G6" s="86">
        <v>16679.296044191753</v>
      </c>
      <c r="H6" s="75">
        <f>(B6-E6)/E6*100</f>
        <v>3.8682604408861287</v>
      </c>
      <c r="I6" s="75">
        <f t="shared" ref="I6:J21" si="0">(C6-F6)/F6*100</f>
        <v>3.6771620565512109</v>
      </c>
      <c r="J6" s="75">
        <f t="shared" si="0"/>
        <v>4.2979351368450631</v>
      </c>
    </row>
    <row r="7" spans="1:10" s="82" customFormat="1" ht="18" customHeight="1">
      <c r="A7" s="73" t="s">
        <v>16</v>
      </c>
      <c r="B7" s="86">
        <v>40798.120438265149</v>
      </c>
      <c r="C7" s="86">
        <v>43054.066030644317</v>
      </c>
      <c r="D7" s="86">
        <v>21397.802204947617</v>
      </c>
      <c r="E7" s="86">
        <v>40530.398209178747</v>
      </c>
      <c r="F7" s="86">
        <v>42621.762762815379</v>
      </c>
      <c r="G7" s="86">
        <v>21860.564203143</v>
      </c>
      <c r="H7" s="75">
        <f t="shared" ref="H7:J23" si="1">(B7-E7)/E7*100</f>
        <v>0.66054675235283311</v>
      </c>
      <c r="I7" s="75">
        <f t="shared" si="0"/>
        <v>1.0142782461500954</v>
      </c>
      <c r="J7" s="75">
        <f t="shared" si="0"/>
        <v>-2.1168803965674843</v>
      </c>
    </row>
    <row r="8" spans="1:10" s="82" customFormat="1" ht="18" customHeight="1">
      <c r="A8" s="73" t="s">
        <v>17</v>
      </c>
      <c r="B8" s="86">
        <v>25513.279077817344</v>
      </c>
      <c r="C8" s="86">
        <v>26463.123645519408</v>
      </c>
      <c r="D8" s="86">
        <v>14390.627617845146</v>
      </c>
      <c r="E8" s="86">
        <v>25379.523994935444</v>
      </c>
      <c r="F8" s="86">
        <v>26271.849315601987</v>
      </c>
      <c r="G8" s="86">
        <v>14388.595716252081</v>
      </c>
      <c r="H8" s="75">
        <f t="shared" si="1"/>
        <v>0.52701966714817627</v>
      </c>
      <c r="I8" s="75">
        <f t="shared" si="0"/>
        <v>0.72805811124925335</v>
      </c>
      <c r="J8" s="75">
        <f t="shared" si="0"/>
        <v>1.4121611539688739E-2</v>
      </c>
    </row>
    <row r="9" spans="1:10" s="82" customFormat="1" ht="18" customHeight="1">
      <c r="A9" s="73" t="s">
        <v>18</v>
      </c>
      <c r="B9" s="86">
        <v>21365.192284737088</v>
      </c>
      <c r="C9" s="86">
        <v>22091.744143564018</v>
      </c>
      <c r="D9" s="86">
        <v>12705.905597455694</v>
      </c>
      <c r="E9" s="86">
        <v>21195.881920572647</v>
      </c>
      <c r="F9" s="86">
        <v>21920.663777467547</v>
      </c>
      <c r="G9" s="86">
        <v>12350.902497099132</v>
      </c>
      <c r="H9" s="75">
        <f t="shared" si="1"/>
        <v>0.79878895720828258</v>
      </c>
      <c r="I9" s="75">
        <f t="shared" si="0"/>
        <v>0.78045248918203525</v>
      </c>
      <c r="J9" s="75">
        <f t="shared" si="0"/>
        <v>2.874308986245675</v>
      </c>
    </row>
    <row r="10" spans="1:10" s="82" customFormat="1" ht="18" customHeight="1">
      <c r="A10" s="73" t="s">
        <v>19</v>
      </c>
      <c r="B10" s="86">
        <v>18900.151328481999</v>
      </c>
      <c r="C10" s="86">
        <v>20254.844695956461</v>
      </c>
      <c r="D10" s="86">
        <v>10345.767565623719</v>
      </c>
      <c r="E10" s="86">
        <v>18773.219344741712</v>
      </c>
      <c r="F10" s="86">
        <v>20112.933468604246</v>
      </c>
      <c r="G10" s="86">
        <v>10120.674359502198</v>
      </c>
      <c r="H10" s="75">
        <f t="shared" si="1"/>
        <v>0.67613328012299756</v>
      </c>
      <c r="I10" s="75">
        <f t="shared" si="0"/>
        <v>0.70557200208380699</v>
      </c>
      <c r="J10" s="75">
        <f t="shared" si="0"/>
        <v>2.2240929618507392</v>
      </c>
    </row>
    <row r="11" spans="1:10" s="82" customFormat="1" ht="18" customHeight="1">
      <c r="A11" s="73" t="s">
        <v>20</v>
      </c>
      <c r="B11" s="86">
        <v>17218.333113246008</v>
      </c>
      <c r="C11" s="86">
        <v>18226.588509923706</v>
      </c>
      <c r="D11" s="86">
        <v>11108.775757938589</v>
      </c>
      <c r="E11" s="86">
        <v>17053.825756726474</v>
      </c>
      <c r="F11" s="86">
        <v>18077.642352045692</v>
      </c>
      <c r="G11" s="86">
        <v>10734.295530384572</v>
      </c>
      <c r="H11" s="75">
        <f t="shared" si="1"/>
        <v>0.96463608146487823</v>
      </c>
      <c r="I11" s="75">
        <f t="shared" si="0"/>
        <v>0.82392468540655028</v>
      </c>
      <c r="J11" s="75">
        <f t="shared" si="0"/>
        <v>3.4886334784989899</v>
      </c>
    </row>
    <row r="12" spans="1:10" s="82" customFormat="1" ht="18" customHeight="1">
      <c r="A12" s="73" t="s">
        <v>21</v>
      </c>
      <c r="B12" s="86">
        <v>24202.834940641747</v>
      </c>
      <c r="C12" s="86">
        <v>25263.825898441864</v>
      </c>
      <c r="D12" s="86">
        <v>13113.559498420474</v>
      </c>
      <c r="E12" s="86">
        <v>24048.151537476329</v>
      </c>
      <c r="F12" s="86">
        <v>25079.789735525697</v>
      </c>
      <c r="G12" s="86">
        <v>12901.995377590018</v>
      </c>
      <c r="H12" s="75">
        <f t="shared" si="1"/>
        <v>0.64322367115976198</v>
      </c>
      <c r="I12" s="75">
        <f t="shared" si="0"/>
        <v>0.73380265487424956</v>
      </c>
      <c r="J12" s="75">
        <f t="shared" si="0"/>
        <v>1.6397783028036956</v>
      </c>
    </row>
    <row r="13" spans="1:10" s="82" customFormat="1" ht="18" customHeight="1">
      <c r="A13" s="73" t="s">
        <v>22</v>
      </c>
      <c r="B13" s="86">
        <v>28116.159459361385</v>
      </c>
      <c r="C13" s="86">
        <v>29378.758405045541</v>
      </c>
      <c r="D13" s="86">
        <v>14613.337321948642</v>
      </c>
      <c r="E13" s="86">
        <v>28007.84834676126</v>
      </c>
      <c r="F13" s="86">
        <v>29202.024204783884</v>
      </c>
      <c r="G13" s="86">
        <v>14669.979461580868</v>
      </c>
      <c r="H13" s="75">
        <f t="shared" si="1"/>
        <v>0.38671700610178716</v>
      </c>
      <c r="I13" s="75">
        <f t="shared" si="0"/>
        <v>0.60521215591864452</v>
      </c>
      <c r="J13" s="75">
        <f t="shared" si="0"/>
        <v>-0.38610919518030368</v>
      </c>
    </row>
    <row r="14" spans="1:10" s="82" customFormat="1" ht="18" customHeight="1">
      <c r="A14" s="73" t="s">
        <v>23</v>
      </c>
      <c r="B14" s="86">
        <v>29563.74762349232</v>
      </c>
      <c r="C14" s="86">
        <v>30261.953921786273</v>
      </c>
      <c r="D14" s="86">
        <v>20950.835484239396</v>
      </c>
      <c r="E14" s="86">
        <v>29587.8515082101</v>
      </c>
      <c r="F14" s="86">
        <v>30237.321854075832</v>
      </c>
      <c r="G14" s="86">
        <v>21416.398911996261</v>
      </c>
      <c r="H14" s="75">
        <f t="shared" si="1"/>
        <v>-8.1465478191588891E-2</v>
      </c>
      <c r="I14" s="75">
        <f t="shared" si="0"/>
        <v>8.1462464927663764E-2</v>
      </c>
      <c r="J14" s="75">
        <f t="shared" si="0"/>
        <v>-2.1738641947693726</v>
      </c>
    </row>
    <row r="15" spans="1:10" s="82" customFormat="1" ht="18" customHeight="1">
      <c r="A15" s="73" t="s">
        <v>24</v>
      </c>
      <c r="B15" s="86">
        <v>22996.646753541805</v>
      </c>
      <c r="C15" s="86">
        <v>23640.385081050736</v>
      </c>
      <c r="D15" s="86">
        <v>17652.124489305032</v>
      </c>
      <c r="E15" s="86">
        <v>22726.66074764467</v>
      </c>
      <c r="F15" s="86">
        <v>23593.978255318914</v>
      </c>
      <c r="G15" s="86">
        <v>15407.45093217531</v>
      </c>
      <c r="H15" s="75">
        <f t="shared" si="1"/>
        <v>1.1879704145498629</v>
      </c>
      <c r="I15" s="75">
        <f t="shared" si="0"/>
        <v>0.19668927905941241</v>
      </c>
      <c r="J15" s="75">
        <f t="shared" si="0"/>
        <v>14.568753566121567</v>
      </c>
    </row>
    <row r="16" spans="1:10" s="82" customFormat="1" ht="18" customHeight="1">
      <c r="A16" s="73" t="s">
        <v>25</v>
      </c>
      <c r="B16" s="86">
        <v>21468.432234448257</v>
      </c>
      <c r="C16" s="86">
        <v>22422.355792700866</v>
      </c>
      <c r="D16" s="86">
        <v>13140.891385804887</v>
      </c>
      <c r="E16" s="86">
        <v>21299.700853920876</v>
      </c>
      <c r="F16" s="86">
        <v>22231.143377413162</v>
      </c>
      <c r="G16" s="86">
        <v>12863.517415914728</v>
      </c>
      <c r="H16" s="75">
        <f t="shared" si="1"/>
        <v>0.79217723142961605</v>
      </c>
      <c r="I16" s="75">
        <f t="shared" si="0"/>
        <v>0.86011057569794558</v>
      </c>
      <c r="J16" s="75">
        <f t="shared" si="0"/>
        <v>2.1562840156533882</v>
      </c>
    </row>
    <row r="17" spans="1:10" s="82" customFormat="1" ht="18" customHeight="1">
      <c r="A17" s="73" t="s">
        <v>26</v>
      </c>
      <c r="B17" s="86">
        <v>27723.114567139502</v>
      </c>
      <c r="C17" s="86">
        <v>28985.734453626381</v>
      </c>
      <c r="D17" s="86">
        <v>15226.186711013441</v>
      </c>
      <c r="E17" s="86">
        <v>27169.996071079902</v>
      </c>
      <c r="F17" s="86">
        <v>28367.581187563977</v>
      </c>
      <c r="G17" s="86">
        <v>14866.227870990873</v>
      </c>
      <c r="H17" s="75">
        <f t="shared" si="1"/>
        <v>2.0357695106490894</v>
      </c>
      <c r="I17" s="75">
        <f t="shared" si="0"/>
        <v>2.1790834473169487</v>
      </c>
      <c r="J17" s="75">
        <f t="shared" si="0"/>
        <v>2.4213192690593091</v>
      </c>
    </row>
    <row r="18" spans="1:10" s="82" customFormat="1" ht="18" customHeight="1">
      <c r="A18" s="73" t="s">
        <v>27</v>
      </c>
      <c r="B18" s="86">
        <v>23933.468298770618</v>
      </c>
      <c r="C18" s="86">
        <v>25257.300542959452</v>
      </c>
      <c r="D18" s="86">
        <v>13058.11367472522</v>
      </c>
      <c r="E18" s="86">
        <v>23847.481151453139</v>
      </c>
      <c r="F18" s="86">
        <v>25125.802757942405</v>
      </c>
      <c r="G18" s="86">
        <v>12955.17914033303</v>
      </c>
      <c r="H18" s="75">
        <f t="shared" si="1"/>
        <v>0.36057119312258834</v>
      </c>
      <c r="I18" s="75">
        <f t="shared" si="0"/>
        <v>0.52335754715530414</v>
      </c>
      <c r="J18" s="75">
        <f t="shared" si="0"/>
        <v>0.79454350478047031</v>
      </c>
    </row>
    <row r="19" spans="1:10" s="82" customFormat="1" ht="18" customHeight="1">
      <c r="A19" s="73" t="s">
        <v>28</v>
      </c>
      <c r="B19" s="86">
        <v>24716.954660794545</v>
      </c>
      <c r="C19" s="86">
        <v>25876.443384624981</v>
      </c>
      <c r="D19" s="86">
        <v>13968.906171848279</v>
      </c>
      <c r="E19" s="86">
        <v>24657.791166143394</v>
      </c>
      <c r="F19" s="86">
        <v>25754.862799579525</v>
      </c>
      <c r="G19" s="86">
        <v>14071.259920755057</v>
      </c>
      <c r="H19" s="75">
        <f t="shared" si="1"/>
        <v>0.23993833937723605</v>
      </c>
      <c r="I19" s="75">
        <f t="shared" si="0"/>
        <v>0.47206846330954311</v>
      </c>
      <c r="J19" s="75">
        <f t="shared" si="0"/>
        <v>-0.72739576614462986</v>
      </c>
    </row>
    <row r="20" spans="1:10" s="82" customFormat="1" ht="18" customHeight="1">
      <c r="A20" s="73" t="s">
        <v>29</v>
      </c>
      <c r="B20" s="86">
        <v>30507.774432049064</v>
      </c>
      <c r="C20" s="86">
        <v>32680.380213914294</v>
      </c>
      <c r="D20" s="86">
        <v>17042.574467238308</v>
      </c>
      <c r="E20" s="86">
        <v>30290.57389226148</v>
      </c>
      <c r="F20" s="86">
        <v>32367.849810503325</v>
      </c>
      <c r="G20" s="86">
        <v>16811.38721950063</v>
      </c>
      <c r="H20" s="75">
        <f t="shared" si="1"/>
        <v>0.7170565356738694</v>
      </c>
      <c r="I20" s="75">
        <f t="shared" si="0"/>
        <v>0.96555812400474283</v>
      </c>
      <c r="J20" s="75">
        <f t="shared" si="0"/>
        <v>1.3751824565048922</v>
      </c>
    </row>
    <row r="21" spans="1:10" s="82" customFormat="1" ht="18" customHeight="1">
      <c r="A21" s="76" t="s">
        <v>30</v>
      </c>
      <c r="B21" s="87">
        <v>25833.826062650252</v>
      </c>
      <c r="C21" s="87">
        <v>27150.652462487618</v>
      </c>
      <c r="D21" s="87">
        <v>14694.558456968642</v>
      </c>
      <c r="E21" s="87">
        <v>25598.702068605799</v>
      </c>
      <c r="F21" s="87">
        <v>26892.51786764041</v>
      </c>
      <c r="G21" s="87">
        <v>14358.989847422563</v>
      </c>
      <c r="H21" s="78">
        <f t="shared" si="1"/>
        <v>0.91849967007823219</v>
      </c>
      <c r="I21" s="78">
        <f>(C21-F21)/F21*100</f>
        <v>0.95987514489232606</v>
      </c>
      <c r="J21" s="78">
        <f t="shared" si="0"/>
        <v>2.3369931528039434</v>
      </c>
    </row>
    <row r="22" spans="1:10" s="82" customFormat="1" ht="18" customHeight="1">
      <c r="A22" s="73" t="s">
        <v>31</v>
      </c>
      <c r="B22" s="86">
        <v>4848.6886421536374</v>
      </c>
      <c r="C22" s="86">
        <v>4717.2218330582127</v>
      </c>
      <c r="D22" s="86">
        <v>5408.5737545809307</v>
      </c>
      <c r="E22" s="86">
        <v>4680.0514119582867</v>
      </c>
      <c r="F22" s="86">
        <v>4590.6059515643365</v>
      </c>
      <c r="G22" s="86">
        <v>5212.0983865807893</v>
      </c>
      <c r="H22" s="75">
        <f t="shared" si="1"/>
        <v>3.6033200354264334</v>
      </c>
      <c r="I22" s="75">
        <f t="shared" si="1"/>
        <v>2.758151817642494</v>
      </c>
      <c r="J22" s="75">
        <f t="shared" si="1"/>
        <v>3.7696020571290858</v>
      </c>
    </row>
    <row r="23" spans="1:10" s="82" customFormat="1" ht="18" customHeight="1">
      <c r="A23" s="76" t="s">
        <v>3</v>
      </c>
      <c r="B23" s="87">
        <v>22455.454951514843</v>
      </c>
      <c r="C23" s="87">
        <v>23829.653854321037</v>
      </c>
      <c r="D23" s="87">
        <v>12311.9217772058</v>
      </c>
      <c r="E23" s="87">
        <v>21284.357829186421</v>
      </c>
      <c r="F23" s="87">
        <v>22460.117253713222</v>
      </c>
      <c r="G23" s="87">
        <v>11926.608227573959</v>
      </c>
      <c r="H23" s="78">
        <f t="shared" si="1"/>
        <v>5.5021491920350112</v>
      </c>
      <c r="I23" s="78">
        <f t="shared" si="1"/>
        <v>6.0976378045461717</v>
      </c>
      <c r="J23" s="78">
        <f t="shared" si="1"/>
        <v>3.2307051785352323</v>
      </c>
    </row>
    <row r="24" spans="1:10" s="82" customFormat="1" ht="12">
      <c r="A24" s="88" t="s">
        <v>102</v>
      </c>
    </row>
    <row r="25" spans="1:10" s="82" customFormat="1" ht="12"/>
    <row r="26" spans="1:10" s="82" customFormat="1" ht="12"/>
  </sheetData>
  <mergeCells count="10">
    <mergeCell ref="A2:A5"/>
    <mergeCell ref="B2:D2"/>
    <mergeCell ref="E2:G2"/>
    <mergeCell ref="H2:J2"/>
    <mergeCell ref="B3:D3"/>
    <mergeCell ref="E3:G3"/>
    <mergeCell ref="H3:J3"/>
    <mergeCell ref="B4:D4"/>
    <mergeCell ref="E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U16" sqref="U16"/>
    </sheetView>
  </sheetViews>
  <sheetFormatPr defaultRowHeight="15"/>
  <cols>
    <col min="1" max="1" width="16.7109375" customWidth="1"/>
    <col min="2" max="2" width="10" bestFit="1" customWidth="1"/>
    <col min="3" max="3" width="12.28515625" bestFit="1" customWidth="1"/>
  </cols>
  <sheetData>
    <row r="1" spans="1:4" s="80" customFormat="1" ht="15.75" thickBot="1">
      <c r="A1" s="80" t="s">
        <v>153</v>
      </c>
    </row>
    <row r="2" spans="1:4">
      <c r="A2" s="10" t="s">
        <v>15</v>
      </c>
      <c r="B2" s="11">
        <v>39050.066309962109</v>
      </c>
      <c r="C2" t="s">
        <v>32</v>
      </c>
      <c r="D2" s="18"/>
    </row>
    <row r="3" spans="1:4">
      <c r="A3" s="12" t="s">
        <v>16</v>
      </c>
      <c r="B3" s="13">
        <v>40798.120438265149</v>
      </c>
      <c r="C3" t="s">
        <v>32</v>
      </c>
      <c r="D3" s="18"/>
    </row>
    <row r="4" spans="1:4">
      <c r="A4" s="12" t="s">
        <v>17</v>
      </c>
      <c r="B4" s="13">
        <v>25513.279077817344</v>
      </c>
      <c r="C4" t="s">
        <v>35</v>
      </c>
      <c r="D4" s="16"/>
    </row>
    <row r="5" spans="1:4">
      <c r="A5" s="12" t="s">
        <v>18</v>
      </c>
      <c r="B5" s="13">
        <v>21365.192284737088</v>
      </c>
      <c r="C5" t="s">
        <v>34</v>
      </c>
      <c r="D5" s="17"/>
    </row>
    <row r="6" spans="1:4">
      <c r="A6" s="12" t="s">
        <v>19</v>
      </c>
      <c r="B6" s="13">
        <v>18900.151328481999</v>
      </c>
      <c r="C6" t="s">
        <v>33</v>
      </c>
      <c r="D6" s="20"/>
    </row>
    <row r="7" spans="1:4">
      <c r="A7" s="12" t="s">
        <v>20</v>
      </c>
      <c r="B7" s="13">
        <v>17218.333113246008</v>
      </c>
      <c r="C7" t="s">
        <v>33</v>
      </c>
      <c r="D7" s="20"/>
    </row>
    <row r="8" spans="1:4">
      <c r="A8" s="12" t="s">
        <v>21</v>
      </c>
      <c r="B8" s="13">
        <v>24202.834940641747</v>
      </c>
      <c r="C8" t="s">
        <v>34</v>
      </c>
      <c r="D8" s="17"/>
    </row>
    <row r="9" spans="1:4">
      <c r="A9" s="12" t="s">
        <v>22</v>
      </c>
      <c r="B9" s="13">
        <v>28116.159459361385</v>
      </c>
      <c r="C9" t="s">
        <v>35</v>
      </c>
      <c r="D9" s="16"/>
    </row>
    <row r="10" spans="1:4">
      <c r="A10" s="12" t="s">
        <v>23</v>
      </c>
      <c r="B10" s="13">
        <v>29563.74762349232</v>
      </c>
      <c r="C10" t="s">
        <v>35</v>
      </c>
      <c r="D10" s="16"/>
    </row>
    <row r="11" spans="1:4">
      <c r="A11" s="12" t="s">
        <v>24</v>
      </c>
      <c r="B11" s="13">
        <v>22996.646753541805</v>
      </c>
      <c r="C11" t="s">
        <v>34</v>
      </c>
      <c r="D11" s="17"/>
    </row>
    <row r="12" spans="1:4">
      <c r="A12" s="12" t="s">
        <v>25</v>
      </c>
      <c r="B12" s="13">
        <v>21468.432234448257</v>
      </c>
      <c r="C12" t="s">
        <v>34</v>
      </c>
      <c r="D12" s="17"/>
    </row>
    <row r="13" spans="1:4">
      <c r="A13" s="12" t="s">
        <v>26</v>
      </c>
      <c r="B13" s="13">
        <v>27723.114567139502</v>
      </c>
      <c r="C13" t="s">
        <v>35</v>
      </c>
      <c r="D13" s="16"/>
    </row>
    <row r="14" spans="1:4">
      <c r="A14" s="12" t="s">
        <v>27</v>
      </c>
      <c r="B14" s="13">
        <v>23933.468298770618</v>
      </c>
      <c r="C14" t="s">
        <v>34</v>
      </c>
      <c r="D14" s="17"/>
    </row>
    <row r="15" spans="1:4">
      <c r="A15" s="12" t="s">
        <v>28</v>
      </c>
      <c r="B15" s="13">
        <v>24716.954660794545</v>
      </c>
      <c r="C15" t="s">
        <v>34</v>
      </c>
      <c r="D15" s="17"/>
    </row>
    <row r="16" spans="1:4" ht="15.75" thickBot="1">
      <c r="A16" s="14" t="s">
        <v>29</v>
      </c>
      <c r="B16" s="15">
        <v>30507.774432049064</v>
      </c>
      <c r="C16" t="s">
        <v>36</v>
      </c>
      <c r="D16" s="19"/>
    </row>
    <row r="45" spans="1:1">
      <c r="A45" s="43" t="s">
        <v>102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U11" sqref="U11"/>
    </sheetView>
  </sheetViews>
  <sheetFormatPr defaultRowHeight="15"/>
  <cols>
    <col min="1" max="1" width="14.85546875" customWidth="1"/>
    <col min="2" max="11" width="9.7109375" customWidth="1"/>
    <col min="12" max="16" width="9.7109375" style="46" customWidth="1"/>
  </cols>
  <sheetData>
    <row r="1" spans="1:16" s="80" customFormat="1">
      <c r="A1" s="80" t="s">
        <v>120</v>
      </c>
      <c r="L1" s="89"/>
      <c r="M1" s="89"/>
      <c r="N1" s="89"/>
      <c r="O1" s="89"/>
      <c r="P1" s="89"/>
    </row>
    <row r="2" spans="1:16">
      <c r="A2" s="161" t="s">
        <v>101</v>
      </c>
      <c r="B2" s="173">
        <v>2016</v>
      </c>
      <c r="C2" s="173"/>
      <c r="D2" s="173"/>
      <c r="E2" s="173"/>
      <c r="F2" s="173"/>
      <c r="G2" s="173">
        <v>2015</v>
      </c>
      <c r="H2" s="173"/>
      <c r="I2" s="173"/>
      <c r="J2" s="173"/>
      <c r="K2" s="173"/>
      <c r="L2" s="173" t="s">
        <v>104</v>
      </c>
      <c r="M2" s="173"/>
      <c r="N2" s="173"/>
      <c r="O2" s="173"/>
      <c r="P2" s="174"/>
    </row>
    <row r="3" spans="1:16">
      <c r="A3" s="162"/>
      <c r="B3" s="175" t="s">
        <v>112</v>
      </c>
      <c r="C3" s="175"/>
      <c r="D3" s="175"/>
      <c r="E3" s="175"/>
      <c r="F3" s="175"/>
      <c r="G3" s="175" t="s">
        <v>113</v>
      </c>
      <c r="H3" s="175"/>
      <c r="I3" s="175"/>
      <c r="J3" s="175"/>
      <c r="K3" s="175"/>
      <c r="L3" s="175" t="s">
        <v>114</v>
      </c>
      <c r="M3" s="175"/>
      <c r="N3" s="175"/>
      <c r="O3" s="175"/>
      <c r="P3" s="176"/>
    </row>
    <row r="4" spans="1:16">
      <c r="A4" s="162"/>
      <c r="B4" s="171" t="s">
        <v>111</v>
      </c>
      <c r="C4" s="171"/>
      <c r="D4" s="171"/>
      <c r="E4" s="171"/>
      <c r="F4" s="171"/>
      <c r="G4" s="171" t="s">
        <v>111</v>
      </c>
      <c r="H4" s="171"/>
      <c r="I4" s="171"/>
      <c r="J4" s="171"/>
      <c r="K4" s="171"/>
      <c r="L4" s="171" t="s">
        <v>111</v>
      </c>
      <c r="M4" s="171"/>
      <c r="N4" s="171"/>
      <c r="O4" s="171"/>
      <c r="P4" s="172"/>
    </row>
    <row r="5" spans="1:16" ht="24">
      <c r="A5" s="163"/>
      <c r="B5" s="69" t="s">
        <v>37</v>
      </c>
      <c r="C5" s="69" t="s">
        <v>38</v>
      </c>
      <c r="D5" s="83" t="s">
        <v>39</v>
      </c>
      <c r="E5" s="69" t="s">
        <v>40</v>
      </c>
      <c r="F5" s="69" t="s">
        <v>41</v>
      </c>
      <c r="G5" s="69" t="s">
        <v>107</v>
      </c>
      <c r="H5" s="69" t="s">
        <v>38</v>
      </c>
      <c r="I5" s="83" t="s">
        <v>39</v>
      </c>
      <c r="J5" s="69" t="s">
        <v>108</v>
      </c>
      <c r="K5" s="69" t="s">
        <v>41</v>
      </c>
      <c r="L5" s="69" t="s">
        <v>107</v>
      </c>
      <c r="M5" s="69" t="s">
        <v>38</v>
      </c>
      <c r="N5" s="69" t="s">
        <v>39</v>
      </c>
      <c r="O5" s="69" t="s">
        <v>108</v>
      </c>
      <c r="P5" s="85" t="s">
        <v>41</v>
      </c>
    </row>
    <row r="6" spans="1:16" ht="18" customHeight="1">
      <c r="A6" s="73" t="s">
        <v>15</v>
      </c>
      <c r="B6" s="86">
        <v>9488.4592873760339</v>
      </c>
      <c r="C6" s="86">
        <v>26172.196303627534</v>
      </c>
      <c r="D6" s="86">
        <v>47026.322978542499</v>
      </c>
      <c r="E6" s="86">
        <v>48491.088004629892</v>
      </c>
      <c r="F6" s="86">
        <v>41050.764172815281</v>
      </c>
      <c r="G6" s="74">
        <v>9155.0202330809025</v>
      </c>
      <c r="H6" s="74">
        <v>26530.529355047223</v>
      </c>
      <c r="I6" s="74">
        <v>46155.198724391594</v>
      </c>
      <c r="J6" s="74">
        <v>47838.455878254252</v>
      </c>
      <c r="K6" s="74">
        <v>36259.820059129663</v>
      </c>
      <c r="L6" s="75">
        <f>(B6-G6)/G6*100</f>
        <v>3.6421443733163716</v>
      </c>
      <c r="M6" s="75">
        <f t="shared" ref="M6:P21" si="0">(C6-H6)/H6*100</f>
        <v>-1.3506441828742461</v>
      </c>
      <c r="N6" s="75">
        <f t="shared" si="0"/>
        <v>1.8873805729939221</v>
      </c>
      <c r="O6" s="75">
        <f t="shared" si="0"/>
        <v>1.3642416219213809</v>
      </c>
      <c r="P6" s="75">
        <f t="shared" si="0"/>
        <v>13.212818226546419</v>
      </c>
    </row>
    <row r="7" spans="1:16" ht="18" customHeight="1">
      <c r="A7" s="73" t="s">
        <v>16</v>
      </c>
      <c r="B7" s="86">
        <v>9084.3268248793793</v>
      </c>
      <c r="C7" s="86">
        <v>29623.290595737253</v>
      </c>
      <c r="D7" s="86">
        <v>51646.159753688407</v>
      </c>
      <c r="E7" s="86">
        <v>49595.002822813927</v>
      </c>
      <c r="F7" s="86">
        <v>37495.502607881506</v>
      </c>
      <c r="G7" s="74">
        <v>8925.8334856379333</v>
      </c>
      <c r="H7" s="74">
        <v>30191.356634945816</v>
      </c>
      <c r="I7" s="74">
        <v>51561.875889015493</v>
      </c>
      <c r="J7" s="74">
        <v>49105.579765845767</v>
      </c>
      <c r="K7" s="74">
        <v>36383.543852767514</v>
      </c>
      <c r="L7" s="75">
        <f t="shared" ref="L7:P23" si="1">(B7-G7)/G7*100</f>
        <v>1.7756699079863953</v>
      </c>
      <c r="M7" s="75">
        <f t="shared" si="0"/>
        <v>-1.8815518828029052</v>
      </c>
      <c r="N7" s="75">
        <f t="shared" si="0"/>
        <v>0.1634615948696887</v>
      </c>
      <c r="O7" s="75">
        <f t="shared" si="0"/>
        <v>0.99667504039646238</v>
      </c>
      <c r="P7" s="75">
        <f t="shared" si="0"/>
        <v>3.0562134343310019</v>
      </c>
    </row>
    <row r="8" spans="1:16" ht="18" customHeight="1">
      <c r="A8" s="73" t="s">
        <v>17</v>
      </c>
      <c r="B8" s="86">
        <v>9265.0232429028601</v>
      </c>
      <c r="C8" s="86">
        <v>21894.793945746347</v>
      </c>
      <c r="D8" s="86">
        <v>29811.061219990494</v>
      </c>
      <c r="E8" s="86">
        <v>30428.58466372827</v>
      </c>
      <c r="F8" s="86">
        <v>24487.643713136611</v>
      </c>
      <c r="G8" s="74">
        <v>8987.532376944946</v>
      </c>
      <c r="H8" s="74">
        <v>21961.460981650584</v>
      </c>
      <c r="I8" s="74">
        <v>29949.951401568538</v>
      </c>
      <c r="J8" s="74">
        <v>30176.586953117156</v>
      </c>
      <c r="K8" s="74">
        <v>23954.248822975173</v>
      </c>
      <c r="L8" s="75">
        <f t="shared" si="1"/>
        <v>3.0875089437200915</v>
      </c>
      <c r="M8" s="75">
        <f t="shared" si="0"/>
        <v>-0.30356375634543886</v>
      </c>
      <c r="N8" s="75">
        <f t="shared" si="0"/>
        <v>-0.46374092470404016</v>
      </c>
      <c r="O8" s="75">
        <f t="shared" si="0"/>
        <v>0.83507691245077642</v>
      </c>
      <c r="P8" s="75">
        <f t="shared" si="0"/>
        <v>2.2267235099012788</v>
      </c>
    </row>
    <row r="9" spans="1:16" ht="18" customHeight="1">
      <c r="A9" s="73" t="s">
        <v>18</v>
      </c>
      <c r="B9" s="86">
        <v>9203.3320921177674</v>
      </c>
      <c r="C9" s="86">
        <v>18764.594679017842</v>
      </c>
      <c r="D9" s="86">
        <v>25236.598517877905</v>
      </c>
      <c r="E9" s="86">
        <v>25674.428234542247</v>
      </c>
      <c r="F9" s="86">
        <v>19427.343397304659</v>
      </c>
      <c r="G9" s="74">
        <v>9070.4927016595102</v>
      </c>
      <c r="H9" s="74">
        <v>18766.067505776333</v>
      </c>
      <c r="I9" s="74">
        <v>25184.663235321936</v>
      </c>
      <c r="J9" s="74">
        <v>25315.745808820622</v>
      </c>
      <c r="K9" s="74">
        <v>19007.44433544136</v>
      </c>
      <c r="L9" s="75">
        <f t="shared" si="1"/>
        <v>1.464522323400947</v>
      </c>
      <c r="M9" s="75">
        <f t="shared" si="0"/>
        <v>-7.8483505296845415E-3</v>
      </c>
      <c r="N9" s="75">
        <f t="shared" si="0"/>
        <v>0.20621789567203291</v>
      </c>
      <c r="O9" s="75">
        <f t="shared" si="0"/>
        <v>1.416835310444029</v>
      </c>
      <c r="P9" s="75">
        <f t="shared" si="0"/>
        <v>2.2091295097487365</v>
      </c>
    </row>
    <row r="10" spans="1:16" ht="18" customHeight="1">
      <c r="A10" s="73" t="s">
        <v>19</v>
      </c>
      <c r="B10" s="86">
        <v>9080.4145743642821</v>
      </c>
      <c r="C10" s="86">
        <v>16913.324911852425</v>
      </c>
      <c r="D10" s="86">
        <v>22663.761058804921</v>
      </c>
      <c r="E10" s="86">
        <v>22705.454813637953</v>
      </c>
      <c r="F10" s="86">
        <v>17215.33986467366</v>
      </c>
      <c r="G10" s="74">
        <v>8796.4186966053257</v>
      </c>
      <c r="H10" s="74">
        <v>16970.675330053084</v>
      </c>
      <c r="I10" s="74">
        <v>22800.079144316725</v>
      </c>
      <c r="J10" s="74">
        <v>22196.91372425251</v>
      </c>
      <c r="K10" s="74">
        <v>16887.668290955633</v>
      </c>
      <c r="L10" s="75">
        <f t="shared" si="1"/>
        <v>3.2285397905008182</v>
      </c>
      <c r="M10" s="75">
        <f t="shared" si="0"/>
        <v>-0.33793833825279346</v>
      </c>
      <c r="N10" s="75">
        <f t="shared" si="0"/>
        <v>-0.59788426456310695</v>
      </c>
      <c r="O10" s="75">
        <f t="shared" si="0"/>
        <v>2.2910441320939436</v>
      </c>
      <c r="P10" s="75">
        <f t="shared" si="0"/>
        <v>1.9403008637581747</v>
      </c>
    </row>
    <row r="11" spans="1:16" ht="18" customHeight="1">
      <c r="A11" s="73" t="s">
        <v>20</v>
      </c>
      <c r="B11" s="86">
        <v>9494.5792288515204</v>
      </c>
      <c r="C11" s="86">
        <v>16883.019014831032</v>
      </c>
      <c r="D11" s="86">
        <v>19955.182495358815</v>
      </c>
      <c r="E11" s="86">
        <v>19904.899900581004</v>
      </c>
      <c r="F11" s="86">
        <v>15465.58650635051</v>
      </c>
      <c r="G11" s="74">
        <v>9230.927277409055</v>
      </c>
      <c r="H11" s="74">
        <v>16776.878739231757</v>
      </c>
      <c r="I11" s="74">
        <v>19964.951281337169</v>
      </c>
      <c r="J11" s="74">
        <v>19590.935381955624</v>
      </c>
      <c r="K11" s="74">
        <v>15202.058777163069</v>
      </c>
      <c r="L11" s="75">
        <f t="shared" si="1"/>
        <v>2.8561805712379895</v>
      </c>
      <c r="M11" s="75">
        <f t="shared" si="0"/>
        <v>0.63265806023305171</v>
      </c>
      <c r="N11" s="75">
        <f t="shared" si="0"/>
        <v>-4.8929676014217147E-2</v>
      </c>
      <c r="O11" s="75">
        <f t="shared" si="0"/>
        <v>1.6026009606185494</v>
      </c>
      <c r="P11" s="75">
        <f t="shared" si="0"/>
        <v>1.7335002649991007</v>
      </c>
    </row>
    <row r="12" spans="1:16" ht="18" customHeight="1">
      <c r="A12" s="73" t="s">
        <v>21</v>
      </c>
      <c r="B12" s="86">
        <v>9200.4421947890896</v>
      </c>
      <c r="C12" s="86">
        <v>21046.983184723616</v>
      </c>
      <c r="D12" s="86">
        <v>29041.562833260741</v>
      </c>
      <c r="E12" s="86">
        <v>28760.733456153084</v>
      </c>
      <c r="F12" s="86">
        <v>21788.895181457719</v>
      </c>
      <c r="G12" s="74">
        <v>9022.3271303525835</v>
      </c>
      <c r="H12" s="74">
        <v>21122.038572757363</v>
      </c>
      <c r="I12" s="74">
        <v>29238.804423540314</v>
      </c>
      <c r="J12" s="74">
        <v>28232.716504164746</v>
      </c>
      <c r="K12" s="74">
        <v>21282.590762365464</v>
      </c>
      <c r="L12" s="75">
        <f t="shared" si="1"/>
        <v>1.9741587936586553</v>
      </c>
      <c r="M12" s="75">
        <f t="shared" si="0"/>
        <v>-0.3553415915571283</v>
      </c>
      <c r="N12" s="75">
        <f t="shared" si="0"/>
        <v>-0.67458842510254158</v>
      </c>
      <c r="O12" s="75">
        <f t="shared" si="0"/>
        <v>1.8702307725522906</v>
      </c>
      <c r="P12" s="75">
        <f t="shared" si="0"/>
        <v>2.3789604599622631</v>
      </c>
    </row>
    <row r="13" spans="1:16" ht="18" customHeight="1">
      <c r="A13" s="73" t="s">
        <v>22</v>
      </c>
      <c r="B13" s="86">
        <v>9059.3069126869414</v>
      </c>
      <c r="C13" s="86">
        <v>23313.658031018196</v>
      </c>
      <c r="D13" s="86">
        <v>33788.688806492522</v>
      </c>
      <c r="E13" s="86">
        <v>32680.204822054573</v>
      </c>
      <c r="F13" s="86">
        <v>26743.676989740365</v>
      </c>
      <c r="G13" s="74">
        <v>8791.3952487772094</v>
      </c>
      <c r="H13" s="74">
        <v>23516.505377623889</v>
      </c>
      <c r="I13" s="74">
        <v>33942.128227934831</v>
      </c>
      <c r="J13" s="74">
        <v>32422.105452759697</v>
      </c>
      <c r="K13" s="74">
        <v>26081.242341368132</v>
      </c>
      <c r="L13" s="75">
        <f t="shared" si="1"/>
        <v>3.0474305423475943</v>
      </c>
      <c r="M13" s="75">
        <f t="shared" si="0"/>
        <v>-0.86257436361570805</v>
      </c>
      <c r="N13" s="75">
        <f t="shared" si="0"/>
        <v>-0.45206187547198506</v>
      </c>
      <c r="O13" s="75">
        <f t="shared" si="0"/>
        <v>0.79605986622595204</v>
      </c>
      <c r="P13" s="75">
        <f t="shared" si="0"/>
        <v>2.539889165178026</v>
      </c>
    </row>
    <row r="14" spans="1:16" ht="18" customHeight="1">
      <c r="A14" s="73" t="s">
        <v>23</v>
      </c>
      <c r="B14" s="86">
        <v>11955.346037735851</v>
      </c>
      <c r="C14" s="86">
        <v>24723.073191235777</v>
      </c>
      <c r="D14" s="86">
        <v>35035.575202984634</v>
      </c>
      <c r="E14" s="86">
        <v>34426.984607812446</v>
      </c>
      <c r="F14" s="86">
        <v>28580.669962771924</v>
      </c>
      <c r="G14" s="74">
        <v>12541.909096767238</v>
      </c>
      <c r="H14" s="74">
        <v>25161.659556270504</v>
      </c>
      <c r="I14" s="74">
        <v>35138.295789722812</v>
      </c>
      <c r="J14" s="74">
        <v>33970.176705887148</v>
      </c>
      <c r="K14" s="74">
        <v>28055.788751630091</v>
      </c>
      <c r="L14" s="75">
        <f t="shared" si="1"/>
        <v>-4.6768243534995584</v>
      </c>
      <c r="M14" s="75">
        <f t="shared" si="0"/>
        <v>-1.7430740768663959</v>
      </c>
      <c r="N14" s="75">
        <f t="shared" si="0"/>
        <v>-0.29233229566079766</v>
      </c>
      <c r="O14" s="75">
        <f t="shared" si="0"/>
        <v>1.344732192241237</v>
      </c>
      <c r="P14" s="75">
        <f t="shared" si="0"/>
        <v>1.8708481725053523</v>
      </c>
    </row>
    <row r="15" spans="1:16" ht="18" customHeight="1">
      <c r="A15" s="73" t="s">
        <v>24</v>
      </c>
      <c r="B15" s="86">
        <v>11470.490215045706</v>
      </c>
      <c r="C15" s="86">
        <v>19991.928746799716</v>
      </c>
      <c r="D15" s="86">
        <v>26878.057900446722</v>
      </c>
      <c r="E15" s="86">
        <v>26609.240694454078</v>
      </c>
      <c r="F15" s="86">
        <v>22537.338250731562</v>
      </c>
      <c r="G15" s="74">
        <v>9780.3540510920848</v>
      </c>
      <c r="H15" s="74">
        <v>19948.931019045784</v>
      </c>
      <c r="I15" s="74">
        <v>27071.146052119468</v>
      </c>
      <c r="J15" s="74">
        <v>26299.916681396247</v>
      </c>
      <c r="K15" s="74">
        <v>21977.268699146876</v>
      </c>
      <c r="L15" s="75">
        <f t="shared" si="1"/>
        <v>17.280930272303365</v>
      </c>
      <c r="M15" s="75">
        <f t="shared" si="0"/>
        <v>0.21553900664091605</v>
      </c>
      <c r="N15" s="75">
        <f t="shared" si="0"/>
        <v>-0.71326182977624075</v>
      </c>
      <c r="O15" s="75">
        <f t="shared" si="0"/>
        <v>1.1761406578015392</v>
      </c>
      <c r="P15" s="75">
        <f t="shared" si="0"/>
        <v>2.5484038041834864</v>
      </c>
    </row>
    <row r="16" spans="1:16" ht="18" customHeight="1">
      <c r="A16" s="73" t="s">
        <v>25</v>
      </c>
      <c r="B16" s="86">
        <v>9387.7857044047814</v>
      </c>
      <c r="C16" s="86">
        <v>19483.14744815684</v>
      </c>
      <c r="D16" s="86">
        <v>25120.038980937323</v>
      </c>
      <c r="E16" s="86">
        <v>24855.872452371521</v>
      </c>
      <c r="F16" s="86">
        <v>20192.894097463606</v>
      </c>
      <c r="G16" s="74">
        <v>9160.7671309331436</v>
      </c>
      <c r="H16" s="74">
        <v>19592.912034618246</v>
      </c>
      <c r="I16" s="74">
        <v>25016.825409999259</v>
      </c>
      <c r="J16" s="74">
        <v>24514.051546376708</v>
      </c>
      <c r="K16" s="74">
        <v>19777.035582124361</v>
      </c>
      <c r="L16" s="75">
        <f t="shared" si="1"/>
        <v>2.4781611651830415</v>
      </c>
      <c r="M16" s="75">
        <f t="shared" si="0"/>
        <v>-0.5602259953368115</v>
      </c>
      <c r="N16" s="75">
        <f t="shared" si="0"/>
        <v>0.41257661292551145</v>
      </c>
      <c r="O16" s="75">
        <f t="shared" si="0"/>
        <v>1.3943876447683159</v>
      </c>
      <c r="P16" s="75">
        <f t="shared" si="0"/>
        <v>2.1027343234145883</v>
      </c>
    </row>
    <row r="17" spans="1:16" ht="18" customHeight="1">
      <c r="A17" s="73" t="s">
        <v>26</v>
      </c>
      <c r="B17" s="86">
        <v>8820.1722074185673</v>
      </c>
      <c r="C17" s="86">
        <v>22473.566581098032</v>
      </c>
      <c r="D17" s="86">
        <v>33910.373173293294</v>
      </c>
      <c r="E17" s="86">
        <v>32263.880707565535</v>
      </c>
      <c r="F17" s="86">
        <v>25765.016273901987</v>
      </c>
      <c r="G17" s="74">
        <v>8575.2464284599846</v>
      </c>
      <c r="H17" s="74">
        <v>22467.185215118767</v>
      </c>
      <c r="I17" s="74">
        <v>32909.167048277632</v>
      </c>
      <c r="J17" s="74">
        <v>31831.014202292976</v>
      </c>
      <c r="K17" s="74">
        <v>25160.745601499777</v>
      </c>
      <c r="L17" s="75">
        <f t="shared" si="1"/>
        <v>2.856195224264459</v>
      </c>
      <c r="M17" s="75">
        <f t="shared" si="0"/>
        <v>2.8403050574269378E-2</v>
      </c>
      <c r="N17" s="75">
        <f t="shared" si="0"/>
        <v>3.0423320151096389</v>
      </c>
      <c r="O17" s="75">
        <f t="shared" si="0"/>
        <v>1.3598891399488529</v>
      </c>
      <c r="P17" s="75">
        <f t="shared" si="0"/>
        <v>2.4016405633312821</v>
      </c>
    </row>
    <row r="18" spans="1:16" ht="18" customHeight="1">
      <c r="A18" s="73" t="s">
        <v>27</v>
      </c>
      <c r="B18" s="86">
        <v>9026.0030811435554</v>
      </c>
      <c r="C18" s="86">
        <v>19804.892415448794</v>
      </c>
      <c r="D18" s="86">
        <v>29020.870409038052</v>
      </c>
      <c r="E18" s="86">
        <v>28212.795990084836</v>
      </c>
      <c r="F18" s="86">
        <v>22713.296047985434</v>
      </c>
      <c r="G18" s="74">
        <v>8877.7516637349599</v>
      </c>
      <c r="H18" s="74">
        <v>20161.290325569626</v>
      </c>
      <c r="I18" s="74">
        <v>29116.594155191968</v>
      </c>
      <c r="J18" s="74">
        <v>27731.103867027636</v>
      </c>
      <c r="K18" s="74">
        <v>22388.096047942901</v>
      </c>
      <c r="L18" s="75">
        <f t="shared" si="1"/>
        <v>1.6699207527305915</v>
      </c>
      <c r="M18" s="75">
        <f t="shared" si="0"/>
        <v>-1.7677336339372518</v>
      </c>
      <c r="N18" s="75">
        <f t="shared" si="0"/>
        <v>-0.3287601071873516</v>
      </c>
      <c r="O18" s="75">
        <f t="shared" si="0"/>
        <v>1.7370102732546973</v>
      </c>
      <c r="P18" s="75">
        <f t="shared" si="0"/>
        <v>1.4525576419992752</v>
      </c>
    </row>
    <row r="19" spans="1:16" ht="18" customHeight="1">
      <c r="A19" s="73" t="s">
        <v>28</v>
      </c>
      <c r="B19" s="86">
        <v>9742.1405289111826</v>
      </c>
      <c r="C19" s="86">
        <v>20446.777354849732</v>
      </c>
      <c r="D19" s="86">
        <v>29336.567062082981</v>
      </c>
      <c r="E19" s="86">
        <v>29905.353098691521</v>
      </c>
      <c r="F19" s="86">
        <v>24108.909318421902</v>
      </c>
      <c r="G19" s="74">
        <v>9390.4361091198516</v>
      </c>
      <c r="H19" s="74">
        <v>20735.244625597115</v>
      </c>
      <c r="I19" s="74">
        <v>29646.157738936843</v>
      </c>
      <c r="J19" s="74">
        <v>29332.334144477067</v>
      </c>
      <c r="K19" s="74">
        <v>23735.542867139618</v>
      </c>
      <c r="L19" s="75">
        <f t="shared" si="1"/>
        <v>3.7453470286620756</v>
      </c>
      <c r="M19" s="75">
        <f t="shared" si="0"/>
        <v>-1.3911929950962743</v>
      </c>
      <c r="N19" s="75">
        <f t="shared" si="0"/>
        <v>-1.0442860069089173</v>
      </c>
      <c r="O19" s="75">
        <f t="shared" si="0"/>
        <v>1.9535402514918749</v>
      </c>
      <c r="P19" s="75">
        <f t="shared" si="0"/>
        <v>1.5730268036093078</v>
      </c>
    </row>
    <row r="20" spans="1:16" ht="18" customHeight="1">
      <c r="A20" s="73" t="s">
        <v>29</v>
      </c>
      <c r="B20" s="86">
        <v>9990.8062329552758</v>
      </c>
      <c r="C20" s="86">
        <v>23002.72680562457</v>
      </c>
      <c r="D20" s="86">
        <v>37285.553895778772</v>
      </c>
      <c r="E20" s="86">
        <v>36517.492207627438</v>
      </c>
      <c r="F20" s="86">
        <v>31517.308845117972</v>
      </c>
      <c r="G20" s="74">
        <v>9389.6624162648241</v>
      </c>
      <c r="H20" s="74">
        <v>22679.643636041324</v>
      </c>
      <c r="I20" s="74">
        <v>37367.135842594871</v>
      </c>
      <c r="J20" s="74">
        <v>36716.577748367992</v>
      </c>
      <c r="K20" s="74">
        <v>30914.673763282663</v>
      </c>
      <c r="L20" s="75">
        <f t="shared" si="1"/>
        <v>6.4021877469114035</v>
      </c>
      <c r="M20" s="75">
        <f t="shared" si="0"/>
        <v>1.4245513499595672</v>
      </c>
      <c r="N20" s="75">
        <f t="shared" si="0"/>
        <v>-0.21832539469911288</v>
      </c>
      <c r="O20" s="75">
        <f t="shared" si="0"/>
        <v>-0.54222248627026082</v>
      </c>
      <c r="P20" s="75">
        <f t="shared" si="0"/>
        <v>1.9493496403997594</v>
      </c>
    </row>
    <row r="21" spans="1:16" ht="18" customHeight="1">
      <c r="A21" s="76" t="s">
        <v>30</v>
      </c>
      <c r="B21" s="87">
        <v>9661.9498596043413</v>
      </c>
      <c r="C21" s="87">
        <v>21116.49442992554</v>
      </c>
      <c r="D21" s="87">
        <v>31039.684152836446</v>
      </c>
      <c r="E21" s="87">
        <v>31243.56392420944</v>
      </c>
      <c r="F21" s="87">
        <v>25033.784319596958</v>
      </c>
      <c r="G21" s="77">
        <v>9323.3550363248214</v>
      </c>
      <c r="H21" s="77">
        <v>21239.752224274605</v>
      </c>
      <c r="I21" s="77">
        <v>31040.483139743152</v>
      </c>
      <c r="J21" s="77">
        <v>30878.941153120319</v>
      </c>
      <c r="K21" s="77">
        <v>24231.894913968867</v>
      </c>
      <c r="L21" s="75">
        <f t="shared" si="1"/>
        <v>3.6316843235114082</v>
      </c>
      <c r="M21" s="75">
        <f t="shared" si="0"/>
        <v>-0.58031653593489441</v>
      </c>
      <c r="N21" s="75">
        <f t="shared" si="0"/>
        <v>-2.5740156914084312E-3</v>
      </c>
      <c r="O21" s="75">
        <f t="shared" si="0"/>
        <v>1.1808137114580968</v>
      </c>
      <c r="P21" s="75">
        <f t="shared" si="0"/>
        <v>3.3092311124452314</v>
      </c>
    </row>
    <row r="22" spans="1:16" ht="18" customHeight="1">
      <c r="A22" s="73" t="s">
        <v>31</v>
      </c>
      <c r="B22" s="86">
        <v>7399.6873578384821</v>
      </c>
      <c r="C22" s="86">
        <v>13194.051655750496</v>
      </c>
      <c r="D22" s="86">
        <v>15330.580261104185</v>
      </c>
      <c r="E22" s="86">
        <v>4407.0871187178327</v>
      </c>
      <c r="F22" s="86">
        <v>2866.1200599388703</v>
      </c>
      <c r="G22" s="74">
        <v>8224.8874574592664</v>
      </c>
      <c r="H22" s="74">
        <v>13615.539969915179</v>
      </c>
      <c r="I22" s="74">
        <v>15014.443687423631</v>
      </c>
      <c r="J22" s="74">
        <v>4116.0813514264773</v>
      </c>
      <c r="K22" s="74">
        <v>3382.0523477898978</v>
      </c>
      <c r="L22" s="75">
        <f t="shared" si="1"/>
        <v>-10.032965239814908</v>
      </c>
      <c r="M22" s="75">
        <f t="shared" si="1"/>
        <v>-3.0956415617448929</v>
      </c>
      <c r="N22" s="75">
        <f t="shared" si="1"/>
        <v>2.1055496977577421</v>
      </c>
      <c r="O22" s="75">
        <f t="shared" si="1"/>
        <v>7.0699712285935217</v>
      </c>
      <c r="P22" s="75">
        <f t="shared" si="1"/>
        <v>-15.255005978490507</v>
      </c>
    </row>
    <row r="23" spans="1:16" ht="18" customHeight="1">
      <c r="A23" s="76" t="s">
        <v>3</v>
      </c>
      <c r="B23" s="87">
        <v>9490.4373419041258</v>
      </c>
      <c r="C23" s="87">
        <v>20741.81757720625</v>
      </c>
      <c r="D23" s="87">
        <v>30447.373397567848</v>
      </c>
      <c r="E23" s="87">
        <v>25756.973607411761</v>
      </c>
      <c r="F23" s="87">
        <v>16539.843165451322</v>
      </c>
      <c r="G23" s="77">
        <v>9248.5996358636366</v>
      </c>
      <c r="H23" s="77">
        <v>20886.077998693163</v>
      </c>
      <c r="I23" s="77">
        <v>30412.031837113165</v>
      </c>
      <c r="J23" s="77">
        <v>24424.45135628854</v>
      </c>
      <c r="K23" s="77">
        <v>14090.938507244575</v>
      </c>
      <c r="L23" s="75">
        <f t="shared" si="1"/>
        <v>2.614857552085033</v>
      </c>
      <c r="M23" s="75">
        <f t="shared" si="1"/>
        <v>-0.69070134419654916</v>
      </c>
      <c r="N23" s="75">
        <f t="shared" si="1"/>
        <v>0.11620913934317842</v>
      </c>
      <c r="O23" s="75">
        <f t="shared" si="1"/>
        <v>5.4556895943545411</v>
      </c>
      <c r="P23" s="75">
        <f t="shared" si="1"/>
        <v>17.379287099632805</v>
      </c>
    </row>
    <row r="24" spans="1:16">
      <c r="A24" s="43" t="s">
        <v>102</v>
      </c>
    </row>
  </sheetData>
  <mergeCells count="10">
    <mergeCell ref="B2:F2"/>
    <mergeCell ref="B3:F3"/>
    <mergeCell ref="B4:F4"/>
    <mergeCell ref="G2:K2"/>
    <mergeCell ref="A2:A5"/>
    <mergeCell ref="L2:P2"/>
    <mergeCell ref="G3:K3"/>
    <mergeCell ref="L3:P3"/>
    <mergeCell ref="G4:K4"/>
    <mergeCell ref="L4:P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22" sqref="H22"/>
    </sheetView>
  </sheetViews>
  <sheetFormatPr defaultColWidth="11.7109375" defaultRowHeight="15"/>
  <cols>
    <col min="2" max="2" width="16" bestFit="1" customWidth="1"/>
    <col min="3" max="3" width="26.5703125" bestFit="1" customWidth="1"/>
  </cols>
  <sheetData>
    <row r="1" spans="1:4" s="80" customFormat="1">
      <c r="A1" s="90" t="s">
        <v>154</v>
      </c>
    </row>
    <row r="2" spans="1:4">
      <c r="A2" s="47"/>
    </row>
    <row r="3" spans="1:4">
      <c r="A3" s="47"/>
    </row>
    <row r="4" spans="1:4">
      <c r="A4" s="47"/>
    </row>
    <row r="5" spans="1:4">
      <c r="A5" s="47"/>
    </row>
    <row r="6" spans="1:4">
      <c r="A6" s="47"/>
    </row>
    <row r="7" spans="1:4" ht="15.75" thickBot="1">
      <c r="A7" s="47"/>
    </row>
    <row r="8" spans="1:4">
      <c r="A8" s="21" t="s">
        <v>15</v>
      </c>
      <c r="B8" s="22">
        <v>4334088759.610075</v>
      </c>
      <c r="C8" t="s">
        <v>44</v>
      </c>
      <c r="D8" s="19"/>
    </row>
    <row r="9" spans="1:4">
      <c r="A9" s="23" t="s">
        <v>16</v>
      </c>
      <c r="B9" s="24">
        <v>4559557142.0600748</v>
      </c>
      <c r="C9" t="s">
        <v>43</v>
      </c>
      <c r="D9" s="18"/>
    </row>
    <row r="10" spans="1:4">
      <c r="A10" s="23" t="s">
        <v>17</v>
      </c>
      <c r="B10" s="24">
        <v>3467127060.2799878</v>
      </c>
      <c r="C10" t="s">
        <v>45</v>
      </c>
      <c r="D10" s="16"/>
    </row>
    <row r="11" spans="1:4">
      <c r="A11" s="23" t="s">
        <v>18</v>
      </c>
      <c r="B11" s="24">
        <v>2429927414.1200032</v>
      </c>
      <c r="C11" t="s">
        <v>46</v>
      </c>
      <c r="D11" s="17"/>
    </row>
    <row r="12" spans="1:4">
      <c r="A12" s="23" t="s">
        <v>19</v>
      </c>
      <c r="B12" s="24">
        <v>3017806062.7700491</v>
      </c>
      <c r="C12" t="s">
        <v>45</v>
      </c>
      <c r="D12" s="16"/>
    </row>
    <row r="13" spans="1:4">
      <c r="A13" s="23" t="s">
        <v>20</v>
      </c>
      <c r="B13" s="24">
        <v>2537913427.5600085</v>
      </c>
      <c r="C13" t="s">
        <v>45</v>
      </c>
      <c r="D13" s="16"/>
    </row>
    <row r="14" spans="1:4">
      <c r="A14" s="23" t="s">
        <v>21</v>
      </c>
      <c r="B14" s="24">
        <v>5000910769.6101007</v>
      </c>
      <c r="C14" t="s">
        <v>43</v>
      </c>
      <c r="D14" s="18"/>
    </row>
    <row r="15" spans="1:4">
      <c r="A15" s="23" t="s">
        <v>22</v>
      </c>
      <c r="B15" s="24">
        <v>2483781526.6399846</v>
      </c>
      <c r="C15" t="s">
        <v>46</v>
      </c>
      <c r="D15" s="17"/>
    </row>
    <row r="16" spans="1:4">
      <c r="A16" s="23" t="s">
        <v>23</v>
      </c>
      <c r="B16" s="24">
        <v>3452099682.4999514</v>
      </c>
      <c r="C16" t="s">
        <v>45</v>
      </c>
      <c r="D16" s="16"/>
    </row>
    <row r="17" spans="1:4">
      <c r="A17" s="23" t="s">
        <v>24</v>
      </c>
      <c r="B17" s="24">
        <v>3290337220.850008</v>
      </c>
      <c r="C17" t="s">
        <v>45</v>
      </c>
      <c r="D17" s="16"/>
    </row>
    <row r="18" spans="1:4">
      <c r="A18" s="23" t="s">
        <v>25</v>
      </c>
      <c r="B18" s="24">
        <v>2107212497.5400343</v>
      </c>
      <c r="C18" t="s">
        <v>46</v>
      </c>
      <c r="D18" s="17"/>
    </row>
    <row r="19" spans="1:4">
      <c r="A19" s="23" t="s">
        <v>26</v>
      </c>
      <c r="B19" s="24">
        <v>2611489669.1099739</v>
      </c>
      <c r="C19" t="s">
        <v>45</v>
      </c>
      <c r="D19" s="16"/>
    </row>
    <row r="20" spans="1:4">
      <c r="A20" s="23" t="s">
        <v>27</v>
      </c>
      <c r="B20" s="24">
        <v>2006988851.1300077</v>
      </c>
      <c r="C20" t="s">
        <v>46</v>
      </c>
      <c r="D20" s="17"/>
    </row>
    <row r="21" spans="1:4">
      <c r="A21" s="23" t="s">
        <v>28</v>
      </c>
      <c r="B21" s="24">
        <v>2971892477.5499535</v>
      </c>
      <c r="C21" t="s">
        <v>45</v>
      </c>
      <c r="D21" s="16"/>
    </row>
    <row r="22" spans="1:4" ht="15.75" thickBot="1">
      <c r="A22" s="25" t="s">
        <v>29</v>
      </c>
      <c r="B22" s="26">
        <v>2868676537.6200056</v>
      </c>
      <c r="C22" t="s">
        <v>45</v>
      </c>
      <c r="D22" s="16"/>
    </row>
    <row r="23" spans="1:4">
      <c r="A23" s="48"/>
      <c r="B23" s="49"/>
      <c r="D23" s="50"/>
    </row>
    <row r="24" spans="1:4">
      <c r="A24" s="48"/>
      <c r="B24" s="49"/>
      <c r="D24" s="50"/>
    </row>
    <row r="25" spans="1:4">
      <c r="A25" s="48"/>
      <c r="B25" s="49"/>
      <c r="D25" s="50"/>
    </row>
    <row r="26" spans="1:4">
      <c r="A26" s="48"/>
      <c r="B26" s="49"/>
      <c r="D26" s="50"/>
    </row>
    <row r="27" spans="1:4">
      <c r="A27" s="48"/>
      <c r="B27" s="49"/>
      <c r="D27" s="50"/>
    </row>
    <row r="28" spans="1:4">
      <c r="A28" s="48"/>
      <c r="B28" s="49"/>
      <c r="D28" s="50"/>
    </row>
    <row r="29" spans="1:4">
      <c r="A29" s="48"/>
      <c r="B29" s="49"/>
      <c r="D29" s="50"/>
    </row>
    <row r="30" spans="1:4">
      <c r="A30" s="48"/>
      <c r="B30" s="49"/>
      <c r="D30" s="50"/>
    </row>
    <row r="31" spans="1:4">
      <c r="A31" s="48"/>
      <c r="B31" s="49"/>
      <c r="D31" s="50"/>
    </row>
    <row r="32" spans="1:4">
      <c r="A32" s="48"/>
      <c r="B32" s="49"/>
      <c r="D32" s="50"/>
    </row>
    <row r="34" spans="1:1">
      <c r="A34" s="43" t="s">
        <v>102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32" sqref="E32"/>
    </sheetView>
  </sheetViews>
  <sheetFormatPr defaultRowHeight="15"/>
  <cols>
    <col min="1" max="1" width="16.7109375" customWidth="1"/>
    <col min="2" max="2" width="17" bestFit="1" customWidth="1"/>
    <col min="3" max="3" width="16" bestFit="1" customWidth="1"/>
    <col min="4" max="4" width="17" bestFit="1" customWidth="1"/>
  </cols>
  <sheetData>
    <row r="1" spans="1:4">
      <c r="A1" s="80" t="s">
        <v>121</v>
      </c>
    </row>
    <row r="2" spans="1:4">
      <c r="A2" s="180" t="s">
        <v>101</v>
      </c>
      <c r="B2" s="177" t="s">
        <v>9</v>
      </c>
      <c r="C2" s="178"/>
      <c r="D2" s="179"/>
    </row>
    <row r="3" spans="1:4">
      <c r="A3" s="181"/>
      <c r="B3" s="91" t="s">
        <v>12</v>
      </c>
      <c r="C3" s="91" t="s">
        <v>12</v>
      </c>
      <c r="D3" s="92" t="s">
        <v>12</v>
      </c>
    </row>
    <row r="4" spans="1:4">
      <c r="A4" s="182"/>
      <c r="B4" s="93" t="s">
        <v>115</v>
      </c>
      <c r="C4" s="93" t="s">
        <v>116</v>
      </c>
      <c r="D4" s="94" t="s">
        <v>3</v>
      </c>
    </row>
    <row r="5" spans="1:4">
      <c r="A5" s="95" t="s">
        <v>15</v>
      </c>
      <c r="B5" s="96">
        <v>4043190149.1899853</v>
      </c>
      <c r="C5" s="96">
        <v>290898610.42000109</v>
      </c>
      <c r="D5" s="96">
        <v>4334088759.610075</v>
      </c>
    </row>
    <row r="6" spans="1:4">
      <c r="A6" s="95" t="s">
        <v>16</v>
      </c>
      <c r="B6" s="96">
        <v>4310443928.7900171</v>
      </c>
      <c r="C6" s="96">
        <v>249113213.27000016</v>
      </c>
      <c r="D6" s="96">
        <v>4559557142.0600748</v>
      </c>
    </row>
    <row r="7" spans="1:4">
      <c r="A7" s="95" t="s">
        <v>17</v>
      </c>
      <c r="B7" s="96">
        <v>3313262469.7899666</v>
      </c>
      <c r="C7" s="96">
        <v>153864590.49000031</v>
      </c>
      <c r="D7" s="96">
        <v>3467127060.2799878</v>
      </c>
    </row>
    <row r="8" spans="1:4">
      <c r="A8" s="95" t="s">
        <v>18</v>
      </c>
      <c r="B8" s="96">
        <v>2318064621.2400289</v>
      </c>
      <c r="C8" s="96">
        <v>111862792.87999994</v>
      </c>
      <c r="D8" s="96">
        <v>2429927414.1200032</v>
      </c>
    </row>
    <row r="9" spans="1:4">
      <c r="A9" s="95" t="s">
        <v>19</v>
      </c>
      <c r="B9" s="96">
        <v>2791968302.5800304</v>
      </c>
      <c r="C9" s="96">
        <v>225837760.19000015</v>
      </c>
      <c r="D9" s="96">
        <v>3017806062.7700491</v>
      </c>
    </row>
    <row r="10" spans="1:4">
      <c r="A10" s="95" t="s">
        <v>20</v>
      </c>
      <c r="B10" s="96">
        <v>2305973298.5100174</v>
      </c>
      <c r="C10" s="96">
        <v>231940129.0499998</v>
      </c>
      <c r="D10" s="96">
        <v>2537913427.5600085</v>
      </c>
    </row>
    <row r="11" spans="1:4">
      <c r="A11" s="95" t="s">
        <v>21</v>
      </c>
      <c r="B11" s="96">
        <v>4764302815.5799637</v>
      </c>
      <c r="C11" s="96">
        <v>236607954.03000063</v>
      </c>
      <c r="D11" s="96">
        <v>5000910769.6101007</v>
      </c>
    </row>
    <row r="12" spans="1:4">
      <c r="A12" s="95" t="s">
        <v>22</v>
      </c>
      <c r="B12" s="96">
        <v>2373392376.5100093</v>
      </c>
      <c r="C12" s="96">
        <v>110389150.13000004</v>
      </c>
      <c r="D12" s="96">
        <v>2483781526.6399846</v>
      </c>
    </row>
    <row r="13" spans="1:4">
      <c r="A13" s="95" t="s">
        <v>23</v>
      </c>
      <c r="B13" s="96">
        <v>3268654166.999979</v>
      </c>
      <c r="C13" s="96">
        <v>183445515.50000015</v>
      </c>
      <c r="D13" s="96">
        <v>3452099682.4999514</v>
      </c>
    </row>
    <row r="14" spans="1:4">
      <c r="A14" s="95" t="s">
        <v>24</v>
      </c>
      <c r="B14" s="96">
        <v>3018829894.0800166</v>
      </c>
      <c r="C14" s="96">
        <v>271507326.7700007</v>
      </c>
      <c r="D14" s="96">
        <v>3290337220.850008</v>
      </c>
    </row>
    <row r="15" spans="1:4">
      <c r="A15" s="95" t="s">
        <v>25</v>
      </c>
      <c r="B15" s="96">
        <v>1974647185.2399945</v>
      </c>
      <c r="C15" s="96">
        <v>132565312.2999997</v>
      </c>
      <c r="D15" s="96">
        <v>2107212497.5400343</v>
      </c>
    </row>
    <row r="16" spans="1:4">
      <c r="A16" s="95" t="s">
        <v>26</v>
      </c>
      <c r="B16" s="96">
        <v>2479874511.1800051</v>
      </c>
      <c r="C16" s="96">
        <v>131615157.93000019</v>
      </c>
      <c r="D16" s="96">
        <v>2611489669.1099739</v>
      </c>
    </row>
    <row r="17" spans="1:4">
      <c r="A17" s="95" t="s">
        <v>27</v>
      </c>
      <c r="B17" s="96">
        <v>1888160016.6900198</v>
      </c>
      <c r="C17" s="96">
        <v>118828834.43999951</v>
      </c>
      <c r="D17" s="96">
        <v>2006988851.1300077</v>
      </c>
    </row>
    <row r="18" spans="1:4">
      <c r="A18" s="95" t="s">
        <v>28</v>
      </c>
      <c r="B18" s="96">
        <v>2808344524.0899644</v>
      </c>
      <c r="C18" s="96">
        <v>163547953.45999965</v>
      </c>
      <c r="D18" s="96">
        <v>2971892477.5499535</v>
      </c>
    </row>
    <row r="19" spans="1:4">
      <c r="A19" s="95" t="s">
        <v>29</v>
      </c>
      <c r="B19" s="96">
        <v>2646032344.7799988</v>
      </c>
      <c r="C19" s="96">
        <v>222644192.84000126</v>
      </c>
      <c r="D19" s="96">
        <v>2868676537.6200056</v>
      </c>
    </row>
    <row r="20" spans="1:4">
      <c r="A20" s="97" t="s">
        <v>30</v>
      </c>
      <c r="B20" s="98">
        <v>44305140605.25132</v>
      </c>
      <c r="C20" s="98">
        <v>2834668493.6999927</v>
      </c>
      <c r="D20" s="98">
        <v>47139809098.95192</v>
      </c>
    </row>
    <row r="21" spans="1:4">
      <c r="A21" s="95" t="s">
        <v>31</v>
      </c>
      <c r="B21" s="96">
        <v>1337558816.3199902</v>
      </c>
      <c r="C21" s="96">
        <v>360102840.57999837</v>
      </c>
      <c r="D21" s="96">
        <v>1697661656.8999689</v>
      </c>
    </row>
    <row r="22" spans="1:4">
      <c r="A22" s="97" t="s">
        <v>3</v>
      </c>
      <c r="B22" s="98">
        <v>45642699421.566299</v>
      </c>
      <c r="C22" s="98">
        <v>3194771334.2800241</v>
      </c>
      <c r="D22" s="98">
        <v>48837470755.85157</v>
      </c>
    </row>
    <row r="23" spans="1:4">
      <c r="A23" s="43" t="s">
        <v>102</v>
      </c>
    </row>
    <row r="25" spans="1:4">
      <c r="A25" s="43"/>
    </row>
  </sheetData>
  <mergeCells count="2">
    <mergeCell ref="B2:D2"/>
    <mergeCell ref="A2:A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7" sqref="E7"/>
    </sheetView>
  </sheetViews>
  <sheetFormatPr defaultColWidth="36" defaultRowHeight="15"/>
  <cols>
    <col min="1" max="1" width="3" bestFit="1" customWidth="1"/>
    <col min="3" max="3" width="9.140625" bestFit="1" customWidth="1"/>
    <col min="4" max="4" width="11.5703125" customWidth="1"/>
    <col min="6" max="6" width="7.42578125" customWidth="1"/>
  </cols>
  <sheetData>
    <row r="1" spans="1:7">
      <c r="A1" s="80" t="s">
        <v>155</v>
      </c>
      <c r="B1" s="80"/>
      <c r="C1" s="80"/>
      <c r="D1" s="80"/>
      <c r="E1" s="80"/>
      <c r="G1" s="80" t="s">
        <v>123</v>
      </c>
    </row>
    <row r="2" spans="1:7" ht="24">
      <c r="A2" s="183" t="s">
        <v>156</v>
      </c>
      <c r="B2" s="184"/>
      <c r="C2" s="99" t="s">
        <v>157</v>
      </c>
      <c r="D2" s="100" t="s">
        <v>158</v>
      </c>
      <c r="E2" s="82"/>
    </row>
    <row r="3" spans="1:7">
      <c r="A3" s="144">
        <v>1</v>
      </c>
      <c r="B3" s="145" t="s">
        <v>55</v>
      </c>
      <c r="C3" s="101">
        <v>42241</v>
      </c>
      <c r="D3" s="102">
        <v>10037.006189957548</v>
      </c>
      <c r="E3" s="82"/>
    </row>
    <row r="4" spans="1:7">
      <c r="A4" s="144">
        <v>2</v>
      </c>
      <c r="B4" s="145" t="s">
        <v>65</v>
      </c>
      <c r="C4" s="101">
        <v>19271</v>
      </c>
      <c r="D4" s="102">
        <v>7789.3385760988376</v>
      </c>
      <c r="E4" s="82"/>
    </row>
    <row r="5" spans="1:7">
      <c r="A5" s="144">
        <v>3</v>
      </c>
      <c r="B5" s="145" t="s">
        <v>63</v>
      </c>
      <c r="C5" s="101">
        <v>14259</v>
      </c>
      <c r="D5" s="102">
        <v>9388.3933459568652</v>
      </c>
      <c r="E5" s="82"/>
    </row>
    <row r="6" spans="1:7">
      <c r="A6" s="144">
        <v>4</v>
      </c>
      <c r="B6" s="145" t="s">
        <v>50</v>
      </c>
      <c r="C6" s="101">
        <v>10102</v>
      </c>
      <c r="D6" s="102">
        <v>15825.172605424665</v>
      </c>
      <c r="E6" s="82"/>
    </row>
    <row r="7" spans="1:7">
      <c r="A7" s="144">
        <v>5</v>
      </c>
      <c r="B7" s="145" t="s">
        <v>62</v>
      </c>
      <c r="C7" s="101">
        <v>9993</v>
      </c>
      <c r="D7" s="102">
        <v>9570.4649794856723</v>
      </c>
      <c r="E7" s="82"/>
    </row>
    <row r="8" spans="1:7">
      <c r="A8" s="144">
        <v>6</v>
      </c>
      <c r="B8" s="145" t="s">
        <v>69</v>
      </c>
      <c r="C8" s="101">
        <v>8727</v>
      </c>
      <c r="D8" s="102">
        <v>14739.855546006653</v>
      </c>
      <c r="E8" s="82"/>
    </row>
    <row r="9" spans="1:7">
      <c r="A9" s="144">
        <v>7</v>
      </c>
      <c r="B9" s="145" t="s">
        <v>51</v>
      </c>
      <c r="C9" s="101">
        <v>8270</v>
      </c>
      <c r="D9" s="102">
        <v>12918.703308343413</v>
      </c>
      <c r="E9" s="82"/>
    </row>
    <row r="10" spans="1:7">
      <c r="A10" s="144">
        <v>8</v>
      </c>
      <c r="B10" s="145" t="s">
        <v>54</v>
      </c>
      <c r="C10" s="101">
        <v>7427</v>
      </c>
      <c r="D10" s="102">
        <v>10850.585797764938</v>
      </c>
      <c r="E10" s="82"/>
    </row>
    <row r="11" spans="1:7">
      <c r="A11" s="144">
        <v>9</v>
      </c>
      <c r="B11" s="145" t="s">
        <v>72</v>
      </c>
      <c r="C11" s="101">
        <v>6802</v>
      </c>
      <c r="D11" s="102">
        <v>11100.756024698609</v>
      </c>
      <c r="E11" s="82"/>
    </row>
    <row r="12" spans="1:7">
      <c r="A12" s="144">
        <v>10</v>
      </c>
      <c r="B12" s="145" t="s">
        <v>75</v>
      </c>
      <c r="C12" s="101">
        <v>6635</v>
      </c>
      <c r="D12" s="102">
        <v>10649.09737603621</v>
      </c>
      <c r="E12" s="82"/>
    </row>
    <row r="13" spans="1:7">
      <c r="A13" s="144">
        <v>11</v>
      </c>
      <c r="B13" s="145" t="s">
        <v>58</v>
      </c>
      <c r="C13" s="101">
        <v>6581</v>
      </c>
      <c r="D13" s="102">
        <v>7744.7517079471172</v>
      </c>
      <c r="E13" s="82"/>
    </row>
    <row r="14" spans="1:7">
      <c r="A14" s="144">
        <v>12</v>
      </c>
      <c r="B14" s="145" t="s">
        <v>53</v>
      </c>
      <c r="C14" s="101">
        <v>5688</v>
      </c>
      <c r="D14" s="102">
        <v>9278.0160073839434</v>
      </c>
      <c r="E14" s="82"/>
    </row>
    <row r="15" spans="1:7">
      <c r="A15" s="144">
        <v>13</v>
      </c>
      <c r="B15" s="145" t="s">
        <v>57</v>
      </c>
      <c r="C15" s="101">
        <v>5276</v>
      </c>
      <c r="D15" s="102">
        <v>17726.153641015873</v>
      </c>
      <c r="E15" s="82"/>
    </row>
    <row r="16" spans="1:7">
      <c r="A16" s="144">
        <v>14</v>
      </c>
      <c r="B16" s="145" t="s">
        <v>59</v>
      </c>
      <c r="C16" s="101">
        <v>5119</v>
      </c>
      <c r="D16" s="102">
        <v>9028.4862824770607</v>
      </c>
      <c r="E16" s="82"/>
    </row>
    <row r="17" spans="1:5">
      <c r="A17" s="144">
        <v>15</v>
      </c>
      <c r="B17" s="145" t="s">
        <v>67</v>
      </c>
      <c r="C17" s="101">
        <v>5007</v>
      </c>
      <c r="D17" s="102">
        <v>28873.254220091931</v>
      </c>
      <c r="E17" s="82"/>
    </row>
    <row r="18" spans="1:5">
      <c r="A18" s="144">
        <v>16</v>
      </c>
      <c r="B18" s="145" t="s">
        <v>64</v>
      </c>
      <c r="C18" s="101">
        <v>4639</v>
      </c>
      <c r="D18" s="102">
        <v>10347.262916576854</v>
      </c>
      <c r="E18" s="82"/>
    </row>
    <row r="19" spans="1:5">
      <c r="A19" s="144">
        <v>17</v>
      </c>
      <c r="B19" s="145" t="s">
        <v>73</v>
      </c>
      <c r="C19" s="101">
        <v>4619</v>
      </c>
      <c r="D19" s="102">
        <v>12617.549666594534</v>
      </c>
      <c r="E19" s="82"/>
    </row>
    <row r="20" spans="1:5">
      <c r="A20" s="144">
        <v>18</v>
      </c>
      <c r="B20" s="145" t="s">
        <v>52</v>
      </c>
      <c r="C20" s="101">
        <v>4563</v>
      </c>
      <c r="D20" s="102">
        <v>21912.908560157804</v>
      </c>
      <c r="E20" s="82"/>
    </row>
    <row r="21" spans="1:5">
      <c r="A21" s="144">
        <v>19</v>
      </c>
      <c r="B21" s="145" t="s">
        <v>47</v>
      </c>
      <c r="C21" s="101">
        <v>4460</v>
      </c>
      <c r="D21" s="102">
        <v>12948.832618834069</v>
      </c>
      <c r="E21" s="82"/>
    </row>
    <row r="22" spans="1:5">
      <c r="A22" s="144">
        <v>20</v>
      </c>
      <c r="B22" s="145" t="s">
        <v>159</v>
      </c>
      <c r="C22" s="101">
        <v>4095</v>
      </c>
      <c r="D22" s="102">
        <v>23965.196542124588</v>
      </c>
      <c r="E22" s="82"/>
    </row>
    <row r="23" spans="1:5">
      <c r="A23" s="144">
        <v>21</v>
      </c>
      <c r="B23" s="145" t="s">
        <v>56</v>
      </c>
      <c r="C23" s="101">
        <v>3907</v>
      </c>
      <c r="D23" s="102">
        <v>14041.527230611728</v>
      </c>
      <c r="E23" s="82"/>
    </row>
    <row r="24" spans="1:5">
      <c r="A24" s="144">
        <v>22</v>
      </c>
      <c r="B24" s="145" t="s">
        <v>70</v>
      </c>
      <c r="C24" s="101">
        <v>3822</v>
      </c>
      <c r="D24" s="102">
        <v>15520.467119309276</v>
      </c>
      <c r="E24" s="82"/>
    </row>
    <row r="25" spans="1:5">
      <c r="A25" s="144">
        <v>23</v>
      </c>
      <c r="B25" s="145" t="s">
        <v>66</v>
      </c>
      <c r="C25" s="101">
        <v>3704</v>
      </c>
      <c r="D25" s="102">
        <v>22573.21003239743</v>
      </c>
      <c r="E25" s="82"/>
    </row>
    <row r="26" spans="1:5">
      <c r="A26" s="144">
        <v>24</v>
      </c>
      <c r="B26" s="145" t="s">
        <v>61</v>
      </c>
      <c r="C26" s="101">
        <v>3452</v>
      </c>
      <c r="D26" s="102">
        <v>9742.7889831981374</v>
      </c>
      <c r="E26" s="82"/>
    </row>
    <row r="27" spans="1:5">
      <c r="A27" s="144">
        <v>25</v>
      </c>
      <c r="B27" s="145" t="s">
        <v>74</v>
      </c>
      <c r="C27" s="101">
        <v>3170</v>
      </c>
      <c r="D27" s="102">
        <v>9888.791643533139</v>
      </c>
      <c r="E27" s="82"/>
    </row>
    <row r="28" spans="1:5">
      <c r="A28" s="144">
        <v>26</v>
      </c>
      <c r="B28" s="145" t="s">
        <v>68</v>
      </c>
      <c r="C28" s="101">
        <v>2940</v>
      </c>
      <c r="D28" s="102">
        <v>9245.191547619037</v>
      </c>
      <c r="E28" s="82"/>
    </row>
    <row r="29" spans="1:5">
      <c r="A29" s="144">
        <v>27</v>
      </c>
      <c r="B29" s="145" t="s">
        <v>76</v>
      </c>
      <c r="C29" s="101">
        <v>2576</v>
      </c>
      <c r="D29" s="102">
        <v>16381.937383540333</v>
      </c>
      <c r="E29" s="82"/>
    </row>
    <row r="30" spans="1:5">
      <c r="A30" s="144">
        <v>28</v>
      </c>
      <c r="B30" s="145" t="s">
        <v>60</v>
      </c>
      <c r="C30" s="101">
        <v>2202</v>
      </c>
      <c r="D30" s="102">
        <v>5708.9753633060755</v>
      </c>
      <c r="E30" s="82"/>
    </row>
    <row r="31" spans="1:5">
      <c r="A31" s="144">
        <v>29</v>
      </c>
      <c r="B31" s="145" t="s">
        <v>49</v>
      </c>
      <c r="C31" s="101">
        <v>2175</v>
      </c>
      <c r="D31" s="102">
        <v>7687.073085057451</v>
      </c>
      <c r="E31" s="82"/>
    </row>
    <row r="32" spans="1:5">
      <c r="A32" s="144">
        <v>30</v>
      </c>
      <c r="B32" s="145" t="s">
        <v>48</v>
      </c>
      <c r="C32" s="101">
        <v>2119</v>
      </c>
      <c r="D32" s="102">
        <v>16327.805068428495</v>
      </c>
      <c r="E32" s="82"/>
    </row>
    <row r="33" spans="1:1">
      <c r="A33" s="43" t="s">
        <v>102</v>
      </c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tab1</vt:lpstr>
      <vt:lpstr>tab2</vt:lpstr>
      <vt:lpstr>graf1</vt:lpstr>
      <vt:lpstr>tab3</vt:lpstr>
      <vt:lpstr>fig1</vt:lpstr>
      <vt:lpstr>tab4</vt:lpstr>
      <vt:lpstr>fig 2</vt:lpstr>
      <vt:lpstr>graf2</vt:lpstr>
      <vt:lpstr>Graf_3 - Tab_5</vt:lpstr>
      <vt:lpstr>Graf4</vt:lpstr>
      <vt:lpstr>Fig.3</vt:lpstr>
      <vt:lpstr>Graf.5</vt:lpstr>
      <vt:lpstr>Tab.6</vt:lpstr>
      <vt:lpstr>Graf6</vt:lpstr>
      <vt:lpstr>extra1</vt:lpstr>
      <vt:lpstr>extra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2019-10-14T12:27:01Z</dcterms:modified>
</cp:coreProperties>
</file>