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ns\Documents\GitHub\Golf-Bowling\Kuya\24 02 10 Leicester\"/>
    </mc:Choice>
  </mc:AlternateContent>
  <xr:revisionPtr revIDLastSave="0" documentId="13_ncr:1_{34F61A13-9189-4DC8-B623-0457184E9473}" xr6:coauthVersionLast="47" xr6:coauthVersionMax="47" xr10:uidLastSave="{00000000-0000-0000-0000-000000000000}"/>
  <bookViews>
    <workbookView xWindow="-108" yWindow="-108" windowWidth="23256" windowHeight="12576" activeTab="2" xr2:uid="{BF288BEB-5C50-45BD-B0E5-559BB8892CD7}"/>
  </bookViews>
  <sheets>
    <sheet name="Golf" sheetId="1" r:id="rId1"/>
    <sheet name="Bowling 1" sheetId="5" r:id="rId2"/>
    <sheet name="Bowling 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6" l="1"/>
  <c r="W2" i="6"/>
  <c r="W2" i="5" l="1"/>
  <c r="Y4" i="1" l="1"/>
  <c r="Y3" i="1"/>
  <c r="Y5" i="1"/>
  <c r="X5" i="1"/>
  <c r="X4" i="1"/>
  <c r="X3" i="1"/>
  <c r="X2" i="1"/>
  <c r="Y2" i="1"/>
  <c r="A6" i="6"/>
  <c r="A4" i="6"/>
  <c r="A2" i="6"/>
  <c r="B7" i="6"/>
  <c r="D7" i="6" s="1"/>
  <c r="F7" i="6" s="1"/>
  <c r="H7" i="6" s="1"/>
  <c r="J7" i="6" s="1"/>
  <c r="L7" i="6" s="1"/>
  <c r="N7" i="6" s="1"/>
  <c r="P7" i="6" s="1"/>
  <c r="R7" i="6" s="1"/>
  <c r="T7" i="6" s="1"/>
  <c r="W6" i="6" s="1"/>
  <c r="B5" i="6"/>
  <c r="D5" i="6" s="1"/>
  <c r="F5" i="6" s="1"/>
  <c r="H5" i="6" s="1"/>
  <c r="J5" i="6" s="1"/>
  <c r="L5" i="6" s="1"/>
  <c r="N5" i="6" s="1"/>
  <c r="P5" i="6" s="1"/>
  <c r="R5" i="6" s="1"/>
  <c r="T5" i="6" s="1"/>
  <c r="B3" i="6"/>
  <c r="D3" i="6" s="1"/>
  <c r="B7" i="5"/>
  <c r="D7" i="5" s="1"/>
  <c r="F7" i="5" s="1"/>
  <c r="H7" i="5" s="1"/>
  <c r="J7" i="5" s="1"/>
  <c r="L7" i="5" s="1"/>
  <c r="N7" i="5" s="1"/>
  <c r="P7" i="5" s="1"/>
  <c r="R7" i="5" s="1"/>
  <c r="T7" i="5" s="1"/>
  <c r="W6" i="5" s="1"/>
  <c r="B5" i="5"/>
  <c r="D5" i="5" s="1"/>
  <c r="F5" i="5" s="1"/>
  <c r="H5" i="5" s="1"/>
  <c r="J5" i="5" s="1"/>
  <c r="L5" i="5" s="1"/>
  <c r="N5" i="5" s="1"/>
  <c r="P5" i="5" s="1"/>
  <c r="R5" i="5" s="1"/>
  <c r="T5" i="5" s="1"/>
  <c r="W4" i="5" s="1"/>
  <c r="B3" i="5"/>
  <c r="D3" i="5" s="1"/>
  <c r="F3" i="5" s="1"/>
  <c r="H3" i="5" s="1"/>
  <c r="J3" i="5" s="1"/>
  <c r="L3" i="5" s="1"/>
  <c r="N3" i="5" s="1"/>
  <c r="P3" i="5" s="1"/>
  <c r="R3" i="5" s="1"/>
  <c r="T3" i="5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B17" i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F3" i="6" l="1"/>
  <c r="T5" i="1"/>
  <c r="T4" i="1"/>
  <c r="T3" i="1"/>
  <c r="T2" i="1"/>
  <c r="H3" i="6" l="1"/>
  <c r="J3" i="6" l="1"/>
  <c r="L3" i="6" l="1"/>
  <c r="N3" i="6" l="1"/>
  <c r="P3" i="6" l="1"/>
  <c r="R3" i="6" l="1"/>
  <c r="AB3" i="5" l="1"/>
  <c r="AA2" i="5"/>
  <c r="AB4" i="5"/>
  <c r="AA4" i="5"/>
  <c r="AA3" i="5"/>
  <c r="T3" i="6"/>
  <c r="AB2" i="5" l="1"/>
  <c r="AA3" i="6"/>
  <c r="AB4" i="6"/>
  <c r="AB3" i="6"/>
  <c r="AA2" i="6"/>
  <c r="AA4" i="6"/>
  <c r="AB2" i="6"/>
</calcChain>
</file>

<file path=xl/sharedStrings.xml><?xml version="1.0" encoding="utf-8"?>
<sst xmlns="http://schemas.openxmlformats.org/spreadsheetml/2006/main" count="30" uniqueCount="14">
  <si>
    <t>Name</t>
  </si>
  <si>
    <t>Total</t>
  </si>
  <si>
    <t>Score</t>
  </si>
  <si>
    <t>#</t>
  </si>
  <si>
    <t>MATHS</t>
  </si>
  <si>
    <t>x</t>
  </si>
  <si>
    <t>/</t>
  </si>
  <si>
    <t>Gorg</t>
  </si>
  <si>
    <t>Dong</t>
  </si>
  <si>
    <t>Ben</t>
  </si>
  <si>
    <t>RyMan</t>
  </si>
  <si>
    <t>RYAN</t>
  </si>
  <si>
    <t>DONG</t>
  </si>
  <si>
    <t>GORG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</si>
</sst>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4AF3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hair">
        <color auto="1"/>
      </bottom>
      <diagonal/>
    </border>
    <border>
      <left style="dashed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dashed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dashed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dashed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1" xfId="0" applyFill="1" applyBorder="1"/>
    <xf numFmtId="0" fontId="0" fillId="4" borderId="2" xfId="0" applyFill="1" applyBorder="1"/>
    <xf numFmtId="0" fontId="0" fillId="4" borderId="8" xfId="0" applyFill="1" applyBorder="1"/>
    <xf numFmtId="0" fontId="0" fillId="5" borderId="2" xfId="0" applyFill="1" applyBorder="1"/>
    <xf numFmtId="0" fontId="0" fillId="5" borderId="8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6" xfId="0" applyFill="1" applyBorder="1"/>
    <xf numFmtId="0" fontId="0" fillId="5" borderId="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4" xfId="0" applyFill="1" applyBorder="1"/>
    <xf numFmtId="0" fontId="0" fillId="2" borderId="23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6" xfId="0" applyFill="1" applyBorder="1" applyAlignment="1">
      <alignment horizontal="left" vertical="center"/>
    </xf>
    <xf numFmtId="0" fontId="0" fillId="2" borderId="27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30" xfId="0" applyFill="1" applyBorder="1" applyAlignment="1">
      <alignment horizontal="left" vertical="center"/>
    </xf>
    <xf numFmtId="0" fontId="0" fillId="2" borderId="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19" xfId="0" applyFont="1" applyFill="1" applyBorder="1"/>
    <xf numFmtId="0" fontId="1" fillId="2" borderId="20" xfId="0" applyFont="1" applyFill="1" applyBorder="1"/>
    <xf numFmtId="0" fontId="1" fillId="2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7F32"/>
      <color rgb="FFC0C0C0"/>
      <color rgb="FFD4AF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Tree</a:t>
            </a:r>
            <a:r>
              <a:rPr lang="en-GB" baseline="0"/>
              <a:t> Top</a:t>
            </a:r>
            <a:r>
              <a:rPr lang="en-GB"/>
              <a:t> Golf</a:t>
            </a:r>
            <a:r>
              <a:rPr lang="en-GB" baseline="0"/>
              <a:t> 10/02/24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Golf!$A$2</c:f>
              <c:strCache>
                <c:ptCount val="1"/>
                <c:pt idx="0">
                  <c:v>Gorg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Golf!$B$1:$S$1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Golf!$B$16:$S$16</c:f>
              <c:numCache>
                <c:formatCode>General</c:formatCode>
                <c:ptCount val="1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25</c:v>
                </c:pt>
                <c:pt idx="7">
                  <c:v>28</c:v>
                </c:pt>
                <c:pt idx="8">
                  <c:v>34</c:v>
                </c:pt>
                <c:pt idx="9">
                  <c:v>41</c:v>
                </c:pt>
                <c:pt idx="10">
                  <c:v>45</c:v>
                </c:pt>
                <c:pt idx="11">
                  <c:v>47</c:v>
                </c:pt>
                <c:pt idx="12">
                  <c:v>51</c:v>
                </c:pt>
                <c:pt idx="13">
                  <c:v>54</c:v>
                </c:pt>
                <c:pt idx="14">
                  <c:v>61</c:v>
                </c:pt>
                <c:pt idx="15">
                  <c:v>62</c:v>
                </c:pt>
                <c:pt idx="16">
                  <c:v>65</c:v>
                </c:pt>
                <c:pt idx="1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3-4E99-990C-93A6CCB0FB8B}"/>
            </c:ext>
          </c:extLst>
        </c:ser>
        <c:ser>
          <c:idx val="1"/>
          <c:order val="1"/>
          <c:tx>
            <c:strRef>
              <c:f>Golf!$A$3</c:f>
              <c:strCache>
                <c:ptCount val="1"/>
                <c:pt idx="0">
                  <c:v>Dong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Golf!$B$1:$S$1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Golf!$B$17:$S$17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23</c:v>
                </c:pt>
                <c:pt idx="8">
                  <c:v>26</c:v>
                </c:pt>
                <c:pt idx="9">
                  <c:v>33</c:v>
                </c:pt>
                <c:pt idx="10">
                  <c:v>35</c:v>
                </c:pt>
                <c:pt idx="11">
                  <c:v>39</c:v>
                </c:pt>
                <c:pt idx="12">
                  <c:v>41</c:v>
                </c:pt>
                <c:pt idx="13">
                  <c:v>43</c:v>
                </c:pt>
                <c:pt idx="14">
                  <c:v>46</c:v>
                </c:pt>
                <c:pt idx="15">
                  <c:v>48</c:v>
                </c:pt>
                <c:pt idx="16">
                  <c:v>52</c:v>
                </c:pt>
                <c:pt idx="17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3-4E99-990C-93A6CCB0FB8B}"/>
            </c:ext>
          </c:extLst>
        </c:ser>
        <c:ser>
          <c:idx val="2"/>
          <c:order val="2"/>
          <c:tx>
            <c:strRef>
              <c:f>Golf!$A$4</c:f>
              <c:strCache>
                <c:ptCount val="1"/>
                <c:pt idx="0">
                  <c:v>Ben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Golf!$B$1:$S$1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Golf!$B$18:$S$18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23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33</c:v>
                </c:pt>
                <c:pt idx="14">
                  <c:v>37</c:v>
                </c:pt>
                <c:pt idx="15">
                  <c:v>39</c:v>
                </c:pt>
                <c:pt idx="16">
                  <c:v>44</c:v>
                </c:pt>
                <c:pt idx="1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3-4E99-990C-93A6CCB0FB8B}"/>
            </c:ext>
          </c:extLst>
        </c:ser>
        <c:ser>
          <c:idx val="3"/>
          <c:order val="3"/>
          <c:tx>
            <c:strRef>
              <c:f>Golf!$A$5</c:f>
              <c:strCache>
                <c:ptCount val="1"/>
                <c:pt idx="0">
                  <c:v>RyMan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Golf!$B$1:$S$1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Golf!$B$19:$S$19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43</c:v>
                </c:pt>
                <c:pt idx="15">
                  <c:v>44</c:v>
                </c:pt>
                <c:pt idx="16">
                  <c:v>46</c:v>
                </c:pt>
                <c:pt idx="1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43-4E99-990C-93A6CCB0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80943"/>
        <c:axId val="329541391"/>
      </c:lineChart>
      <c:catAx>
        <c:axId val="298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391"/>
        <c:crosses val="autoZero"/>
        <c:auto val="1"/>
        <c:lblAlgn val="ctr"/>
        <c:lblOffset val="100"/>
        <c:noMultiLvlLbl val="0"/>
      </c:catAx>
      <c:valAx>
        <c:axId val="3295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Leicester Bowling Game #1 11/02/24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'Bowling 1'!$A$2:$A$3</c:f>
              <c:strCache>
                <c:ptCount val="1"/>
                <c:pt idx="0">
                  <c:v>RYAN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1'!$B$1:$V$1</c15:sqref>
                  </c15:fullRef>
                </c:ext>
              </c:extLst>
              <c:f>('Bowling 1'!$B$1,'Bowling 1'!$D$1,'Bowling 1'!$F$1,'Bowling 1'!$H$1,'Bowling 1'!$J$1,'Bowling 1'!$L$1,'Bowling 1'!$N$1,'Bowling 1'!$P$1,'Bowling 1'!$R$1,'Bowling 1'!$T$1)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1'!$B$3:$V$3</c15:sqref>
                  </c15:fullRef>
                </c:ext>
              </c:extLst>
              <c:f>('Bowling 1'!$B$3,'Bowling 1'!$D$3,'Bowling 1'!$F$3,'Bowling 1'!$H$3,'Bowling 1'!$J$3,'Bowling 1'!$L$3,'Bowling 1'!$N$3,'Bowling 1'!$P$3,'Bowling 1'!$R$3,'Bowling 1'!$T$3)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19</c:v>
                </c:pt>
                <c:pt idx="3">
                  <c:v>20</c:v>
                </c:pt>
                <c:pt idx="4">
                  <c:v>26</c:v>
                </c:pt>
                <c:pt idx="5">
                  <c:v>34</c:v>
                </c:pt>
                <c:pt idx="6">
                  <c:v>43</c:v>
                </c:pt>
                <c:pt idx="7">
                  <c:v>48</c:v>
                </c:pt>
                <c:pt idx="8">
                  <c:v>53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A0-4C5F-9559-672BFC7E82E6}"/>
            </c:ext>
          </c:extLst>
        </c:ser>
        <c:ser>
          <c:idx val="1"/>
          <c:order val="1"/>
          <c:tx>
            <c:strRef>
              <c:f>'Bowling 1'!$A$4:$A$5</c:f>
              <c:strCache>
                <c:ptCount val="1"/>
                <c:pt idx="0">
                  <c:v>DONG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1'!$B$1:$V$1</c15:sqref>
                  </c15:fullRef>
                </c:ext>
              </c:extLst>
              <c:f>('Bowling 1'!$B$1,'Bowling 1'!$D$1,'Bowling 1'!$F$1,'Bowling 1'!$H$1,'Bowling 1'!$J$1,'Bowling 1'!$L$1,'Bowling 1'!$N$1,'Bowling 1'!$P$1,'Bowling 1'!$R$1,'Bowling 1'!$T$1)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1'!$B$5:$V$5</c15:sqref>
                  </c15:fullRef>
                </c:ext>
              </c:extLst>
              <c:f>('Bowling 1'!$B$5,'Bowling 1'!$D$5,'Bowling 1'!$F$5,'Bowling 1'!$H$5,'Bowling 1'!$J$5,'Bowling 1'!$L$5,'Bowling 1'!$N$5,'Bowling 1'!$P$5,'Bowling 1'!$R$5,'Bowling 1'!$T$5)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15</c:v>
                </c:pt>
                <c:pt idx="4">
                  <c:v>23</c:v>
                </c:pt>
                <c:pt idx="5">
                  <c:v>32</c:v>
                </c:pt>
                <c:pt idx="6">
                  <c:v>32</c:v>
                </c:pt>
                <c:pt idx="7">
                  <c:v>36</c:v>
                </c:pt>
                <c:pt idx="8">
                  <c:v>44</c:v>
                </c:pt>
                <c:pt idx="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A0-4C5F-9559-672BFC7E82E6}"/>
            </c:ext>
          </c:extLst>
        </c:ser>
        <c:ser>
          <c:idx val="2"/>
          <c:order val="2"/>
          <c:tx>
            <c:strRef>
              <c:f>'Bowling 1'!$A$6:$A$7</c:f>
              <c:strCache>
                <c:ptCount val="1"/>
                <c:pt idx="0">
                  <c:v>GORG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1'!$B$1:$V$1</c15:sqref>
                  </c15:fullRef>
                </c:ext>
              </c:extLst>
              <c:f>('Bowling 1'!$B$1,'Bowling 1'!$D$1,'Bowling 1'!$F$1,'Bowling 1'!$H$1,'Bowling 1'!$J$1,'Bowling 1'!$L$1,'Bowling 1'!$N$1,'Bowling 1'!$P$1,'Bowling 1'!$R$1,'Bowling 1'!$T$1)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1'!$B$7:$V$7</c15:sqref>
                  </c15:fullRef>
                </c:ext>
              </c:extLst>
              <c:f>('Bowling 1'!$B$7,'Bowling 1'!$D$7,'Bowling 1'!$F$7,'Bowling 1'!$H$7,'Bowling 1'!$J$7,'Bowling 1'!$L$7,'Bowling 1'!$N$7,'Bowling 1'!$P$7,'Bowling 1'!$R$7,'Bowling 1'!$T$7)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25</c:v>
                </c:pt>
                <c:pt idx="6">
                  <c:v>31</c:v>
                </c:pt>
                <c:pt idx="7">
                  <c:v>39</c:v>
                </c:pt>
                <c:pt idx="8">
                  <c:v>39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A0-4C5F-9559-672BFC7E8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80943"/>
        <c:axId val="329541391"/>
      </c:lineChart>
      <c:catAx>
        <c:axId val="298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391"/>
        <c:crosses val="autoZero"/>
        <c:auto val="1"/>
        <c:lblAlgn val="ctr"/>
        <c:lblOffset val="100"/>
        <c:noMultiLvlLbl val="0"/>
      </c:catAx>
      <c:valAx>
        <c:axId val="3295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Leicester Bowling Game #2 11/02/24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'Bowling 2'!$A$2:$A$3</c:f>
              <c:strCache>
                <c:ptCount val="1"/>
                <c:pt idx="0">
                  <c:v>RYAN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2'!$B$3:$V$3</c15:sqref>
                  </c15:fullRef>
                </c:ext>
              </c:extLst>
              <c:f>('Bowling 2'!$B$3,'Bowling 2'!$D$3,'Bowling 2'!$F$3,'Bowling 2'!$H$3,'Bowling 2'!$J$3,'Bowling 2'!$L$3,'Bowling 2'!$N$3,'Bowling 2'!$P$3,'Bowling 2'!$R$3,'Bowling 2'!$T$3)</c:f>
              <c:numCache>
                <c:formatCode>General</c:formatCode>
                <c:ptCount val="10"/>
                <c:pt idx="0">
                  <c:v>9</c:v>
                </c:pt>
                <c:pt idx="1">
                  <c:v>29</c:v>
                </c:pt>
                <c:pt idx="2">
                  <c:v>40</c:v>
                </c:pt>
                <c:pt idx="3">
                  <c:v>59</c:v>
                </c:pt>
                <c:pt idx="4">
                  <c:v>68</c:v>
                </c:pt>
                <c:pt idx="5">
                  <c:v>76</c:v>
                </c:pt>
                <c:pt idx="6">
                  <c:v>81</c:v>
                </c:pt>
                <c:pt idx="7">
                  <c:v>88</c:v>
                </c:pt>
                <c:pt idx="8">
                  <c:v>94</c:v>
                </c:pt>
                <c:pt idx="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D-4497-BA65-0821F0355A2F}"/>
            </c:ext>
          </c:extLst>
        </c:ser>
        <c:ser>
          <c:idx val="1"/>
          <c:order val="1"/>
          <c:tx>
            <c:strRef>
              <c:f>'Bowling 2'!$A$4:$A$5</c:f>
              <c:strCache>
                <c:ptCount val="1"/>
                <c:pt idx="0">
                  <c:v>DONG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2'!$B$5:$V$5</c15:sqref>
                  </c15:fullRef>
                </c:ext>
              </c:extLst>
              <c:f>('Bowling 2'!$B$5,'Bowling 2'!$D$5,'Bowling 2'!$F$5,'Bowling 2'!$H$5,'Bowling 2'!$J$5,'Bowling 2'!$L$5,'Bowling 2'!$N$5,'Bowling 2'!$P$5,'Bowling 2'!$R$5,'Bowling 2'!$T$5)</c:f>
              <c:numCache>
                <c:formatCode>General</c:formatCode>
                <c:ptCount val="10"/>
                <c:pt idx="0">
                  <c:v>2</c:v>
                </c:pt>
                <c:pt idx="1">
                  <c:v>10</c:v>
                </c:pt>
                <c:pt idx="2">
                  <c:v>14</c:v>
                </c:pt>
                <c:pt idx="3">
                  <c:v>21</c:v>
                </c:pt>
                <c:pt idx="4">
                  <c:v>30</c:v>
                </c:pt>
                <c:pt idx="5">
                  <c:v>36</c:v>
                </c:pt>
                <c:pt idx="6">
                  <c:v>44</c:v>
                </c:pt>
                <c:pt idx="7">
                  <c:v>53</c:v>
                </c:pt>
                <c:pt idx="8">
                  <c:v>68</c:v>
                </c:pt>
                <c:pt idx="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D-4497-BA65-0821F0355A2F}"/>
            </c:ext>
          </c:extLst>
        </c:ser>
        <c:ser>
          <c:idx val="2"/>
          <c:order val="2"/>
          <c:tx>
            <c:strRef>
              <c:f>'Bowling 2'!$A$6:$A$7</c:f>
              <c:strCache>
                <c:ptCount val="1"/>
                <c:pt idx="0">
                  <c:v>GORG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2'!$B$7:$V$7</c15:sqref>
                  </c15:fullRef>
                </c:ext>
              </c:extLst>
              <c:f>('Bowling 2'!$B$7,'Bowling 2'!$D$7,'Bowling 2'!$F$7,'Bowling 2'!$H$7,'Bowling 2'!$J$7,'Bowling 2'!$L$7,'Bowling 2'!$N$7,'Bowling 2'!$P$7,'Bowling 2'!$R$7,'Bowling 2'!$T$7)</c:f>
              <c:numCache>
                <c:formatCode>General</c:formatCode>
                <c:ptCount val="10"/>
                <c:pt idx="0">
                  <c:v>7</c:v>
                </c:pt>
                <c:pt idx="1">
                  <c:v>15</c:v>
                </c:pt>
                <c:pt idx="2">
                  <c:v>24</c:v>
                </c:pt>
                <c:pt idx="3">
                  <c:v>24</c:v>
                </c:pt>
                <c:pt idx="4">
                  <c:v>33</c:v>
                </c:pt>
                <c:pt idx="5">
                  <c:v>39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D-4497-BA65-0821F035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80943"/>
        <c:axId val="329541391"/>
      </c:lineChart>
      <c:catAx>
        <c:axId val="298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391"/>
        <c:crosses val="autoZero"/>
        <c:auto val="1"/>
        <c:lblAlgn val="ctr"/>
        <c:lblOffset val="100"/>
        <c:noMultiLvlLbl val="0"/>
      </c:catAx>
      <c:valAx>
        <c:axId val="3295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5</xdr:row>
      <xdr:rowOff>179070</xdr:rowOff>
    </xdr:from>
    <xdr:to>
      <xdr:col>36</xdr:col>
      <xdr:colOff>15240</xdr:colOff>
      <xdr:row>30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092C8-0C58-0958-BEB3-5D4C4FAE8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7</xdr:row>
      <xdr:rowOff>179070</xdr:rowOff>
    </xdr:from>
    <xdr:to>
      <xdr:col>38</xdr:col>
      <xdr:colOff>548640</xdr:colOff>
      <xdr:row>32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98A44-8C87-4F78-978E-B2A3C8549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7</xdr:row>
      <xdr:rowOff>179070</xdr:rowOff>
    </xdr:from>
    <xdr:to>
      <xdr:col>38</xdr:col>
      <xdr:colOff>548640</xdr:colOff>
      <xdr:row>32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E10FB-5EB8-455A-AB59-D08DB12C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C593-2DB1-47D1-B360-60C16D5A5836}">
  <dimension ref="A1:Y19"/>
  <sheetViews>
    <sheetView workbookViewId="0">
      <selection activeCell="U7" sqref="U7"/>
    </sheetView>
  </sheetViews>
  <sheetFormatPr defaultRowHeight="14.4" x14ac:dyDescent="0.3"/>
  <cols>
    <col min="1" max="1" width="11.109375" customWidth="1"/>
    <col min="2" max="19" width="3.33203125" customWidth="1"/>
    <col min="20" max="20" width="5.5546875" customWidth="1"/>
    <col min="23" max="23" width="2.21875" customWidth="1"/>
    <col min="24" max="24" width="11.109375" customWidth="1"/>
    <col min="25" max="25" width="5.5546875" customWidth="1"/>
  </cols>
  <sheetData>
    <row r="1" spans="1:25" ht="14.4" customHeight="1" thickBot="1" x14ac:dyDescent="0.35">
      <c r="A1" s="9" t="s">
        <v>0</v>
      </c>
      <c r="B1" s="10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2">
        <v>18</v>
      </c>
      <c r="T1" s="18" t="s">
        <v>1</v>
      </c>
      <c r="W1" s="9" t="s">
        <v>3</v>
      </c>
      <c r="X1" s="25" t="s">
        <v>0</v>
      </c>
      <c r="Y1" s="12" t="s">
        <v>2</v>
      </c>
    </row>
    <row r="2" spans="1:25" ht="14.4" customHeight="1" x14ac:dyDescent="0.3">
      <c r="A2" s="1" t="s">
        <v>7</v>
      </c>
      <c r="B2" s="3">
        <v>2</v>
      </c>
      <c r="C2" s="4">
        <v>3</v>
      </c>
      <c r="D2" s="4">
        <v>5</v>
      </c>
      <c r="E2" s="4">
        <v>5</v>
      </c>
      <c r="F2" s="4">
        <v>3</v>
      </c>
      <c r="G2" s="4">
        <v>3</v>
      </c>
      <c r="H2" s="4">
        <v>4</v>
      </c>
      <c r="I2" s="4">
        <v>3</v>
      </c>
      <c r="J2" s="4">
        <v>6</v>
      </c>
      <c r="K2" s="4">
        <v>7</v>
      </c>
      <c r="L2" s="4">
        <v>4</v>
      </c>
      <c r="M2" s="4">
        <v>2</v>
      </c>
      <c r="N2" s="4">
        <v>4</v>
      </c>
      <c r="O2" s="4">
        <v>3</v>
      </c>
      <c r="P2" s="4">
        <v>7</v>
      </c>
      <c r="Q2" s="4">
        <v>1</v>
      </c>
      <c r="R2" s="4">
        <v>3</v>
      </c>
      <c r="S2" s="5">
        <v>4</v>
      </c>
      <c r="T2" s="19">
        <f>SUM(B2:S2)</f>
        <v>69</v>
      </c>
      <c r="W2" s="13">
        <v>1</v>
      </c>
      <c r="X2" s="21" t="str">
        <f>INDEX($A$2:$A$5, MATCH(SMALL($T$2:$T$5, 1), $T$2:$T$5, 0))</f>
        <v>Ben</v>
      </c>
      <c r="Y2" s="22">
        <f>INDEX($T$2:$T$5, MATCH(SMALL($T$2:$T$5, 1), $T$2:$T$5, 0))</f>
        <v>45</v>
      </c>
    </row>
    <row r="3" spans="1:25" ht="14.4" customHeight="1" x14ac:dyDescent="0.3">
      <c r="A3" s="2" t="s">
        <v>8</v>
      </c>
      <c r="B3" s="6">
        <v>3</v>
      </c>
      <c r="C3" s="7">
        <v>2</v>
      </c>
      <c r="D3" s="7">
        <v>2</v>
      </c>
      <c r="E3" s="7">
        <v>3</v>
      </c>
      <c r="F3" s="7">
        <v>3</v>
      </c>
      <c r="G3" s="7">
        <v>3</v>
      </c>
      <c r="H3" s="7">
        <v>3</v>
      </c>
      <c r="I3" s="7">
        <v>4</v>
      </c>
      <c r="J3" s="7">
        <v>3</v>
      </c>
      <c r="K3" s="7">
        <v>7</v>
      </c>
      <c r="L3" s="7">
        <v>2</v>
      </c>
      <c r="M3" s="7">
        <v>4</v>
      </c>
      <c r="N3" s="7">
        <v>2</v>
      </c>
      <c r="O3" s="7">
        <v>2</v>
      </c>
      <c r="P3" s="7">
        <v>3</v>
      </c>
      <c r="Q3" s="7">
        <v>2</v>
      </c>
      <c r="R3" s="7">
        <v>4</v>
      </c>
      <c r="S3" s="8">
        <v>2</v>
      </c>
      <c r="T3" s="20">
        <f>SUM(B3:S3)</f>
        <v>54</v>
      </c>
      <c r="W3" s="14">
        <v>2</v>
      </c>
      <c r="X3" s="23" t="str">
        <f>INDEX($A$2:$A$5, MATCH(SMALL($T$2:$T$5, 2), $T$2:$T$5, 0))</f>
        <v>RyMan</v>
      </c>
      <c r="Y3" s="15">
        <f>INDEX($T$2:$T$5, MATCH(SMALL($T$2:$T$5, 2), $T$2:$T$5, 0))</f>
        <v>47</v>
      </c>
    </row>
    <row r="4" spans="1:25" ht="14.4" customHeight="1" x14ac:dyDescent="0.3">
      <c r="A4" s="2" t="s">
        <v>9</v>
      </c>
      <c r="B4" s="6">
        <v>2</v>
      </c>
      <c r="C4" s="7">
        <v>1</v>
      </c>
      <c r="D4" s="7">
        <v>1</v>
      </c>
      <c r="E4" s="7">
        <v>2</v>
      </c>
      <c r="F4" s="7">
        <v>3</v>
      </c>
      <c r="G4" s="7">
        <v>5</v>
      </c>
      <c r="H4" s="7">
        <v>2</v>
      </c>
      <c r="I4" s="7">
        <v>4</v>
      </c>
      <c r="J4" s="7">
        <v>3</v>
      </c>
      <c r="K4" s="7">
        <v>1</v>
      </c>
      <c r="L4" s="7">
        <v>3</v>
      </c>
      <c r="M4" s="7">
        <v>2</v>
      </c>
      <c r="N4" s="7">
        <v>1</v>
      </c>
      <c r="O4" s="7">
        <v>3</v>
      </c>
      <c r="P4" s="7">
        <v>4</v>
      </c>
      <c r="Q4" s="7">
        <v>2</v>
      </c>
      <c r="R4" s="7">
        <v>5</v>
      </c>
      <c r="S4" s="8">
        <v>1</v>
      </c>
      <c r="T4" s="20">
        <f t="shared" ref="T4:T5" si="0">SUM(B4:S4)</f>
        <v>45</v>
      </c>
      <c r="W4" s="16">
        <v>3</v>
      </c>
      <c r="X4" s="24" t="str">
        <f>INDEX($A$2:$A$5, MATCH(SMALL($T$2:$T$5, 3), $T$2:$T$5, 0))</f>
        <v>Dong</v>
      </c>
      <c r="Y4" s="17">
        <f>INDEX($T$2:$T$5, MATCH(SMALL($T$2:$T$5, 3), $T$2:$T$5, 0))</f>
        <v>54</v>
      </c>
    </row>
    <row r="5" spans="1:25" ht="14.4" customHeight="1" x14ac:dyDescent="0.3">
      <c r="A5" s="2" t="s">
        <v>10</v>
      </c>
      <c r="B5" s="6">
        <v>2</v>
      </c>
      <c r="C5" s="7">
        <v>2</v>
      </c>
      <c r="D5" s="7">
        <v>4</v>
      </c>
      <c r="E5" s="7">
        <v>3</v>
      </c>
      <c r="F5" s="7">
        <v>2</v>
      </c>
      <c r="G5" s="7">
        <v>3</v>
      </c>
      <c r="H5" s="7">
        <v>3</v>
      </c>
      <c r="I5" s="7">
        <v>2</v>
      </c>
      <c r="J5" s="7">
        <v>3</v>
      </c>
      <c r="K5" s="7">
        <v>4</v>
      </c>
      <c r="L5" s="7">
        <v>4</v>
      </c>
      <c r="M5" s="7">
        <v>2</v>
      </c>
      <c r="N5" s="7">
        <v>1</v>
      </c>
      <c r="O5" s="7">
        <v>4</v>
      </c>
      <c r="P5" s="7">
        <v>4</v>
      </c>
      <c r="Q5" s="7">
        <v>1</v>
      </c>
      <c r="R5" s="7">
        <v>2</v>
      </c>
      <c r="S5" s="8">
        <v>1</v>
      </c>
      <c r="T5" s="20">
        <f t="shared" si="0"/>
        <v>47</v>
      </c>
      <c r="W5" s="2">
        <v>4</v>
      </c>
      <c r="X5" s="6" t="str">
        <f>INDEX($A$2:$A$5, MATCH(SMALL($T$2:$T$5, 4), $T$2:$T$5, 0))</f>
        <v>Gorg</v>
      </c>
      <c r="Y5" s="8">
        <f>INDEX($T$2:$T$5, MATCH(SMALL($T$2:$T$5, 4), $T$2:$T$5, 0))</f>
        <v>69</v>
      </c>
    </row>
    <row r="15" spans="1:25" x14ac:dyDescent="0.3">
      <c r="A15" t="s">
        <v>4</v>
      </c>
    </row>
    <row r="16" spans="1:25" x14ac:dyDescent="0.3">
      <c r="B16">
        <f>B2</f>
        <v>2</v>
      </c>
      <c r="C16">
        <f>C2+B16</f>
        <v>5</v>
      </c>
      <c r="D16">
        <f>D2+C16</f>
        <v>10</v>
      </c>
      <c r="E16">
        <f>E2+D16</f>
        <v>15</v>
      </c>
      <c r="F16">
        <f>F2+E16</f>
        <v>18</v>
      </c>
      <c r="G16">
        <f>G2+F16</f>
        <v>21</v>
      </c>
      <c r="H16">
        <f>H2+G16</f>
        <v>25</v>
      </c>
      <c r="I16">
        <f>I2+H16</f>
        <v>28</v>
      </c>
      <c r="J16">
        <f>J2+I16</f>
        <v>34</v>
      </c>
      <c r="K16">
        <f>K2+J16</f>
        <v>41</v>
      </c>
      <c r="L16">
        <f>L2+K16</f>
        <v>45</v>
      </c>
      <c r="M16">
        <f>M2+L16</f>
        <v>47</v>
      </c>
      <c r="N16">
        <f>N2+M16</f>
        <v>51</v>
      </c>
      <c r="O16">
        <f>O2+N16</f>
        <v>54</v>
      </c>
      <c r="P16">
        <f>P2+O16</f>
        <v>61</v>
      </c>
      <c r="Q16">
        <f>Q2+P16</f>
        <v>62</v>
      </c>
      <c r="R16">
        <f>R2+Q16</f>
        <v>65</v>
      </c>
      <c r="S16">
        <f>S2+R16</f>
        <v>69</v>
      </c>
    </row>
    <row r="17" spans="2:19" x14ac:dyDescent="0.3">
      <c r="B17">
        <f>B3</f>
        <v>3</v>
      </c>
      <c r="C17">
        <f>C3+B17</f>
        <v>5</v>
      </c>
      <c r="D17">
        <f>D3+C17</f>
        <v>7</v>
      </c>
      <c r="E17">
        <f>E3+D17</f>
        <v>10</v>
      </c>
      <c r="F17">
        <f>F3+E17</f>
        <v>13</v>
      </c>
      <c r="G17">
        <f>G3+F17</f>
        <v>16</v>
      </c>
      <c r="H17">
        <f>H3+G17</f>
        <v>19</v>
      </c>
      <c r="I17">
        <f>I3+H17</f>
        <v>23</v>
      </c>
      <c r="J17">
        <f>J3+I17</f>
        <v>26</v>
      </c>
      <c r="K17">
        <f>K3+J17</f>
        <v>33</v>
      </c>
      <c r="L17">
        <f>L3+K17</f>
        <v>35</v>
      </c>
      <c r="M17">
        <f>M3+L17</f>
        <v>39</v>
      </c>
      <c r="N17">
        <f>N3+M17</f>
        <v>41</v>
      </c>
      <c r="O17">
        <f>O3+N17</f>
        <v>43</v>
      </c>
      <c r="P17">
        <f>P3+O17</f>
        <v>46</v>
      </c>
      <c r="Q17">
        <f>Q3+P17</f>
        <v>48</v>
      </c>
      <c r="R17">
        <f>R3+Q17</f>
        <v>52</v>
      </c>
      <c r="S17">
        <f>S3+R17</f>
        <v>54</v>
      </c>
    </row>
    <row r="18" spans="2:19" x14ac:dyDescent="0.3">
      <c r="B18">
        <f>B4</f>
        <v>2</v>
      </c>
      <c r="C18">
        <f>C4+B18</f>
        <v>3</v>
      </c>
      <c r="D18">
        <f>D4+C18</f>
        <v>4</v>
      </c>
      <c r="E18">
        <f>E4+D18</f>
        <v>6</v>
      </c>
      <c r="F18">
        <f>F4+E18</f>
        <v>9</v>
      </c>
      <c r="G18">
        <f>G4+F18</f>
        <v>14</v>
      </c>
      <c r="H18">
        <f>H4+G18</f>
        <v>16</v>
      </c>
      <c r="I18">
        <f>I4+H18</f>
        <v>20</v>
      </c>
      <c r="J18">
        <f>J4+I18</f>
        <v>23</v>
      </c>
      <c r="K18">
        <f>K4+J18</f>
        <v>24</v>
      </c>
      <c r="L18">
        <f>L4+K18</f>
        <v>27</v>
      </c>
      <c r="M18">
        <f>M4+L18</f>
        <v>29</v>
      </c>
      <c r="N18">
        <f>N4+M18</f>
        <v>30</v>
      </c>
      <c r="O18">
        <f>O4+N18</f>
        <v>33</v>
      </c>
      <c r="P18">
        <f>P4+O18</f>
        <v>37</v>
      </c>
      <c r="Q18">
        <f>Q4+P18</f>
        <v>39</v>
      </c>
      <c r="R18">
        <f>R4+Q18</f>
        <v>44</v>
      </c>
      <c r="S18">
        <f>S4+R18</f>
        <v>45</v>
      </c>
    </row>
    <row r="19" spans="2:19" x14ac:dyDescent="0.3">
      <c r="B19">
        <f>B5</f>
        <v>2</v>
      </c>
      <c r="C19">
        <f>C5+B19</f>
        <v>4</v>
      </c>
      <c r="D19">
        <f>D5+C19</f>
        <v>8</v>
      </c>
      <c r="E19">
        <f>E5+D19</f>
        <v>11</v>
      </c>
      <c r="F19">
        <f>F5+E19</f>
        <v>13</v>
      </c>
      <c r="G19">
        <f>G5+F19</f>
        <v>16</v>
      </c>
      <c r="H19">
        <f>H5+G19</f>
        <v>19</v>
      </c>
      <c r="I19">
        <f>I5+H19</f>
        <v>21</v>
      </c>
      <c r="J19">
        <f>J5+I19</f>
        <v>24</v>
      </c>
      <c r="K19">
        <f>K5+J19</f>
        <v>28</v>
      </c>
      <c r="L19">
        <f>L5+K19</f>
        <v>32</v>
      </c>
      <c r="M19">
        <f>M5+L19</f>
        <v>34</v>
      </c>
      <c r="N19">
        <f>N5+M19</f>
        <v>35</v>
      </c>
      <c r="O19">
        <f>O5+N19</f>
        <v>39</v>
      </c>
      <c r="P19">
        <f>P5+O19</f>
        <v>43</v>
      </c>
      <c r="Q19">
        <f>Q5+P19</f>
        <v>44</v>
      </c>
      <c r="R19">
        <f>R5+Q19</f>
        <v>46</v>
      </c>
      <c r="S19">
        <f>S5+R19</f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F312-72A1-460F-8115-CD169D9AF9D3}">
  <dimension ref="A1:AB7"/>
  <sheetViews>
    <sheetView topLeftCell="F1" workbookViewId="0">
      <selection activeCell="AC8" sqref="AC8"/>
    </sheetView>
  </sheetViews>
  <sheetFormatPr defaultRowHeight="14.4" x14ac:dyDescent="0.3"/>
  <cols>
    <col min="1" max="1" width="11.109375" customWidth="1"/>
    <col min="2" max="22" width="3.33203125" customWidth="1"/>
    <col min="23" max="23" width="5.5546875" customWidth="1"/>
    <col min="26" max="26" width="3.33203125" customWidth="1"/>
    <col min="27" max="27" width="11.109375" customWidth="1"/>
    <col min="28" max="28" width="5.5546875" customWidth="1"/>
  </cols>
  <sheetData>
    <row r="1" spans="1:28" ht="14.4" customHeight="1" thickBot="1" x14ac:dyDescent="0.35">
      <c r="A1" s="9" t="s">
        <v>0</v>
      </c>
      <c r="B1" s="39">
        <v>1</v>
      </c>
      <c r="C1" s="31"/>
      <c r="D1" s="30">
        <v>2</v>
      </c>
      <c r="E1" s="31"/>
      <c r="F1" s="30">
        <v>3</v>
      </c>
      <c r="G1" s="31"/>
      <c r="H1" s="30">
        <v>4</v>
      </c>
      <c r="I1" s="31"/>
      <c r="J1" s="30">
        <v>5</v>
      </c>
      <c r="K1" s="31"/>
      <c r="L1" s="30">
        <v>6</v>
      </c>
      <c r="M1" s="31"/>
      <c r="N1" s="30">
        <v>7</v>
      </c>
      <c r="O1" s="31"/>
      <c r="P1" s="30">
        <v>8</v>
      </c>
      <c r="Q1" s="31"/>
      <c r="R1" s="30">
        <v>9</v>
      </c>
      <c r="S1" s="31"/>
      <c r="T1" s="30">
        <v>10</v>
      </c>
      <c r="U1" s="32"/>
      <c r="V1" s="33"/>
      <c r="W1" s="29" t="s">
        <v>1</v>
      </c>
      <c r="Z1" s="9" t="s">
        <v>3</v>
      </c>
      <c r="AA1" s="25" t="s">
        <v>0</v>
      </c>
      <c r="AB1" s="12" t="s">
        <v>2</v>
      </c>
    </row>
    <row r="2" spans="1:28" ht="14.4" customHeight="1" x14ac:dyDescent="0.3">
      <c r="A2" s="34" t="s">
        <v>11</v>
      </c>
      <c r="B2" s="26">
        <v>1</v>
      </c>
      <c r="C2" s="27">
        <v>0</v>
      </c>
      <c r="D2" s="46">
        <v>7</v>
      </c>
      <c r="E2" s="27">
        <v>0</v>
      </c>
      <c r="F2" s="27">
        <v>8</v>
      </c>
      <c r="G2" s="27" t="s">
        <v>6</v>
      </c>
      <c r="H2" s="27">
        <v>1</v>
      </c>
      <c r="I2" s="27">
        <v>0</v>
      </c>
      <c r="J2" s="27">
        <v>6</v>
      </c>
      <c r="K2" s="27">
        <v>0</v>
      </c>
      <c r="L2" s="27">
        <v>3</v>
      </c>
      <c r="M2" s="27">
        <v>5</v>
      </c>
      <c r="N2" s="27">
        <v>9</v>
      </c>
      <c r="O2" s="27">
        <v>0</v>
      </c>
      <c r="P2" s="27">
        <v>0</v>
      </c>
      <c r="Q2" s="27">
        <v>5</v>
      </c>
      <c r="R2" s="27">
        <v>5</v>
      </c>
      <c r="S2" s="27">
        <v>0</v>
      </c>
      <c r="T2" s="27">
        <v>0</v>
      </c>
      <c r="U2" s="27" t="s">
        <v>6</v>
      </c>
      <c r="V2" s="47">
        <v>8</v>
      </c>
      <c r="W2" s="43">
        <f>T3</f>
        <v>71</v>
      </c>
      <c r="Z2" s="13">
        <v>1</v>
      </c>
      <c r="AA2" s="21" t="str">
        <f>INDEX($A$2:$A$7, MATCH(LARGE($W$2:$W$7, 1), $W$2:$W$7, 0))</f>
        <v>RYAN</v>
      </c>
      <c r="AB2" s="22">
        <f>INDEX($W$2:$W$7, MATCH(LARGE($W$2:$W$7, 1), $W$2:$W$7, 0))</f>
        <v>71</v>
      </c>
    </row>
    <row r="3" spans="1:28" ht="14.4" customHeight="1" x14ac:dyDescent="0.3">
      <c r="A3" s="35"/>
      <c r="B3" s="36">
        <f>IF(B2&lt;&gt;"",IF(ISERROR(IF(B2="x",IF(AND(D2="x",F2="x"),30,IF(D2="x",20+F2,IF(E2="/",20,10+D2+E2))),IF(AND(C2="/",D2="x"),20,IF(C2="/",10+D2,IF(OR((B2+C2)&gt;9,C2=""),"",B2+C2))))),"",IF(B2="x",IF(AND(D2="x",F2="x"),30,IF(D2="x",20+F2,IF(E2="/",20,10+D2+E2))),IF(AND(C2="/",D2="x"),20,IF(C2="/",10+D2,IF(OR((B2+C2)&gt;9,C2=""),"",B2+C2))))),"")</f>
        <v>1</v>
      </c>
      <c r="C3" s="36"/>
      <c r="D3" s="37">
        <f>IF(AND(B2&lt;&gt;"",D2&lt;&gt;""),IF(ISERROR(B3+IF(D2="x",IF(AND(F2="x",H2="x"),30,IF(F2="x",20+H2,IF(G2="/",20,10+F2+G2))),IF(AND(E2="/",F2="x"),20,IF(E2="/",10+F2,IF(OR((D2+E2)&gt;9,E2=""),"",D2+E2))))),"",B3+IF(D2="x",IF(AND(F2="x",H2="x"),30,IF(F2="x",20+H2,IF(G2="/",20,10+F2+G2))),IF(AND(E2="/",F2="x"),20,IF(E2="/",10+F2,IF(OR((D2+E2)&gt;9,E2=""),"",D2+E2))))),"")</f>
        <v>8</v>
      </c>
      <c r="E3" s="38"/>
      <c r="F3" s="37">
        <f>IF(AND(B2&lt;&gt;"",D2&lt;&gt;"",F2&lt;&gt;""),IF(ISERROR(D3+IF(F2="x",IF(AND(H2="x",J2="x"),30,IF(H2="x",20+J2,IF(I2="/",20,10+H2+I2))),IF(AND(G2="/",H2="x"),20,IF(G2="/",10+H2,IF(OR((F2+G2)&gt;9,G2=""),"",F2+G2))))),"",D3+IF(F2="x",IF(AND(H2="x",J2="x"),30,IF(H2="x",20+J2,IF(I2="/",20,10+H2+I2))),IF(AND(G2="/",H2="x"),20,IF(G2="/",10+H2,IF(OR((F2+G2)&gt;9,G2=""),"",F2+G2))))),"")</f>
        <v>19</v>
      </c>
      <c r="G3" s="38"/>
      <c r="H3" s="37">
        <f>IF(AND(B2&lt;&gt;"",D2&lt;&gt;"",F2&lt;&gt;"",H2&lt;&gt;""),IF(ISERROR(F3+IF(H2="x",IF(AND(J2="x",L2="x"),30,IF(J2="x",20+L2,IF(K2="/",20,10+J2+K2))),IF(AND(I2="/",J2="x"),20,IF(I2="/",10+J2,IF(OR((H2+I2)&gt;9,I2=""),"",H2+I2))))),"",F3+IF(H2="x",IF(AND(J2="x",L2="x"),30,IF(J2="x",20+L2,IF(K2="/",20,10+J2+K2))),IF(AND(I2="/",J2="x"),20,IF(I2="/",10+J2,IF(OR((H2+I2)&gt;9,I2=""),"",H2+I2))))),"")</f>
        <v>20</v>
      </c>
      <c r="I3" s="38"/>
      <c r="J3" s="37">
        <f>IF(AND(B2&lt;&gt;"",D2&lt;&gt;"",F2&lt;&gt;"",H2&lt;&gt;"",J2&lt;&gt;""),IF(ISERROR(H3+IF(J2="x",IF(AND(L2="x",N2="x"),30,IF(L2="x",20+N2,IF(M2="/",20,10+L2+M2))),IF(AND(K2="/",L2="x"),20,IF(K2="/",10+L2,IF(OR((J2+K2)&gt;9,K2=""),"",J2+K2))))),"",H3+IF(J2="x",IF(AND(L2="x",N2="x"),30,IF(L2="x",20+N2,IF(M2="/",20,10+L2+M2))),IF(AND(K2="/",L2="x"),20,IF(K2="/",10+L2,IF(OR((J2+K2)&gt;9,K2=""),"",J2+K2))))),"")</f>
        <v>26</v>
      </c>
      <c r="K3" s="38"/>
      <c r="L3" s="37">
        <f>IF(AND(B2&lt;&gt;"",D2&lt;&gt;"",F2&lt;&gt;"",H2&lt;&gt;"",J2&lt;&gt;"",L2&lt;&gt;""),IF(ISERROR(J3+IF(L2="x",IF(AND(N2="x",P2="x"),30,IF(N2="x",20+P2,IF(O2="/",20,10+N2+O2))),IF(AND(M2="/",N2="x"),20,IF(M2="/",10+N2,IF(OR((L2+M2)&gt;9,M2=""),"",L2+M2))))),"",J3+IF(L2="x",IF(AND(N2="x",P2="x"),30,IF(N2="x",20+P2,IF(O2="/",20,10+N2+O2))),IF(AND(M2="/",N2="x"),20,IF(M2="/",10+N2,IF(OR((L2+M2)&gt;9,M2=""),"",L2+M2))))),"")</f>
        <v>34</v>
      </c>
      <c r="M3" s="38"/>
      <c r="N3" s="37">
        <f>IF(AND(B2&lt;&gt;"",D2&lt;&gt;"",F2&lt;&gt;"",H2&lt;&gt;"",J2&lt;&gt;"",L2&lt;&gt;"",N2&lt;&gt;""),IF(ISERROR(L3+IF(N2="x",IF(AND(P2="x",R2="x"),30,IF(P2="x",20+R2,IF(Q2="/",20,10+P2+Q2))),IF(AND(O2="/",P2="x"),20,IF(O2="/",10+P2,IF(OR((N2+O2)&gt;9,O2=""),"",N2+O2))))),"",L3+IF(N2="x",IF(AND(P2="x",R2="x"),30,IF(P2="x",20+R2,IF(Q2="/",20,10+P2+Q2))),IF(AND(O2="/",P2="x"),20,IF(O2="/",10+P2,IF(OR((N2+O2)&gt;9,O2=""),"",N2+O2))))),"")</f>
        <v>43</v>
      </c>
      <c r="O3" s="38"/>
      <c r="P3" s="37">
        <f>IF(AND(B2&lt;&gt;"",D2&lt;&gt;"",F2&lt;&gt;"",H2&lt;&gt;"",J2&lt;&gt;"",L2&lt;&gt;"",N2&lt;&gt;"",P2&lt;&gt;""),IF(ISERROR(N3+IF(P2="x",IF(AND(R2="x",T2="x"),30,IF(R2="x",20+T2,IF(S2="/",20,10+R2+S2))),IF(AND(Q2="/",R2="x"),20,IF(Q2="/",10+R2,IF(OR((P2+Q2)&gt;9,Q2=""),"",P2+Q2))))),"",N3+IF(P2="x",IF(AND(R2="x",T2="x"),30,IF(R2="x",20+T2,IF(S2="/",20,10+R2+S2))),IF(AND(Q2="/",R2="x"),20,IF(Q2="/",10+R2,IF(OR((P2+Q2)&gt;9,Q2=""),"",P2+Q2))))),"")</f>
        <v>48</v>
      </c>
      <c r="Q3" s="38"/>
      <c r="R3" s="37">
        <f>IF(AND(B2&lt;&gt;"",D2&lt;&gt;"",F2&lt;&gt;"",H2&lt;&gt;"",J2&lt;&gt;"",L2&lt;&gt;"",N2&lt;&gt;"",P2&lt;&gt;"",R2&lt;&gt;""),IF(ISERROR(P3+IF(R2="x",IF(AND(T2="x",U2="x"),30,IF(T2="x",20+U2,IF(U2="/",20,10+T2+U2))),IF(AND(S2="/",T2="x"),20,IF(S2="/",10+T2,IF(OR((R2+S2)&gt;9,S2=""),"",R2+S2))))),"",P3+IF(R2="x",IF(AND(T2="x",U2="x"),30,IF(T2="x",20+U2,IF(U2="/",20,10+T2+U2))),IF(AND(S2="/",T2="x"),20,IF(S2="/",10+T2,IF(OR((R2+S2)&gt;9,S2=""),"",R2+S2))))),"")</f>
        <v>53</v>
      </c>
      <c r="S3" s="38"/>
      <c r="T3" s="37">
        <f>IF(AND(B2&lt;&gt;"",D2&lt;&gt;"",F2&lt;&gt;"",H2&lt;&gt;"",J2&lt;&gt;"",L2&lt;&gt;"",N2&lt;&gt;"",P2&lt;&gt;"",R2&lt;&gt;"",T2&lt;&gt;""),IF(ISERROR(R3+IF(T2="x",IF(AND(U2="x",V2="x"),30,IF(U2="x",20+V2,IF(V2="/",20,IF(V2&gt;(9-U2),"",10+U2+V2)))),IF(AND(U2="/",V2="x"),20,IF(U2="/",10+V2,IF(OR((T2+U2)&gt;9,U2=""),"",T2+U2))))),"",R3+IF(T2="x",IF(AND(U2="x",V2="x"),30,IF(U2="x",20+V2,IF(V2="/",20,IF(V2&gt;(9-U2),"",10+U2+V2)))),IF(AND(U2="/",V2="x"),20,IF(U2="/",10+V2,IF(OR((T2+U2)&gt;9,U2=""),"",T2+U2))))),"")</f>
        <v>71</v>
      </c>
      <c r="U3" s="41"/>
      <c r="V3" s="42"/>
      <c r="W3" s="44"/>
      <c r="Z3" s="14">
        <v>2</v>
      </c>
      <c r="AA3" s="23" t="str">
        <f>INDEX($A$2:$A$7, MATCH(LARGE($W$2:$W$7, 2), $W$2:$W$7, 0))</f>
        <v>GORG</v>
      </c>
      <c r="AB3" s="15">
        <f>INDEX($W$2:$W$7, MATCH(LARGE($W$2:$W$7, 2), $W$2:$W$7, 0))</f>
        <v>56</v>
      </c>
    </row>
    <row r="4" spans="1:28" ht="14.4" customHeight="1" x14ac:dyDescent="0.3">
      <c r="A4" s="40" t="s">
        <v>12</v>
      </c>
      <c r="B4" s="6">
        <v>0</v>
      </c>
      <c r="C4" s="7">
        <v>0</v>
      </c>
      <c r="D4" s="7">
        <v>0</v>
      </c>
      <c r="E4" s="7">
        <v>0</v>
      </c>
      <c r="F4" s="7">
        <v>3</v>
      </c>
      <c r="G4" s="7">
        <v>3</v>
      </c>
      <c r="H4" s="7">
        <v>9</v>
      </c>
      <c r="I4" s="7">
        <v>0</v>
      </c>
      <c r="J4" s="7">
        <v>8</v>
      </c>
      <c r="K4" s="7">
        <v>0</v>
      </c>
      <c r="L4" s="7">
        <v>9</v>
      </c>
      <c r="M4" s="7">
        <v>0</v>
      </c>
      <c r="N4" s="7">
        <v>0</v>
      </c>
      <c r="O4" s="7">
        <v>0</v>
      </c>
      <c r="P4" s="7">
        <v>0</v>
      </c>
      <c r="Q4" s="7">
        <v>4</v>
      </c>
      <c r="R4" s="7">
        <v>8</v>
      </c>
      <c r="S4" s="7">
        <v>0</v>
      </c>
      <c r="T4" s="7">
        <v>7</v>
      </c>
      <c r="U4" s="7">
        <v>0</v>
      </c>
      <c r="V4" s="8"/>
      <c r="W4" s="45">
        <f>T5</f>
        <v>51</v>
      </c>
      <c r="Z4" s="16">
        <v>3</v>
      </c>
      <c r="AA4" s="24" t="str">
        <f>INDEX($A$2:$A$7, MATCH(LARGE($W$2:$W$7, 3), $W$2:$W$7, 0))</f>
        <v>DONG</v>
      </c>
      <c r="AB4" s="17">
        <f>INDEX($W$2:$W$7, MATCH(LARGE($W$2:$W$7, 3), $W$2:$W$7, 0))</f>
        <v>51</v>
      </c>
    </row>
    <row r="5" spans="1:28" ht="14.4" customHeight="1" x14ac:dyDescent="0.3">
      <c r="A5" s="35"/>
      <c r="B5" s="36">
        <f>IF(B4&lt;&gt;"",IF(ISERROR(IF(B4="x",IF(AND(D4="x",F4="x"),30,IF(D4="x",20+F4,IF(E4="/",20,10+D4+E4))),IF(AND(C4="/",D4="x"),20,IF(C4="/",10+D4,IF(OR((B4+C4)&gt;9,C4=""),"",B4+C4))))),"",IF(B4="x",IF(AND(D4="x",F4="x"),30,IF(D4="x",20+F4,IF(E4="/",20,10+D4+E4))),IF(AND(C4="/",D4="x"),20,IF(C4="/",10+D4,IF(OR((B4+C4)&gt;9,C4=""),"",B4+C4))))),"")</f>
        <v>0</v>
      </c>
      <c r="C5" s="36"/>
      <c r="D5" s="37">
        <f>IF(AND(B4&lt;&gt;"",D4&lt;&gt;""),IF(ISERROR(B5+IF(D4="x",IF(AND(F4="x",H4="x"),30,IF(F4="x",20+H4,IF(G4="/",20,10+F4+G4))),IF(AND(E4="/",F4="x"),20,IF(E4="/",10+F4,IF(OR((D4+E4)&gt;9,E4=""),"",D4+E4))))),"",B5+IF(D4="x",IF(AND(F4="x",H4="x"),30,IF(F4="x",20+H4,IF(G4="/",20,10+F4+G4))),IF(AND(E4="/",F4="x"),20,IF(E4="/",10+F4,IF(OR((D4+E4)&gt;9,E4=""),"",D4+E4))))),"")</f>
        <v>0</v>
      </c>
      <c r="E5" s="38"/>
      <c r="F5" s="37">
        <f>IF(AND(B4&lt;&gt;"",D4&lt;&gt;"",F4&lt;&gt;""),IF(ISERROR(D5+IF(F4="x",IF(AND(H4="x",J4="x"),30,IF(H4="x",20+J4,IF(I4="/",20,10+H4+I4))),IF(AND(G4="/",H4="x"),20,IF(G4="/",10+H4,IF(OR((F4+G4)&gt;9,G4=""),"",F4+G4))))),"",D5+IF(F4="x",IF(AND(H4="x",J4="x"),30,IF(H4="x",20+J4,IF(I4="/",20,10+H4+I4))),IF(AND(G4="/",H4="x"),20,IF(G4="/",10+H4,IF(OR((F4+G4)&gt;9,G4=""),"",F4+G4))))),"")</f>
        <v>6</v>
      </c>
      <c r="G5" s="38"/>
      <c r="H5" s="37">
        <f>IF(AND(B4&lt;&gt;"",D4&lt;&gt;"",F4&lt;&gt;"",H4&lt;&gt;""),IF(ISERROR(F5+IF(H4="x",IF(AND(J4="x",L4="x"),30,IF(J4="x",20+L4,IF(K4="/",20,10+J4+K4))),IF(AND(I4="/",J4="x"),20,IF(I4="/",10+J4,IF(OR((H4+I4)&gt;9,I4=""),"",H4+I4))))),"",F5+IF(H4="x",IF(AND(J4="x",L4="x"),30,IF(J4="x",20+L4,IF(K4="/",20,10+J4+K4))),IF(AND(I4="/",J4="x"),20,IF(I4="/",10+J4,IF(OR((H4+I4)&gt;9,I4=""),"",H4+I4))))),"")</f>
        <v>15</v>
      </c>
      <c r="I5" s="38"/>
      <c r="J5" s="37">
        <f>IF(AND(B4&lt;&gt;"",D4&lt;&gt;"",F4&lt;&gt;"",H4&lt;&gt;"",J4&lt;&gt;""),IF(ISERROR(H5+IF(J4="x",IF(AND(L4="x",N4="x"),30,IF(L4="x",20+N4,IF(M4="/",20,10+L4+M4))),IF(AND(K4="/",L4="x"),20,IF(K4="/",10+L4,IF(OR((J4+K4)&gt;9,K4=""),"",J4+K4))))),"",H5+IF(J4="x",IF(AND(L4="x",N4="x"),30,IF(L4="x",20+N4,IF(M4="/",20,10+L4+M4))),IF(AND(K4="/",L4="x"),20,IF(K4="/",10+L4,IF(OR((J4+K4)&gt;9,K4=""),"",J4+K4))))),"")</f>
        <v>23</v>
      </c>
      <c r="K5" s="38"/>
      <c r="L5" s="37">
        <f>IF(AND(B4&lt;&gt;"",D4&lt;&gt;"",F4&lt;&gt;"",H4&lt;&gt;"",J4&lt;&gt;"",L4&lt;&gt;""),IF(ISERROR(J5+IF(L4="x",IF(AND(N4="x",P4="x"),30,IF(N4="x",20+P4,IF(O4="/",20,10+N4+O4))),IF(AND(M4="/",N4="x"),20,IF(M4="/",10+N4,IF(OR((L4+M4)&gt;9,M4=""),"",L4+M4))))),"",J5+IF(L4="x",IF(AND(N4="x",P4="x"),30,IF(N4="x",20+P4,IF(O4="/",20,10+N4+O4))),IF(AND(M4="/",N4="x"),20,IF(M4="/",10+N4,IF(OR((L4+M4)&gt;9,M4=""),"",L4+M4))))),"")</f>
        <v>32</v>
      </c>
      <c r="M5" s="38"/>
      <c r="N5" s="37">
        <f>IF(AND(B4&lt;&gt;"",D4&lt;&gt;"",F4&lt;&gt;"",H4&lt;&gt;"",J4&lt;&gt;"",L4&lt;&gt;"",N4&lt;&gt;""),IF(ISERROR(L5+IF(N4="x",IF(AND(P4="x",R4="x"),30,IF(P4="x",20+R4,IF(Q4="/",20,10+P4+Q4))),IF(AND(O4="/",P4="x"),20,IF(O4="/",10+P4,IF(OR((N4+O4)&gt;9,O4=""),"",N4+O4))))),"",L5+IF(N4="x",IF(AND(P4="x",R4="x"),30,IF(P4="x",20+R4,IF(Q4="/",20,10+P4+Q4))),IF(AND(O4="/",P4="x"),20,IF(O4="/",10+P4,IF(OR((N4+O4)&gt;9,O4=""),"",N4+O4))))),"")</f>
        <v>32</v>
      </c>
      <c r="O5" s="38"/>
      <c r="P5" s="37">
        <f>IF(AND(B4&lt;&gt;"",D4&lt;&gt;"",F4&lt;&gt;"",H4&lt;&gt;"",J4&lt;&gt;"",L4&lt;&gt;"",N4&lt;&gt;"",P4&lt;&gt;""),IF(ISERROR(N5+IF(P4="x",IF(AND(R4="x",T4="x"),30,IF(R4="x",20+T4,IF(S4="/",20,10+R4+S4))),IF(AND(Q4="/",R4="x"),20,IF(Q4="/",10+R4,IF(OR((P4+Q4)&gt;9,Q4=""),"",P4+Q4))))),"",N5+IF(P4="x",IF(AND(R4="x",T4="x"),30,IF(R4="x",20+T4,IF(S4="/",20,10+R4+S4))),IF(AND(Q4="/",R4="x"),20,IF(Q4="/",10+R4,IF(OR((P4+Q4)&gt;9,Q4=""),"",P4+Q4))))),"")</f>
        <v>36</v>
      </c>
      <c r="Q5" s="38"/>
      <c r="R5" s="37">
        <f>IF(AND(B4&lt;&gt;"",D4&lt;&gt;"",F4&lt;&gt;"",H4&lt;&gt;"",J4&lt;&gt;"",L4&lt;&gt;"",N4&lt;&gt;"",P4&lt;&gt;"",R4&lt;&gt;""),IF(ISERROR(P5+IF(R4="x",IF(AND(T4="x",U4="x"),30,IF(T4="x",20+U4,IF(U4="/",20,10+T4+U4))),IF(AND(S4="/",T4="x"),20,IF(S4="/",10+T4,IF(OR((R4+S4)&gt;9,S4=""),"",R4+S4))))),"",P5+IF(R4="x",IF(AND(T4="x",U4="x"),30,IF(T4="x",20+U4,IF(U4="/",20,10+T4+U4))),IF(AND(S4="/",T4="x"),20,IF(S4="/",10+T4,IF(OR((R4+S4)&gt;9,S4=""),"",R4+S4))))),"")</f>
        <v>44</v>
      </c>
      <c r="S5" s="38"/>
      <c r="T5" s="37">
        <f>IF(AND(B4&lt;&gt;"",D4&lt;&gt;"",F4&lt;&gt;"",H4&lt;&gt;"",J4&lt;&gt;"",L4&lt;&gt;"",N4&lt;&gt;"",P4&lt;&gt;"",R4&lt;&gt;"",T4&lt;&gt;""),IF(ISERROR(R5+IF(T4="x",IF(AND(U4="x",V4="x"),30,IF(U4="x",20+V4,IF(V4="/",20,IF(V4&gt;(9-U4),"",10+U4+V4)))),IF(AND(U4="/",V4="x"),20,IF(U4="/",10+V4,IF(OR((T4+U4)&gt;9,U4=""),"",T4+U4))))),"",R5+IF(T4="x",IF(AND(U4="x",V4="x"),30,IF(U4="x",20+V4,IF(V4="/",20,IF(V4&gt;(9-U4),"",10+U4+V4)))),IF(AND(U4="/",V4="x"),20,IF(U4="/",10+V4,IF(OR((T4+U4)&gt;9,U4=""),"",T4+U4))))),"")</f>
        <v>51</v>
      </c>
      <c r="U5" s="41"/>
      <c r="V5" s="42"/>
      <c r="W5" s="44"/>
    </row>
    <row r="6" spans="1:28" ht="14.4" customHeight="1" x14ac:dyDescent="0.3">
      <c r="A6" s="40" t="s">
        <v>13</v>
      </c>
      <c r="B6" s="6">
        <v>0</v>
      </c>
      <c r="C6" s="7">
        <v>0</v>
      </c>
      <c r="D6" s="7">
        <v>0</v>
      </c>
      <c r="E6" s="7">
        <v>0</v>
      </c>
      <c r="F6" s="7">
        <v>4</v>
      </c>
      <c r="G6" s="7">
        <v>4</v>
      </c>
      <c r="H6" s="7">
        <v>3</v>
      </c>
      <c r="I6" s="7">
        <v>1</v>
      </c>
      <c r="J6" s="7">
        <v>0</v>
      </c>
      <c r="K6" s="7">
        <v>7</v>
      </c>
      <c r="L6" s="7">
        <v>6</v>
      </c>
      <c r="M6" s="7">
        <v>0</v>
      </c>
      <c r="N6" s="7">
        <v>0</v>
      </c>
      <c r="O6" s="7">
        <v>6</v>
      </c>
      <c r="P6" s="7">
        <v>3</v>
      </c>
      <c r="Q6" s="7">
        <v>5</v>
      </c>
      <c r="R6" s="7">
        <v>0</v>
      </c>
      <c r="S6" s="7">
        <v>0</v>
      </c>
      <c r="T6" s="7">
        <v>1</v>
      </c>
      <c r="U6" s="7" t="s">
        <v>6</v>
      </c>
      <c r="V6" s="8">
        <v>7</v>
      </c>
      <c r="W6" s="45">
        <f>T7</f>
        <v>56</v>
      </c>
    </row>
    <row r="7" spans="1:28" ht="14.4" customHeight="1" x14ac:dyDescent="0.3">
      <c r="A7" s="35"/>
      <c r="B7" s="36">
        <f>IF(B6&lt;&gt;"",IF(ISERROR(IF(B6="x",IF(AND(D6="x",F6="x"),30,IF(D6="x",20+F6,IF(E6="/",20,10+D6+E6))),IF(AND(C6="/",D6="x"),20,IF(C6="/",10+D6,IF(OR((B6+C6)&gt;9,C6=""),"",B6+C6))))),"",IF(B6="x",IF(AND(D6="x",F6="x"),30,IF(D6="x",20+F6,IF(E6="/",20,10+D6+E6))),IF(AND(C6="/",D6="x"),20,IF(C6="/",10+D6,IF(OR((B6+C6)&gt;9,C6=""),"",B6+C6))))),"")</f>
        <v>0</v>
      </c>
      <c r="C7" s="36"/>
      <c r="D7" s="37">
        <f>IF(AND(B6&lt;&gt;"",D6&lt;&gt;""),IF(ISERROR(B7+IF(D6="x",IF(AND(F6="x",H6="x"),30,IF(F6="x",20+H6,IF(G6="/",20,10+F6+G6))),IF(AND(E6="/",F6="x"),20,IF(E6="/",10+F6,IF(OR((D6+E6)&gt;9,E6=""),"",D6+E6))))),"",B7+IF(D6="x",IF(AND(F6="x",H6="x"),30,IF(F6="x",20+H6,IF(G6="/",20,10+F6+G6))),IF(AND(E6="/",F6="x"),20,IF(E6="/",10+F6,IF(OR((D6+E6)&gt;9,E6=""),"",D6+E6))))),"")</f>
        <v>0</v>
      </c>
      <c r="E7" s="38"/>
      <c r="F7" s="37">
        <f>IF(AND(B6&lt;&gt;"",D6&lt;&gt;"",F6&lt;&gt;""),IF(ISERROR(D7+IF(F6="x",IF(AND(H6="x",J6="x"),30,IF(H6="x",20+J6,IF(I6="/",20,10+H6+I6))),IF(AND(G6="/",H6="x"),20,IF(G6="/",10+H6,IF(OR((F6+G6)&gt;9,G6=""),"",F6+G6))))),"",D7+IF(F6="x",IF(AND(H6="x",J6="x"),30,IF(H6="x",20+J6,IF(I6="/",20,10+H6+I6))),IF(AND(G6="/",H6="x"),20,IF(G6="/",10+H6,IF(OR((F6+G6)&gt;9,G6=""),"",F6+G6))))),"")</f>
        <v>8</v>
      </c>
      <c r="G7" s="38"/>
      <c r="H7" s="37">
        <f>IF(AND(B6&lt;&gt;"",D6&lt;&gt;"",F6&lt;&gt;"",H6&lt;&gt;""),IF(ISERROR(F7+IF(H6="x",IF(AND(J6="x",L6="x"),30,IF(J6="x",20+L6,IF(K6="/",20,10+J6+K6))),IF(AND(I6="/",J6="x"),20,IF(I6="/",10+J6,IF(OR((H6+I6)&gt;9,I6=""),"",H6+I6))))),"",F7+IF(H6="x",IF(AND(J6="x",L6="x"),30,IF(J6="x",20+L6,IF(K6="/",20,10+J6+K6))),IF(AND(I6="/",J6="x"),20,IF(I6="/",10+J6,IF(OR((H6+I6)&gt;9,I6=""),"",H6+I6))))),"")</f>
        <v>12</v>
      </c>
      <c r="I7" s="38"/>
      <c r="J7" s="37">
        <f>IF(AND(B6&lt;&gt;"",D6&lt;&gt;"",F6&lt;&gt;"",H6&lt;&gt;"",J6&lt;&gt;""),IF(ISERROR(H7+IF(J6="x",IF(AND(L6="x",N6="x"),30,IF(L6="x",20+N6,IF(M6="/",20,10+L6+M6))),IF(AND(K6="/",L6="x"),20,IF(K6="/",10+L6,IF(OR((J6+K6)&gt;9,K6=""),"",J6+K6))))),"",H7+IF(J6="x",IF(AND(L6="x",N6="x"),30,IF(L6="x",20+N6,IF(M6="/",20,10+L6+M6))),IF(AND(K6="/",L6="x"),20,IF(K6="/",10+L6,IF(OR((J6+K6)&gt;9,K6=""),"",J6+K6))))),"")</f>
        <v>19</v>
      </c>
      <c r="K7" s="38"/>
      <c r="L7" s="37">
        <f>IF(AND(B6&lt;&gt;"",D6&lt;&gt;"",F6&lt;&gt;"",H6&lt;&gt;"",J6&lt;&gt;"",L6&lt;&gt;""),IF(ISERROR(J7+IF(L6="x",IF(AND(N6="x",P6="x"),30,IF(N6="x",20+P6,IF(O6="/",20,10+N6+O6))),IF(AND(M6="/",N6="x"),20,IF(M6="/",10+N6,IF(OR((L6+M6)&gt;9,M6=""),"",L6+M6))))),"",J7+IF(L6="x",IF(AND(N6="x",P6="x"),30,IF(N6="x",20+P6,IF(O6="/",20,10+N6+O6))),IF(AND(M6="/",N6="x"),20,IF(M6="/",10+N6,IF(OR((L6+M6)&gt;9,M6=""),"",L6+M6))))),"")</f>
        <v>25</v>
      </c>
      <c r="M7" s="38"/>
      <c r="N7" s="37">
        <f>IF(AND(B6&lt;&gt;"",D6&lt;&gt;"",F6&lt;&gt;"",H6&lt;&gt;"",J6&lt;&gt;"",L6&lt;&gt;"",N6&lt;&gt;""),IF(ISERROR(L7+IF(N6="x",IF(AND(P6="x",R6="x"),30,IF(P6="x",20+R6,IF(Q6="/",20,10+P6+Q6))),IF(AND(O6="/",P6="x"),20,IF(O6="/",10+P6,IF(OR((N6+O6)&gt;9,O6=""),"",N6+O6))))),"",L7+IF(N6="x",IF(AND(P6="x",R6="x"),30,IF(P6="x",20+R6,IF(Q6="/",20,10+P6+Q6))),IF(AND(O6="/",P6="x"),20,IF(O6="/",10+P6,IF(OR((N6+O6)&gt;9,O6=""),"",N6+O6))))),"")</f>
        <v>31</v>
      </c>
      <c r="O7" s="38"/>
      <c r="P7" s="37">
        <f>IF(AND(B6&lt;&gt;"",D6&lt;&gt;"",F6&lt;&gt;"",H6&lt;&gt;"",J6&lt;&gt;"",L6&lt;&gt;"",N6&lt;&gt;"",P6&lt;&gt;""),IF(ISERROR(N7+IF(P6="x",IF(AND(R6="x",T6="x"),30,IF(R6="x",20+T6,IF(S6="/",20,10+R6+S6))),IF(AND(Q6="/",R6="x"),20,IF(Q6="/",10+R6,IF(OR((P6+Q6)&gt;9,Q6=""),"",P6+Q6))))),"",N7+IF(P6="x",IF(AND(R6="x",T6="x"),30,IF(R6="x",20+T6,IF(S6="/",20,10+R6+S6))),IF(AND(Q6="/",R6="x"),20,IF(Q6="/",10+R6,IF(OR((P6+Q6)&gt;9,Q6=""),"",P6+Q6))))),"")</f>
        <v>39</v>
      </c>
      <c r="Q7" s="38"/>
      <c r="R7" s="37">
        <f>IF(AND(B6&lt;&gt;"",D6&lt;&gt;"",F6&lt;&gt;"",H6&lt;&gt;"",J6&lt;&gt;"",L6&lt;&gt;"",N6&lt;&gt;"",P6&lt;&gt;"",R6&lt;&gt;""),IF(ISERROR(P7+IF(R6="x",IF(AND(T6="x",U6="x"),30,IF(T6="x",20+U6,IF(U6="/",20,10+T6+U6))),IF(AND(S6="/",T6="x"),20,IF(S6="/",10+T6,IF(OR((R6+S6)&gt;9,S6=""),"",R6+S6))))),"",P7+IF(R6="x",IF(AND(T6="x",U6="x"),30,IF(T6="x",20+U6,IF(U6="/",20,10+T6+U6))),IF(AND(S6="/",T6="x"),20,IF(S6="/",10+T6,IF(OR((R6+S6)&gt;9,S6=""),"",R6+S6))))),"")</f>
        <v>39</v>
      </c>
      <c r="S7" s="38"/>
      <c r="T7" s="37">
        <f>IF(AND(B6&lt;&gt;"",D6&lt;&gt;"",F6&lt;&gt;"",H6&lt;&gt;"",J6&lt;&gt;"",L6&lt;&gt;"",N6&lt;&gt;"",P6&lt;&gt;"",R6&lt;&gt;"",T6&lt;&gt;""),IF(ISERROR(R7+IF(T6="x",IF(AND(U6="x",V6="x"),30,IF(U6="x",20+V6,IF(V6="/",20,IF(V6&gt;(9-U6),"",10+U6+V6)))),IF(AND(U6="/",V6="x"),20,IF(U6="/",10+V6,IF(OR((T6+U6)&gt;9,U6=""),"",T6+U6))))),"",R7+IF(T6="x",IF(AND(U6="x",V6="x"),30,IF(U6="x",20+V6,IF(V6="/",20,IF(V6&gt;(9-U6),"",10+U6+V6)))),IF(AND(U6="/",V6="x"),20,IF(U6="/",10+V6,IF(OR((T6+U6)&gt;9,U6=""),"",T6+U6))))),"")</f>
        <v>56</v>
      </c>
      <c r="U7" s="41"/>
      <c r="V7" s="42"/>
      <c r="W7" s="44"/>
    </row>
  </sheetData>
  <mergeCells count="46">
    <mergeCell ref="R5:S5"/>
    <mergeCell ref="R7:S7"/>
    <mergeCell ref="W2:W3"/>
    <mergeCell ref="W4:W5"/>
    <mergeCell ref="W6:W7"/>
    <mergeCell ref="T7:V7"/>
    <mergeCell ref="T5:V5"/>
    <mergeCell ref="N5:O5"/>
    <mergeCell ref="N7:O7"/>
    <mergeCell ref="P5:Q5"/>
    <mergeCell ref="P7:Q7"/>
    <mergeCell ref="J7:K7"/>
    <mergeCell ref="L5:M5"/>
    <mergeCell ref="L7:M7"/>
    <mergeCell ref="F7:G7"/>
    <mergeCell ref="H5:I5"/>
    <mergeCell ref="H7:I7"/>
    <mergeCell ref="A6:A7"/>
    <mergeCell ref="D7:E7"/>
    <mergeCell ref="B7:C7"/>
    <mergeCell ref="L3:M3"/>
    <mergeCell ref="N3:O3"/>
    <mergeCell ref="P3:Q3"/>
    <mergeCell ref="R3:S3"/>
    <mergeCell ref="T3:V3"/>
    <mergeCell ref="A4:A5"/>
    <mergeCell ref="B5:C5"/>
    <mergeCell ref="D5:E5"/>
    <mergeCell ref="F5:G5"/>
    <mergeCell ref="J5:K5"/>
    <mergeCell ref="N1:O1"/>
    <mergeCell ref="P1:Q1"/>
    <mergeCell ref="R1:S1"/>
    <mergeCell ref="T1:V1"/>
    <mergeCell ref="A2:A3"/>
    <mergeCell ref="B3:C3"/>
    <mergeCell ref="D3:E3"/>
    <mergeCell ref="F3:G3"/>
    <mergeCell ref="H3:I3"/>
    <mergeCell ref="J3:K3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B874-E9AB-4C34-82BE-3E2DCD6185E5}">
  <dimension ref="A1:AB7"/>
  <sheetViews>
    <sheetView tabSelected="1" workbookViewId="0">
      <selection activeCell="AC4" sqref="AC4"/>
    </sheetView>
  </sheetViews>
  <sheetFormatPr defaultRowHeight="14.4" x14ac:dyDescent="0.3"/>
  <cols>
    <col min="1" max="1" width="11.109375" customWidth="1"/>
    <col min="2" max="22" width="3.33203125" customWidth="1"/>
    <col min="23" max="23" width="5.5546875" customWidth="1"/>
    <col min="26" max="26" width="3.33203125" customWidth="1"/>
    <col min="27" max="27" width="11.109375" customWidth="1"/>
    <col min="28" max="28" width="5.5546875" customWidth="1"/>
  </cols>
  <sheetData>
    <row r="1" spans="1:28" ht="14.4" customHeight="1" thickBot="1" x14ac:dyDescent="0.35">
      <c r="A1" s="9" t="s">
        <v>0</v>
      </c>
      <c r="B1" s="39">
        <v>1</v>
      </c>
      <c r="C1" s="31"/>
      <c r="D1" s="30">
        <v>2</v>
      </c>
      <c r="E1" s="31"/>
      <c r="F1" s="30">
        <v>3</v>
      </c>
      <c r="G1" s="31"/>
      <c r="H1" s="30">
        <v>4</v>
      </c>
      <c r="I1" s="31"/>
      <c r="J1" s="30">
        <v>5</v>
      </c>
      <c r="K1" s="31"/>
      <c r="L1" s="30">
        <v>6</v>
      </c>
      <c r="M1" s="31"/>
      <c r="N1" s="30">
        <v>7</v>
      </c>
      <c r="O1" s="31"/>
      <c r="P1" s="30">
        <v>8</v>
      </c>
      <c r="Q1" s="31"/>
      <c r="R1" s="30">
        <v>9</v>
      </c>
      <c r="S1" s="31"/>
      <c r="T1" s="30">
        <v>10</v>
      </c>
      <c r="U1" s="32"/>
      <c r="V1" s="33"/>
      <c r="W1" s="29" t="s">
        <v>1</v>
      </c>
      <c r="Z1" s="9" t="s">
        <v>3</v>
      </c>
      <c r="AA1" s="25" t="s">
        <v>0</v>
      </c>
      <c r="AB1" s="12" t="s">
        <v>2</v>
      </c>
    </row>
    <row r="2" spans="1:28" ht="14.4" customHeight="1" x14ac:dyDescent="0.3">
      <c r="A2" s="34" t="str">
        <f>'Bowling 1'!A2</f>
        <v>RYAN</v>
      </c>
      <c r="B2" s="26">
        <v>9</v>
      </c>
      <c r="C2" s="27">
        <v>0</v>
      </c>
      <c r="D2" s="27" t="s">
        <v>5</v>
      </c>
      <c r="E2" s="27">
        <v>0</v>
      </c>
      <c r="F2" s="27">
        <v>7</v>
      </c>
      <c r="G2" s="27" t="s">
        <v>6</v>
      </c>
      <c r="H2" s="27">
        <v>1</v>
      </c>
      <c r="I2" s="27" t="s">
        <v>6</v>
      </c>
      <c r="J2" s="27">
        <v>9</v>
      </c>
      <c r="K2" s="27">
        <v>0</v>
      </c>
      <c r="L2" s="27">
        <v>3</v>
      </c>
      <c r="M2" s="27">
        <v>5</v>
      </c>
      <c r="N2" s="27">
        <v>5</v>
      </c>
      <c r="O2" s="27">
        <v>0</v>
      </c>
      <c r="P2" s="27">
        <v>7</v>
      </c>
      <c r="Q2" s="27">
        <v>0</v>
      </c>
      <c r="R2" s="27">
        <v>6</v>
      </c>
      <c r="S2" s="27">
        <v>0</v>
      </c>
      <c r="T2" s="27">
        <v>1</v>
      </c>
      <c r="U2" s="27">
        <v>6</v>
      </c>
      <c r="V2" s="28"/>
      <c r="W2" s="43">
        <f>T3</f>
        <v>101</v>
      </c>
      <c r="Z2" s="13">
        <v>1</v>
      </c>
      <c r="AA2" s="21" t="str">
        <f>INDEX($A$2:$A$7, MATCH(LARGE($W$2:$W$7, 1), $W$2:$W$7, 0))</f>
        <v>RYAN</v>
      </c>
      <c r="AB2" s="22">
        <f>INDEX($W$2:$W$7, MATCH(LARGE($W$2:$W$7, 1), $W$2:$W$7, 0))</f>
        <v>101</v>
      </c>
    </row>
    <row r="3" spans="1:28" ht="14.4" customHeight="1" x14ac:dyDescent="0.3">
      <c r="A3" s="35"/>
      <c r="B3" s="36">
        <f>IF(B2&lt;&gt;"",IF(ISERROR(IF(B2="x",IF(AND(D2="x",F2="x"),30,IF(D2="x",20+F2,IF(E2="/",20,10+D2+E2))),IF(AND(C2="/",D2="x"),20,IF(C2="/",10+D2,IF(OR((B2+C2)&gt;9,C2=""),"",B2+C2))))),"",IF(B2="x",IF(AND(D2="x",F2="x"),30,IF(D2="x",20+F2,IF(E2="/",20,10+D2+E2))),IF(AND(C2="/",D2="x"),20,IF(C2="/",10+D2,IF(OR((B2+C2)&gt;9,C2=""),"",B2+C2))))),"")</f>
        <v>9</v>
      </c>
      <c r="C3" s="36"/>
      <c r="D3" s="37">
        <f>IF(AND(B2&lt;&gt;"",D2&lt;&gt;""),IF(ISERROR(B3+IF(D2="x",IF(AND(F2="x",H2="x"),30,IF(F2="x",20+H2,IF(G2="/",20,10+F2+G2))),IF(AND(E2="/",F2="x"),20,IF(E2="/",10+F2,IF(OR((D2+E2)&gt;9,E2=""),"",D2+E2))))),"",B3+IF(D2="x",IF(AND(F2="x",H2="x"),30,IF(F2="x",20+H2,IF(G2="/",20,10+F2+G2))),IF(AND(E2="/",F2="x"),20,IF(E2="/",10+F2,IF(OR((D2+E2)&gt;9,E2=""),"",D2+E2))))),"")</f>
        <v>29</v>
      </c>
      <c r="E3" s="38"/>
      <c r="F3" s="37">
        <f>IF(AND(B2&lt;&gt;"",D2&lt;&gt;"",F2&lt;&gt;""),IF(ISERROR(D3+IF(F2="x",IF(AND(H2="x",J2="x"),30,IF(H2="x",20+J2,IF(I2="/",20,10+H2+I2))),IF(AND(G2="/",H2="x"),20,IF(G2="/",10+H2,IF(OR((F2+G2)&gt;9,G2=""),"",F2+G2))))),"",D3+IF(F2="x",IF(AND(H2="x",J2="x"),30,IF(H2="x",20+J2,IF(I2="/",20,10+H2+I2))),IF(AND(G2="/",H2="x"),20,IF(G2="/",10+H2,IF(OR((F2+G2)&gt;9,G2=""),"",F2+G2))))),"")</f>
        <v>40</v>
      </c>
      <c r="G3" s="38"/>
      <c r="H3" s="37">
        <f>IF(AND(B2&lt;&gt;"",D2&lt;&gt;"",F2&lt;&gt;"",H2&lt;&gt;""),IF(ISERROR(F3+IF(H2="x",IF(AND(J2="x",L2="x"),30,IF(J2="x",20+L2,IF(K2="/",20,10+J2+K2))),IF(AND(I2="/",J2="x"),20,IF(I2="/",10+J2,IF(OR((H2+I2)&gt;9,I2=""),"",H2+I2))))),"",F3+IF(H2="x",IF(AND(J2="x",L2="x"),30,IF(J2="x",20+L2,IF(K2="/",20,10+J2+K2))),IF(AND(I2="/",J2="x"),20,IF(I2="/",10+J2,IF(OR((H2+I2)&gt;9,I2=""),"",H2+I2))))),"")</f>
        <v>59</v>
      </c>
      <c r="I3" s="38"/>
      <c r="J3" s="37">
        <f>IF(AND(B2&lt;&gt;"",D2&lt;&gt;"",F2&lt;&gt;"",H2&lt;&gt;"",J2&lt;&gt;""),IF(ISERROR(H3+IF(J2="x",IF(AND(L2="x",N2="x"),30,IF(L2="x",20+N2,IF(M2="/",20,10+L2+M2))),IF(AND(K2="/",L2="x"),20,IF(K2="/",10+L2,IF(OR((J2+K2)&gt;9,K2=""),"",J2+K2))))),"",H3+IF(J2="x",IF(AND(L2="x",N2="x"),30,IF(L2="x",20+N2,IF(M2="/",20,10+L2+M2))),IF(AND(K2="/",L2="x"),20,IF(K2="/",10+L2,IF(OR((J2+K2)&gt;9,K2=""),"",J2+K2))))),"")</f>
        <v>68</v>
      </c>
      <c r="K3" s="38"/>
      <c r="L3" s="37">
        <f>IF(AND(B2&lt;&gt;"",D2&lt;&gt;"",F2&lt;&gt;"",H2&lt;&gt;"",J2&lt;&gt;"",L2&lt;&gt;""),IF(ISERROR(J3+IF(L2="x",IF(AND(N2="x",P2="x"),30,IF(N2="x",20+P2,IF(O2="/",20,10+N2+O2))),IF(AND(M2="/",N2="x"),20,IF(M2="/",10+N2,IF(OR((L2+M2)&gt;9,M2=""),"",L2+M2))))),"",J3+IF(L2="x",IF(AND(N2="x",P2="x"),30,IF(N2="x",20+P2,IF(O2="/",20,10+N2+O2))),IF(AND(M2="/",N2="x"),20,IF(M2="/",10+N2,IF(OR((L2+M2)&gt;9,M2=""),"",L2+M2))))),"")</f>
        <v>76</v>
      </c>
      <c r="M3" s="38"/>
      <c r="N3" s="37">
        <f>IF(AND(B2&lt;&gt;"",D2&lt;&gt;"",F2&lt;&gt;"",H2&lt;&gt;"",J2&lt;&gt;"",L2&lt;&gt;"",N2&lt;&gt;""),IF(ISERROR(L3+IF(N2="x",IF(AND(P2="x",R2="x"),30,IF(P2="x",20+R2,IF(Q2="/",20,10+P2+Q2))),IF(AND(O2="/",P2="x"),20,IF(O2="/",10+P2,IF(OR((N2+O2)&gt;9,O2=""),"",N2+O2))))),"",L3+IF(N2="x",IF(AND(P2="x",R2="x"),30,IF(P2="x",20+R2,IF(Q2="/",20,10+P2+Q2))),IF(AND(O2="/",P2="x"),20,IF(O2="/",10+P2,IF(OR((N2+O2)&gt;9,O2=""),"",N2+O2))))),"")</f>
        <v>81</v>
      </c>
      <c r="O3" s="38"/>
      <c r="P3" s="37">
        <f>IF(AND(B2&lt;&gt;"",D2&lt;&gt;"",F2&lt;&gt;"",H2&lt;&gt;"",J2&lt;&gt;"",L2&lt;&gt;"",N2&lt;&gt;"",P2&lt;&gt;""),IF(ISERROR(N3+IF(P2="x",IF(AND(R2="x",T2="x"),30,IF(R2="x",20+T2,IF(S2="/",20,10+R2+S2))),IF(AND(Q2="/",R2="x"),20,IF(Q2="/",10+R2,IF(OR((P2+Q2)&gt;9,Q2=""),"",P2+Q2))))),"",N3+IF(P2="x",IF(AND(R2="x",T2="x"),30,IF(R2="x",20+T2,IF(S2="/",20,10+R2+S2))),IF(AND(Q2="/",R2="x"),20,IF(Q2="/",10+R2,IF(OR((P2+Q2)&gt;9,Q2=""),"",P2+Q2))))),"")</f>
        <v>88</v>
      </c>
      <c r="Q3" s="38"/>
      <c r="R3" s="37">
        <f>IF(AND(B2&lt;&gt;"",D2&lt;&gt;"",F2&lt;&gt;"",H2&lt;&gt;"",J2&lt;&gt;"",L2&lt;&gt;"",N2&lt;&gt;"",P2&lt;&gt;"",R2&lt;&gt;""),IF(ISERROR(P3+IF(R2="x",IF(AND(T2="x",U2="x"),30,IF(T2="x",20+U2,IF(U2="/",20,10+T2+U2))),IF(AND(S2="/",T2="x"),20,IF(S2="/",10+T2,IF(OR((R2+S2)&gt;9,S2=""),"",R2+S2))))),"",P3+IF(R2="x",IF(AND(T2="x",U2="x"),30,IF(T2="x",20+U2,IF(U2="/",20,10+T2+U2))),IF(AND(S2="/",T2="x"),20,IF(S2="/",10+T2,IF(OR((R2+S2)&gt;9,S2=""),"",R2+S2))))),"")</f>
        <v>94</v>
      </c>
      <c r="S3" s="38"/>
      <c r="T3" s="37">
        <f>IF(AND(B2&lt;&gt;"",D2&lt;&gt;"",F2&lt;&gt;"",H2&lt;&gt;"",J2&lt;&gt;"",L2&lt;&gt;"",N2&lt;&gt;"",P2&lt;&gt;"",R2&lt;&gt;"",T2&lt;&gt;""),IF(ISERROR(R3+IF(T2="x",IF(AND(U2="x",V2="x"),30,IF(U2="x",20+V2,IF(V2="/",20,IF(V2&gt;(9-U2),"",10+U2+V2)))),IF(AND(U2="/",V2="x"),20,IF(U2="/",10+V2,IF(OR((T2+U2)&gt;9,U2=""),"",T2+U2))))),"",R3+IF(T2="x",IF(AND(U2="x",V2="x"),30,IF(U2="x",20+V2,IF(V2="/",20,IF(V2&gt;(9-U2),"",10+U2+V2)))),IF(AND(U2="/",V2="x"),20,IF(U2="/",10+V2,IF(OR((T2+U2)&gt;9,U2=""),"",T2+U2))))),"")</f>
        <v>101</v>
      </c>
      <c r="U3" s="41"/>
      <c r="V3" s="42"/>
      <c r="W3" s="44"/>
      <c r="Z3" s="14">
        <v>2</v>
      </c>
      <c r="AA3" s="23" t="str">
        <f>INDEX($A$2:$A$7, MATCH(LARGE($W$2:$W$7, 2), $W$2:$W$7, 0))</f>
        <v>DONG</v>
      </c>
      <c r="AB3" s="15">
        <f>INDEX($W$2:$W$7, MATCH(LARGE($W$2:$W$7, 2), $W$2:$W$7, 0))</f>
        <v>73</v>
      </c>
    </row>
    <row r="4" spans="1:28" ht="14.4" customHeight="1" x14ac:dyDescent="0.3">
      <c r="A4" s="40" t="str">
        <f>'Bowling 1'!A4</f>
        <v>DONG</v>
      </c>
      <c r="B4" s="6">
        <v>1</v>
      </c>
      <c r="C4" s="7">
        <v>1</v>
      </c>
      <c r="D4" s="7">
        <v>0</v>
      </c>
      <c r="E4" s="7">
        <v>8</v>
      </c>
      <c r="F4" s="7">
        <v>1</v>
      </c>
      <c r="G4" s="7">
        <v>3</v>
      </c>
      <c r="H4" s="7">
        <v>7</v>
      </c>
      <c r="I4" s="7">
        <v>0</v>
      </c>
      <c r="J4" s="48">
        <v>8</v>
      </c>
      <c r="K4" s="7">
        <v>1</v>
      </c>
      <c r="L4" s="7">
        <v>0</v>
      </c>
      <c r="M4" s="7">
        <v>6</v>
      </c>
      <c r="N4" s="7">
        <v>3</v>
      </c>
      <c r="O4" s="7">
        <v>5</v>
      </c>
      <c r="P4" s="7">
        <v>0</v>
      </c>
      <c r="Q4" s="7">
        <v>9</v>
      </c>
      <c r="R4" s="7">
        <v>6</v>
      </c>
      <c r="S4" s="7" t="s">
        <v>6</v>
      </c>
      <c r="T4" s="7">
        <v>5</v>
      </c>
      <c r="U4" s="7">
        <v>0</v>
      </c>
      <c r="V4" s="8"/>
      <c r="W4" s="45">
        <f>T5</f>
        <v>73</v>
      </c>
      <c r="Z4" s="16">
        <v>3</v>
      </c>
      <c r="AA4" s="24" t="str">
        <f>INDEX($A$2:$A$7, MATCH(LARGE($W$2:$W$7, 3), $W$2:$W$7, 0))</f>
        <v>GORG</v>
      </c>
      <c r="AB4" s="17">
        <f>INDEX($W$2:$W$7, MATCH(LARGE($W$2:$W$7, 3), $W$2:$W$7, 0))</f>
        <v>71</v>
      </c>
    </row>
    <row r="5" spans="1:28" ht="14.4" customHeight="1" x14ac:dyDescent="0.3">
      <c r="A5" s="35"/>
      <c r="B5" s="36">
        <f>IF(B4&lt;&gt;"",IF(ISERROR(IF(B4="x",IF(AND(D4="x",F4="x"),30,IF(D4="x",20+F4,IF(E4="/",20,10+D4+E4))),IF(AND(C4="/",D4="x"),20,IF(C4="/",10+D4,IF(OR((B4+C4)&gt;9,C4=""),"",B4+C4))))),"",IF(B4="x",IF(AND(D4="x",F4="x"),30,IF(D4="x",20+F4,IF(E4="/",20,10+D4+E4))),IF(AND(C4="/",D4="x"),20,IF(C4="/",10+D4,IF(OR((B4+C4)&gt;9,C4=""),"",B4+C4))))),"")</f>
        <v>2</v>
      </c>
      <c r="C5" s="36"/>
      <c r="D5" s="37">
        <f>IF(AND(B4&lt;&gt;"",D4&lt;&gt;""),IF(ISERROR(B5+IF(D4="x",IF(AND(F4="x",H4="x"),30,IF(F4="x",20+H4,IF(G4="/",20,10+F4+G4))),IF(AND(E4="/",F4="x"),20,IF(E4="/",10+F4,IF(OR((D4+E4)&gt;9,E4=""),"",D4+E4))))),"",B5+IF(D4="x",IF(AND(F4="x",H4="x"),30,IF(F4="x",20+H4,IF(G4="/",20,10+F4+G4))),IF(AND(E4="/",F4="x"),20,IF(E4="/",10+F4,IF(OR((D4+E4)&gt;9,E4=""),"",D4+E4))))),"")</f>
        <v>10</v>
      </c>
      <c r="E5" s="38"/>
      <c r="F5" s="37">
        <f>IF(AND(B4&lt;&gt;"",D4&lt;&gt;"",F4&lt;&gt;""),IF(ISERROR(D5+IF(F4="x",IF(AND(H4="x",J4="x"),30,IF(H4="x",20+J4,IF(I4="/",20,10+H4+I4))),IF(AND(G4="/",H4="x"),20,IF(G4="/",10+H4,IF(OR((F4+G4)&gt;9,G4=""),"",F4+G4))))),"",D5+IF(F4="x",IF(AND(H4="x",J4="x"),30,IF(H4="x",20+J4,IF(I4="/",20,10+H4+I4))),IF(AND(G4="/",H4="x"),20,IF(G4="/",10+H4,IF(OR((F4+G4)&gt;9,G4=""),"",F4+G4))))),"")</f>
        <v>14</v>
      </c>
      <c r="G5" s="38"/>
      <c r="H5" s="37">
        <f>IF(AND(B4&lt;&gt;"",D4&lt;&gt;"",F4&lt;&gt;"",H4&lt;&gt;""),IF(ISERROR(F5+IF(H4="x",IF(AND(J4="x",L4="x"),30,IF(J4="x",20+L4,IF(K4="/",20,10+J4+K4))),IF(AND(I4="/",J4="x"),20,IF(I4="/",10+J4,IF(OR((H4+I4)&gt;9,I4=""),"",H4+I4))))),"",F5+IF(H4="x",IF(AND(J4="x",L4="x"),30,IF(J4="x",20+L4,IF(K4="/",20,10+J4+K4))),IF(AND(I4="/",J4="x"),20,IF(I4="/",10+J4,IF(OR((H4+I4)&gt;9,I4=""),"",H4+I4))))),"")</f>
        <v>21</v>
      </c>
      <c r="I5" s="38"/>
      <c r="J5" s="37">
        <f>IF(AND(B4&lt;&gt;"",D4&lt;&gt;"",F4&lt;&gt;"",H4&lt;&gt;"",J4&lt;&gt;""),IF(ISERROR(H5+IF(J4="x",IF(AND(L4="x",N4="x"),30,IF(L4="x",20+N4,IF(M4="/",20,10+L4+M4))),IF(AND(K4="/",L4="x"),20,IF(K4="/",10+L4,IF(OR((J4+K4)&gt;9,K4=""),"",J4+K4))))),"",H5+IF(J4="x",IF(AND(L4="x",N4="x"),30,IF(L4="x",20+N4,IF(M4="/",20,10+L4+M4))),IF(AND(K4="/",L4="x"),20,IF(K4="/",10+L4,IF(OR((J4+K4)&gt;9,K4=""),"",J4+K4))))),"")</f>
        <v>30</v>
      </c>
      <c r="K5" s="38"/>
      <c r="L5" s="37">
        <f>IF(AND(B4&lt;&gt;"",D4&lt;&gt;"",F4&lt;&gt;"",H4&lt;&gt;"",J4&lt;&gt;"",L4&lt;&gt;""),IF(ISERROR(J5+IF(L4="x",IF(AND(N4="x",P4="x"),30,IF(N4="x",20+P4,IF(O4="/",20,10+N4+O4))),IF(AND(M4="/",N4="x"),20,IF(M4="/",10+N4,IF(OR((L4+M4)&gt;9,M4=""),"",L4+M4))))),"",J5+IF(L4="x",IF(AND(N4="x",P4="x"),30,IF(N4="x",20+P4,IF(O4="/",20,10+N4+O4))),IF(AND(M4="/",N4="x"),20,IF(M4="/",10+N4,IF(OR((L4+M4)&gt;9,M4=""),"",L4+M4))))),"")</f>
        <v>36</v>
      </c>
      <c r="M5" s="38"/>
      <c r="N5" s="37">
        <f>IF(AND(B4&lt;&gt;"",D4&lt;&gt;"",F4&lt;&gt;"",H4&lt;&gt;"",J4&lt;&gt;"",L4&lt;&gt;"",N4&lt;&gt;""),IF(ISERROR(L5+IF(N4="x",IF(AND(P4="x",R4="x"),30,IF(P4="x",20+R4,IF(Q4="/",20,10+P4+Q4))),IF(AND(O4="/",P4="x"),20,IF(O4="/",10+P4,IF(OR((N4+O4)&gt;9,O4=""),"",N4+O4))))),"",L5+IF(N4="x",IF(AND(P4="x",R4="x"),30,IF(P4="x",20+R4,IF(Q4="/",20,10+P4+Q4))),IF(AND(O4="/",P4="x"),20,IF(O4="/",10+P4,IF(OR((N4+O4)&gt;9,O4=""),"",N4+O4))))),"")</f>
        <v>44</v>
      </c>
      <c r="O5" s="38"/>
      <c r="P5" s="37">
        <f>IF(AND(B4&lt;&gt;"",D4&lt;&gt;"",F4&lt;&gt;"",H4&lt;&gt;"",J4&lt;&gt;"",L4&lt;&gt;"",N4&lt;&gt;"",P4&lt;&gt;""),IF(ISERROR(N5+IF(P4="x",IF(AND(R4="x",T4="x"),30,IF(R4="x",20+T4,IF(S4="/",20,10+R4+S4))),IF(AND(Q4="/",R4="x"),20,IF(Q4="/",10+R4,IF(OR((P4+Q4)&gt;9,Q4=""),"",P4+Q4))))),"",N5+IF(P4="x",IF(AND(R4="x",T4="x"),30,IF(R4="x",20+T4,IF(S4="/",20,10+R4+S4))),IF(AND(Q4="/",R4="x"),20,IF(Q4="/",10+R4,IF(OR((P4+Q4)&gt;9,Q4=""),"",P4+Q4))))),"")</f>
        <v>53</v>
      </c>
      <c r="Q5" s="38"/>
      <c r="R5" s="37">
        <f>IF(AND(B4&lt;&gt;"",D4&lt;&gt;"",F4&lt;&gt;"",H4&lt;&gt;"",J4&lt;&gt;"",L4&lt;&gt;"",N4&lt;&gt;"",P4&lt;&gt;"",R4&lt;&gt;""),IF(ISERROR(P5+IF(R4="x",IF(AND(T4="x",U4="x"),30,IF(T4="x",20+U4,IF(U4="/",20,10+T4+U4))),IF(AND(S4="/",T4="x"),20,IF(S4="/",10+T4,IF(OR((R4+S4)&gt;9,S4=""),"",R4+S4))))),"",P5+IF(R4="x",IF(AND(T4="x",U4="x"),30,IF(T4="x",20+U4,IF(U4="/",20,10+T4+U4))),IF(AND(S4="/",T4="x"),20,IF(S4="/",10+T4,IF(OR((R4+S4)&gt;9,S4=""),"",R4+S4))))),"")</f>
        <v>68</v>
      </c>
      <c r="S5" s="38"/>
      <c r="T5" s="37">
        <f>IF(AND(B4&lt;&gt;"",D4&lt;&gt;"",F4&lt;&gt;"",H4&lt;&gt;"",J4&lt;&gt;"",L4&lt;&gt;"",N4&lt;&gt;"",P4&lt;&gt;"",R4&lt;&gt;"",T4&lt;&gt;""),IF(ISERROR(R5+IF(T4="x",IF(AND(U4="x",V4="x"),30,IF(U4="x",20+V4,IF(V4="/",20,IF(V4&gt;(9-U4),"",10+U4+V4)))),IF(AND(U4="/",V4="x"),20,IF(U4="/",10+V4,IF(OR((T4+U4)&gt;9,U4=""),"",T4+U4))))),"",R5+IF(T4="x",IF(AND(U4="x",V4="x"),30,IF(U4="x",20+V4,IF(V4="/",20,IF(V4&gt;(9-U4),"",10+U4+V4)))),IF(AND(U4="/",V4="x"),20,IF(U4="/",10+V4,IF(OR((T4+U4)&gt;9,U4=""),"",T4+U4))))),"")</f>
        <v>73</v>
      </c>
      <c r="U5" s="41"/>
      <c r="V5" s="42"/>
      <c r="W5" s="44"/>
    </row>
    <row r="6" spans="1:28" ht="14.4" customHeight="1" x14ac:dyDescent="0.3">
      <c r="A6" s="40" t="str">
        <f>'Bowling 1'!A6</f>
        <v>GORG</v>
      </c>
      <c r="B6" s="6">
        <v>0</v>
      </c>
      <c r="C6" s="7">
        <v>7</v>
      </c>
      <c r="D6" s="7">
        <v>0</v>
      </c>
      <c r="E6" s="7">
        <v>8</v>
      </c>
      <c r="F6" s="7">
        <v>0</v>
      </c>
      <c r="G6" s="7">
        <v>9</v>
      </c>
      <c r="H6" s="7">
        <v>0</v>
      </c>
      <c r="I6" s="7">
        <v>0</v>
      </c>
      <c r="J6" s="7">
        <v>9</v>
      </c>
      <c r="K6" s="7">
        <v>0</v>
      </c>
      <c r="L6" s="7">
        <v>0</v>
      </c>
      <c r="M6" s="7">
        <v>6</v>
      </c>
      <c r="N6" s="7">
        <v>5</v>
      </c>
      <c r="O6" s="7">
        <v>4</v>
      </c>
      <c r="P6" s="7">
        <v>8</v>
      </c>
      <c r="Q6" s="7">
        <v>0</v>
      </c>
      <c r="R6" s="7">
        <v>8</v>
      </c>
      <c r="S6" s="7">
        <v>0</v>
      </c>
      <c r="T6" s="7">
        <v>0</v>
      </c>
      <c r="U6" s="7">
        <v>7</v>
      </c>
      <c r="V6" s="8"/>
      <c r="W6" s="45">
        <f>T7</f>
        <v>71</v>
      </c>
    </row>
    <row r="7" spans="1:28" ht="14.4" customHeight="1" x14ac:dyDescent="0.3">
      <c r="A7" s="35"/>
      <c r="B7" s="36">
        <f>IF(B6&lt;&gt;"",IF(ISERROR(IF(B6="x",IF(AND(D6="x",F6="x"),30,IF(D6="x",20+F6,IF(E6="/",20,10+D6+E6))),IF(AND(C6="/",D6="x"),20,IF(C6="/",10+D6,IF(OR((B6+C6)&gt;9,C6=""),"",B6+C6))))),"",IF(B6="x",IF(AND(D6="x",F6="x"),30,IF(D6="x",20+F6,IF(E6="/",20,10+D6+E6))),IF(AND(C6="/",D6="x"),20,IF(C6="/",10+D6,IF(OR((B6+C6)&gt;9,C6=""),"",B6+C6))))),"")</f>
        <v>7</v>
      </c>
      <c r="C7" s="36"/>
      <c r="D7" s="37">
        <f>IF(AND(B6&lt;&gt;"",D6&lt;&gt;""),IF(ISERROR(B7+IF(D6="x",IF(AND(F6="x",H6="x"),30,IF(F6="x",20+H6,IF(G6="/",20,10+F6+G6))),IF(AND(E6="/",F6="x"),20,IF(E6="/",10+F6,IF(OR((D6+E6)&gt;9,E6=""),"",D6+E6))))),"",B7+IF(D6="x",IF(AND(F6="x",H6="x"),30,IF(F6="x",20+H6,IF(G6="/",20,10+F6+G6))),IF(AND(E6="/",F6="x"),20,IF(E6="/",10+F6,IF(OR((D6+E6)&gt;9,E6=""),"",D6+E6))))),"")</f>
        <v>15</v>
      </c>
      <c r="E7" s="38"/>
      <c r="F7" s="37">
        <f>IF(AND(B6&lt;&gt;"",D6&lt;&gt;"",F6&lt;&gt;""),IF(ISERROR(D7+IF(F6="x",IF(AND(H6="x",J6="x"),30,IF(H6="x",20+J6,IF(I6="/",20,10+H6+I6))),IF(AND(G6="/",H6="x"),20,IF(G6="/",10+H6,IF(OR((F6+G6)&gt;9,G6=""),"",F6+G6))))),"",D7+IF(F6="x",IF(AND(H6="x",J6="x"),30,IF(H6="x",20+J6,IF(I6="/",20,10+H6+I6))),IF(AND(G6="/",H6="x"),20,IF(G6="/",10+H6,IF(OR((F6+G6)&gt;9,G6=""),"",F6+G6))))),"")</f>
        <v>24</v>
      </c>
      <c r="G7" s="38"/>
      <c r="H7" s="37">
        <f>IF(AND(B6&lt;&gt;"",D6&lt;&gt;"",F6&lt;&gt;"",H6&lt;&gt;""),IF(ISERROR(F7+IF(H6="x",IF(AND(J6="x",L6="x"),30,IF(J6="x",20+L6,IF(K6="/",20,10+J6+K6))),IF(AND(I6="/",J6="x"),20,IF(I6="/",10+J6,IF(OR((H6+I6)&gt;9,I6=""),"",H6+I6))))),"",F7+IF(H6="x",IF(AND(J6="x",L6="x"),30,IF(J6="x",20+L6,IF(K6="/",20,10+J6+K6))),IF(AND(I6="/",J6="x"),20,IF(I6="/",10+J6,IF(OR((H6+I6)&gt;9,I6=""),"",H6+I6))))),"")</f>
        <v>24</v>
      </c>
      <c r="I7" s="38"/>
      <c r="J7" s="37">
        <f>IF(AND(B6&lt;&gt;"",D6&lt;&gt;"",F6&lt;&gt;"",H6&lt;&gt;"",J6&lt;&gt;""),IF(ISERROR(H7+IF(J6="x",IF(AND(L6="x",N6="x"),30,IF(L6="x",20+N6,IF(M6="/",20,10+L6+M6))),IF(AND(K6="/",L6="x"),20,IF(K6="/",10+L6,IF(OR((J6+K6)&gt;9,K6=""),"",J6+K6))))),"",H7+IF(J6="x",IF(AND(L6="x",N6="x"),30,IF(L6="x",20+N6,IF(M6="/",20,10+L6+M6))),IF(AND(K6="/",L6="x"),20,IF(K6="/",10+L6,IF(OR((J6+K6)&gt;9,K6=""),"",J6+K6))))),"")</f>
        <v>33</v>
      </c>
      <c r="K7" s="38"/>
      <c r="L7" s="37">
        <f>IF(AND(B6&lt;&gt;"",D6&lt;&gt;"",F6&lt;&gt;"",H6&lt;&gt;"",J6&lt;&gt;"",L6&lt;&gt;""),IF(ISERROR(J7+IF(L6="x",IF(AND(N6="x",P6="x"),30,IF(N6="x",20+P6,IF(O6="/",20,10+N6+O6))),IF(AND(M6="/",N6="x"),20,IF(M6="/",10+N6,IF(OR((L6+M6)&gt;9,M6=""),"",L6+M6))))),"",J7+IF(L6="x",IF(AND(N6="x",P6="x"),30,IF(N6="x",20+P6,IF(O6="/",20,10+N6+O6))),IF(AND(M6="/",N6="x"),20,IF(M6="/",10+N6,IF(OR((L6+M6)&gt;9,M6=""),"",L6+M6))))),"")</f>
        <v>39</v>
      </c>
      <c r="M7" s="38"/>
      <c r="N7" s="37">
        <f>IF(AND(B6&lt;&gt;"",D6&lt;&gt;"",F6&lt;&gt;"",H6&lt;&gt;"",J6&lt;&gt;"",L6&lt;&gt;"",N6&lt;&gt;""),IF(ISERROR(L7+IF(N6="x",IF(AND(P6="x",R6="x"),30,IF(P6="x",20+R6,IF(Q6="/",20,10+P6+Q6))),IF(AND(O6="/",P6="x"),20,IF(O6="/",10+P6,IF(OR((N6+O6)&gt;9,O6=""),"",N6+O6))))),"",L7+IF(N6="x",IF(AND(P6="x",R6="x"),30,IF(P6="x",20+R6,IF(Q6="/",20,10+P6+Q6))),IF(AND(O6="/",P6="x"),20,IF(O6="/",10+P6,IF(OR((N6+O6)&gt;9,O6=""),"",N6+O6))))),"")</f>
        <v>48</v>
      </c>
      <c r="O7" s="38"/>
      <c r="P7" s="37">
        <f>IF(AND(B6&lt;&gt;"",D6&lt;&gt;"",F6&lt;&gt;"",H6&lt;&gt;"",J6&lt;&gt;"",L6&lt;&gt;"",N6&lt;&gt;"",P6&lt;&gt;""),IF(ISERROR(N7+IF(P6="x",IF(AND(R6="x",T6="x"),30,IF(R6="x",20+T6,IF(S6="/",20,10+R6+S6))),IF(AND(Q6="/",R6="x"),20,IF(Q6="/",10+R6,IF(OR((P6+Q6)&gt;9,Q6=""),"",P6+Q6))))),"",N7+IF(P6="x",IF(AND(R6="x",T6="x"),30,IF(R6="x",20+T6,IF(S6="/",20,10+R6+S6))),IF(AND(Q6="/",R6="x"),20,IF(Q6="/",10+R6,IF(OR((P6+Q6)&gt;9,Q6=""),"",P6+Q6))))),"")</f>
        <v>56</v>
      </c>
      <c r="Q7" s="38"/>
      <c r="R7" s="37">
        <f>IF(AND(B6&lt;&gt;"",D6&lt;&gt;"",F6&lt;&gt;"",H6&lt;&gt;"",J6&lt;&gt;"",L6&lt;&gt;"",N6&lt;&gt;"",P6&lt;&gt;"",R6&lt;&gt;""),IF(ISERROR(P7+IF(R6="x",IF(AND(T6="x",U6="x"),30,IF(T6="x",20+U6,IF(U6="/",20,10+T6+U6))),IF(AND(S6="/",T6="x"),20,IF(S6="/",10+T6,IF(OR((R6+S6)&gt;9,S6=""),"",R6+S6))))),"",P7+IF(R6="x",IF(AND(T6="x",U6="x"),30,IF(T6="x",20+U6,IF(U6="/",20,10+T6+U6))),IF(AND(S6="/",T6="x"),20,IF(S6="/",10+T6,IF(OR((R6+S6)&gt;9,S6=""),"",R6+S6))))),"")</f>
        <v>64</v>
      </c>
      <c r="S7" s="38"/>
      <c r="T7" s="37">
        <f>IF(AND(B6&lt;&gt;"",D6&lt;&gt;"",F6&lt;&gt;"",H6&lt;&gt;"",J6&lt;&gt;"",L6&lt;&gt;"",N6&lt;&gt;"",P6&lt;&gt;"",R6&lt;&gt;"",T6&lt;&gt;""),IF(ISERROR(R7+IF(T6="x",IF(AND(U6="x",V6="x"),30,IF(U6="x",20+V6,IF(V6="/",20,IF(V6&gt;(9-U6),"",10+U6+V6)))),IF(AND(U6="/",V6="x"),20,IF(U6="/",10+V6,IF(OR((T6+U6)&gt;9,U6=""),"",T6+U6))))),"",R7+IF(T6="x",IF(AND(U6="x",V6="x"),30,IF(U6="x",20+V6,IF(V6="/",20,IF(V6&gt;(9-U6),"",10+U6+V6)))),IF(AND(U6="/",V6="x"),20,IF(U6="/",10+V6,IF(OR((T6+U6)&gt;9,U6=""),"",T6+U6))))),"")</f>
        <v>71</v>
      </c>
      <c r="U7" s="41"/>
      <c r="V7" s="42"/>
      <c r="W7" s="44"/>
    </row>
  </sheetData>
  <mergeCells count="46">
    <mergeCell ref="L1:M1"/>
    <mergeCell ref="B1:C1"/>
    <mergeCell ref="D1:E1"/>
    <mergeCell ref="F1:G1"/>
    <mergeCell ref="H1:I1"/>
    <mergeCell ref="J1:K1"/>
    <mergeCell ref="A2:A3"/>
    <mergeCell ref="W2:W3"/>
    <mergeCell ref="B3:C3"/>
    <mergeCell ref="D3:E3"/>
    <mergeCell ref="F3:G3"/>
    <mergeCell ref="H3:I3"/>
    <mergeCell ref="R3:S3"/>
    <mergeCell ref="T3:V3"/>
    <mergeCell ref="N1:O1"/>
    <mergeCell ref="P1:Q1"/>
    <mergeCell ref="R1:S1"/>
    <mergeCell ref="T1:V1"/>
    <mergeCell ref="J5:K5"/>
    <mergeCell ref="L5:M5"/>
    <mergeCell ref="N5:O5"/>
    <mergeCell ref="P5:Q5"/>
    <mergeCell ref="J3:K3"/>
    <mergeCell ref="L3:M3"/>
    <mergeCell ref="N3:O3"/>
    <mergeCell ref="P3:Q3"/>
    <mergeCell ref="R5:S5"/>
    <mergeCell ref="T5:V5"/>
    <mergeCell ref="A6:A7"/>
    <mergeCell ref="W6:W7"/>
    <mergeCell ref="B7:C7"/>
    <mergeCell ref="D7:E7"/>
    <mergeCell ref="F7:G7"/>
    <mergeCell ref="H7:I7"/>
    <mergeCell ref="J7:K7"/>
    <mergeCell ref="L7:M7"/>
    <mergeCell ref="A4:A5"/>
    <mergeCell ref="W4:W5"/>
    <mergeCell ref="B5:C5"/>
    <mergeCell ref="D5:E5"/>
    <mergeCell ref="F5:G5"/>
    <mergeCell ref="H5:I5"/>
    <mergeCell ref="N7:O7"/>
    <mergeCell ref="P7:Q7"/>
    <mergeCell ref="R7:S7"/>
    <mergeCell ref="T7:V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Golf</vt:lpstr>
      <vt:lpstr>Bowling 1</vt:lpstr>
      <vt:lpstr>Bowling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Keen</dc:creator>
  <cp:lastModifiedBy>George Keen</cp:lastModifiedBy>
  <dcterms:created xsi:type="dcterms:W3CDTF">2024-02-16T11:06:55Z</dcterms:created>
  <dcterms:modified xsi:type="dcterms:W3CDTF">2024-02-16T14:22:23Z</dcterms:modified>
</cp:coreProperties>
</file>