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3040" windowHeight="9072"/>
  </bookViews>
  <sheets>
    <sheet name="2025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4" i="1" l="1"/>
  <c r="J14" i="1" s="1"/>
  <c r="B12" i="2"/>
  <c r="B11" i="2"/>
  <c r="B10" i="2"/>
  <c r="B9" i="2"/>
  <c r="B8" i="2"/>
  <c r="B7" i="2"/>
  <c r="D5" i="2"/>
  <c r="E5" i="2" l="1"/>
  <c r="G5" i="2" s="1"/>
  <c r="D6" i="2"/>
  <c r="D5" i="1"/>
  <c r="D6" i="1" s="1"/>
  <c r="B8" i="1"/>
  <c r="B9" i="1"/>
  <c r="B10" i="1"/>
  <c r="B11" i="1"/>
  <c r="B12" i="1"/>
  <c r="B7" i="1"/>
  <c r="D7" i="2" l="1"/>
  <c r="E7" i="2"/>
  <c r="G7" i="2" s="1"/>
  <c r="E6" i="2"/>
  <c r="G6" i="2" s="1"/>
  <c r="D7" i="1"/>
  <c r="D8" i="1" s="1"/>
  <c r="D9" i="1" s="1"/>
  <c r="D10" i="1" s="1"/>
  <c r="D11" i="1" s="1"/>
  <c r="E12" i="1" s="1"/>
  <c r="G12" i="1" s="1"/>
  <c r="E6" i="1"/>
  <c r="G6" i="1" s="1"/>
  <c r="E5" i="1"/>
  <c r="G5" i="1" s="1"/>
  <c r="D8" i="2" l="1"/>
  <c r="E11" i="1"/>
  <c r="G11" i="1" s="1"/>
  <c r="E8" i="1"/>
  <c r="G8" i="1" s="1"/>
  <c r="E9" i="1"/>
  <c r="G9" i="1" s="1"/>
  <c r="E10" i="1"/>
  <c r="G10" i="1" s="1"/>
  <c r="E7" i="1"/>
  <c r="G7" i="1" s="1"/>
  <c r="G13" i="1"/>
  <c r="M14" i="1" s="1"/>
  <c r="P14" i="1" s="1"/>
  <c r="G14" i="1" l="1"/>
  <c r="D9" i="2"/>
  <c r="E9" i="2" s="1"/>
  <c r="G9" i="2" s="1"/>
  <c r="E8" i="2"/>
  <c r="G8" i="2" s="1"/>
  <c r="G15" i="1" l="1"/>
  <c r="G17" i="1" s="1"/>
  <c r="B2" i="1" s="1"/>
  <c r="I1" i="1" s="1"/>
  <c r="D10" i="2"/>
  <c r="D11" i="2" l="1"/>
  <c r="E12" i="2" s="1"/>
  <c r="G12" i="2" s="1"/>
  <c r="E11" i="2"/>
  <c r="G11" i="2" s="1"/>
  <c r="E10" i="2"/>
  <c r="G10" i="2" s="1"/>
  <c r="G13" i="2" l="1"/>
  <c r="G15" i="2" l="1"/>
  <c r="G17" i="2" s="1"/>
  <c r="B2" i="2" s="1"/>
</calcChain>
</file>

<file path=xl/sharedStrings.xml><?xml version="1.0" encoding="utf-8"?>
<sst xmlns="http://schemas.openxmlformats.org/spreadsheetml/2006/main" count="50" uniqueCount="31">
  <si>
    <t>Deduction</t>
  </si>
  <si>
    <t>Salary</t>
  </si>
  <si>
    <t>Tax</t>
  </si>
  <si>
    <t>Slab 1</t>
  </si>
  <si>
    <t>Start</t>
  </si>
  <si>
    <t>End</t>
  </si>
  <si>
    <t>Slab 2</t>
  </si>
  <si>
    <t>Slab 3</t>
  </si>
  <si>
    <t>Slab 4</t>
  </si>
  <si>
    <t>Slab 5</t>
  </si>
  <si>
    <t>Slab 6</t>
  </si>
  <si>
    <t>Slab 7</t>
  </si>
  <si>
    <t>all</t>
  </si>
  <si>
    <t>cess</t>
  </si>
  <si>
    <t>TOTAL</t>
  </si>
  <si>
    <t>Salary Remain</t>
  </si>
  <si>
    <t>Tax Salary</t>
  </si>
  <si>
    <t>Tax Percent</t>
  </si>
  <si>
    <t>Pay</t>
  </si>
  <si>
    <t>SUM</t>
  </si>
  <si>
    <t>Threshold</t>
  </si>
  <si>
    <t>sur charge</t>
  </si>
  <si>
    <t>Marginal Relief</t>
  </si>
  <si>
    <t>if(</t>
  </si>
  <si>
    <t>Money Exceed</t>
  </si>
  <si>
    <t>Tax on exceed</t>
  </si>
  <si>
    <t>Remaining Salary</t>
  </si>
  <si>
    <t>Surcharge</t>
  </si>
  <si>
    <t>Cess</t>
  </si>
  <si>
    <t>Total without sur</t>
  </si>
  <si>
    <t>Salary Remaing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</si>
</sst>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zoomScale="85" zoomScaleNormal="85" workbookViewId="0">
      <selection activeCell="B2" sqref="B2"/>
    </sheetView>
  </sheetViews>
  <sheetFormatPr defaultRowHeight="14.4" x14ac:dyDescent="0.3"/>
  <cols>
    <col min="1" max="1" width="15.21875" customWidth="1"/>
    <col min="2" max="2" width="10.21875" bestFit="1" customWidth="1"/>
    <col min="4" max="4" width="13.5546875" customWidth="1"/>
    <col min="5" max="5" width="11.44140625" customWidth="1"/>
    <col min="6" max="6" width="15" customWidth="1"/>
    <col min="7" max="7" width="11.88671875" customWidth="1"/>
    <col min="9" max="9" width="14" customWidth="1"/>
    <col min="10" max="11" width="11.21875" customWidth="1"/>
    <col min="12" max="12" width="13.109375" customWidth="1"/>
    <col min="15" max="15" width="14.21875" customWidth="1"/>
  </cols>
  <sheetData>
    <row r="1" spans="1:16" x14ac:dyDescent="0.3">
      <c r="A1" t="s">
        <v>1</v>
      </c>
      <c r="B1">
        <v>5100000</v>
      </c>
      <c r="D1" t="s">
        <v>20</v>
      </c>
      <c r="E1">
        <v>1275000</v>
      </c>
      <c r="G1" t="s">
        <v>26</v>
      </c>
      <c r="I1">
        <f>B1-B2</f>
        <v>3896200</v>
      </c>
    </row>
    <row r="2" spans="1:16" x14ac:dyDescent="0.3">
      <c r="A2" t="s">
        <v>2</v>
      </c>
      <c r="B2" s="2">
        <f>G17</f>
        <v>1203800</v>
      </c>
    </row>
    <row r="4" spans="1:16" x14ac:dyDescent="0.3">
      <c r="B4" t="s">
        <v>4</v>
      </c>
      <c r="C4" t="s">
        <v>5</v>
      </c>
      <c r="D4" t="s">
        <v>30</v>
      </c>
      <c r="E4" t="s">
        <v>16</v>
      </c>
      <c r="F4" t="s">
        <v>17</v>
      </c>
      <c r="G4" t="s">
        <v>18</v>
      </c>
    </row>
    <row r="5" spans="1:16" x14ac:dyDescent="0.3">
      <c r="A5" t="s">
        <v>0</v>
      </c>
      <c r="B5">
        <v>0</v>
      </c>
      <c r="C5">
        <v>75000</v>
      </c>
      <c r="D5">
        <f>IF(B1&gt;E1,IF(B1-(C5-B5)&lt;0,0,B1-(C5-B5)),0)</f>
        <v>5025000</v>
      </c>
      <c r="E5">
        <f>B1-D5</f>
        <v>75000</v>
      </c>
      <c r="F5" s="1">
        <v>0</v>
      </c>
      <c r="G5">
        <f>E5*F5</f>
        <v>0</v>
      </c>
    </row>
    <row r="6" spans="1:16" x14ac:dyDescent="0.3">
      <c r="A6" t="s">
        <v>3</v>
      </c>
      <c r="B6">
        <v>0</v>
      </c>
      <c r="C6">
        <v>400000</v>
      </c>
      <c r="D6">
        <f>IF(D5-(C6-B6)&lt;0,0,D5-(C6-B6))</f>
        <v>4625000</v>
      </c>
      <c r="E6">
        <f>D5-D6</f>
        <v>400000</v>
      </c>
      <c r="F6" s="1">
        <v>0</v>
      </c>
      <c r="G6">
        <f>E6*F6</f>
        <v>0</v>
      </c>
    </row>
    <row r="7" spans="1:16" x14ac:dyDescent="0.3">
      <c r="A7" t="s">
        <v>6</v>
      </c>
      <c r="B7">
        <f>C6</f>
        <v>400000</v>
      </c>
      <c r="C7">
        <v>800000</v>
      </c>
      <c r="D7">
        <f t="shared" ref="D7:D11" si="0">IF(D6-(C7-B7)&lt;0,0,D6-(C7-B7))</f>
        <v>4225000</v>
      </c>
      <c r="E7">
        <f t="shared" ref="E7:E11" si="1">D6-D7</f>
        <v>400000</v>
      </c>
      <c r="F7" s="1">
        <v>0.05</v>
      </c>
      <c r="G7">
        <f t="shared" ref="G7:G12" si="2">E7*F7</f>
        <v>20000</v>
      </c>
    </row>
    <row r="8" spans="1:16" x14ac:dyDescent="0.3">
      <c r="A8" t="s">
        <v>7</v>
      </c>
      <c r="B8">
        <f t="shared" ref="B8:B12" si="3">C7</f>
        <v>800000</v>
      </c>
      <c r="C8">
        <v>1200000</v>
      </c>
      <c r="D8">
        <f t="shared" si="0"/>
        <v>3825000</v>
      </c>
      <c r="E8">
        <f t="shared" si="1"/>
        <v>400000</v>
      </c>
      <c r="F8" s="1">
        <v>0.1</v>
      </c>
      <c r="G8">
        <f t="shared" si="2"/>
        <v>40000</v>
      </c>
    </row>
    <row r="9" spans="1:16" x14ac:dyDescent="0.3">
      <c r="A9" t="s">
        <v>8</v>
      </c>
      <c r="B9">
        <f t="shared" si="3"/>
        <v>1200000</v>
      </c>
      <c r="C9">
        <v>1600000</v>
      </c>
      <c r="D9">
        <f t="shared" si="0"/>
        <v>3425000</v>
      </c>
      <c r="E9">
        <f t="shared" si="1"/>
        <v>400000</v>
      </c>
      <c r="F9" s="1">
        <v>0.15</v>
      </c>
      <c r="G9">
        <f t="shared" si="2"/>
        <v>60000</v>
      </c>
    </row>
    <row r="10" spans="1:16" x14ac:dyDescent="0.3">
      <c r="A10" t="s">
        <v>9</v>
      </c>
      <c r="B10">
        <f t="shared" si="3"/>
        <v>1600000</v>
      </c>
      <c r="C10">
        <v>2000000</v>
      </c>
      <c r="D10">
        <f t="shared" si="0"/>
        <v>3025000</v>
      </c>
      <c r="E10">
        <f t="shared" si="1"/>
        <v>400000</v>
      </c>
      <c r="F10" s="1">
        <v>0.2</v>
      </c>
      <c r="G10">
        <f t="shared" si="2"/>
        <v>80000</v>
      </c>
    </row>
    <row r="11" spans="1:16" x14ac:dyDescent="0.3">
      <c r="A11" t="s">
        <v>10</v>
      </c>
      <c r="B11">
        <f t="shared" si="3"/>
        <v>2000000</v>
      </c>
      <c r="C11">
        <v>2400000</v>
      </c>
      <c r="D11">
        <f t="shared" si="0"/>
        <v>2625000</v>
      </c>
      <c r="E11">
        <f t="shared" si="1"/>
        <v>400000</v>
      </c>
      <c r="F11" s="1">
        <v>0.25</v>
      </c>
      <c r="G11">
        <f t="shared" si="2"/>
        <v>100000</v>
      </c>
    </row>
    <row r="12" spans="1:16" x14ac:dyDescent="0.3">
      <c r="A12" t="s">
        <v>11</v>
      </c>
      <c r="B12">
        <f t="shared" si="3"/>
        <v>2400000</v>
      </c>
      <c r="C12" t="s">
        <v>12</v>
      </c>
      <c r="D12">
        <v>0</v>
      </c>
      <c r="E12">
        <f>D11</f>
        <v>2625000</v>
      </c>
      <c r="F12" s="1">
        <v>0.3</v>
      </c>
      <c r="G12">
        <f t="shared" si="2"/>
        <v>787500</v>
      </c>
    </row>
    <row r="13" spans="1:16" x14ac:dyDescent="0.3">
      <c r="A13" t="s">
        <v>29</v>
      </c>
      <c r="G13">
        <f>SUM(G5:G12)</f>
        <v>1087500</v>
      </c>
    </row>
    <row r="14" spans="1:16" x14ac:dyDescent="0.3">
      <c r="A14" t="s">
        <v>27</v>
      </c>
      <c r="F14">
        <f>IF(B1&gt;5000000,IF(B1&gt;10000000,IF(B1&gt;20000000,25%,15%),10%),0%)</f>
        <v>0.1</v>
      </c>
      <c r="G14">
        <f>IF(M14=0,G13*F14,J14-M14)</f>
        <v>70000</v>
      </c>
      <c r="I14" t="s">
        <v>24</v>
      </c>
      <c r="J14">
        <f>IF(F14=0,0,IF(F14=0.1,B1-5000000,IF(F14=0.15,B1-10000000,B1-20000000)))</f>
        <v>100000</v>
      </c>
      <c r="L14" t="s">
        <v>25</v>
      </c>
      <c r="M14">
        <f>IF(G13*F14&gt;J14,IF(F14=0.1,G13-1057500,IF(F14=0.15,G13-2557500,G13-5557500)),0)</f>
        <v>30000</v>
      </c>
      <c r="O14" t="s">
        <v>22</v>
      </c>
      <c r="P14">
        <f>IF(M14=0,0,J14-M14)</f>
        <v>70000</v>
      </c>
    </row>
    <row r="15" spans="1:16" x14ac:dyDescent="0.3">
      <c r="A15" t="s">
        <v>28</v>
      </c>
      <c r="F15" s="1">
        <v>0.04</v>
      </c>
      <c r="G15">
        <f>(G13+G14)*F15</f>
        <v>46300</v>
      </c>
    </row>
    <row r="17" spans="1:7" x14ac:dyDescent="0.3">
      <c r="A17" t="s">
        <v>14</v>
      </c>
      <c r="G17">
        <f>SUM(G13:G15)</f>
        <v>1203800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B1" sqref="B1"/>
    </sheetView>
  </sheetViews>
  <sheetFormatPr defaultRowHeight="14.4" x14ac:dyDescent="0.3"/>
  <cols>
    <col min="4" max="4" width="12.5546875" customWidth="1"/>
    <col min="5" max="5" width="11.44140625" customWidth="1"/>
    <col min="6" max="6" width="15" customWidth="1"/>
    <col min="7" max="7" width="11.88671875" customWidth="1"/>
    <col min="10" max="10" width="14" customWidth="1"/>
  </cols>
  <sheetData>
    <row r="1" spans="1:10" x14ac:dyDescent="0.3">
      <c r="A1" t="s">
        <v>1</v>
      </c>
      <c r="B1">
        <v>10000000</v>
      </c>
      <c r="D1" t="s">
        <v>20</v>
      </c>
      <c r="E1">
        <v>1275000</v>
      </c>
    </row>
    <row r="2" spans="1:10" x14ac:dyDescent="0.3">
      <c r="A2" t="s">
        <v>2</v>
      </c>
      <c r="B2">
        <f>G17</f>
        <v>2659800</v>
      </c>
    </row>
    <row r="4" spans="1:10" x14ac:dyDescent="0.3">
      <c r="B4" t="s">
        <v>4</v>
      </c>
      <c r="C4" t="s">
        <v>5</v>
      </c>
      <c r="D4" t="s">
        <v>15</v>
      </c>
      <c r="E4" t="s">
        <v>16</v>
      </c>
      <c r="F4" t="s">
        <v>17</v>
      </c>
      <c r="G4" t="s">
        <v>18</v>
      </c>
    </row>
    <row r="5" spans="1:10" x14ac:dyDescent="0.3">
      <c r="A5" t="s">
        <v>0</v>
      </c>
      <c r="B5">
        <v>0</v>
      </c>
      <c r="C5">
        <v>75000</v>
      </c>
      <c r="D5">
        <f>IF(B1&gt;E1,IF(B1-(C5-B5)&lt;0,0,B1-(C5-B5)),0)</f>
        <v>9925000</v>
      </c>
      <c r="E5">
        <f>B1-D5</f>
        <v>75000</v>
      </c>
      <c r="F5" s="1">
        <v>0</v>
      </c>
      <c r="G5">
        <f>E5*F5</f>
        <v>0</v>
      </c>
    </row>
    <row r="6" spans="1:10" x14ac:dyDescent="0.3">
      <c r="A6" t="s">
        <v>3</v>
      </c>
      <c r="B6">
        <v>0</v>
      </c>
      <c r="C6">
        <v>400000</v>
      </c>
      <c r="D6">
        <f>IF(D5-(C6-B6)&lt;0,0,D5-(C6-B6))</f>
        <v>9525000</v>
      </c>
      <c r="E6">
        <f>D5-D6</f>
        <v>400000</v>
      </c>
      <c r="F6" s="1">
        <v>0</v>
      </c>
      <c r="G6">
        <f>E6*F6</f>
        <v>0</v>
      </c>
    </row>
    <row r="7" spans="1:10" x14ac:dyDescent="0.3">
      <c r="A7" t="s">
        <v>6</v>
      </c>
      <c r="B7">
        <f>C6</f>
        <v>400000</v>
      </c>
      <c r="C7">
        <v>800000</v>
      </c>
      <c r="D7">
        <f t="shared" ref="D7:D11" si="0">IF(D6-(C7-B7)&lt;0,0,D6-(C7-B7))</f>
        <v>9125000</v>
      </c>
      <c r="E7">
        <f t="shared" ref="E7:E11" si="1">D6-D7</f>
        <v>400000</v>
      </c>
      <c r="F7" s="1">
        <v>0.05</v>
      </c>
      <c r="G7">
        <f t="shared" ref="G7:G12" si="2">E7*F7</f>
        <v>20000</v>
      </c>
    </row>
    <row r="8" spans="1:10" x14ac:dyDescent="0.3">
      <c r="A8" t="s">
        <v>7</v>
      </c>
      <c r="B8">
        <f t="shared" ref="B8:B12" si="3">C7</f>
        <v>800000</v>
      </c>
      <c r="C8">
        <v>1200000</v>
      </c>
      <c r="D8">
        <f t="shared" si="0"/>
        <v>8725000</v>
      </c>
      <c r="E8">
        <f t="shared" si="1"/>
        <v>400000</v>
      </c>
      <c r="F8" s="1">
        <v>0.1</v>
      </c>
      <c r="G8">
        <f t="shared" si="2"/>
        <v>40000</v>
      </c>
    </row>
    <row r="9" spans="1:10" x14ac:dyDescent="0.3">
      <c r="A9" t="s">
        <v>8</v>
      </c>
      <c r="B9">
        <f t="shared" si="3"/>
        <v>1200000</v>
      </c>
      <c r="C9">
        <v>1600000</v>
      </c>
      <c r="D9">
        <f t="shared" si="0"/>
        <v>8325000</v>
      </c>
      <c r="E9">
        <f t="shared" si="1"/>
        <v>400000</v>
      </c>
      <c r="F9" s="1">
        <v>0.15</v>
      </c>
      <c r="G9">
        <f t="shared" si="2"/>
        <v>60000</v>
      </c>
    </row>
    <row r="10" spans="1:10" x14ac:dyDescent="0.3">
      <c r="A10" t="s">
        <v>9</v>
      </c>
      <c r="B10">
        <f t="shared" si="3"/>
        <v>1600000</v>
      </c>
      <c r="C10">
        <v>2000000</v>
      </c>
      <c r="D10">
        <f t="shared" si="0"/>
        <v>7925000</v>
      </c>
      <c r="E10">
        <f t="shared" si="1"/>
        <v>400000</v>
      </c>
      <c r="F10" s="1">
        <v>0.2</v>
      </c>
      <c r="G10">
        <f t="shared" si="2"/>
        <v>80000</v>
      </c>
    </row>
    <row r="11" spans="1:10" x14ac:dyDescent="0.3">
      <c r="A11" t="s">
        <v>10</v>
      </c>
      <c r="B11">
        <f t="shared" si="3"/>
        <v>2000000</v>
      </c>
      <c r="C11">
        <v>2400000</v>
      </c>
      <c r="D11">
        <f t="shared" si="0"/>
        <v>7525000</v>
      </c>
      <c r="E11">
        <f t="shared" si="1"/>
        <v>400000</v>
      </c>
      <c r="F11" s="1">
        <v>0.25</v>
      </c>
      <c r="G11">
        <f t="shared" si="2"/>
        <v>100000</v>
      </c>
    </row>
    <row r="12" spans="1:10" x14ac:dyDescent="0.3">
      <c r="A12" t="s">
        <v>11</v>
      </c>
      <c r="B12">
        <f t="shared" si="3"/>
        <v>2400000</v>
      </c>
      <c r="C12" t="s">
        <v>12</v>
      </c>
      <c r="D12">
        <v>0</v>
      </c>
      <c r="E12">
        <f>D11</f>
        <v>7525000</v>
      </c>
      <c r="F12" s="1">
        <v>0.3</v>
      </c>
      <c r="G12">
        <f t="shared" si="2"/>
        <v>2257500</v>
      </c>
    </row>
    <row r="13" spans="1:10" x14ac:dyDescent="0.3">
      <c r="A13" t="s">
        <v>19</v>
      </c>
      <c r="G13">
        <f>SUM(G5:G12)</f>
        <v>2557500</v>
      </c>
    </row>
    <row r="14" spans="1:10" x14ac:dyDescent="0.3">
      <c r="A14" t="s">
        <v>21</v>
      </c>
      <c r="F14" t="s">
        <v>23</v>
      </c>
      <c r="J14" t="s">
        <v>22</v>
      </c>
    </row>
    <row r="15" spans="1:10" x14ac:dyDescent="0.3">
      <c r="A15" t="s">
        <v>13</v>
      </c>
      <c r="F15" s="1">
        <v>0.04</v>
      </c>
      <c r="G15">
        <f>G13*F15</f>
        <v>102300</v>
      </c>
    </row>
    <row r="17" spans="1:7" x14ac:dyDescent="0.3">
      <c r="A17" t="s">
        <v>14</v>
      </c>
      <c r="G17">
        <f>SUM(G13:G15)</f>
        <v>2659800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2025-02-01T11:48:59Z</dcterms:created>
  <dcterms:modified xsi:type="dcterms:W3CDTF">2025-02-01T20:17:01Z</dcterms:modified>
</cp:coreProperties>
</file>