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652"/>
  </bookViews>
  <sheets>
    <sheet name="TNF-ALFA" sheetId="1" r:id="rId1"/>
    <sheet name="IL-1BETA" sheetId="2" r:id="rId2"/>
    <sheet name="BDNF" sheetId="3" r:id="rId3"/>
    <sheet name="S100B" sheetId="4" r:id="rId4"/>
    <sheet name="NFKB-p65" sheetId="5" r:id="rId5"/>
    <sheet name="IL-6" sheetId="6" r:id="rId6"/>
    <sheet name="SOD-CAT" sheetId="7" r:id="rId7"/>
    <sheet name="Materyal-metod"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6" i="2" l="1"/>
  <c r="E107"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31" i="6"/>
  <c r="E31" i="6"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30" i="6"/>
  <c r="E30" i="6" s="1"/>
  <c r="E18" i="6"/>
  <c r="E19" i="6"/>
  <c r="C20" i="6"/>
  <c r="C19" i="6"/>
  <c r="C18" i="6"/>
  <c r="C17" i="6"/>
  <c r="E17" i="6" s="1"/>
  <c r="C16" i="6"/>
  <c r="E16" i="6" s="1"/>
  <c r="C15" i="6"/>
  <c r="E15" i="6" s="1"/>
  <c r="C14" i="6"/>
  <c r="E14" i="6"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29" i="5"/>
  <c r="E29" i="5" s="1"/>
  <c r="E20" i="5"/>
  <c r="E15" i="5"/>
  <c r="C21" i="5"/>
  <c r="C20" i="5"/>
  <c r="C19" i="5"/>
  <c r="E19" i="5" s="1"/>
  <c r="C18" i="5"/>
  <c r="E18" i="5" s="1"/>
  <c r="C17" i="5"/>
  <c r="E17" i="5" s="1"/>
  <c r="C16" i="5"/>
  <c r="E16" i="5" s="1"/>
  <c r="C15" i="5"/>
  <c r="E44" i="4"/>
  <c r="E45" i="4"/>
  <c r="E60" i="4"/>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D45" i="4"/>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D31" i="4"/>
  <c r="E31" i="4" s="1"/>
  <c r="E16" i="4"/>
  <c r="E17" i="4"/>
  <c r="E18" i="4"/>
  <c r="E19" i="4"/>
  <c r="C22" i="4"/>
  <c r="E22" i="4" s="1"/>
  <c r="C21" i="4"/>
  <c r="E21" i="4" s="1"/>
  <c r="C20" i="4"/>
  <c r="E20" i="4" s="1"/>
  <c r="C19" i="4"/>
  <c r="C18" i="4"/>
  <c r="C17" i="4"/>
  <c r="C16" i="4"/>
  <c r="C15" i="4"/>
  <c r="E15" i="4"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34" i="3"/>
  <c r="E34" i="3" s="1"/>
  <c r="E19" i="3"/>
  <c r="C22" i="3"/>
  <c r="C21" i="3"/>
  <c r="E21" i="3" s="1"/>
  <c r="C20" i="3"/>
  <c r="E20" i="3" s="1"/>
  <c r="C19" i="3"/>
  <c r="C18" i="3"/>
  <c r="E18" i="3" s="1"/>
  <c r="C17" i="3"/>
  <c r="E17" i="3" s="1"/>
  <c r="C16" i="3"/>
  <c r="E16" i="3" s="1"/>
  <c r="C15" i="3"/>
  <c r="E15" i="3"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D33" i="2"/>
  <c r="E33" i="2" s="1"/>
  <c r="E19" i="2"/>
  <c r="E20" i="2"/>
  <c r="C21" i="2"/>
  <c r="E21" i="2" s="1"/>
  <c r="C20" i="2"/>
  <c r="C19" i="2"/>
  <c r="C18" i="2"/>
  <c r="E18" i="2" s="1"/>
  <c r="C17" i="2"/>
  <c r="E17" i="2" s="1"/>
  <c r="C16" i="2"/>
  <c r="E16" i="2" s="1"/>
  <c r="C15" i="2"/>
  <c r="E15" i="2" s="1"/>
  <c r="C14" i="2"/>
  <c r="E14" i="2" s="1"/>
  <c r="D106" i="1"/>
  <c r="E106" i="1" s="1"/>
  <c r="D105" i="1"/>
  <c r="E105" i="1" s="1"/>
  <c r="D104" i="1"/>
  <c r="E104" i="1" s="1"/>
  <c r="E89" i="1"/>
  <c r="E73" i="1"/>
  <c r="E57" i="1"/>
  <c r="E41" i="1"/>
  <c r="D33" i="1"/>
  <c r="E33" i="1" s="1"/>
  <c r="D34" i="1"/>
  <c r="E34" i="1" s="1"/>
  <c r="D35" i="1"/>
  <c r="E35" i="1" s="1"/>
  <c r="D36" i="1"/>
  <c r="E36" i="1" s="1"/>
  <c r="D37" i="1"/>
  <c r="E37" i="1" s="1"/>
  <c r="D38" i="1"/>
  <c r="E38" i="1" s="1"/>
  <c r="D39" i="1"/>
  <c r="E39" i="1" s="1"/>
  <c r="D40" i="1"/>
  <c r="E40" i="1" s="1"/>
  <c r="D41" i="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32" i="1"/>
  <c r="E32" i="1" s="1"/>
  <c r="C20" i="1"/>
  <c r="C19" i="1"/>
  <c r="E19" i="1" s="1"/>
  <c r="C18" i="1"/>
  <c r="E18" i="1" s="1"/>
  <c r="C17" i="1"/>
  <c r="E17" i="1" s="1"/>
  <c r="C16" i="1"/>
  <c r="E16" i="1" s="1"/>
  <c r="C15" i="1"/>
  <c r="E15" i="1" s="1"/>
  <c r="C14" i="1"/>
  <c r="E14" i="1" s="1"/>
  <c r="C13" i="1"/>
  <c r="E13" i="1" s="1"/>
</calcChain>
</file>

<file path=xl/sharedStrings.xml><?xml version="1.0" encoding="utf-8"?>
<sst xmlns="http://schemas.openxmlformats.org/spreadsheetml/2006/main" count="559" uniqueCount="173">
  <si>
    <t xml:space="preserve"> </t>
  </si>
  <si>
    <t>std1</t>
  </si>
  <si>
    <t>srd2</t>
  </si>
  <si>
    <t>std3</t>
  </si>
  <si>
    <t>std4</t>
  </si>
  <si>
    <t>std5</t>
  </si>
  <si>
    <t>std6</t>
  </si>
  <si>
    <t>std7</t>
  </si>
  <si>
    <t>blank</t>
  </si>
  <si>
    <t>abs</t>
  </si>
  <si>
    <t>abs-blank</t>
  </si>
  <si>
    <t>expected</t>
  </si>
  <si>
    <t>result</t>
  </si>
  <si>
    <t>Numune</t>
  </si>
  <si>
    <t>absorbans</t>
  </si>
  <si>
    <t>concentratıon (pg/ml)</t>
  </si>
  <si>
    <t>Kontrol-K3</t>
  </si>
  <si>
    <t>Kontrol-K4</t>
  </si>
  <si>
    <t>Kontrol-K5</t>
  </si>
  <si>
    <t>Kontrol-K7</t>
  </si>
  <si>
    <t>Kontrol-K8</t>
  </si>
  <si>
    <t>Kontrol-K1</t>
  </si>
  <si>
    <t>Kontrol-K2</t>
  </si>
  <si>
    <t>FA100-1</t>
  </si>
  <si>
    <t>FA100-2</t>
  </si>
  <si>
    <t>FA100-3</t>
  </si>
  <si>
    <t>FA100-4</t>
  </si>
  <si>
    <t>FA100-5</t>
  </si>
  <si>
    <t>FA100-6</t>
  </si>
  <si>
    <t>FA100-7</t>
  </si>
  <si>
    <t>FA250-1</t>
  </si>
  <si>
    <t>FA250-2</t>
  </si>
  <si>
    <t>FA250-3</t>
  </si>
  <si>
    <t>FA250-4</t>
  </si>
  <si>
    <t>FA250-5</t>
  </si>
  <si>
    <t>FA250-6</t>
  </si>
  <si>
    <t>FA250-7</t>
  </si>
  <si>
    <t>FA250-8</t>
  </si>
  <si>
    <t>FA500-1</t>
  </si>
  <si>
    <t>FA500-2</t>
  </si>
  <si>
    <t>FA500-3</t>
  </si>
  <si>
    <t>FA500-4</t>
  </si>
  <si>
    <t>FA500-5</t>
  </si>
  <si>
    <t>FA500-6</t>
  </si>
  <si>
    <t>FA500-7</t>
  </si>
  <si>
    <t>KONTROL-D1</t>
  </si>
  <si>
    <t>KONTROL-D2</t>
  </si>
  <si>
    <t>KONTROL-K3</t>
  </si>
  <si>
    <t>KONTROL-K4</t>
  </si>
  <si>
    <t>KONTROL-K7</t>
  </si>
  <si>
    <t>KONTROL-K8</t>
  </si>
  <si>
    <t>KONTROL-K9</t>
  </si>
  <si>
    <t>Hipoksik İskemi-H1-3-ilk set</t>
  </si>
  <si>
    <t>Hipoksik İskemi-H1-3-2. set</t>
  </si>
  <si>
    <t>Hipoksik İskemi-H1-7-ilk set</t>
  </si>
  <si>
    <t>Hipoksik İskemi-H1-7-2. set</t>
  </si>
  <si>
    <t>Hipoksik İskemi-H1-7-3. set</t>
  </si>
  <si>
    <t>Hipoksik İskemi-H1-8</t>
  </si>
  <si>
    <t>Hipoksik İskemi-H1-9</t>
  </si>
  <si>
    <t>Hipoksik İskemi-H1-12</t>
  </si>
  <si>
    <t>1 mg Doz-1-1.set</t>
  </si>
  <si>
    <t>1 mg Doz-11</t>
  </si>
  <si>
    <t>1 mg Doz-1-2.set</t>
  </si>
  <si>
    <t>1 mg Doz-2</t>
  </si>
  <si>
    <t>1 mg Doz-2-çiftinci</t>
  </si>
  <si>
    <t>2,5 mg Doz-3</t>
  </si>
  <si>
    <t>2,5 mg Doz-4</t>
  </si>
  <si>
    <t>2,5 mg Doz-2</t>
  </si>
  <si>
    <t>2,5 mg Doz-4-2.set</t>
  </si>
  <si>
    <t>2,5 mg Doz-4-2.set-çiftinci</t>
  </si>
  <si>
    <t>5 mg Doz-9</t>
  </si>
  <si>
    <t>5 mg Doz-11</t>
  </si>
  <si>
    <t>5 mg Doz-12</t>
  </si>
  <si>
    <t>5 mg Doz-13</t>
  </si>
  <si>
    <t>5 mg Doz-13-çiftinci</t>
  </si>
  <si>
    <t>Gastrik Ülser-GÜ1</t>
  </si>
  <si>
    <t>Gastrik Ülser-GÜ2</t>
  </si>
  <si>
    <t>Gastrik Ülser-GÜ3</t>
  </si>
  <si>
    <t>Gastrik Ülser-GÜ4</t>
  </si>
  <si>
    <t>Gastrik Ülser-GÜ5</t>
  </si>
  <si>
    <t>Gastrik Ülser-GÜ6</t>
  </si>
  <si>
    <t>Gastrik Ülser-GÜ7</t>
  </si>
  <si>
    <t>Gastrik Ülser-GÜ8</t>
  </si>
  <si>
    <t>Gastrik Ülser-GÜ9</t>
  </si>
  <si>
    <t>Gastrik Ülser-GÜ10</t>
  </si>
  <si>
    <t>Gastrik Ülser-GÜ11</t>
  </si>
  <si>
    <t>Gastrik Ülser-GÜ12</t>
  </si>
  <si>
    <t>Numune Adı</t>
  </si>
  <si>
    <t>SOD (U/ml)</t>
  </si>
  <si>
    <t>CAT (U/L)</t>
  </si>
  <si>
    <t>KİT ADI</t>
  </si>
  <si>
    <t>TÜR</t>
  </si>
  <si>
    <t>MARKA</t>
  </si>
  <si>
    <t>LOT</t>
  </si>
  <si>
    <t>CAT. NO</t>
  </si>
  <si>
    <t>Yöntem</t>
  </si>
  <si>
    <t>Kullanılan Cihaz</t>
  </si>
  <si>
    <t>Universal</t>
  </si>
  <si>
    <t>REL ASSAY</t>
  </si>
  <si>
    <t>Kolorimetrik</t>
  </si>
  <si>
    <t>MINDRAY-BS400</t>
  </si>
  <si>
    <t>ELİSA</t>
  </si>
  <si>
    <t>Mıcroplate reader: BIO-TEK EL X 800-Aotu strıp washer:BIO TEK EL X 50</t>
  </si>
  <si>
    <t>Tımor Necrosis Factor-alfa</t>
  </si>
  <si>
    <t>SOD: Super Oxıde Dismutase</t>
  </si>
  <si>
    <t>CAT: Catalase</t>
  </si>
  <si>
    <t>RL0253</t>
  </si>
  <si>
    <t>Elabscience</t>
  </si>
  <si>
    <t>Rat</t>
  </si>
  <si>
    <t>VQ2DEGBBQY</t>
  </si>
  <si>
    <t>E-EL-R2856</t>
  </si>
  <si>
    <t>Interleukin 1 Beta</t>
  </si>
  <si>
    <t>T661R2DHM4</t>
  </si>
  <si>
    <t>E-EL-R0012</t>
  </si>
  <si>
    <t>Brain Derived Neurotrophic Factor</t>
  </si>
  <si>
    <t>H6J865NI32</t>
  </si>
  <si>
    <t>E-EL-R1235</t>
  </si>
  <si>
    <t>S100 Calcium Binding Protein B</t>
  </si>
  <si>
    <t>XAXP2VA6UT</t>
  </si>
  <si>
    <t>E-EL-R0868</t>
  </si>
  <si>
    <t>Nuclear Factor Kappa B p65</t>
  </si>
  <si>
    <t>E7NAGUPMHB</t>
  </si>
  <si>
    <t>E-EL-R0674</t>
  </si>
  <si>
    <t>Interleukin 6</t>
  </si>
  <si>
    <t>D4WRKMCV2F</t>
  </si>
  <si>
    <t>E-EL-R0015</t>
  </si>
  <si>
    <t>NOT: Dokular 1/9 oranında( 0,1 gr doku: 0,9ml 140 mmol. lık  KCl) Potasyum Klorür tamponu ile homojenize edildikten sonra 7000 rpm + 4' de 5 dk santrifüj edildi.</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</si>
  <si>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</si>
  <si>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</si>
  <si>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</si>
  <si>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</si>
  <si>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</si>
  <si>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</si>
  <si>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</si>
  <si>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</si>
  <si>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</si>
  <si>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</si>
  <si>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</si>
  <si>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</si>
  <si>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</si>
  <si>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t>This ELISA kit uses the Sandwich-ELISA principle. The micro ELISA plate provided in this kit has been pre-coated with an antibody specific to Rat TNF-α. Samples (or Standards) are added to the micro ELISA plate wells and combined with the specific antibody.</t>
  </si>
  <si>
    <t xml:space="preserve">Then a biotinylated detection antibody specific for Rat TNF-α and Avidin-Horseradish Peroxidase (HRP) conjugate are added successively to each micro plate well and incubated. Free components are washed away. </t>
  </si>
  <si>
    <t xml:space="preserve"> The substrate solution is added to each well. Only those wells that contain Rat TNF-α, biotinylated detection antibody and Avidin-HRP conjugate will appear blue in color.</t>
  </si>
  <si>
    <t xml:space="preserve">The enzyme-substrate reaction is terminated by the addition of stop solution and the color turns yellow. The optical density (OD) is measured spectrophotometrically at a wavelength of 450 nm ± 2 nm. </t>
  </si>
  <si>
    <t>The OD value is proportional to the concentration of Rat TNF-α. You can calculate the concentration of Rat TNF-α in the samples by comparing the OD of the samples to the standard curve.</t>
  </si>
  <si>
    <t>TNF-Alfa Test Priciple</t>
  </si>
  <si>
    <t>This ELISA kit uses the Sandwich-ELISA principle. The micro ELISA plate provided in this kit has been pre-coated with an antibody specific to Rat IL-1β. Samples (or Standards) are added to the micro ELISA plate wells and combined with the specific antibody</t>
  </si>
  <si>
    <t>Then a biotinylated detection antibody specific for Rat IL-1β and Avidin-Horseradish Peroxidase (HRP) conjugate are added successively to each micro plate well and incubated. Free components are washed away.</t>
  </si>
  <si>
    <t xml:space="preserve">The substrate solution is added to each well. Only those wells that contain Rat IL-1β, biotinylated detection antibody and Avidin-HRP conjugate will appear blue in color. </t>
  </si>
  <si>
    <t xml:space="preserve"> The enzyme-substrate reaction is terminated by the addition of stop solution and the color turns yellow. The optical density (OD) is measured spectrophotometrically at a wavelength of 450 nm ± 2 nm. </t>
  </si>
  <si>
    <t>The OD value is proportional to the concentration of Rat IL-1β. You can calculate the concentration of Rat IL-1β in the samples by comparing the OD of the samples to the standard curve.</t>
  </si>
  <si>
    <t>Interleukin 1 Beta Test Principle</t>
  </si>
  <si>
    <t xml:space="preserve">This ELISA kit uses the Sandwich-ELISA principle. The micro ELISA plate provided in this kit has been pre-coated with an antibody specific to Rat BDNF. Samples (or Standards) are added to the micro ELISA plate wells and combined with the specific antibody. </t>
  </si>
  <si>
    <t xml:space="preserve">Then a biotinylated detection antibody specific for Rat BDNF and Avidin-Horseradish Peroxidase (HRP) conjugate are added successively to each micro plate well and incubated. Free components are washed away. </t>
  </si>
  <si>
    <t xml:space="preserve"> The substrate solution is added to each well. Only those wells that contain Rat BDNF, biotinylated detection antibody and Avidin-HRP conjugate will appear blue in color. </t>
  </si>
  <si>
    <t>The enzyme-substrate reaction is terminated by the addition of stop solution and the color turns yellow. The optical density (OD) is measured spectrophotometrically at a wavelength of 450 nm ± 2 nm.</t>
  </si>
  <si>
    <t>The OD value is proportional to the concentration of Rat BDNF. You can calculate the concentration of Rat BDNF in the samples by comparing the OD of the samples to the standard curve.</t>
  </si>
  <si>
    <t>BDNF Test Principle</t>
  </si>
  <si>
    <t>This ELISA kit uses the Sandwich-ELISA principle. The micro ELISA plate provided in this kit has been pre-coated with an antibody specific to Rat S100B. Samples (or Standards) are added to the micro ELISA plate wells and combined with the specific antibody.</t>
  </si>
  <si>
    <t>Then a biotinylated detection antibody specific for Rat S100B and Avidin-Horseradish Peroxidase (HRP) conjugate are added successively to each micro plate well and incubated. Free components are washed away.</t>
  </si>
  <si>
    <t>The substrate solution is added to each well. Only those wells that contain Rat S100B, biotinylated detection antibody and Avidin-HRP conjugate will appear blue in color.</t>
  </si>
  <si>
    <t xml:space="preserve"> The OD value is proportional to the concentration of Rat S100B. You can calculate the concentration of Rat S100B in the samples by comparing the OD of the samples to the standard curve.</t>
  </si>
  <si>
    <t>S100B Test Principle</t>
  </si>
  <si>
    <t xml:space="preserve">This ELISA kit uses the Sandwich-ELISA principle. The micro ELISA plate provided in this kit has been pre-coated with an antibody specific to Rat IL-6. Standards or samples are added to the micro ELISA plate wells and combined with the specific antibody. </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</si>
  <si>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</si>
  <si>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</si>
  <si>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OD value is proportional to the concentration of Rat IL-6. You can calculate the concentration of Rat IL-6 in the samples by comparing the OD of the samples to the standard curve.</t>
  </si>
  <si>
    <t>Interleukin 6 Test Principle</t>
  </si>
  <si>
    <t>This ELISA kit uses the Sandwich-ELISA principle. The micro ELISA plate provided in this kit has been pre-coated with an antibody specific to Rat NFKB-p65. Samples (or Standards) are added to the micro ELISA plate wells and combined with the specific antibody.</t>
  </si>
  <si>
    <t xml:space="preserve">Then a biotinylated detection antibody specific for Rat NFKB-p65 and Avidin-Horseradish Peroxidase (HRP) conjugate are added successively to each micro plate well and incubated. Free components are washed away. </t>
  </si>
  <si>
    <t>The substrate solution is added to each well. Only those wells that contain Rat NFKB-p65, biotinylated detection antibody and Avidin-HRP conjugate will appear blue in color.</t>
  </si>
  <si>
    <t>The OD value is proportional to the concentration of Rat NFKB-p65. You can calculate the concentration of Rat NFKB-p65 in the samples by comparing the OD of the samples to the standard curve.</t>
  </si>
  <si>
    <t>NFKB-p65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</si>
</sst>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5"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2"/>
      <color theme="1"/>
      <name val="Times New Roman"/>
      <family val="1"/>
      <charset val="162"/>
    </font>
    <font>
      <sz val="12"/>
      <color theme="1"/>
      <name val="Times New Roman"/>
      <family val="1"/>
      <charset val="16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38">
    <xf numFmtId="0" fontId="0" fillId="0" borderId="0" xfId="0"/>
    <xf numFmtId="0" fontId="0" fillId="0" borderId="1" xfId="0"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1" fillId="0" borderId="0" xfId="0" applyFont="1"/>
    <xf numFmtId="0" fontId="1" fillId="2" borderId="1" xfId="0" applyFont="1" applyFill="1" applyBorder="1" applyAlignment="1">
      <alignment horizontal="center"/>
    </xf>
    <xf numFmtId="0" fontId="0" fillId="5" borderId="1" xfId="0" applyFill="1" applyBorder="1" applyAlignment="1">
      <alignment horizontal="center"/>
    </xf>
    <xf numFmtId="0" fontId="0" fillId="0" borderId="0" xfId="0" applyAlignment="1">
      <alignment horizontal="center"/>
    </xf>
    <xf numFmtId="0" fontId="2" fillId="6" borderId="1" xfId="0" applyFont="1" applyFill="1" applyBorder="1" applyAlignment="1">
      <alignment horizontal="center"/>
    </xf>
    <xf numFmtId="0" fontId="1" fillId="6"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horizontal="center"/>
    </xf>
    <xf numFmtId="2" fontId="1" fillId="6" borderId="1" xfId="0" applyNumberFormat="1" applyFont="1" applyFill="1" applyBorder="1" applyAlignment="1">
      <alignment horizontal="center"/>
    </xf>
    <xf numFmtId="0" fontId="0" fillId="0" borderId="0" xfId="0"/>
    <xf numFmtId="0" fontId="1" fillId="2" borderId="0" xfId="0" applyFont="1" applyFill="1" applyAlignment="1">
      <alignment horizontal="center"/>
    </xf>
    <xf numFmtId="0" fontId="0" fillId="0" borderId="0" xfId="0"/>
    <xf numFmtId="0" fontId="0" fillId="0" borderId="0" xfId="0"/>
    <xf numFmtId="0" fontId="1" fillId="7" borderId="1" xfId="0" applyFont="1" applyFill="1" applyBorder="1" applyAlignment="1">
      <alignment horizontal="center"/>
    </xf>
    <xf numFmtId="0" fontId="0" fillId="8" borderId="1" xfId="0" applyFill="1" applyBorder="1" applyAlignment="1">
      <alignment horizontal="center"/>
    </xf>
    <xf numFmtId="0" fontId="2" fillId="6" borderId="1" xfId="0" applyFont="1" applyFill="1" applyBorder="1" applyAlignment="1">
      <alignment horizontal="center"/>
    </xf>
    <xf numFmtId="0" fontId="1" fillId="9" borderId="1" xfId="0" applyFont="1" applyFill="1" applyBorder="1" applyAlignment="1">
      <alignment horizontal="center"/>
    </xf>
    <xf numFmtId="0" fontId="2" fillId="6" borderId="2" xfId="0" applyFont="1" applyFill="1" applyBorder="1" applyAlignment="1">
      <alignment horizontal="center"/>
    </xf>
    <xf numFmtId="0" fontId="1" fillId="10" borderId="2" xfId="0" applyFont="1" applyFill="1" applyBorder="1" applyAlignment="1">
      <alignment horizontal="center"/>
    </xf>
    <xf numFmtId="0" fontId="1" fillId="8" borderId="2" xfId="0" applyFont="1" applyFill="1" applyBorder="1" applyAlignment="1">
      <alignment horizontal="center"/>
    </xf>
    <xf numFmtId="0" fontId="1" fillId="9" borderId="2" xfId="0" applyFont="1" applyFill="1" applyBorder="1" applyAlignment="1">
      <alignment horizontal="center"/>
    </xf>
    <xf numFmtId="0" fontId="1" fillId="10" borderId="2" xfId="0" applyFont="1" applyFill="1" applyBorder="1" applyAlignment="1">
      <alignment horizontal="center"/>
    </xf>
    <xf numFmtId="0" fontId="1" fillId="8" borderId="2" xfId="0" applyFont="1" applyFill="1" applyBorder="1" applyAlignment="1">
      <alignment horizontal="center"/>
    </xf>
    <xf numFmtId="0" fontId="1" fillId="9" borderId="2" xfId="0" applyFont="1" applyFill="1" applyBorder="1" applyAlignment="1">
      <alignment horizontal="center"/>
    </xf>
    <xf numFmtId="0" fontId="0" fillId="3" borderId="0" xfId="0" applyFill="1"/>
    <xf numFmtId="0" fontId="1" fillId="3" borderId="0" xfId="0" applyFont="1" applyFill="1"/>
    <xf numFmtId="0" fontId="1" fillId="3" borderId="0" xfId="0" applyFont="1" applyFill="1" applyAlignment="1">
      <alignment horizontal="center"/>
    </xf>
    <xf numFmtId="168" fontId="1" fillId="3" borderId="0" xfId="0" applyNumberFormat="1" applyFont="1" applyFill="1" applyBorder="1" applyAlignment="1">
      <alignment horizontal="center" vertical="center"/>
    </xf>
    <xf numFmtId="0" fontId="0" fillId="0" borderId="0" xfId="0"/>
    <xf numFmtId="0" fontId="1" fillId="0" borderId="0" xfId="0" applyFont="1"/>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TNF-ALFA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'TNF-ALFA'!$C$13:$C$20</c:f>
              <c:numCache>
                <c:formatCode>General</c:formatCode>
                <c:ptCount val="8"/>
                <c:pt idx="0">
                  <c:v>2.3180000000000001</c:v>
                </c:pt>
                <c:pt idx="1">
                  <c:v>1.45</c:v>
                </c:pt>
                <c:pt idx="2">
                  <c:v>1.012</c:v>
                </c:pt>
                <c:pt idx="3">
                  <c:v>0.7390000000000001</c:v>
                </c:pt>
                <c:pt idx="4">
                  <c:v>0.379</c:v>
                </c:pt>
                <c:pt idx="5">
                  <c:v>0.16600000000000001</c:v>
                </c:pt>
                <c:pt idx="6">
                  <c:v>7.3000000000000009E-2</c:v>
                </c:pt>
                <c:pt idx="7">
                  <c:v>0</c:v>
                </c:pt>
              </c:numCache>
            </c:numRef>
          </c:xVal>
          <c:yVal>
            <c:numRef>
              <c:f>'TNF-ALFA'!$D$13:$D$20</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E58F-4D72-9B6B-CB0DDB536799}"/>
            </c:ext>
          </c:extLst>
        </c:ser>
        <c:dLbls>
          <c:showLegendKey val="0"/>
          <c:showVal val="0"/>
          <c:showCatName val="0"/>
          <c:showSerName val="0"/>
          <c:showPercent val="0"/>
          <c:showBubbleSize val="0"/>
        </c:dLbls>
        <c:axId val="337218440"/>
        <c:axId val="337214832"/>
      </c:scatterChart>
      <c:valAx>
        <c:axId val="33721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7214832"/>
        <c:crosses val="autoZero"/>
        <c:crossBetween val="midCat"/>
      </c:valAx>
      <c:valAx>
        <c:axId val="3372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7218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174431321084867"/>
                  <c:y val="2.77854330708661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'IL-1BETA'!$C$14:$C$21</c:f>
              <c:numCache>
                <c:formatCode>General</c:formatCode>
                <c:ptCount val="8"/>
                <c:pt idx="0">
                  <c:v>2.4020000000000001</c:v>
                </c:pt>
                <c:pt idx="1">
                  <c:v>1.542</c:v>
                </c:pt>
                <c:pt idx="2">
                  <c:v>0.92100000000000004</c:v>
                </c:pt>
                <c:pt idx="3">
                  <c:v>0.621</c:v>
                </c:pt>
                <c:pt idx="4">
                  <c:v>0.318</c:v>
                </c:pt>
                <c:pt idx="5">
                  <c:v>0.18099999999999999</c:v>
                </c:pt>
                <c:pt idx="6">
                  <c:v>8.4000000000000005E-2</c:v>
                </c:pt>
                <c:pt idx="7">
                  <c:v>0</c:v>
                </c:pt>
              </c:numCache>
            </c:numRef>
          </c:xVal>
          <c:yVal>
            <c:numRef>
              <c:f>'IL-1BETA'!$D$14:$D$21</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ECFC-42D1-8B1A-084C4A1A0A98}"/>
            </c:ext>
          </c:extLst>
        </c:ser>
        <c:dLbls>
          <c:showLegendKey val="0"/>
          <c:showVal val="0"/>
          <c:showCatName val="0"/>
          <c:showSerName val="0"/>
          <c:showPercent val="0"/>
          <c:showBubbleSize val="0"/>
        </c:dLbls>
        <c:axId val="277300224"/>
        <c:axId val="277301864"/>
      </c:scatterChart>
      <c:valAx>
        <c:axId val="27730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7301864"/>
        <c:crosses val="autoZero"/>
        <c:crossBetween val="midCat"/>
      </c:valAx>
      <c:valAx>
        <c:axId val="27730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7300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BDNF</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816841644794402"/>
                  <c:y val="6.95031350247885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BDNF!$C$15:$C$22</c:f>
              <c:numCache>
                <c:formatCode>General</c:formatCode>
                <c:ptCount val="8"/>
                <c:pt idx="0">
                  <c:v>2.4180000000000001</c:v>
                </c:pt>
                <c:pt idx="1">
                  <c:v>1.5860000000000001</c:v>
                </c:pt>
                <c:pt idx="2">
                  <c:v>0.87199999999999989</c:v>
                </c:pt>
                <c:pt idx="3">
                  <c:v>0.41599999999999998</c:v>
                </c:pt>
                <c:pt idx="4">
                  <c:v>0.19800000000000001</c:v>
                </c:pt>
                <c:pt idx="5">
                  <c:v>0.10899999999999999</c:v>
                </c:pt>
                <c:pt idx="6">
                  <c:v>5.5999999999999994E-2</c:v>
                </c:pt>
                <c:pt idx="7">
                  <c:v>0</c:v>
                </c:pt>
              </c:numCache>
            </c:numRef>
          </c:xVal>
          <c:yVal>
            <c:numRef>
              <c:f>BDNF!$D$15:$D$22</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1A64-4E3C-B73D-4D0870E045C5}"/>
            </c:ext>
          </c:extLst>
        </c:ser>
        <c:dLbls>
          <c:showLegendKey val="0"/>
          <c:showVal val="0"/>
          <c:showCatName val="0"/>
          <c:showSerName val="0"/>
          <c:showPercent val="0"/>
          <c:showBubbleSize val="0"/>
        </c:dLbls>
        <c:axId val="458681080"/>
        <c:axId val="458682392"/>
      </c:scatterChart>
      <c:valAx>
        <c:axId val="45868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82392"/>
        <c:crosses val="autoZero"/>
        <c:crossBetween val="midCat"/>
      </c:valAx>
      <c:valAx>
        <c:axId val="45868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8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S100B</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772244094488191"/>
                  <c:y val="0.184729148439778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S100B!$C$15:$C$22</c:f>
              <c:numCache>
                <c:formatCode>General</c:formatCode>
                <c:ptCount val="8"/>
                <c:pt idx="0">
                  <c:v>2.4409999999999998</c:v>
                </c:pt>
                <c:pt idx="1">
                  <c:v>1.5640000000000001</c:v>
                </c:pt>
                <c:pt idx="2">
                  <c:v>0.91399999999999992</c:v>
                </c:pt>
                <c:pt idx="3">
                  <c:v>0.626</c:v>
                </c:pt>
                <c:pt idx="4">
                  <c:v>0.28499999999999998</c:v>
                </c:pt>
                <c:pt idx="5">
                  <c:v>0.21099999999999997</c:v>
                </c:pt>
                <c:pt idx="6">
                  <c:v>0.05</c:v>
                </c:pt>
                <c:pt idx="7">
                  <c:v>0</c:v>
                </c:pt>
              </c:numCache>
            </c:numRef>
          </c:xVal>
          <c:yVal>
            <c:numRef>
              <c:f>S100B!$D$15:$D$22</c:f>
              <c:numCache>
                <c:formatCode>General</c:formatCode>
                <c:ptCount val="8"/>
                <c:pt idx="0">
                  <c:v>4000</c:v>
                </c:pt>
                <c:pt idx="1">
                  <c:v>2000</c:v>
                </c:pt>
                <c:pt idx="2">
                  <c:v>1000</c:v>
                </c:pt>
                <c:pt idx="3">
                  <c:v>500</c:v>
                </c:pt>
                <c:pt idx="4">
                  <c:v>250</c:v>
                </c:pt>
                <c:pt idx="5">
                  <c:v>125</c:v>
                </c:pt>
                <c:pt idx="6">
                  <c:v>62.5</c:v>
                </c:pt>
                <c:pt idx="7">
                  <c:v>0</c:v>
                </c:pt>
              </c:numCache>
            </c:numRef>
          </c:yVal>
          <c:smooth val="0"/>
          <c:extLst>
            <c:ext xmlns:c16="http://schemas.microsoft.com/office/drawing/2014/chart" uri="{C3380CC4-5D6E-409C-BE32-E72D297353CC}">
              <c16:uniqueId val="{00000000-FB53-4343-AF05-456079C3AD8B}"/>
            </c:ext>
          </c:extLst>
        </c:ser>
        <c:dLbls>
          <c:showLegendKey val="0"/>
          <c:showVal val="0"/>
          <c:showCatName val="0"/>
          <c:showSerName val="0"/>
          <c:showPercent val="0"/>
          <c:showBubbleSize val="0"/>
        </c:dLbls>
        <c:axId val="463881448"/>
        <c:axId val="463879480"/>
      </c:scatterChart>
      <c:valAx>
        <c:axId val="463881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9480"/>
        <c:crosses val="autoZero"/>
        <c:crossBetween val="midCat"/>
      </c:valAx>
      <c:valAx>
        <c:axId val="46387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81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NFKB-p65</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253171478565182"/>
                  <c:y val="0.103314377369495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'NFKB-p65'!$C$15:$C$21</c:f>
              <c:numCache>
                <c:formatCode>General</c:formatCode>
                <c:ptCount val="7"/>
                <c:pt idx="0">
                  <c:v>1.8080000000000001</c:v>
                </c:pt>
                <c:pt idx="1">
                  <c:v>1.198</c:v>
                </c:pt>
                <c:pt idx="2">
                  <c:v>0.76400000000000001</c:v>
                </c:pt>
                <c:pt idx="3">
                  <c:v>0.46600000000000003</c:v>
                </c:pt>
                <c:pt idx="4">
                  <c:v>0.28500000000000003</c:v>
                </c:pt>
                <c:pt idx="5">
                  <c:v>0.16800000000000001</c:v>
                </c:pt>
                <c:pt idx="6">
                  <c:v>0</c:v>
                </c:pt>
              </c:numCache>
            </c:numRef>
          </c:xVal>
          <c:yVal>
            <c:numRef>
              <c:f>'NFKB-p65'!$D$15:$D$21</c:f>
              <c:numCache>
                <c:formatCode>General</c:formatCode>
                <c:ptCount val="7"/>
                <c:pt idx="0">
                  <c:v>5000</c:v>
                </c:pt>
                <c:pt idx="1">
                  <c:v>2500</c:v>
                </c:pt>
                <c:pt idx="2">
                  <c:v>1250</c:v>
                </c:pt>
                <c:pt idx="3">
                  <c:v>625</c:v>
                </c:pt>
                <c:pt idx="4">
                  <c:v>312.5</c:v>
                </c:pt>
                <c:pt idx="5">
                  <c:v>156.25</c:v>
                </c:pt>
                <c:pt idx="6">
                  <c:v>0</c:v>
                </c:pt>
              </c:numCache>
            </c:numRef>
          </c:yVal>
          <c:smooth val="0"/>
          <c:extLst>
            <c:ext xmlns:c16="http://schemas.microsoft.com/office/drawing/2014/chart" uri="{C3380CC4-5D6E-409C-BE32-E72D297353CC}">
              <c16:uniqueId val="{00000000-53D8-4015-83A2-8CB76F1E916B}"/>
            </c:ext>
          </c:extLst>
        </c:ser>
        <c:dLbls>
          <c:showLegendKey val="0"/>
          <c:showVal val="0"/>
          <c:showCatName val="0"/>
          <c:showSerName val="0"/>
          <c:showPercent val="0"/>
          <c:showBubbleSize val="0"/>
        </c:dLbls>
        <c:axId val="467924520"/>
        <c:axId val="458690264"/>
      </c:scatterChart>
      <c:valAx>
        <c:axId val="467924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8690264"/>
        <c:crosses val="autoZero"/>
        <c:crossBetween val="midCat"/>
      </c:valAx>
      <c:valAx>
        <c:axId val="45869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7924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layout>
        <c:manualLayout>
          <c:xMode val="edge"/>
          <c:yMode val="edge"/>
          <c:x val="0.47347900262467191"/>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156583552055993"/>
                  <c:y val="9.68055555555555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'IL-6'!$C$14:$C$20</c:f>
              <c:numCache>
                <c:formatCode>General</c:formatCode>
                <c:ptCount val="7"/>
                <c:pt idx="0">
                  <c:v>2.44</c:v>
                </c:pt>
                <c:pt idx="1">
                  <c:v>1.4490000000000001</c:v>
                </c:pt>
                <c:pt idx="2">
                  <c:v>0.92099999999999993</c:v>
                </c:pt>
                <c:pt idx="3">
                  <c:v>0.432</c:v>
                </c:pt>
                <c:pt idx="4">
                  <c:v>0.21700000000000003</c:v>
                </c:pt>
                <c:pt idx="5">
                  <c:v>0.13100000000000001</c:v>
                </c:pt>
                <c:pt idx="6">
                  <c:v>0</c:v>
                </c:pt>
              </c:numCache>
            </c:numRef>
          </c:xVal>
          <c:yVal>
            <c:numRef>
              <c:f>'IL-6'!$D$14:$D$20</c:f>
              <c:numCache>
                <c:formatCode>General</c:formatCode>
                <c:ptCount val="7"/>
                <c:pt idx="0">
                  <c:v>800</c:v>
                </c:pt>
                <c:pt idx="1">
                  <c:v>400</c:v>
                </c:pt>
                <c:pt idx="2">
                  <c:v>200</c:v>
                </c:pt>
                <c:pt idx="3">
                  <c:v>100</c:v>
                </c:pt>
                <c:pt idx="4">
                  <c:v>50</c:v>
                </c:pt>
                <c:pt idx="5">
                  <c:v>25</c:v>
                </c:pt>
                <c:pt idx="6">
                  <c:v>0</c:v>
                </c:pt>
              </c:numCache>
            </c:numRef>
          </c:yVal>
          <c:smooth val="0"/>
          <c:extLst>
            <c:ext xmlns:c16="http://schemas.microsoft.com/office/drawing/2014/chart" uri="{C3380CC4-5D6E-409C-BE32-E72D297353CC}">
              <c16:uniqueId val="{00000000-E4CF-44C4-BE06-78CFD12F6AC8}"/>
            </c:ext>
          </c:extLst>
        </c:ser>
        <c:dLbls>
          <c:showLegendKey val="0"/>
          <c:showVal val="0"/>
          <c:showCatName val="0"/>
          <c:showSerName val="0"/>
          <c:showPercent val="0"/>
          <c:showBubbleSize val="0"/>
        </c:dLbls>
        <c:axId val="463874560"/>
        <c:axId val="463874888"/>
      </c:scatterChart>
      <c:valAx>
        <c:axId val="4638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4888"/>
        <c:crosses val="autoZero"/>
        <c:crossBetween val="midCat"/>
      </c:valAx>
      <c:valAx>
        <c:axId val="46387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874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365760</xdr:colOff>
      <xdr:row>10</xdr:row>
      <xdr:rowOff>15240</xdr:rowOff>
    </xdr:from>
    <xdr:to>
      <xdr:col>14</xdr:col>
      <xdr:colOff>60960</xdr:colOff>
      <xdr:row>25</xdr:row>
      <xdr:rowOff>15240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297180</xdr:colOff>
      <xdr:row>11</xdr:row>
      <xdr:rowOff>22860</xdr:rowOff>
    </xdr:from>
    <xdr:to>
      <xdr:col>14</xdr:col>
      <xdr:colOff>601980</xdr:colOff>
      <xdr:row>26</xdr:row>
      <xdr:rowOff>22860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472440</xdr:colOff>
      <xdr:row>10</xdr:row>
      <xdr:rowOff>7620</xdr:rowOff>
    </xdr:from>
    <xdr:to>
      <xdr:col>14</xdr:col>
      <xdr:colOff>167640</xdr:colOff>
      <xdr:row>25</xdr:row>
      <xdr:rowOff>7620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502920</xdr:colOff>
      <xdr:row>7</xdr:row>
      <xdr:rowOff>0</xdr:rowOff>
    </xdr:from>
    <xdr:to>
      <xdr:col>15</xdr:col>
      <xdr:colOff>198120</xdr:colOff>
      <xdr:row>22</xdr:row>
      <xdr:rowOff>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449580</xdr:colOff>
      <xdr:row>6</xdr:row>
      <xdr:rowOff>175260</xdr:rowOff>
    </xdr:from>
    <xdr:to>
      <xdr:col>14</xdr:col>
      <xdr:colOff>144780</xdr:colOff>
      <xdr:row>21</xdr:row>
      <xdr:rowOff>175260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403860</xdr:colOff>
      <xdr:row>7</xdr:row>
      <xdr:rowOff>30480</xdr:rowOff>
    </xdr:from>
    <xdr:to>
      <xdr:col>15</xdr:col>
      <xdr:colOff>99060</xdr:colOff>
      <xdr:row>22</xdr:row>
      <xdr:rowOff>30480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4</xdr:col>
      <xdr:colOff>505460</xdr:colOff>
      <xdr:row>36</xdr:row>
      <xdr:rowOff>7620</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73580"/>
          <a:ext cx="6350000" cy="4762500"/>
        </a:xfrm>
        <a:prstGeom prst="rect">
          <a:avLst/>
        </a:prstGeom>
      </xdr:spPr>
    </xdr:pic>
    <xdr:clientData/>
  </xdr:twoCellAnchor>
  <xdr:twoCellAnchor editAs="oneCell">
    <xdr:from>
      <xdr:col>4</xdr:col>
      <xdr:colOff>533400</xdr:colOff>
      <xdr:row>9</xdr:row>
      <xdr:rowOff>183837</xdr:rowOff>
    </xdr:from>
    <xdr:to>
      <xdr:col>8</xdr:col>
      <xdr:colOff>327660</xdr:colOff>
      <xdr:row>35</xdr:row>
      <xdr:rowOff>178552</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77940" y="1966917"/>
          <a:ext cx="7132320" cy="4757215"/>
        </a:xfrm>
        <a:prstGeom prst="rect">
          <a:avLst/>
        </a:prstGeom>
      </xdr:spPr>
    </xdr:pic>
    <xdr:clientData/>
  </xdr:twoCellAnchor>
  <xdr:twoCellAnchor editAs="oneCell">
    <xdr:from>
      <xdr:col>0</xdr:col>
      <xdr:colOff>0</xdr:colOff>
      <xdr:row>36</xdr:row>
      <xdr:rowOff>7620</xdr:rowOff>
    </xdr:from>
    <xdr:to>
      <xdr:col>4</xdr:col>
      <xdr:colOff>870913</xdr:colOff>
      <xdr:row>57</xdr:row>
      <xdr:rowOff>162365</xdr:rowOff>
    </xdr:to>
    <xdr:pic>
      <xdr:nvPicPr>
        <xdr:cNvPr id="4" name="Resim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6736080"/>
          <a:ext cx="6715453" cy="3995225"/>
        </a:xfrm>
        <a:prstGeom prst="rect">
          <a:avLst/>
        </a:prstGeom>
      </xdr:spPr>
    </xdr:pic>
    <xdr:clientData/>
  </xdr:twoCellAnchor>
  <xdr:twoCellAnchor editAs="oneCell">
    <xdr:from>
      <xdr:col>4</xdr:col>
      <xdr:colOff>861060</xdr:colOff>
      <xdr:row>36</xdr:row>
      <xdr:rowOff>12182</xdr:rowOff>
    </xdr:from>
    <xdr:to>
      <xdr:col>8</xdr:col>
      <xdr:colOff>266700</xdr:colOff>
      <xdr:row>57</xdr:row>
      <xdr:rowOff>149690</xdr:rowOff>
    </xdr:to>
    <xdr:pic>
      <xdr:nvPicPr>
        <xdr:cNvPr id="5" name="Resim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05600" y="6740642"/>
          <a:ext cx="6743700" cy="3977988"/>
        </a:xfrm>
        <a:prstGeom prst="rect">
          <a:avLst/>
        </a:prstGeom>
      </xdr:spPr>
    </xdr:pic>
    <xdr:clientData/>
  </xdr:twoCellAnchor>
  <xdr:twoCellAnchor editAs="oneCell">
    <xdr:from>
      <xdr:col>0</xdr:col>
      <xdr:colOff>0</xdr:colOff>
      <xdr:row>57</xdr:row>
      <xdr:rowOff>137160</xdr:rowOff>
    </xdr:from>
    <xdr:to>
      <xdr:col>4</xdr:col>
      <xdr:colOff>756261</xdr:colOff>
      <xdr:row>86</xdr:row>
      <xdr:rowOff>45720</xdr:rowOff>
    </xdr:to>
    <xdr:pic>
      <xdr:nvPicPr>
        <xdr:cNvPr id="6" name="Resim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0706100"/>
          <a:ext cx="6600801" cy="5212080"/>
        </a:xfrm>
        <a:prstGeom prst="rect">
          <a:avLst/>
        </a:prstGeom>
      </xdr:spPr>
    </xdr:pic>
    <xdr:clientData/>
  </xdr:twoCellAnchor>
  <xdr:twoCellAnchor editAs="oneCell">
    <xdr:from>
      <xdr:col>4</xdr:col>
      <xdr:colOff>754380</xdr:colOff>
      <xdr:row>57</xdr:row>
      <xdr:rowOff>156209</xdr:rowOff>
    </xdr:from>
    <xdr:to>
      <xdr:col>8</xdr:col>
      <xdr:colOff>259080</xdr:colOff>
      <xdr:row>85</xdr:row>
      <xdr:rowOff>167639</xdr:rowOff>
    </xdr:to>
    <xdr:pic>
      <xdr:nvPicPr>
        <xdr:cNvPr id="7" name="Resi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98920" y="10725149"/>
          <a:ext cx="6842760" cy="5132070"/>
        </a:xfrm>
        <a:prstGeom prst="rect">
          <a:avLst/>
        </a:prstGeom>
      </xdr:spPr>
    </xdr:pic>
    <xdr:clientData/>
  </xdr:twoCellAnchor>
  <xdr:twoCellAnchor editAs="oneCell">
    <xdr:from>
      <xdr:col>0</xdr:col>
      <xdr:colOff>0</xdr:colOff>
      <xdr:row>86</xdr:row>
      <xdr:rowOff>76200</xdr:rowOff>
    </xdr:from>
    <xdr:to>
      <xdr:col>4</xdr:col>
      <xdr:colOff>802448</xdr:colOff>
      <xdr:row>111</xdr:row>
      <xdr:rowOff>166232</xdr:rowOff>
    </xdr:to>
    <xdr:pic>
      <xdr:nvPicPr>
        <xdr:cNvPr id="8" name="Resim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5948660"/>
          <a:ext cx="6646988" cy="466203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6"/>
  <sheetViews>
    <sheetView tabSelected="1" workbookViewId="0">
      <selection activeCell="F17" sqref="F17"/>
    </sheetView>
  </sheetViews>
  <sheetFormatPr defaultRowHeight="14.4" x14ac:dyDescent="0.3"/>
  <cols>
    <col min="1" max="1" width="27.44140625" customWidth="1"/>
    <col min="2" max="3" width="10.88671875" customWidth="1"/>
    <col min="4" max="4" width="10.44140625" customWidth="1"/>
    <col min="5" max="5" width="12.5546875" customWidth="1"/>
  </cols>
  <sheetData>
    <row r="2" spans="1:11" x14ac:dyDescent="0.3">
      <c r="A2" s="5">
        <v>2.4060000000000001</v>
      </c>
      <c r="B2" s="6">
        <v>0.28499999999999998</v>
      </c>
      <c r="C2" s="6">
        <v>0.43099999999999999</v>
      </c>
      <c r="D2" s="6">
        <v>0.48599999999999999</v>
      </c>
      <c r="E2" s="6">
        <v>0.41500000000000004</v>
      </c>
      <c r="F2" s="2">
        <v>2.3220000000000001</v>
      </c>
      <c r="G2" s="2">
        <v>2.8940000000000001</v>
      </c>
      <c r="H2" s="2">
        <v>2.9710000000000001</v>
      </c>
      <c r="I2" s="2">
        <v>2.8849999999999998</v>
      </c>
      <c r="J2" s="2">
        <v>2.3879999999999999</v>
      </c>
      <c r="K2" s="2">
        <v>2.5880000000000001</v>
      </c>
    </row>
    <row r="3" spans="1:11" x14ac:dyDescent="0.3">
      <c r="A3" s="5">
        <v>1.538</v>
      </c>
      <c r="B3" s="6">
        <v>0.15</v>
      </c>
      <c r="C3" s="6">
        <v>0.41</v>
      </c>
      <c r="D3" s="6">
        <v>0.443</v>
      </c>
      <c r="E3" s="6">
        <v>0.34400000000000003</v>
      </c>
      <c r="F3" s="2">
        <v>2.4550000000000001</v>
      </c>
      <c r="G3" s="2">
        <v>2.7589999999999999</v>
      </c>
      <c r="H3" s="2">
        <v>2.879</v>
      </c>
      <c r="I3" s="2">
        <v>2.8930000000000002</v>
      </c>
      <c r="J3" s="2">
        <v>2.5630000000000002</v>
      </c>
      <c r="K3" s="2">
        <v>2.4609999999999999</v>
      </c>
    </row>
    <row r="4" spans="1:11" x14ac:dyDescent="0.3">
      <c r="A4" s="5">
        <v>1.1000000000000001</v>
      </c>
      <c r="B4" s="6">
        <v>0.218</v>
      </c>
      <c r="C4" s="6">
        <v>0.48499999999999999</v>
      </c>
      <c r="D4" s="6">
        <v>0.222</v>
      </c>
      <c r="E4" s="6">
        <v>0.36499999999999999</v>
      </c>
      <c r="F4" s="2">
        <v>2.8460000000000001</v>
      </c>
      <c r="G4" s="2">
        <v>2.8140000000000001</v>
      </c>
      <c r="H4" s="2">
        <v>2.8690000000000002</v>
      </c>
      <c r="I4" s="2">
        <v>2.7069999999999999</v>
      </c>
      <c r="J4" s="2">
        <v>2.419</v>
      </c>
      <c r="K4" s="2">
        <v>2.5720000000000001</v>
      </c>
    </row>
    <row r="5" spans="1:11" x14ac:dyDescent="0.3">
      <c r="A5" s="5">
        <v>0.82700000000000007</v>
      </c>
      <c r="B5" s="6">
        <v>0.19600000000000001</v>
      </c>
      <c r="C5" s="6">
        <v>0.49399999999999999</v>
      </c>
      <c r="D5" s="6">
        <v>0.23500000000000001</v>
      </c>
      <c r="E5" s="6">
        <v>0.252</v>
      </c>
      <c r="F5" s="2">
        <v>2.363</v>
      </c>
      <c r="G5" s="2">
        <v>2.9350000000000001</v>
      </c>
      <c r="H5" s="2">
        <v>2.9910000000000001</v>
      </c>
      <c r="I5" s="2">
        <v>2.6040000000000001</v>
      </c>
      <c r="J5" s="2">
        <v>2.4950000000000001</v>
      </c>
      <c r="K5" s="1"/>
    </row>
    <row r="6" spans="1:11" x14ac:dyDescent="0.3">
      <c r="A6" s="5">
        <v>0.46700000000000003</v>
      </c>
      <c r="B6" s="6">
        <v>0.23300000000000001</v>
      </c>
      <c r="C6" s="6">
        <v>0.371</v>
      </c>
      <c r="D6" s="6">
        <v>0.39500000000000002</v>
      </c>
      <c r="E6" s="6">
        <v>0.36899999999999999</v>
      </c>
      <c r="F6" s="2">
        <v>2.448</v>
      </c>
      <c r="G6" s="2">
        <v>2.891</v>
      </c>
      <c r="H6" s="2">
        <v>2.9940000000000002</v>
      </c>
      <c r="I6" s="2">
        <v>2.504</v>
      </c>
      <c r="J6" s="2">
        <v>2.5110000000000001</v>
      </c>
      <c r="K6" s="1"/>
    </row>
    <row r="7" spans="1:11" x14ac:dyDescent="0.3">
      <c r="A7" s="5">
        <v>0.254</v>
      </c>
      <c r="B7" s="6">
        <v>0.21199999999999999</v>
      </c>
      <c r="C7" s="6">
        <v>0.38400000000000001</v>
      </c>
      <c r="D7" s="6">
        <v>0.40100000000000002</v>
      </c>
      <c r="E7" s="6">
        <v>0.33600000000000002</v>
      </c>
      <c r="F7" s="2">
        <v>2.8660000000000001</v>
      </c>
      <c r="G7" s="2">
        <v>2.7879999999999998</v>
      </c>
      <c r="H7" s="2">
        <v>2.8490000000000002</v>
      </c>
      <c r="I7" s="2">
        <v>2.419</v>
      </c>
      <c r="J7" s="2">
        <v>2.7</v>
      </c>
      <c r="K7" s="1"/>
    </row>
    <row r="8" spans="1:11" x14ac:dyDescent="0.3">
      <c r="A8" s="5">
        <v>0.161</v>
      </c>
      <c r="B8" s="6">
        <v>0.216</v>
      </c>
      <c r="C8" s="6">
        <v>0.377</v>
      </c>
      <c r="D8" s="6">
        <v>0.36199999999999999</v>
      </c>
      <c r="E8" s="2">
        <v>2.1869999999999998</v>
      </c>
      <c r="F8" s="2">
        <v>2.9460000000000002</v>
      </c>
      <c r="G8" s="2">
        <v>2.7749999999999999</v>
      </c>
      <c r="H8" s="2">
        <v>2.887</v>
      </c>
      <c r="I8" s="2">
        <v>2.7469999999999999</v>
      </c>
      <c r="J8" s="2">
        <v>2.6739999999999999</v>
      </c>
      <c r="K8" s="1"/>
    </row>
    <row r="9" spans="1:11" x14ac:dyDescent="0.3">
      <c r="A9" s="10">
        <v>8.7999999999999995E-2</v>
      </c>
      <c r="B9" s="6">
        <v>0.441</v>
      </c>
      <c r="C9" s="6">
        <v>0.52100000000000002</v>
      </c>
      <c r="D9" s="6">
        <v>0.41699999999999998</v>
      </c>
      <c r="E9" s="2">
        <v>2.214</v>
      </c>
      <c r="F9" s="2">
        <v>2.9649999999999999</v>
      </c>
      <c r="G9" s="2">
        <v>2.9729999999999999</v>
      </c>
      <c r="H9" s="2">
        <v>2.9830000000000001</v>
      </c>
      <c r="I9" s="2">
        <v>2.488</v>
      </c>
      <c r="J9" s="2">
        <v>2.7029999999999998</v>
      </c>
      <c r="K9" s="1"/>
    </row>
    <row r="12" spans="1:11" x14ac:dyDescent="0.3">
      <c r="A12" t="s">
        <v>0</v>
      </c>
      <c r="B12" s="8" t="s">
        <v>9</v>
      </c>
      <c r="C12" s="8" t="s">
        <v>10</v>
      </c>
      <c r="D12" s="8" t="s">
        <v>11</v>
      </c>
      <c r="E12" s="8" t="s">
        <v>12</v>
      </c>
    </row>
    <row r="13" spans="1:11" x14ac:dyDescent="0.3">
      <c r="A13" t="s">
        <v>1</v>
      </c>
      <c r="B13" s="5">
        <v>2.4060000000000001</v>
      </c>
      <c r="C13" s="1">
        <f>B13-B20</f>
        <v>2.3180000000000001</v>
      </c>
      <c r="D13" s="1">
        <v>1000</v>
      </c>
      <c r="E13" s="12">
        <f>(137.24*C13*C13)+(118.19*C13)-(0.8301)</f>
        <v>1010.54185776</v>
      </c>
    </row>
    <row r="14" spans="1:11" x14ac:dyDescent="0.3">
      <c r="A14" t="s">
        <v>2</v>
      </c>
      <c r="B14" s="5">
        <v>1.538</v>
      </c>
      <c r="C14" s="1">
        <f>B14-B20</f>
        <v>1.45</v>
      </c>
      <c r="D14" s="1">
        <v>500</v>
      </c>
      <c r="E14" s="12">
        <f t="shared" ref="E14:E19" si="0">(137.24*C14*C14)+(118.19*C14)-(0.8301)</f>
        <v>459.09249999999997</v>
      </c>
    </row>
    <row r="15" spans="1:11" x14ac:dyDescent="0.3">
      <c r="A15" t="s">
        <v>3</v>
      </c>
      <c r="B15" s="5">
        <v>1.1000000000000001</v>
      </c>
      <c r="C15" s="1">
        <f>B15-B20</f>
        <v>1.012</v>
      </c>
      <c r="D15" s="1">
        <v>250</v>
      </c>
      <c r="E15" s="12">
        <f t="shared" si="0"/>
        <v>259.33170256</v>
      </c>
    </row>
    <row r="16" spans="1:11" x14ac:dyDescent="0.3">
      <c r="A16" t="s">
        <v>4</v>
      </c>
      <c r="B16" s="5">
        <v>0.82700000000000007</v>
      </c>
      <c r="C16" s="1">
        <f>B16-B20</f>
        <v>0.7390000000000001</v>
      </c>
      <c r="D16" s="1">
        <v>125</v>
      </c>
      <c r="E16" s="12">
        <f t="shared" si="0"/>
        <v>161.46195604000005</v>
      </c>
    </row>
    <row r="17" spans="1:11" x14ac:dyDescent="0.3">
      <c r="A17" t="s">
        <v>5</v>
      </c>
      <c r="B17" s="5">
        <v>0.46700000000000003</v>
      </c>
      <c r="C17" s="1">
        <f>B17-B20</f>
        <v>0.379</v>
      </c>
      <c r="D17" s="1">
        <v>62.5</v>
      </c>
      <c r="E17" s="12">
        <f t="shared" si="0"/>
        <v>63.677200839999998</v>
      </c>
    </row>
    <row r="18" spans="1:11" x14ac:dyDescent="0.3">
      <c r="A18" t="s">
        <v>6</v>
      </c>
      <c r="B18" s="5">
        <v>0.254</v>
      </c>
      <c r="C18" s="1">
        <f>B18-B20</f>
        <v>0.16600000000000001</v>
      </c>
      <c r="D18" s="1">
        <v>31.25</v>
      </c>
      <c r="E18" s="12">
        <f t="shared" si="0"/>
        <v>22.571225439999999</v>
      </c>
    </row>
    <row r="19" spans="1:11" x14ac:dyDescent="0.3">
      <c r="A19" t="s">
        <v>7</v>
      </c>
      <c r="B19" s="5">
        <v>0.161</v>
      </c>
      <c r="C19" s="1">
        <f>B19-B20</f>
        <v>7.3000000000000009E-2</v>
      </c>
      <c r="D19" s="1">
        <v>15.63</v>
      </c>
      <c r="E19" s="12">
        <f t="shared" si="0"/>
        <v>8.5291219600000012</v>
      </c>
    </row>
    <row r="20" spans="1:11" x14ac:dyDescent="0.3">
      <c r="A20" t="s">
        <v>8</v>
      </c>
      <c r="B20" s="10">
        <v>8.7999999999999995E-2</v>
      </c>
      <c r="C20" s="1">
        <f>B20-B20</f>
        <v>0</v>
      </c>
      <c r="D20" s="1">
        <v>0</v>
      </c>
      <c r="E20" s="12">
        <v>0</v>
      </c>
    </row>
    <row r="26" spans="1:11" x14ac:dyDescent="0.3">
      <c r="J26" s="4" t="s">
        <v>15</v>
      </c>
      <c r="K26" s="4"/>
    </row>
    <row r="31" spans="1:11" x14ac:dyDescent="0.3">
      <c r="A31" s="17" t="s">
        <v>13</v>
      </c>
      <c r="B31" s="2" t="s">
        <v>14</v>
      </c>
      <c r="C31" s="3" t="s">
        <v>8</v>
      </c>
      <c r="D31" s="1" t="s">
        <v>10</v>
      </c>
      <c r="E31" s="9" t="s">
        <v>12</v>
      </c>
    </row>
    <row r="32" spans="1:11" x14ac:dyDescent="0.3">
      <c r="A32" s="17" t="s">
        <v>45</v>
      </c>
      <c r="B32" s="6">
        <v>0.28499999999999998</v>
      </c>
      <c r="C32" s="10">
        <v>8.7999999999999995E-2</v>
      </c>
      <c r="D32" s="1">
        <f t="shared" ref="D32:D63" si="1">(B32-C32)</f>
        <v>0.19699999999999998</v>
      </c>
      <c r="E32" s="12">
        <f t="shared" ref="E32:E63" si="2">(137.24*D32*D32)+(118.19*D32)-(0.8301)</f>
        <v>27.779477159999992</v>
      </c>
    </row>
    <row r="33" spans="1:5" x14ac:dyDescent="0.3">
      <c r="A33" s="17" t="s">
        <v>46</v>
      </c>
      <c r="B33" s="6">
        <v>0.15</v>
      </c>
      <c r="C33" s="10">
        <v>8.7999999999999995E-2</v>
      </c>
      <c r="D33" s="1">
        <f t="shared" si="1"/>
        <v>6.2E-2</v>
      </c>
      <c r="E33" s="12">
        <f t="shared" si="2"/>
        <v>7.0252305599999998</v>
      </c>
    </row>
    <row r="34" spans="1:5" x14ac:dyDescent="0.3">
      <c r="A34" s="17" t="s">
        <v>47</v>
      </c>
      <c r="B34" s="6">
        <v>0.218</v>
      </c>
      <c r="C34" s="10">
        <v>8.7999999999999995E-2</v>
      </c>
      <c r="D34" s="1">
        <f t="shared" si="1"/>
        <v>0.13</v>
      </c>
      <c r="E34" s="12">
        <f t="shared" si="2"/>
        <v>16.853956</v>
      </c>
    </row>
    <row r="35" spans="1:5" x14ac:dyDescent="0.3">
      <c r="A35" s="17" t="s">
        <v>48</v>
      </c>
      <c r="B35" s="6">
        <v>0.19600000000000001</v>
      </c>
      <c r="C35" s="10">
        <v>8.7999999999999995E-2</v>
      </c>
      <c r="D35" s="1">
        <f t="shared" si="1"/>
        <v>0.10800000000000001</v>
      </c>
      <c r="E35" s="12">
        <f t="shared" si="2"/>
        <v>13.535187360000002</v>
      </c>
    </row>
    <row r="36" spans="1:5" x14ac:dyDescent="0.3">
      <c r="A36" s="17" t="s">
        <v>49</v>
      </c>
      <c r="B36" s="6">
        <v>0.23300000000000001</v>
      </c>
      <c r="C36" s="10">
        <v>8.7999999999999995E-2</v>
      </c>
      <c r="D36" s="1">
        <f t="shared" si="1"/>
        <v>0.14500000000000002</v>
      </c>
      <c r="E36" s="12">
        <f t="shared" si="2"/>
        <v>19.192920999999998</v>
      </c>
    </row>
    <row r="37" spans="1:5" x14ac:dyDescent="0.3">
      <c r="A37" s="17" t="s">
        <v>50</v>
      </c>
      <c r="B37" s="6">
        <v>0.21199999999999999</v>
      </c>
      <c r="C37" s="10">
        <v>8.7999999999999995E-2</v>
      </c>
      <c r="D37" s="1">
        <f t="shared" si="1"/>
        <v>0.124</v>
      </c>
      <c r="E37" s="12">
        <f t="shared" si="2"/>
        <v>15.935662240000001</v>
      </c>
    </row>
    <row r="38" spans="1:5" x14ac:dyDescent="0.3">
      <c r="A38" s="17" t="s">
        <v>51</v>
      </c>
      <c r="B38" s="6">
        <v>0.216</v>
      </c>
      <c r="C38" s="10">
        <v>8.7999999999999995E-2</v>
      </c>
      <c r="D38" s="1">
        <f t="shared" si="1"/>
        <v>0.128</v>
      </c>
      <c r="E38" s="12">
        <f t="shared" si="2"/>
        <v>16.546760159999998</v>
      </c>
    </row>
    <row r="39" spans="1:5" x14ac:dyDescent="0.3">
      <c r="A39" s="17" t="s">
        <v>52</v>
      </c>
      <c r="B39" s="6">
        <v>0.441</v>
      </c>
      <c r="C39" s="10">
        <v>8.7999999999999995E-2</v>
      </c>
      <c r="D39" s="1">
        <f t="shared" si="1"/>
        <v>0.35299999999999998</v>
      </c>
      <c r="E39" s="12">
        <f t="shared" si="2"/>
        <v>57.992309159999991</v>
      </c>
    </row>
    <row r="40" spans="1:5" x14ac:dyDescent="0.3">
      <c r="A40" s="17" t="s">
        <v>53</v>
      </c>
      <c r="B40" s="6">
        <v>0.43099999999999999</v>
      </c>
      <c r="C40" s="10">
        <v>8.7999999999999995E-2</v>
      </c>
      <c r="D40" s="1">
        <f t="shared" si="1"/>
        <v>0.34299999999999997</v>
      </c>
      <c r="E40" s="12">
        <f t="shared" si="2"/>
        <v>55.85521876</v>
      </c>
    </row>
    <row r="41" spans="1:5" x14ac:dyDescent="0.3">
      <c r="A41" s="17" t="s">
        <v>54</v>
      </c>
      <c r="B41" s="6">
        <v>0.41</v>
      </c>
      <c r="C41" s="10">
        <v>8.7999999999999995E-2</v>
      </c>
      <c r="D41" s="1">
        <f t="shared" si="1"/>
        <v>0.32199999999999995</v>
      </c>
      <c r="E41" s="12">
        <f t="shared" si="2"/>
        <v>51.456672159999989</v>
      </c>
    </row>
    <row r="42" spans="1:5" x14ac:dyDescent="0.3">
      <c r="A42" s="17" t="s">
        <v>55</v>
      </c>
      <c r="B42" s="6">
        <v>0.48499999999999999</v>
      </c>
      <c r="C42" s="10">
        <v>8.7999999999999995E-2</v>
      </c>
      <c r="D42" s="1">
        <f t="shared" si="1"/>
        <v>0.39700000000000002</v>
      </c>
      <c r="E42" s="12">
        <f t="shared" si="2"/>
        <v>67.721589160000008</v>
      </c>
    </row>
    <row r="43" spans="1:5" x14ac:dyDescent="0.3">
      <c r="A43" s="17" t="s">
        <v>56</v>
      </c>
      <c r="B43" s="6">
        <v>0.49399999999999999</v>
      </c>
      <c r="C43" s="10">
        <v>8.7999999999999995E-2</v>
      </c>
      <c r="D43" s="1">
        <f t="shared" si="1"/>
        <v>0.40600000000000003</v>
      </c>
      <c r="E43" s="12">
        <f t="shared" si="2"/>
        <v>69.777132640000005</v>
      </c>
    </row>
    <row r="44" spans="1:5" x14ac:dyDescent="0.3">
      <c r="A44" s="17" t="s">
        <v>57</v>
      </c>
      <c r="B44" s="6">
        <v>0.371</v>
      </c>
      <c r="C44" s="10">
        <v>8.7999999999999995E-2</v>
      </c>
      <c r="D44" s="1">
        <f t="shared" si="1"/>
        <v>0.28300000000000003</v>
      </c>
      <c r="E44" s="12">
        <f t="shared" si="2"/>
        <v>43.609084360000011</v>
      </c>
    </row>
    <row r="45" spans="1:5" x14ac:dyDescent="0.3">
      <c r="A45" s="17" t="s">
        <v>58</v>
      </c>
      <c r="B45" s="6">
        <v>0.38400000000000001</v>
      </c>
      <c r="C45" s="10">
        <v>8.7999999999999995E-2</v>
      </c>
      <c r="D45" s="1">
        <f t="shared" si="1"/>
        <v>0.29600000000000004</v>
      </c>
      <c r="E45" s="12">
        <f t="shared" si="2"/>
        <v>46.178559840000013</v>
      </c>
    </row>
    <row r="46" spans="1:5" x14ac:dyDescent="0.3">
      <c r="A46" s="17" t="s">
        <v>59</v>
      </c>
      <c r="B46" s="6">
        <v>0.377</v>
      </c>
      <c r="C46" s="10">
        <v>8.7999999999999995E-2</v>
      </c>
      <c r="D46" s="1">
        <f t="shared" si="1"/>
        <v>0.28900000000000003</v>
      </c>
      <c r="E46" s="12">
        <f t="shared" si="2"/>
        <v>44.789232040000002</v>
      </c>
    </row>
    <row r="47" spans="1:5" x14ac:dyDescent="0.3">
      <c r="A47" s="17" t="s">
        <v>60</v>
      </c>
      <c r="B47" s="6">
        <v>0.52100000000000002</v>
      </c>
      <c r="C47" s="10">
        <v>8.7999999999999995E-2</v>
      </c>
      <c r="D47" s="1">
        <f t="shared" si="1"/>
        <v>0.43300000000000005</v>
      </c>
      <c r="E47" s="12">
        <f t="shared" si="2"/>
        <v>76.077160360000008</v>
      </c>
    </row>
    <row r="48" spans="1:5" x14ac:dyDescent="0.3">
      <c r="A48" s="17" t="s">
        <v>61</v>
      </c>
      <c r="B48" s="6">
        <v>0.48599999999999999</v>
      </c>
      <c r="C48" s="10">
        <v>8.7999999999999995E-2</v>
      </c>
      <c r="D48" s="1">
        <f t="shared" si="1"/>
        <v>0.39800000000000002</v>
      </c>
      <c r="E48" s="12">
        <f t="shared" si="2"/>
        <v>67.948884960000001</v>
      </c>
    </row>
    <row r="49" spans="1:5" x14ac:dyDescent="0.3">
      <c r="A49" s="17" t="s">
        <v>62</v>
      </c>
      <c r="B49" s="6">
        <v>0.443</v>
      </c>
      <c r="C49" s="10">
        <v>8.7999999999999995E-2</v>
      </c>
      <c r="D49" s="1">
        <f t="shared" si="1"/>
        <v>0.35499999999999998</v>
      </c>
      <c r="E49" s="12">
        <f t="shared" si="2"/>
        <v>58.423020999999991</v>
      </c>
    </row>
    <row r="50" spans="1:5" x14ac:dyDescent="0.3">
      <c r="A50" s="17" t="s">
        <v>63</v>
      </c>
      <c r="B50" s="6">
        <v>0.222</v>
      </c>
      <c r="C50" s="10">
        <v>8.7999999999999995E-2</v>
      </c>
      <c r="D50" s="1">
        <f t="shared" si="1"/>
        <v>0.13400000000000001</v>
      </c>
      <c r="E50" s="12">
        <f t="shared" si="2"/>
        <v>17.471641439999999</v>
      </c>
    </row>
    <row r="51" spans="1:5" x14ac:dyDescent="0.3">
      <c r="A51" s="17" t="s">
        <v>64</v>
      </c>
      <c r="B51" s="6">
        <v>0.23500000000000001</v>
      </c>
      <c r="C51" s="10">
        <v>8.7999999999999995E-2</v>
      </c>
      <c r="D51" s="1">
        <f t="shared" si="1"/>
        <v>0.14700000000000002</v>
      </c>
      <c r="E51" s="12">
        <f t="shared" si="2"/>
        <v>19.509449160000003</v>
      </c>
    </row>
    <row r="52" spans="1:5" x14ac:dyDescent="0.3">
      <c r="A52" s="17" t="s">
        <v>65</v>
      </c>
      <c r="B52" s="6">
        <v>0.39500000000000002</v>
      </c>
      <c r="C52" s="10">
        <v>8.7999999999999995E-2</v>
      </c>
      <c r="D52" s="1">
        <f t="shared" si="1"/>
        <v>0.30700000000000005</v>
      </c>
      <c r="E52" s="12">
        <f t="shared" si="2"/>
        <v>48.388962760000005</v>
      </c>
    </row>
    <row r="53" spans="1:5" x14ac:dyDescent="0.3">
      <c r="A53" s="17" t="s">
        <v>66</v>
      </c>
      <c r="B53" s="6">
        <v>0.40100000000000002</v>
      </c>
      <c r="C53" s="10">
        <v>8.7999999999999995E-2</v>
      </c>
      <c r="D53" s="1">
        <f t="shared" si="1"/>
        <v>0.31300000000000006</v>
      </c>
      <c r="E53" s="12">
        <f t="shared" si="2"/>
        <v>49.60863556000001</v>
      </c>
    </row>
    <row r="54" spans="1:5" x14ac:dyDescent="0.3">
      <c r="A54" s="17" t="s">
        <v>67</v>
      </c>
      <c r="B54" s="6">
        <v>0.36199999999999999</v>
      </c>
      <c r="C54" s="10">
        <v>8.7999999999999995E-2</v>
      </c>
      <c r="D54" s="1">
        <f t="shared" si="1"/>
        <v>0.27400000000000002</v>
      </c>
      <c r="E54" s="12">
        <f t="shared" si="2"/>
        <v>41.857390240000008</v>
      </c>
    </row>
    <row r="55" spans="1:5" x14ac:dyDescent="0.3">
      <c r="A55" s="17" t="s">
        <v>68</v>
      </c>
      <c r="B55" s="6">
        <v>0.41699999999999998</v>
      </c>
      <c r="C55" s="10">
        <v>8.7999999999999995E-2</v>
      </c>
      <c r="D55" s="1">
        <f t="shared" si="1"/>
        <v>0.32899999999999996</v>
      </c>
      <c r="E55" s="12">
        <f t="shared" si="2"/>
        <v>52.909404839999986</v>
      </c>
    </row>
    <row r="56" spans="1:5" x14ac:dyDescent="0.3">
      <c r="A56" s="17" t="s">
        <v>69</v>
      </c>
      <c r="B56" s="6">
        <v>0.41500000000000004</v>
      </c>
      <c r="C56" s="10">
        <v>8.7999999999999995E-2</v>
      </c>
      <c r="D56" s="1">
        <f t="shared" si="1"/>
        <v>0.32700000000000007</v>
      </c>
      <c r="E56" s="12">
        <f t="shared" si="2"/>
        <v>52.492965960000014</v>
      </c>
    </row>
    <row r="57" spans="1:5" x14ac:dyDescent="0.3">
      <c r="A57" s="17" t="s">
        <v>70</v>
      </c>
      <c r="B57" s="6">
        <v>0.34400000000000003</v>
      </c>
      <c r="C57" s="10">
        <v>8.7999999999999995E-2</v>
      </c>
      <c r="D57" s="1">
        <f t="shared" si="1"/>
        <v>0.25600000000000001</v>
      </c>
      <c r="E57" s="12">
        <f t="shared" si="2"/>
        <v>38.42070064</v>
      </c>
    </row>
    <row r="58" spans="1:5" x14ac:dyDescent="0.3">
      <c r="A58" s="17" t="s">
        <v>71</v>
      </c>
      <c r="B58" s="6">
        <v>0.36499999999999999</v>
      </c>
      <c r="C58" s="10">
        <v>8.7999999999999995E-2</v>
      </c>
      <c r="D58" s="1">
        <f t="shared" si="1"/>
        <v>0.27700000000000002</v>
      </c>
      <c r="E58" s="12">
        <f t="shared" si="2"/>
        <v>42.438817960000002</v>
      </c>
    </row>
    <row r="59" spans="1:5" x14ac:dyDescent="0.3">
      <c r="A59" s="17" t="s">
        <v>72</v>
      </c>
      <c r="B59" s="6">
        <v>0.252</v>
      </c>
      <c r="C59" s="10">
        <v>8.7999999999999995E-2</v>
      </c>
      <c r="D59" s="1">
        <f t="shared" si="1"/>
        <v>0.16400000000000001</v>
      </c>
      <c r="E59" s="12">
        <f t="shared" si="2"/>
        <v>22.24426704</v>
      </c>
    </row>
    <row r="60" spans="1:5" x14ac:dyDescent="0.3">
      <c r="A60" s="17" t="s">
        <v>73</v>
      </c>
      <c r="B60" s="6">
        <v>0.36899999999999999</v>
      </c>
      <c r="C60" s="10">
        <v>8.7999999999999995E-2</v>
      </c>
      <c r="D60" s="1">
        <f t="shared" si="1"/>
        <v>0.28100000000000003</v>
      </c>
      <c r="E60" s="12">
        <f t="shared" si="2"/>
        <v>43.217897640000004</v>
      </c>
    </row>
    <row r="61" spans="1:5" x14ac:dyDescent="0.3">
      <c r="A61" s="17" t="s">
        <v>74</v>
      </c>
      <c r="B61" s="6">
        <v>0.33600000000000002</v>
      </c>
      <c r="C61" s="10">
        <v>8.7999999999999995E-2</v>
      </c>
      <c r="D61" s="1">
        <f t="shared" si="1"/>
        <v>0.24800000000000003</v>
      </c>
      <c r="E61" s="12">
        <f t="shared" si="2"/>
        <v>36.921828959999999</v>
      </c>
    </row>
    <row r="62" spans="1:5" x14ac:dyDescent="0.3">
      <c r="A62" s="17" t="s">
        <v>21</v>
      </c>
      <c r="B62" s="2">
        <v>2.1869999999999998</v>
      </c>
      <c r="C62" s="10">
        <v>8.7999999999999995E-2</v>
      </c>
      <c r="D62" s="1">
        <f t="shared" si="1"/>
        <v>2.0989999999999998</v>
      </c>
      <c r="E62" s="12">
        <f t="shared" si="2"/>
        <v>851.90283923999982</v>
      </c>
    </row>
    <row r="63" spans="1:5" x14ac:dyDescent="0.3">
      <c r="A63" s="17" t="s">
        <v>22</v>
      </c>
      <c r="B63" s="2">
        <v>2.214</v>
      </c>
      <c r="C63" s="10">
        <v>8.7999999999999995E-2</v>
      </c>
      <c r="D63" s="1">
        <f t="shared" si="1"/>
        <v>2.1259999999999999</v>
      </c>
      <c r="E63" s="12">
        <f t="shared" si="2"/>
        <v>870.74962223999989</v>
      </c>
    </row>
    <row r="64" spans="1:5" x14ac:dyDescent="0.3">
      <c r="A64" s="17" t="s">
        <v>16</v>
      </c>
      <c r="B64" s="2">
        <v>2.3220000000000001</v>
      </c>
      <c r="C64" s="10">
        <v>8.7999999999999995E-2</v>
      </c>
      <c r="D64" s="1">
        <f t="shared" ref="D64:D95" si="3">(B64-C64)</f>
        <v>2.234</v>
      </c>
      <c r="E64" s="12">
        <f t="shared" ref="E64:E95" si="4">(137.24*D64*D64)+(118.19*D64)-(0.8301)</f>
        <v>948.13771344000008</v>
      </c>
    </row>
    <row r="65" spans="1:5" x14ac:dyDescent="0.3">
      <c r="A65" s="17" t="s">
        <v>17</v>
      </c>
      <c r="B65" s="2">
        <v>2.4550000000000001</v>
      </c>
      <c r="C65" s="10">
        <v>8.7999999999999995E-2</v>
      </c>
      <c r="D65" s="1">
        <f t="shared" si="3"/>
        <v>2.367</v>
      </c>
      <c r="E65" s="12">
        <f t="shared" si="4"/>
        <v>1047.8386683599999</v>
      </c>
    </row>
    <row r="66" spans="1:5" x14ac:dyDescent="0.3">
      <c r="A66" s="17" t="s">
        <v>18</v>
      </c>
      <c r="B66" s="2">
        <v>2.8460000000000001</v>
      </c>
      <c r="C66" s="10">
        <v>8.7999999999999995E-2</v>
      </c>
      <c r="D66" s="1">
        <f t="shared" si="3"/>
        <v>2.758</v>
      </c>
      <c r="E66" s="12">
        <f t="shared" si="4"/>
        <v>1369.0627633600002</v>
      </c>
    </row>
    <row r="67" spans="1:5" x14ac:dyDescent="0.3">
      <c r="A67" s="17" t="s">
        <v>19</v>
      </c>
      <c r="B67" s="2">
        <v>2.363</v>
      </c>
      <c r="C67" s="10">
        <v>8.7999999999999995E-2</v>
      </c>
      <c r="D67" s="1">
        <f t="shared" si="3"/>
        <v>2.2749999999999999</v>
      </c>
      <c r="E67" s="12">
        <f t="shared" si="4"/>
        <v>978.35492499999998</v>
      </c>
    </row>
    <row r="68" spans="1:5" x14ac:dyDescent="0.3">
      <c r="A68" s="17" t="s">
        <v>20</v>
      </c>
      <c r="B68" s="2">
        <v>2.448</v>
      </c>
      <c r="C68" s="10">
        <v>8.7999999999999995E-2</v>
      </c>
      <c r="D68" s="1">
        <f t="shared" si="3"/>
        <v>2.36</v>
      </c>
      <c r="E68" s="12">
        <f t="shared" si="4"/>
        <v>1042.470204</v>
      </c>
    </row>
    <row r="69" spans="1:5" x14ac:dyDescent="0.3">
      <c r="A69" s="17" t="s">
        <v>75</v>
      </c>
      <c r="B69" s="2">
        <v>2.8660000000000001</v>
      </c>
      <c r="C69" s="10">
        <v>8.7999999999999995E-2</v>
      </c>
      <c r="D69" s="1">
        <f t="shared" si="3"/>
        <v>2.778</v>
      </c>
      <c r="E69" s="12">
        <f t="shared" si="4"/>
        <v>1386.6217761600003</v>
      </c>
    </row>
    <row r="70" spans="1:5" x14ac:dyDescent="0.3">
      <c r="A70" s="17" t="s">
        <v>76</v>
      </c>
      <c r="B70" s="2">
        <v>2.9460000000000002</v>
      </c>
      <c r="C70" s="10">
        <v>8.7999999999999995E-2</v>
      </c>
      <c r="D70" s="1">
        <f t="shared" si="3"/>
        <v>2.8580000000000001</v>
      </c>
      <c r="E70" s="12">
        <f t="shared" si="4"/>
        <v>1457.9557473600003</v>
      </c>
    </row>
    <row r="71" spans="1:5" x14ac:dyDescent="0.3">
      <c r="A71" s="17" t="s">
        <v>77</v>
      </c>
      <c r="B71" s="2">
        <v>2.9649999999999999</v>
      </c>
      <c r="C71" s="10">
        <v>8.7999999999999995E-2</v>
      </c>
      <c r="D71" s="1">
        <f t="shared" si="3"/>
        <v>2.8769999999999998</v>
      </c>
      <c r="E71" s="12">
        <f t="shared" si="4"/>
        <v>1475.15571396</v>
      </c>
    </row>
    <row r="72" spans="1:5" x14ac:dyDescent="0.3">
      <c r="A72" s="17" t="s">
        <v>78</v>
      </c>
      <c r="B72" s="2">
        <v>2.8940000000000001</v>
      </c>
      <c r="C72" s="10">
        <v>8.7999999999999995E-2</v>
      </c>
      <c r="D72" s="1">
        <f t="shared" si="3"/>
        <v>2.806</v>
      </c>
      <c r="E72" s="12">
        <f t="shared" si="4"/>
        <v>1411.3888446400001</v>
      </c>
    </row>
    <row r="73" spans="1:5" x14ac:dyDescent="0.3">
      <c r="A73" s="17" t="s">
        <v>79</v>
      </c>
      <c r="B73" s="2">
        <v>2.7589999999999999</v>
      </c>
      <c r="C73" s="10">
        <v>8.7999999999999995E-2</v>
      </c>
      <c r="D73" s="1">
        <f t="shared" si="3"/>
        <v>2.6709999999999998</v>
      </c>
      <c r="E73" s="12">
        <f t="shared" si="4"/>
        <v>1293.9586248399999</v>
      </c>
    </row>
    <row r="74" spans="1:5" x14ac:dyDescent="0.3">
      <c r="A74" s="17" t="s">
        <v>80</v>
      </c>
      <c r="B74" s="2">
        <v>2.8140000000000001</v>
      </c>
      <c r="C74" s="10">
        <v>8.7999999999999995E-2</v>
      </c>
      <c r="D74" s="1">
        <f t="shared" si="3"/>
        <v>2.726</v>
      </c>
      <c r="E74" s="12">
        <f t="shared" si="4"/>
        <v>1341.1967102400001</v>
      </c>
    </row>
    <row r="75" spans="1:5" x14ac:dyDescent="0.3">
      <c r="A75" s="17" t="s">
        <v>81</v>
      </c>
      <c r="B75" s="2">
        <v>2.9350000000000001</v>
      </c>
      <c r="C75" s="10">
        <v>8.7999999999999995E-2</v>
      </c>
      <c r="D75" s="1">
        <f t="shared" si="3"/>
        <v>2.847</v>
      </c>
      <c r="E75" s="12">
        <f t="shared" si="4"/>
        <v>1448.0431611600002</v>
      </c>
    </row>
    <row r="76" spans="1:5" x14ac:dyDescent="0.3">
      <c r="A76" s="17" t="s">
        <v>82</v>
      </c>
      <c r="B76" s="2">
        <v>2.891</v>
      </c>
      <c r="C76" s="10">
        <v>8.7999999999999995E-2</v>
      </c>
      <c r="D76" s="1">
        <f t="shared" si="3"/>
        <v>2.8029999999999999</v>
      </c>
      <c r="E76" s="12">
        <f t="shared" si="4"/>
        <v>1408.7249371600001</v>
      </c>
    </row>
    <row r="77" spans="1:5" x14ac:dyDescent="0.3">
      <c r="A77" s="17" t="s">
        <v>83</v>
      </c>
      <c r="B77" s="2">
        <v>2.7879999999999998</v>
      </c>
      <c r="C77" s="10">
        <v>8.7999999999999995E-2</v>
      </c>
      <c r="D77" s="1">
        <f t="shared" si="3"/>
        <v>2.6999999999999997</v>
      </c>
      <c r="E77" s="12">
        <f t="shared" si="4"/>
        <v>1318.7625</v>
      </c>
    </row>
    <row r="78" spans="1:5" x14ac:dyDescent="0.3">
      <c r="A78" s="17" t="s">
        <v>83</v>
      </c>
      <c r="B78" s="2">
        <v>2.7749999999999999</v>
      </c>
      <c r="C78" s="10">
        <v>8.7999999999999995E-2</v>
      </c>
      <c r="D78" s="1">
        <f t="shared" si="3"/>
        <v>2.6869999999999998</v>
      </c>
      <c r="E78" s="12">
        <f t="shared" si="4"/>
        <v>1307.6149755600002</v>
      </c>
    </row>
    <row r="79" spans="1:5" x14ac:dyDescent="0.3">
      <c r="A79" s="17" t="s">
        <v>84</v>
      </c>
      <c r="B79" s="2">
        <v>2.9729999999999999</v>
      </c>
      <c r="C79" s="10">
        <v>8.7999999999999995E-2</v>
      </c>
      <c r="D79" s="1">
        <f t="shared" si="3"/>
        <v>2.8849999999999998</v>
      </c>
      <c r="E79" s="12">
        <f t="shared" si="4"/>
        <v>1482.427449</v>
      </c>
    </row>
    <row r="80" spans="1:5" x14ac:dyDescent="0.3">
      <c r="A80" s="17" t="s">
        <v>84</v>
      </c>
      <c r="B80" s="2">
        <v>2.9710000000000001</v>
      </c>
      <c r="C80" s="10">
        <v>8.7999999999999995E-2</v>
      </c>
      <c r="D80" s="1">
        <f t="shared" si="3"/>
        <v>2.883</v>
      </c>
      <c r="E80" s="12">
        <f t="shared" si="4"/>
        <v>1480.6078683600001</v>
      </c>
    </row>
    <row r="81" spans="1:5" x14ac:dyDescent="0.3">
      <c r="A81" s="17" t="s">
        <v>85</v>
      </c>
      <c r="B81" s="2">
        <v>2.879</v>
      </c>
      <c r="C81" s="10">
        <v>8.7999999999999995E-2</v>
      </c>
      <c r="D81" s="1">
        <f t="shared" si="3"/>
        <v>2.7909999999999999</v>
      </c>
      <c r="E81" s="12">
        <f t="shared" si="4"/>
        <v>1398.0940104400004</v>
      </c>
    </row>
    <row r="82" spans="1:5" x14ac:dyDescent="0.3">
      <c r="A82" s="17" t="s">
        <v>85</v>
      </c>
      <c r="B82" s="2">
        <v>2.8690000000000002</v>
      </c>
      <c r="C82" s="10">
        <v>8.7999999999999995E-2</v>
      </c>
      <c r="D82" s="1">
        <f t="shared" si="3"/>
        <v>2.7810000000000001</v>
      </c>
      <c r="E82" s="12">
        <f t="shared" si="4"/>
        <v>1389.2650976400005</v>
      </c>
    </row>
    <row r="83" spans="1:5" x14ac:dyDescent="0.3">
      <c r="A83" s="17" t="s">
        <v>86</v>
      </c>
      <c r="B83" s="2">
        <v>2.9910000000000001</v>
      </c>
      <c r="C83" s="10">
        <v>8.7999999999999995E-2</v>
      </c>
      <c r="D83" s="1">
        <f t="shared" si="3"/>
        <v>2.903</v>
      </c>
      <c r="E83" s="12">
        <f t="shared" si="4"/>
        <v>1498.8530811600001</v>
      </c>
    </row>
    <row r="84" spans="1:5" x14ac:dyDescent="0.3">
      <c r="A84" s="17" t="s">
        <v>86</v>
      </c>
      <c r="B84" s="2">
        <v>2.9940000000000002</v>
      </c>
      <c r="C84" s="10">
        <v>8.7999999999999995E-2</v>
      </c>
      <c r="D84" s="1">
        <f t="shared" si="3"/>
        <v>2.9060000000000001</v>
      </c>
      <c r="E84" s="12">
        <f t="shared" si="4"/>
        <v>1501.5993326400005</v>
      </c>
    </row>
    <row r="85" spans="1:5" x14ac:dyDescent="0.3">
      <c r="A85" s="17" t="s">
        <v>23</v>
      </c>
      <c r="B85" s="2">
        <v>2.8490000000000002</v>
      </c>
      <c r="C85" s="10">
        <v>8.7999999999999995E-2</v>
      </c>
      <c r="D85" s="1">
        <f t="shared" si="3"/>
        <v>2.7610000000000001</v>
      </c>
      <c r="E85" s="12">
        <f t="shared" si="4"/>
        <v>1371.6896160400001</v>
      </c>
    </row>
    <row r="86" spans="1:5" x14ac:dyDescent="0.3">
      <c r="A86" s="17" t="s">
        <v>24</v>
      </c>
      <c r="B86" s="2">
        <v>2.887</v>
      </c>
      <c r="C86" s="10">
        <v>8.7999999999999995E-2</v>
      </c>
      <c r="D86" s="1">
        <f t="shared" si="3"/>
        <v>2.7989999999999999</v>
      </c>
      <c r="E86" s="12">
        <f t="shared" si="4"/>
        <v>1405.17690324</v>
      </c>
    </row>
    <row r="87" spans="1:5" x14ac:dyDescent="0.3">
      <c r="A87" s="17" t="s">
        <v>25</v>
      </c>
      <c r="B87" s="2">
        <v>2.9830000000000001</v>
      </c>
      <c r="C87" s="10">
        <v>8.7999999999999995E-2</v>
      </c>
      <c r="D87" s="1">
        <f t="shared" si="3"/>
        <v>2.895</v>
      </c>
      <c r="E87" s="12">
        <f t="shared" si="4"/>
        <v>1491.5418210000003</v>
      </c>
    </row>
    <row r="88" spans="1:5" x14ac:dyDescent="0.3">
      <c r="A88" s="17" t="s">
        <v>26</v>
      </c>
      <c r="B88" s="2">
        <v>2.8849999999999998</v>
      </c>
      <c r="C88" s="10">
        <v>8.7999999999999995E-2</v>
      </c>
      <c r="D88" s="1">
        <f t="shared" si="3"/>
        <v>2.7969999999999997</v>
      </c>
      <c r="E88" s="12">
        <f t="shared" si="4"/>
        <v>1403.4045331599998</v>
      </c>
    </row>
    <row r="89" spans="1:5" x14ac:dyDescent="0.3">
      <c r="A89" s="17" t="s">
        <v>27</v>
      </c>
      <c r="B89" s="2">
        <v>2.8930000000000002</v>
      </c>
      <c r="C89" s="10">
        <v>8.7999999999999995E-2</v>
      </c>
      <c r="D89" s="1">
        <f t="shared" si="3"/>
        <v>2.8050000000000002</v>
      </c>
      <c r="E89" s="12">
        <f t="shared" si="4"/>
        <v>1410.5006010000002</v>
      </c>
    </row>
    <row r="90" spans="1:5" x14ac:dyDescent="0.3">
      <c r="A90" s="17" t="s">
        <v>28</v>
      </c>
      <c r="B90" s="2">
        <v>2.7069999999999999</v>
      </c>
      <c r="C90" s="10">
        <v>8.7999999999999995E-2</v>
      </c>
      <c r="D90" s="1">
        <f t="shared" si="3"/>
        <v>2.6189999999999998</v>
      </c>
      <c r="E90" s="12">
        <f t="shared" si="4"/>
        <v>1250.06076564</v>
      </c>
    </row>
    <row r="91" spans="1:5" x14ac:dyDescent="0.3">
      <c r="A91" s="17" t="s">
        <v>29</v>
      </c>
      <c r="B91" s="2">
        <v>2.6040000000000001</v>
      </c>
      <c r="C91" s="10">
        <v>8.7999999999999995E-2</v>
      </c>
      <c r="D91" s="1">
        <f t="shared" si="3"/>
        <v>2.516</v>
      </c>
      <c r="E91" s="12">
        <f t="shared" si="4"/>
        <v>1165.30027344</v>
      </c>
    </row>
    <row r="92" spans="1:5" x14ac:dyDescent="0.3">
      <c r="A92" s="17" t="s">
        <v>30</v>
      </c>
      <c r="B92" s="2">
        <v>2.504</v>
      </c>
      <c r="C92" s="10">
        <v>8.7999999999999995E-2</v>
      </c>
      <c r="D92" s="1">
        <f t="shared" si="3"/>
        <v>2.4159999999999999</v>
      </c>
      <c r="E92" s="12">
        <f t="shared" si="4"/>
        <v>1085.79450544</v>
      </c>
    </row>
    <row r="93" spans="1:5" x14ac:dyDescent="0.3">
      <c r="A93" s="17" t="s">
        <v>31</v>
      </c>
      <c r="B93" s="2">
        <v>2.419</v>
      </c>
      <c r="C93" s="10">
        <v>8.7999999999999995E-2</v>
      </c>
      <c r="D93" s="1">
        <f t="shared" si="3"/>
        <v>2.331</v>
      </c>
      <c r="E93" s="12">
        <f t="shared" si="4"/>
        <v>1020.3727016399999</v>
      </c>
    </row>
    <row r="94" spans="1:5" x14ac:dyDescent="0.3">
      <c r="A94" s="17" t="s">
        <v>32</v>
      </c>
      <c r="B94" s="2">
        <v>2.7469999999999999</v>
      </c>
      <c r="C94" s="10">
        <v>8.7999999999999995E-2</v>
      </c>
      <c r="D94" s="1">
        <f t="shared" si="3"/>
        <v>2.6589999999999998</v>
      </c>
      <c r="E94" s="12">
        <f t="shared" si="4"/>
        <v>1283.76247444</v>
      </c>
    </row>
    <row r="95" spans="1:5" x14ac:dyDescent="0.3">
      <c r="A95" s="17" t="s">
        <v>33</v>
      </c>
      <c r="B95" s="2">
        <v>2.488</v>
      </c>
      <c r="C95" s="10">
        <v>8.7999999999999995E-2</v>
      </c>
      <c r="D95" s="1">
        <f t="shared" si="3"/>
        <v>2.4</v>
      </c>
      <c r="E95" s="12">
        <f t="shared" si="4"/>
        <v>1073.3283000000001</v>
      </c>
    </row>
    <row r="96" spans="1:5" x14ac:dyDescent="0.3">
      <c r="A96" s="17" t="s">
        <v>34</v>
      </c>
      <c r="B96" s="2">
        <v>2.3879999999999999</v>
      </c>
      <c r="C96" s="10">
        <v>8.7999999999999995E-2</v>
      </c>
      <c r="D96" s="1">
        <f t="shared" ref="D96:D127" si="5">(B96-C96)</f>
        <v>2.2999999999999998</v>
      </c>
      <c r="E96" s="12">
        <f t="shared" ref="E96:E127" si="6">(137.24*D96*D96)+(118.19*D96)-(0.8301)</f>
        <v>997.00649999999985</v>
      </c>
    </row>
    <row r="97" spans="1:5" x14ac:dyDescent="0.3">
      <c r="A97" s="17" t="s">
        <v>35</v>
      </c>
      <c r="B97" s="2">
        <v>2.5630000000000002</v>
      </c>
      <c r="C97" s="10">
        <v>8.7999999999999995E-2</v>
      </c>
      <c r="D97" s="1">
        <f t="shared" si="5"/>
        <v>2.4750000000000001</v>
      </c>
      <c r="E97" s="12">
        <f t="shared" si="6"/>
        <v>1132.3709250000004</v>
      </c>
    </row>
    <row r="98" spans="1:5" x14ac:dyDescent="0.3">
      <c r="A98" s="17" t="s">
        <v>36</v>
      </c>
      <c r="B98" s="2">
        <v>2.419</v>
      </c>
      <c r="C98" s="10">
        <v>8.7999999999999995E-2</v>
      </c>
      <c r="D98" s="1">
        <f t="shared" si="5"/>
        <v>2.331</v>
      </c>
      <c r="E98" s="12">
        <f t="shared" si="6"/>
        <v>1020.3727016399999</v>
      </c>
    </row>
    <row r="99" spans="1:5" x14ac:dyDescent="0.3">
      <c r="A99" s="17" t="s">
        <v>37</v>
      </c>
      <c r="B99" s="2">
        <v>2.4950000000000001</v>
      </c>
      <c r="C99" s="10">
        <v>8.7999999999999995E-2</v>
      </c>
      <c r="D99" s="1">
        <f t="shared" si="5"/>
        <v>2.407</v>
      </c>
      <c r="E99" s="12">
        <f t="shared" si="6"/>
        <v>1078.7736187600001</v>
      </c>
    </row>
    <row r="100" spans="1:5" x14ac:dyDescent="0.3">
      <c r="A100" s="17" t="s">
        <v>38</v>
      </c>
      <c r="B100" s="2">
        <v>2.5110000000000001</v>
      </c>
      <c r="C100" s="10">
        <v>8.7999999999999995E-2</v>
      </c>
      <c r="D100" s="1">
        <f t="shared" si="5"/>
        <v>2.423</v>
      </c>
      <c r="E100" s="12">
        <f t="shared" si="6"/>
        <v>1091.2705659600003</v>
      </c>
    </row>
    <row r="101" spans="1:5" x14ac:dyDescent="0.3">
      <c r="A101" s="17" t="s">
        <v>39</v>
      </c>
      <c r="B101" s="2">
        <v>2.7</v>
      </c>
      <c r="C101" s="10">
        <v>8.7999999999999995E-2</v>
      </c>
      <c r="D101" s="1">
        <f t="shared" si="5"/>
        <v>2.6120000000000001</v>
      </c>
      <c r="E101" s="12">
        <f t="shared" si="6"/>
        <v>1244.2081185600002</v>
      </c>
    </row>
    <row r="102" spans="1:5" x14ac:dyDescent="0.3">
      <c r="A102" s="17" t="s">
        <v>40</v>
      </c>
      <c r="B102" s="2">
        <v>2.6739999999999999</v>
      </c>
      <c r="C102" s="10">
        <v>8.7999999999999995E-2</v>
      </c>
      <c r="D102" s="1">
        <f t="shared" si="5"/>
        <v>2.5859999999999999</v>
      </c>
      <c r="E102" s="12">
        <f t="shared" si="6"/>
        <v>1222.5874670400001</v>
      </c>
    </row>
    <row r="103" spans="1:5" x14ac:dyDescent="0.3">
      <c r="A103" s="17" t="s">
        <v>41</v>
      </c>
      <c r="B103" s="2">
        <v>2.7029999999999998</v>
      </c>
      <c r="C103" s="10">
        <v>8.7999999999999995E-2</v>
      </c>
      <c r="D103" s="1">
        <f t="shared" si="5"/>
        <v>2.6149999999999998</v>
      </c>
      <c r="E103" s="12">
        <f t="shared" si="6"/>
        <v>1246.714749</v>
      </c>
    </row>
    <row r="104" spans="1:5" x14ac:dyDescent="0.3">
      <c r="A104" s="17" t="s">
        <v>42</v>
      </c>
      <c r="B104" s="2">
        <v>2.5880000000000001</v>
      </c>
      <c r="C104" s="10">
        <v>8.7999999999999995E-2</v>
      </c>
      <c r="D104" s="1">
        <f>(B104-K106)</f>
        <v>2.5880000000000001</v>
      </c>
      <c r="E104" s="12">
        <f t="shared" si="6"/>
        <v>1224.2440065600001</v>
      </c>
    </row>
    <row r="105" spans="1:5" x14ac:dyDescent="0.3">
      <c r="A105" s="17" t="s">
        <v>43</v>
      </c>
      <c r="B105" s="2">
        <v>2.4609999999999999</v>
      </c>
      <c r="C105" s="10">
        <v>8.7999999999999995E-2</v>
      </c>
      <c r="D105" s="1">
        <f>(B105-K107)</f>
        <v>2.4609999999999999</v>
      </c>
      <c r="E105" s="12">
        <f t="shared" si="6"/>
        <v>1121.23243204</v>
      </c>
    </row>
    <row r="106" spans="1:5" x14ac:dyDescent="0.3">
      <c r="A106" s="17" t="s">
        <v>44</v>
      </c>
      <c r="B106" s="2">
        <v>2.5720000000000001</v>
      </c>
      <c r="C106" s="10">
        <v>8.7999999999999995E-2</v>
      </c>
      <c r="D106" s="1">
        <f>(B106-K108)</f>
        <v>2.5720000000000001</v>
      </c>
      <c r="E106" s="12">
        <f t="shared" si="6"/>
        <v>1211.0224321600001</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7"/>
  <sheetViews>
    <sheetView workbookViewId="0">
      <selection activeCell="F18" sqref="F18"/>
    </sheetView>
  </sheetViews>
  <sheetFormatPr defaultRowHeight="14.4" x14ac:dyDescent="0.3"/>
  <cols>
    <col min="1" max="1" width="28.109375" customWidth="1"/>
    <col min="2" max="2" width="11" customWidth="1"/>
    <col min="3" max="3" width="12.44140625" customWidth="1"/>
    <col min="4" max="4" width="11.88671875" customWidth="1"/>
    <col min="5" max="5" width="12.77734375" customWidth="1"/>
  </cols>
  <sheetData>
    <row r="2" spans="1:11" x14ac:dyDescent="0.3">
      <c r="A2" s="5">
        <v>2.4750000000000001</v>
      </c>
      <c r="B2" s="6">
        <v>0.26400000000000001</v>
      </c>
      <c r="C2" s="6">
        <v>0.434</v>
      </c>
      <c r="D2" s="6">
        <v>0.38400000000000001</v>
      </c>
      <c r="E2" s="6">
        <v>0.25900000000000001</v>
      </c>
      <c r="F2" s="2">
        <v>1.3740000000000001</v>
      </c>
      <c r="G2" s="2">
        <v>2.7269999999999999</v>
      </c>
      <c r="H2" s="2">
        <v>2.923</v>
      </c>
      <c r="I2" s="2">
        <v>2.6640000000000001</v>
      </c>
      <c r="J2" s="2">
        <v>2.9210000000000003</v>
      </c>
      <c r="K2" s="2">
        <v>2.8050000000000002</v>
      </c>
    </row>
    <row r="3" spans="1:11" x14ac:dyDescent="0.3">
      <c r="A3" s="5">
        <v>1.615</v>
      </c>
      <c r="B3" s="6">
        <v>0.29099999999999998</v>
      </c>
      <c r="C3" s="6">
        <v>0.36199999999999999</v>
      </c>
      <c r="D3" s="6">
        <v>0.47700000000000004</v>
      </c>
      <c r="E3" s="6">
        <v>0.438</v>
      </c>
      <c r="F3" s="2">
        <v>2.5640000000000001</v>
      </c>
      <c r="G3" s="2">
        <v>2.653</v>
      </c>
      <c r="H3" s="2">
        <v>2.7410000000000001</v>
      </c>
      <c r="I3" s="2">
        <v>2.7010000000000001</v>
      </c>
      <c r="J3" s="2">
        <v>2.9590000000000001</v>
      </c>
      <c r="K3" s="2">
        <v>2.871</v>
      </c>
    </row>
    <row r="4" spans="1:11" x14ac:dyDescent="0.3">
      <c r="A4" s="5">
        <v>0.99399999999999999</v>
      </c>
      <c r="B4" s="6">
        <v>0.41400000000000003</v>
      </c>
      <c r="C4" s="6">
        <v>0.44800000000000001</v>
      </c>
      <c r="D4" s="6">
        <v>0.19400000000000001</v>
      </c>
      <c r="E4" s="6">
        <v>0.53700000000000003</v>
      </c>
      <c r="F4" s="2">
        <v>2.2490000000000001</v>
      </c>
      <c r="G4" s="2">
        <v>2.6720000000000002</v>
      </c>
      <c r="H4" s="2">
        <v>2.7930000000000001</v>
      </c>
      <c r="I4" s="2">
        <v>2.8220000000000001</v>
      </c>
      <c r="J4" s="2">
        <v>2.5920000000000001</v>
      </c>
      <c r="K4" s="2">
        <v>2.786</v>
      </c>
    </row>
    <row r="5" spans="1:11" x14ac:dyDescent="0.3">
      <c r="A5" s="5">
        <v>0.69399999999999995</v>
      </c>
      <c r="B5" s="6">
        <v>0.2</v>
      </c>
      <c r="C5" s="6">
        <v>0.34200000000000003</v>
      </c>
      <c r="D5" s="6">
        <v>0.191</v>
      </c>
      <c r="E5" s="6">
        <v>0.23100000000000001</v>
      </c>
      <c r="F5" s="2">
        <v>2.4489999999999998</v>
      </c>
      <c r="G5" s="2">
        <v>2.9969999999999999</v>
      </c>
      <c r="H5" s="2">
        <v>2.7120000000000002</v>
      </c>
      <c r="I5" s="2">
        <v>2.83</v>
      </c>
      <c r="J5" s="2">
        <v>2.7759999999999998</v>
      </c>
      <c r="K5" s="1"/>
    </row>
    <row r="6" spans="1:11" x14ac:dyDescent="0.3">
      <c r="A6" s="5">
        <v>0.39100000000000001</v>
      </c>
      <c r="B6" s="6">
        <v>0.41000000000000003</v>
      </c>
      <c r="C6" s="6">
        <v>0.40799999999999997</v>
      </c>
      <c r="D6" s="6">
        <v>0.29599999999999999</v>
      </c>
      <c r="E6" s="6">
        <v>0.42</v>
      </c>
      <c r="F6" s="2">
        <v>2.423</v>
      </c>
      <c r="G6" s="2">
        <v>2.7440000000000002</v>
      </c>
      <c r="H6" s="2">
        <v>2.9550000000000001</v>
      </c>
      <c r="I6" s="2">
        <v>2.794</v>
      </c>
      <c r="J6" s="2">
        <v>2.649</v>
      </c>
      <c r="K6" s="1"/>
    </row>
    <row r="7" spans="1:11" x14ac:dyDescent="0.3">
      <c r="A7" s="5">
        <v>0.254</v>
      </c>
      <c r="B7" s="6">
        <v>0.36199999999999999</v>
      </c>
      <c r="C7" s="6">
        <v>0.34200000000000003</v>
      </c>
      <c r="D7" s="6">
        <v>0.24099999999999999</v>
      </c>
      <c r="E7" s="6">
        <v>0.434</v>
      </c>
      <c r="F7" s="2">
        <v>2.855</v>
      </c>
      <c r="G7" s="2">
        <v>2.8959999999999999</v>
      </c>
      <c r="H7" s="2">
        <v>2.887</v>
      </c>
      <c r="I7" s="2">
        <v>2.597</v>
      </c>
      <c r="J7" s="2">
        <v>2.7290000000000001</v>
      </c>
      <c r="K7" s="1"/>
    </row>
    <row r="8" spans="1:11" x14ac:dyDescent="0.3">
      <c r="A8" s="5">
        <v>0.157</v>
      </c>
      <c r="B8" s="6">
        <v>0.35599999999999998</v>
      </c>
      <c r="C8" s="6">
        <v>0.52700000000000002</v>
      </c>
      <c r="D8" s="6">
        <v>0.27800000000000002</v>
      </c>
      <c r="E8" s="2">
        <v>2.5640000000000001</v>
      </c>
      <c r="F8" s="2">
        <v>2.7970000000000002</v>
      </c>
      <c r="G8" s="2">
        <v>2.8769999999999998</v>
      </c>
      <c r="H8" s="2">
        <v>2.7309999999999999</v>
      </c>
      <c r="I8" s="2">
        <v>2.6179999999999999</v>
      </c>
      <c r="J8" s="2">
        <v>2.61</v>
      </c>
      <c r="K8" s="1"/>
    </row>
    <row r="9" spans="1:11" x14ac:dyDescent="0.3">
      <c r="A9" s="10">
        <v>7.2999999999999995E-2</v>
      </c>
      <c r="B9" s="6">
        <v>0.379</v>
      </c>
      <c r="C9" s="6">
        <v>0.32700000000000001</v>
      </c>
      <c r="D9" s="6">
        <v>0.23300000000000001</v>
      </c>
      <c r="E9" s="2">
        <v>2.3490000000000002</v>
      </c>
      <c r="F9" s="2">
        <v>2.9950000000000001</v>
      </c>
      <c r="G9" s="2">
        <v>2.92</v>
      </c>
      <c r="H9" s="2">
        <v>2.9119999999999999</v>
      </c>
      <c r="I9" s="2">
        <v>2.6790000000000003</v>
      </c>
      <c r="J9" s="2">
        <v>2.84</v>
      </c>
      <c r="K9" s="1"/>
    </row>
    <row r="13" spans="1:11" x14ac:dyDescent="0.3">
      <c r="A13" t="s">
        <v>0</v>
      </c>
      <c r="B13" s="8" t="s">
        <v>9</v>
      </c>
      <c r="C13" s="8" t="s">
        <v>10</v>
      </c>
      <c r="D13" s="8" t="s">
        <v>11</v>
      </c>
      <c r="E13" s="8" t="s">
        <v>12</v>
      </c>
    </row>
    <row r="14" spans="1:11" x14ac:dyDescent="0.3">
      <c r="A14" t="s">
        <v>1</v>
      </c>
      <c r="B14" s="5">
        <v>2.4750000000000001</v>
      </c>
      <c r="C14" s="1">
        <f>B14-B21</f>
        <v>2.4020000000000001</v>
      </c>
      <c r="D14" s="1">
        <v>2000</v>
      </c>
      <c r="E14" s="12">
        <f>(212.89*C14*C14)+(322.49*C14)-(1.9562)</f>
        <v>2000.9557755599999</v>
      </c>
    </row>
    <row r="15" spans="1:11" x14ac:dyDescent="0.3">
      <c r="A15" t="s">
        <v>2</v>
      </c>
      <c r="B15" s="5">
        <v>1.615</v>
      </c>
      <c r="C15" s="1">
        <f>B15-B21</f>
        <v>1.542</v>
      </c>
      <c r="D15" s="1">
        <v>1000</v>
      </c>
      <c r="E15" s="12">
        <f t="shared" ref="E15:E21" si="0">(212.89*C15*C15)+(322.49*C15)-(1.9562)</f>
        <v>1001.52555796</v>
      </c>
    </row>
    <row r="16" spans="1:11" x14ac:dyDescent="0.3">
      <c r="A16" t="s">
        <v>3</v>
      </c>
      <c r="B16" s="5">
        <v>0.99399999999999999</v>
      </c>
      <c r="C16" s="1">
        <f>B16-B21</f>
        <v>0.92100000000000004</v>
      </c>
      <c r="D16" s="1">
        <v>500</v>
      </c>
      <c r="E16" s="12">
        <f t="shared" si="0"/>
        <v>475.63911649000005</v>
      </c>
    </row>
    <row r="17" spans="1:12" x14ac:dyDescent="0.3">
      <c r="A17" t="s">
        <v>4</v>
      </c>
      <c r="B17" s="5">
        <v>0.69399999999999995</v>
      </c>
      <c r="C17" s="1">
        <f>B17-B21</f>
        <v>0.621</v>
      </c>
      <c r="D17" s="1">
        <v>250</v>
      </c>
      <c r="E17" s="12">
        <f t="shared" si="0"/>
        <v>280.40920248999998</v>
      </c>
    </row>
    <row r="18" spans="1:12" x14ac:dyDescent="0.3">
      <c r="A18" t="s">
        <v>5</v>
      </c>
      <c r="B18" s="5">
        <v>0.39100000000000001</v>
      </c>
      <c r="C18" s="1">
        <f>B18-B21</f>
        <v>0.318</v>
      </c>
      <c r="D18" s="1">
        <v>125</v>
      </c>
      <c r="E18" s="12">
        <f t="shared" si="0"/>
        <v>122.12390836</v>
      </c>
    </row>
    <row r="19" spans="1:12" x14ac:dyDescent="0.3">
      <c r="A19" t="s">
        <v>6</v>
      </c>
      <c r="B19" s="5">
        <v>0.254</v>
      </c>
      <c r="C19" s="1">
        <f>B19-B21</f>
        <v>0.18099999999999999</v>
      </c>
      <c r="D19" s="1">
        <v>62.5</v>
      </c>
      <c r="E19" s="12">
        <f t="shared" si="0"/>
        <v>63.388979290000002</v>
      </c>
    </row>
    <row r="20" spans="1:12" x14ac:dyDescent="0.3">
      <c r="A20" t="s">
        <v>7</v>
      </c>
      <c r="B20" s="5">
        <v>0.157</v>
      </c>
      <c r="C20" s="1">
        <f>B20-B21</f>
        <v>8.4000000000000005E-2</v>
      </c>
      <c r="D20" s="1">
        <v>31.25</v>
      </c>
      <c r="E20" s="12">
        <f t="shared" si="0"/>
        <v>26.635111840000004</v>
      </c>
    </row>
    <row r="21" spans="1:12" x14ac:dyDescent="0.3">
      <c r="A21" t="s">
        <v>8</v>
      </c>
      <c r="B21" s="10">
        <v>7.2999999999999995E-2</v>
      </c>
      <c r="C21" s="1">
        <f>B21-B21</f>
        <v>0</v>
      </c>
      <c r="D21" s="1">
        <v>0</v>
      </c>
      <c r="E21" s="12">
        <f t="shared" si="0"/>
        <v>-1.9561999999999999</v>
      </c>
    </row>
    <row r="27" spans="1:12" x14ac:dyDescent="0.3">
      <c r="K27" s="4" t="s">
        <v>15</v>
      </c>
      <c r="L27" s="4"/>
    </row>
    <row r="32" spans="1:12" x14ac:dyDescent="0.3">
      <c r="A32" s="17" t="s">
        <v>13</v>
      </c>
      <c r="B32" s="2" t="s">
        <v>14</v>
      </c>
      <c r="C32" s="3" t="s">
        <v>8</v>
      </c>
      <c r="D32" s="1" t="s">
        <v>10</v>
      </c>
      <c r="E32" s="9" t="s">
        <v>12</v>
      </c>
    </row>
    <row r="33" spans="1:15" x14ac:dyDescent="0.3">
      <c r="A33" s="17" t="s">
        <v>45</v>
      </c>
      <c r="B33" s="6">
        <v>0.26400000000000001</v>
      </c>
      <c r="C33" s="10">
        <v>7.2999999999999995E-2</v>
      </c>
      <c r="D33" s="1">
        <f t="shared" ref="D33:D62" si="1">(B33-C33)</f>
        <v>0.191</v>
      </c>
      <c r="E33" s="12">
        <f t="shared" ref="E33:E64" si="2">(212.89*D33*D33)+(322.49*D33)-(1.9562)</f>
        <v>67.405830090000009</v>
      </c>
    </row>
    <row r="34" spans="1:15" x14ac:dyDescent="0.3">
      <c r="A34" s="17" t="s">
        <v>46</v>
      </c>
      <c r="B34" s="6">
        <v>0.29099999999999998</v>
      </c>
      <c r="C34" s="10">
        <v>7.2999999999999995E-2</v>
      </c>
      <c r="D34" s="1">
        <f t="shared" si="1"/>
        <v>0.21799999999999997</v>
      </c>
      <c r="E34" s="12">
        <f t="shared" si="2"/>
        <v>78.46400435999999</v>
      </c>
    </row>
    <row r="35" spans="1:15" x14ac:dyDescent="0.3">
      <c r="A35" s="17" t="s">
        <v>47</v>
      </c>
      <c r="B35" s="6">
        <v>0.41400000000000003</v>
      </c>
      <c r="C35" s="10">
        <v>7.2999999999999995E-2</v>
      </c>
      <c r="D35" s="1">
        <f t="shared" si="1"/>
        <v>0.34100000000000003</v>
      </c>
      <c r="E35" s="12">
        <f t="shared" si="2"/>
        <v>132.76795209000002</v>
      </c>
    </row>
    <row r="36" spans="1:15" x14ac:dyDescent="0.3">
      <c r="A36" s="17" t="s">
        <v>48</v>
      </c>
      <c r="B36" s="6">
        <v>0.2</v>
      </c>
      <c r="C36" s="10">
        <v>7.2999999999999995E-2</v>
      </c>
      <c r="D36" s="1">
        <f t="shared" si="1"/>
        <v>0.127</v>
      </c>
      <c r="E36" s="12">
        <f t="shared" si="2"/>
        <v>42.433732810000002</v>
      </c>
    </row>
    <row r="37" spans="1:15" x14ac:dyDescent="0.3">
      <c r="A37" s="17" t="s">
        <v>49</v>
      </c>
      <c r="B37" s="6">
        <v>0.41000000000000003</v>
      </c>
      <c r="C37" s="10">
        <v>7.2999999999999995E-2</v>
      </c>
      <c r="D37" s="1">
        <f t="shared" si="1"/>
        <v>0.33700000000000002</v>
      </c>
      <c r="E37" s="12">
        <f t="shared" si="2"/>
        <v>130.90063441000004</v>
      </c>
    </row>
    <row r="38" spans="1:15" x14ac:dyDescent="0.3">
      <c r="A38" s="17" t="s">
        <v>50</v>
      </c>
      <c r="B38" s="6">
        <v>0.36199999999999999</v>
      </c>
      <c r="C38" s="10">
        <v>7.2999999999999995E-2</v>
      </c>
      <c r="D38" s="1">
        <f t="shared" si="1"/>
        <v>0.28899999999999998</v>
      </c>
      <c r="E38" s="12">
        <f t="shared" si="2"/>
        <v>109.02419569</v>
      </c>
    </row>
    <row r="39" spans="1:15" x14ac:dyDescent="0.3">
      <c r="A39" s="17" t="s">
        <v>51</v>
      </c>
      <c r="B39" s="6">
        <v>0.35599999999999998</v>
      </c>
      <c r="C39" s="10">
        <v>7.2999999999999995E-2</v>
      </c>
      <c r="D39" s="1">
        <f t="shared" si="1"/>
        <v>0.28299999999999997</v>
      </c>
      <c r="E39" s="12">
        <f t="shared" si="2"/>
        <v>106.35861720999999</v>
      </c>
    </row>
    <row r="40" spans="1:15" x14ac:dyDescent="0.3">
      <c r="A40" s="17" t="s">
        <v>52</v>
      </c>
      <c r="B40" s="6">
        <v>0.379</v>
      </c>
      <c r="C40" s="10">
        <v>7.2999999999999995E-2</v>
      </c>
      <c r="D40" s="1">
        <f t="shared" si="1"/>
        <v>0.30599999999999999</v>
      </c>
      <c r="E40" s="12">
        <f t="shared" si="2"/>
        <v>116.65990804</v>
      </c>
    </row>
    <row r="41" spans="1:15" x14ac:dyDescent="0.3">
      <c r="A41" s="17" t="s">
        <v>53</v>
      </c>
      <c r="B41" s="6">
        <v>0.434</v>
      </c>
      <c r="C41" s="10">
        <v>7.2999999999999995E-2</v>
      </c>
      <c r="D41" s="1">
        <f t="shared" si="1"/>
        <v>0.36099999999999999</v>
      </c>
      <c r="E41" s="12">
        <f t="shared" si="2"/>
        <v>142.20672769000001</v>
      </c>
    </row>
    <row r="42" spans="1:15" x14ac:dyDescent="0.3">
      <c r="A42" s="17" t="s">
        <v>54</v>
      </c>
      <c r="B42" s="6">
        <v>0.36199999999999999</v>
      </c>
      <c r="C42" s="10">
        <v>7.2999999999999995E-2</v>
      </c>
      <c r="D42" s="1">
        <f t="shared" si="1"/>
        <v>0.28899999999999998</v>
      </c>
      <c r="E42" s="12">
        <f t="shared" si="2"/>
        <v>109.02419569</v>
      </c>
    </row>
    <row r="43" spans="1:15" x14ac:dyDescent="0.3">
      <c r="A43" s="17" t="s">
        <v>55</v>
      </c>
      <c r="B43" s="6">
        <v>0.44800000000000001</v>
      </c>
      <c r="C43" s="10">
        <v>7.2999999999999995E-2</v>
      </c>
      <c r="D43" s="1">
        <f t="shared" si="1"/>
        <v>0.375</v>
      </c>
      <c r="E43" s="12">
        <f t="shared" si="2"/>
        <v>148.91520625000001</v>
      </c>
    </row>
    <row r="44" spans="1:15" x14ac:dyDescent="0.3">
      <c r="A44" s="17" t="s">
        <v>56</v>
      </c>
      <c r="B44" s="6">
        <v>0.34200000000000003</v>
      </c>
      <c r="C44" s="10">
        <v>7.2999999999999995E-2</v>
      </c>
      <c r="D44" s="1">
        <f t="shared" si="1"/>
        <v>0.26900000000000002</v>
      </c>
      <c r="E44" s="12">
        <f t="shared" si="2"/>
        <v>100.19854329000002</v>
      </c>
    </row>
    <row r="45" spans="1:15" x14ac:dyDescent="0.3">
      <c r="A45" s="17" t="s">
        <v>57</v>
      </c>
      <c r="B45" s="6">
        <v>0.40799999999999997</v>
      </c>
      <c r="C45" s="10">
        <v>7.2999999999999995E-2</v>
      </c>
      <c r="D45" s="1">
        <f t="shared" si="1"/>
        <v>0.33499999999999996</v>
      </c>
      <c r="E45" s="12">
        <f t="shared" si="2"/>
        <v>129.96953024999999</v>
      </c>
      <c r="O45" s="1"/>
    </row>
    <row r="46" spans="1:15" x14ac:dyDescent="0.3">
      <c r="A46" s="17" t="s">
        <v>58</v>
      </c>
      <c r="B46" s="6">
        <v>0.34200000000000003</v>
      </c>
      <c r="C46" s="10">
        <v>7.2999999999999995E-2</v>
      </c>
      <c r="D46" s="1">
        <f t="shared" si="1"/>
        <v>0.26900000000000002</v>
      </c>
      <c r="E46" s="12">
        <f t="shared" si="2"/>
        <v>100.19854329000002</v>
      </c>
      <c r="O46" s="1"/>
    </row>
    <row r="47" spans="1:15" x14ac:dyDescent="0.3">
      <c r="A47" s="17" t="s">
        <v>59</v>
      </c>
      <c r="B47" s="6">
        <v>0.52700000000000002</v>
      </c>
      <c r="C47" s="10">
        <v>7.2999999999999995E-2</v>
      </c>
      <c r="D47" s="1">
        <f t="shared" si="1"/>
        <v>0.45400000000000001</v>
      </c>
      <c r="E47" s="12">
        <f t="shared" si="2"/>
        <v>188.33429523999999</v>
      </c>
      <c r="O47" s="1"/>
    </row>
    <row r="48" spans="1:15" x14ac:dyDescent="0.3">
      <c r="A48" s="17" t="s">
        <v>60</v>
      </c>
      <c r="B48" s="6">
        <v>0.32700000000000001</v>
      </c>
      <c r="C48" s="10">
        <v>7.2999999999999995E-2</v>
      </c>
      <c r="D48" s="1">
        <f t="shared" si="1"/>
        <v>0.254</v>
      </c>
      <c r="E48" s="12">
        <f t="shared" si="2"/>
        <v>93.691071240000014</v>
      </c>
      <c r="O48" s="1"/>
    </row>
    <row r="49" spans="1:15" x14ac:dyDescent="0.3">
      <c r="A49" s="17" t="s">
        <v>61</v>
      </c>
      <c r="B49" s="6">
        <v>0.38400000000000001</v>
      </c>
      <c r="C49" s="10">
        <v>7.2999999999999995E-2</v>
      </c>
      <c r="D49" s="1">
        <f t="shared" si="1"/>
        <v>0.311</v>
      </c>
      <c r="E49" s="12">
        <f t="shared" si="2"/>
        <v>118.92912369000001</v>
      </c>
      <c r="O49" s="1"/>
    </row>
    <row r="50" spans="1:15" x14ac:dyDescent="0.3">
      <c r="A50" s="17" t="s">
        <v>62</v>
      </c>
      <c r="B50" s="6">
        <v>0.47700000000000004</v>
      </c>
      <c r="C50" s="10">
        <v>7.2999999999999995E-2</v>
      </c>
      <c r="D50" s="1">
        <f t="shared" si="1"/>
        <v>0.40400000000000003</v>
      </c>
      <c r="E50" s="12">
        <f t="shared" si="2"/>
        <v>163.07681424000003</v>
      </c>
    </row>
    <row r="51" spans="1:15" x14ac:dyDescent="0.3">
      <c r="A51" s="17" t="s">
        <v>63</v>
      </c>
      <c r="B51" s="6">
        <v>0.19400000000000001</v>
      </c>
      <c r="C51" s="10">
        <v>7.2999999999999995E-2</v>
      </c>
      <c r="D51" s="1">
        <f t="shared" si="1"/>
        <v>0.12100000000000001</v>
      </c>
      <c r="E51" s="12">
        <f t="shared" si="2"/>
        <v>40.182012490000005</v>
      </c>
    </row>
    <row r="52" spans="1:15" x14ac:dyDescent="0.3">
      <c r="A52" s="17" t="s">
        <v>64</v>
      </c>
      <c r="B52" s="6">
        <v>0.191</v>
      </c>
      <c r="C52" s="10">
        <v>7.2999999999999995E-2</v>
      </c>
      <c r="D52" s="1">
        <f t="shared" si="1"/>
        <v>0.11800000000000001</v>
      </c>
      <c r="E52" s="12">
        <f t="shared" si="2"/>
        <v>39.061900360000003</v>
      </c>
    </row>
    <row r="53" spans="1:15" x14ac:dyDescent="0.3">
      <c r="A53" s="17" t="s">
        <v>65</v>
      </c>
      <c r="B53" s="6">
        <v>0.29599999999999999</v>
      </c>
      <c r="C53" s="10">
        <v>7.2999999999999995E-2</v>
      </c>
      <c r="D53" s="1">
        <f t="shared" si="1"/>
        <v>0.22299999999999998</v>
      </c>
      <c r="E53" s="12">
        <f t="shared" si="2"/>
        <v>80.545876809999996</v>
      </c>
    </row>
    <row r="54" spans="1:15" x14ac:dyDescent="0.3">
      <c r="A54" s="17" t="s">
        <v>66</v>
      </c>
      <c r="B54" s="6">
        <v>0.24099999999999999</v>
      </c>
      <c r="C54" s="10">
        <v>7.2999999999999995E-2</v>
      </c>
      <c r="D54" s="1">
        <f t="shared" si="1"/>
        <v>0.16799999999999998</v>
      </c>
      <c r="E54" s="12">
        <f t="shared" si="2"/>
        <v>58.230727359999996</v>
      </c>
    </row>
    <row r="55" spans="1:15" x14ac:dyDescent="0.3">
      <c r="A55" s="17" t="s">
        <v>67</v>
      </c>
      <c r="B55" s="6">
        <v>0.27800000000000002</v>
      </c>
      <c r="C55" s="10">
        <v>7.2999999999999995E-2</v>
      </c>
      <c r="D55" s="1">
        <f t="shared" si="1"/>
        <v>0.20500000000000002</v>
      </c>
      <c r="E55" s="12">
        <f t="shared" si="2"/>
        <v>73.100952250000006</v>
      </c>
    </row>
    <row r="56" spans="1:15" x14ac:dyDescent="0.3">
      <c r="A56" s="17" t="s">
        <v>68</v>
      </c>
      <c r="B56" s="6">
        <v>0.23300000000000001</v>
      </c>
      <c r="C56" s="10">
        <v>7.2999999999999995E-2</v>
      </c>
      <c r="D56" s="1">
        <f t="shared" si="1"/>
        <v>0.16000000000000003</v>
      </c>
      <c r="E56" s="12">
        <f t="shared" si="2"/>
        <v>55.09218400000001</v>
      </c>
    </row>
    <row r="57" spans="1:15" x14ac:dyDescent="0.3">
      <c r="A57" s="17" t="s">
        <v>69</v>
      </c>
      <c r="B57" s="6">
        <v>0.25900000000000001</v>
      </c>
      <c r="C57" s="10">
        <v>7.2999999999999995E-2</v>
      </c>
      <c r="D57" s="1">
        <f t="shared" si="1"/>
        <v>0.186</v>
      </c>
      <c r="E57" s="12">
        <f t="shared" si="2"/>
        <v>65.392082439999996</v>
      </c>
    </row>
    <row r="58" spans="1:15" x14ac:dyDescent="0.3">
      <c r="A58" s="17" t="s">
        <v>70</v>
      </c>
      <c r="B58" s="6">
        <v>0.438</v>
      </c>
      <c r="C58" s="10">
        <v>7.2999999999999995E-2</v>
      </c>
      <c r="D58" s="1">
        <f t="shared" si="1"/>
        <v>0.36499999999999999</v>
      </c>
      <c r="E58" s="12">
        <f t="shared" si="2"/>
        <v>144.11492025000001</v>
      </c>
    </row>
    <row r="59" spans="1:15" x14ac:dyDescent="0.3">
      <c r="A59" s="17" t="s">
        <v>71</v>
      </c>
      <c r="B59" s="6">
        <v>0.53700000000000003</v>
      </c>
      <c r="C59" s="10">
        <v>7.2999999999999995E-2</v>
      </c>
      <c r="D59" s="1">
        <f t="shared" si="1"/>
        <v>0.46400000000000002</v>
      </c>
      <c r="E59" s="12">
        <f t="shared" si="2"/>
        <v>193.51352544000002</v>
      </c>
    </row>
    <row r="60" spans="1:15" x14ac:dyDescent="0.3">
      <c r="A60" s="17" t="s">
        <v>72</v>
      </c>
      <c r="B60" s="6">
        <v>0.23100000000000001</v>
      </c>
      <c r="C60" s="10">
        <v>7.2999999999999995E-2</v>
      </c>
      <c r="D60" s="1">
        <f t="shared" si="1"/>
        <v>0.15800000000000003</v>
      </c>
      <c r="E60" s="12">
        <f t="shared" si="2"/>
        <v>54.311805960000008</v>
      </c>
    </row>
    <row r="61" spans="1:15" x14ac:dyDescent="0.3">
      <c r="A61" s="17" t="s">
        <v>73</v>
      </c>
      <c r="B61" s="6">
        <v>0.42</v>
      </c>
      <c r="C61" s="10">
        <v>7.2999999999999995E-2</v>
      </c>
      <c r="D61" s="1">
        <f t="shared" si="1"/>
        <v>0.34699999999999998</v>
      </c>
      <c r="E61" s="12">
        <f t="shared" si="2"/>
        <v>135.58170200999999</v>
      </c>
    </row>
    <row r="62" spans="1:15" x14ac:dyDescent="0.3">
      <c r="A62" s="17" t="s">
        <v>74</v>
      </c>
      <c r="B62" s="6">
        <v>0.434</v>
      </c>
      <c r="C62" s="10">
        <v>7.2999999999999995E-2</v>
      </c>
      <c r="D62" s="1">
        <f t="shared" si="1"/>
        <v>0.36099999999999999</v>
      </c>
      <c r="E62" s="12">
        <f t="shared" si="2"/>
        <v>142.20672769000001</v>
      </c>
    </row>
    <row r="63" spans="1:15" x14ac:dyDescent="0.3">
      <c r="A63" s="17" t="s">
        <v>21</v>
      </c>
      <c r="B63" s="2">
        <v>2.5640000000000001</v>
      </c>
      <c r="C63" s="10">
        <v>7.2999999999999995E-2</v>
      </c>
      <c r="D63" s="1">
        <f t="shared" ref="D63:D107" si="3">(B63-C63)</f>
        <v>2.4910000000000001</v>
      </c>
      <c r="E63" s="12">
        <f t="shared" si="2"/>
        <v>2122.3660840900002</v>
      </c>
    </row>
    <row r="64" spans="1:15" x14ac:dyDescent="0.3">
      <c r="A64" s="17" t="s">
        <v>22</v>
      </c>
      <c r="B64" s="2">
        <v>2.3490000000000002</v>
      </c>
      <c r="C64" s="10">
        <v>7.2999999999999995E-2</v>
      </c>
      <c r="D64" s="1">
        <f t="shared" si="3"/>
        <v>2.2760000000000002</v>
      </c>
      <c r="E64" s="12">
        <f t="shared" si="2"/>
        <v>1834.8387086400003</v>
      </c>
    </row>
    <row r="65" spans="1:5" x14ac:dyDescent="0.3">
      <c r="A65" s="17" t="s">
        <v>16</v>
      </c>
      <c r="B65" s="2">
        <v>1.3740000000000001</v>
      </c>
      <c r="C65" s="10">
        <v>7.2999999999999995E-2</v>
      </c>
      <c r="D65" s="1">
        <f t="shared" si="3"/>
        <v>1.3010000000000002</v>
      </c>
      <c r="E65" s="12">
        <f t="shared" ref="E65:E96" si="4">(212.89*D65*D65)+(322.49*D65)-(1.9562)</f>
        <v>777.94111689000022</v>
      </c>
    </row>
    <row r="66" spans="1:5" x14ac:dyDescent="0.3">
      <c r="A66" s="17" t="s">
        <v>17</v>
      </c>
      <c r="B66" s="2">
        <v>2.5640000000000001</v>
      </c>
      <c r="C66" s="10">
        <v>7.2999999999999995E-2</v>
      </c>
      <c r="D66" s="1">
        <f t="shared" si="3"/>
        <v>2.4910000000000001</v>
      </c>
      <c r="E66" s="12">
        <f t="shared" si="4"/>
        <v>2122.3660840900002</v>
      </c>
    </row>
    <row r="67" spans="1:5" x14ac:dyDescent="0.3">
      <c r="A67" s="17" t="s">
        <v>18</v>
      </c>
      <c r="B67" s="2">
        <v>2.2490000000000001</v>
      </c>
      <c r="C67" s="10">
        <v>7.2999999999999995E-2</v>
      </c>
      <c r="D67" s="1">
        <f t="shared" si="3"/>
        <v>2.1760000000000002</v>
      </c>
      <c r="E67" s="12">
        <f t="shared" si="4"/>
        <v>1707.81108064</v>
      </c>
    </row>
    <row r="68" spans="1:5" x14ac:dyDescent="0.3">
      <c r="A68" s="17" t="s">
        <v>19</v>
      </c>
      <c r="B68" s="2">
        <v>2.4489999999999998</v>
      </c>
      <c r="C68" s="10">
        <v>7.2999999999999995E-2</v>
      </c>
      <c r="D68" s="1">
        <f t="shared" si="3"/>
        <v>2.3759999999999999</v>
      </c>
      <c r="E68" s="12">
        <f t="shared" si="4"/>
        <v>1966.1241366399997</v>
      </c>
    </row>
    <row r="69" spans="1:5" x14ac:dyDescent="0.3">
      <c r="A69" s="17" t="s">
        <v>20</v>
      </c>
      <c r="B69" s="2">
        <v>2.423</v>
      </c>
      <c r="C69" s="10">
        <v>7.2999999999999995E-2</v>
      </c>
      <c r="D69" s="1">
        <f t="shared" si="3"/>
        <v>2.35</v>
      </c>
      <c r="E69" s="12">
        <f t="shared" si="4"/>
        <v>1931.5803249999999</v>
      </c>
    </row>
    <row r="70" spans="1:5" x14ac:dyDescent="0.3">
      <c r="A70" s="17" t="s">
        <v>75</v>
      </c>
      <c r="B70" s="2">
        <v>2.855</v>
      </c>
      <c r="C70" s="10">
        <v>7.2999999999999995E-2</v>
      </c>
      <c r="D70" s="1">
        <f t="shared" si="3"/>
        <v>2.782</v>
      </c>
      <c r="E70" s="12">
        <f t="shared" si="4"/>
        <v>2542.8782443599998</v>
      </c>
    </row>
    <row r="71" spans="1:5" x14ac:dyDescent="0.3">
      <c r="A71" s="17" t="s">
        <v>76</v>
      </c>
      <c r="B71" s="2">
        <v>2.7970000000000002</v>
      </c>
      <c r="C71" s="10">
        <v>7.2999999999999995E-2</v>
      </c>
      <c r="D71" s="1">
        <f t="shared" si="3"/>
        <v>2.7240000000000002</v>
      </c>
      <c r="E71" s="12">
        <f t="shared" si="4"/>
        <v>2456.1878286400001</v>
      </c>
    </row>
    <row r="72" spans="1:5" x14ac:dyDescent="0.3">
      <c r="A72" s="17" t="s">
        <v>77</v>
      </c>
      <c r="B72" s="2">
        <v>2.9950000000000001</v>
      </c>
      <c r="C72" s="10">
        <v>7.2999999999999995E-2</v>
      </c>
      <c r="D72" s="1">
        <f t="shared" si="3"/>
        <v>2.9220000000000002</v>
      </c>
      <c r="E72" s="12">
        <f t="shared" si="4"/>
        <v>2758.0322827599998</v>
      </c>
    </row>
    <row r="73" spans="1:5" x14ac:dyDescent="0.3">
      <c r="A73" s="17" t="s">
        <v>78</v>
      </c>
      <c r="B73" s="2">
        <v>2.7269999999999999</v>
      </c>
      <c r="C73" s="10">
        <v>7.2999999999999995E-2</v>
      </c>
      <c r="D73" s="1">
        <f t="shared" si="3"/>
        <v>2.6539999999999999</v>
      </c>
      <c r="E73" s="12">
        <f t="shared" si="4"/>
        <v>2353.4689592399995</v>
      </c>
    </row>
    <row r="74" spans="1:5" x14ac:dyDescent="0.3">
      <c r="A74" s="17" t="s">
        <v>79</v>
      </c>
      <c r="B74" s="2">
        <v>2.653</v>
      </c>
      <c r="C74" s="10">
        <v>7.2999999999999995E-2</v>
      </c>
      <c r="D74" s="1">
        <f t="shared" si="3"/>
        <v>2.58</v>
      </c>
      <c r="E74" s="12">
        <f t="shared" si="4"/>
        <v>2247.1489960000004</v>
      </c>
    </row>
    <row r="75" spans="1:5" x14ac:dyDescent="0.3">
      <c r="A75" s="17" t="s">
        <v>80</v>
      </c>
      <c r="B75" s="2">
        <v>2.6720000000000002</v>
      </c>
      <c r="C75" s="10">
        <v>7.2999999999999995E-2</v>
      </c>
      <c r="D75" s="1">
        <f t="shared" si="3"/>
        <v>2.5990000000000002</v>
      </c>
      <c r="E75" s="12">
        <f t="shared" si="4"/>
        <v>2274.2248948900001</v>
      </c>
    </row>
    <row r="76" spans="1:5" x14ac:dyDescent="0.3">
      <c r="A76" s="17" t="s">
        <v>81</v>
      </c>
      <c r="B76" s="2">
        <v>2.9969999999999999</v>
      </c>
      <c r="C76" s="10">
        <v>7.2999999999999995E-2</v>
      </c>
      <c r="D76" s="1">
        <f t="shared" si="3"/>
        <v>2.9239999999999999</v>
      </c>
      <c r="E76" s="12">
        <f t="shared" si="4"/>
        <v>2761.1663726399997</v>
      </c>
    </row>
    <row r="77" spans="1:5" x14ac:dyDescent="0.3">
      <c r="A77" s="17" t="s">
        <v>82</v>
      </c>
      <c r="B77" s="2">
        <v>2.7440000000000002</v>
      </c>
      <c r="C77" s="10">
        <v>7.2999999999999995E-2</v>
      </c>
      <c r="D77" s="1">
        <f t="shared" si="3"/>
        <v>2.6710000000000003</v>
      </c>
      <c r="E77" s="12">
        <f t="shared" si="4"/>
        <v>2378.2231564900003</v>
      </c>
    </row>
    <row r="78" spans="1:5" x14ac:dyDescent="0.3">
      <c r="A78" s="17" t="s">
        <v>83</v>
      </c>
      <c r="B78" s="2">
        <v>2.8959999999999999</v>
      </c>
      <c r="C78" s="10">
        <v>7.2999999999999995E-2</v>
      </c>
      <c r="D78" s="1">
        <f t="shared" si="3"/>
        <v>2.823</v>
      </c>
      <c r="E78" s="12">
        <f t="shared" si="4"/>
        <v>2605.0235208099998</v>
      </c>
    </row>
    <row r="79" spans="1:5" x14ac:dyDescent="0.3">
      <c r="A79" s="17" t="s">
        <v>83</v>
      </c>
      <c r="B79" s="2">
        <v>2.8769999999999998</v>
      </c>
      <c r="C79" s="10">
        <v>7.2999999999999995E-2</v>
      </c>
      <c r="D79" s="1">
        <f t="shared" si="3"/>
        <v>2.8039999999999998</v>
      </c>
      <c r="E79" s="12">
        <f t="shared" si="4"/>
        <v>2576.1355022399994</v>
      </c>
    </row>
    <row r="80" spans="1:5" x14ac:dyDescent="0.3">
      <c r="A80" s="17" t="s">
        <v>84</v>
      </c>
      <c r="B80" s="2">
        <v>2.92</v>
      </c>
      <c r="C80" s="10">
        <v>7.2999999999999995E-2</v>
      </c>
      <c r="D80" s="1">
        <f t="shared" si="3"/>
        <v>2.847</v>
      </c>
      <c r="E80" s="12">
        <f t="shared" si="4"/>
        <v>2641.7333520099996</v>
      </c>
    </row>
    <row r="81" spans="1:5" x14ac:dyDescent="0.3">
      <c r="A81" s="17" t="s">
        <v>84</v>
      </c>
      <c r="B81" s="2">
        <v>2.923</v>
      </c>
      <c r="C81" s="10">
        <v>7.2999999999999995E-2</v>
      </c>
      <c r="D81" s="1">
        <f t="shared" si="3"/>
        <v>2.85</v>
      </c>
      <c r="E81" s="12">
        <f t="shared" si="4"/>
        <v>2646.3393249999999</v>
      </c>
    </row>
    <row r="82" spans="1:5" x14ac:dyDescent="0.3">
      <c r="A82" s="17" t="s">
        <v>85</v>
      </c>
      <c r="B82" s="2">
        <v>2.7410000000000001</v>
      </c>
      <c r="C82" s="10">
        <v>7.2999999999999995E-2</v>
      </c>
      <c r="D82" s="1">
        <f t="shared" si="3"/>
        <v>2.6680000000000001</v>
      </c>
      <c r="E82" s="12">
        <f t="shared" si="4"/>
        <v>2373.8458273599999</v>
      </c>
    </row>
    <row r="83" spans="1:5" x14ac:dyDescent="0.3">
      <c r="A83" s="17" t="s">
        <v>85</v>
      </c>
      <c r="B83" s="2">
        <v>2.7930000000000001</v>
      </c>
      <c r="C83" s="10">
        <v>7.2999999999999995E-2</v>
      </c>
      <c r="D83" s="1">
        <f t="shared" si="3"/>
        <v>2.72</v>
      </c>
      <c r="E83" s="12">
        <f t="shared" si="4"/>
        <v>2450.2619760000002</v>
      </c>
    </row>
    <row r="84" spans="1:5" x14ac:dyDescent="0.3">
      <c r="A84" s="17" t="s">
        <v>86</v>
      </c>
      <c r="B84" s="2">
        <v>2.7120000000000002</v>
      </c>
      <c r="C84" s="10">
        <v>7.2999999999999995E-2</v>
      </c>
      <c r="D84" s="1">
        <f t="shared" si="3"/>
        <v>2.6390000000000002</v>
      </c>
      <c r="E84" s="12">
        <f t="shared" si="4"/>
        <v>2331.7292076900003</v>
      </c>
    </row>
    <row r="85" spans="1:5" x14ac:dyDescent="0.3">
      <c r="A85" s="17" t="s">
        <v>86</v>
      </c>
      <c r="B85" s="2">
        <v>2.9550000000000001</v>
      </c>
      <c r="C85" s="10">
        <v>7.2999999999999995E-2</v>
      </c>
      <c r="D85" s="1">
        <f t="shared" si="3"/>
        <v>2.8820000000000001</v>
      </c>
      <c r="E85" s="12">
        <f t="shared" si="4"/>
        <v>2695.70814036</v>
      </c>
    </row>
    <row r="86" spans="1:5" x14ac:dyDescent="0.3">
      <c r="A86" s="17" t="s">
        <v>23</v>
      </c>
      <c r="B86" s="2">
        <v>2.887</v>
      </c>
      <c r="C86" s="10">
        <v>7.2999999999999995E-2</v>
      </c>
      <c r="D86" s="1">
        <f t="shared" si="3"/>
        <v>2.8140000000000001</v>
      </c>
      <c r="E86" s="12">
        <f t="shared" si="4"/>
        <v>2591.3205624399998</v>
      </c>
    </row>
    <row r="87" spans="1:5" x14ac:dyDescent="0.3">
      <c r="A87" s="17" t="s">
        <v>24</v>
      </c>
      <c r="B87" s="2">
        <v>2.7309999999999999</v>
      </c>
      <c r="C87" s="10">
        <v>7.2999999999999995E-2</v>
      </c>
      <c r="D87" s="1">
        <f t="shared" si="3"/>
        <v>2.6579999999999999</v>
      </c>
      <c r="E87" s="12">
        <f t="shared" si="4"/>
        <v>2359.2824059599993</v>
      </c>
    </row>
    <row r="88" spans="1:5" x14ac:dyDescent="0.3">
      <c r="A88" s="17" t="s">
        <v>25</v>
      </c>
      <c r="B88" s="2">
        <v>2.9119999999999999</v>
      </c>
      <c r="C88" s="10">
        <v>7.2999999999999995E-2</v>
      </c>
      <c r="D88" s="1">
        <f t="shared" si="3"/>
        <v>2.839</v>
      </c>
      <c r="E88" s="12">
        <f t="shared" si="4"/>
        <v>2629.4694916899998</v>
      </c>
    </row>
    <row r="89" spans="1:5" x14ac:dyDescent="0.3">
      <c r="A89" s="17" t="s">
        <v>26</v>
      </c>
      <c r="B89" s="2">
        <v>2.6640000000000001</v>
      </c>
      <c r="C89" s="10">
        <v>7.2999999999999995E-2</v>
      </c>
      <c r="D89" s="1">
        <f t="shared" si="3"/>
        <v>2.5910000000000002</v>
      </c>
      <c r="E89" s="12">
        <f t="shared" si="4"/>
        <v>2262.8057820900003</v>
      </c>
    </row>
    <row r="90" spans="1:5" x14ac:dyDescent="0.3">
      <c r="A90" s="17" t="s">
        <v>27</v>
      </c>
      <c r="B90" s="2">
        <v>2.7010000000000001</v>
      </c>
      <c r="C90" s="10">
        <v>7.2999999999999995E-2</v>
      </c>
      <c r="D90" s="1">
        <f t="shared" si="3"/>
        <v>2.6280000000000001</v>
      </c>
      <c r="E90" s="12">
        <f t="shared" si="4"/>
        <v>2315.8476097600001</v>
      </c>
    </row>
    <row r="91" spans="1:5" x14ac:dyDescent="0.3">
      <c r="A91" s="17" t="s">
        <v>28</v>
      </c>
      <c r="B91" s="2">
        <v>2.8220000000000001</v>
      </c>
      <c r="C91" s="10">
        <v>7.2999999999999995E-2</v>
      </c>
      <c r="D91" s="1">
        <f t="shared" si="3"/>
        <v>2.7490000000000001</v>
      </c>
      <c r="E91" s="12">
        <f t="shared" si="4"/>
        <v>2493.3787528899998</v>
      </c>
    </row>
    <row r="92" spans="1:5" x14ac:dyDescent="0.3">
      <c r="A92" s="17" t="s">
        <v>29</v>
      </c>
      <c r="B92" s="2">
        <v>2.83</v>
      </c>
      <c r="C92" s="10">
        <v>7.2999999999999995E-2</v>
      </c>
      <c r="D92" s="1">
        <f t="shared" si="3"/>
        <v>2.7570000000000001</v>
      </c>
      <c r="E92" s="12">
        <f t="shared" si="4"/>
        <v>2505.3360516100001</v>
      </c>
    </row>
    <row r="93" spans="1:5" x14ac:dyDescent="0.3">
      <c r="A93" s="17" t="s">
        <v>30</v>
      </c>
      <c r="B93" s="2">
        <v>2.794</v>
      </c>
      <c r="C93" s="10">
        <v>7.2999999999999995E-2</v>
      </c>
      <c r="D93" s="1">
        <f t="shared" si="3"/>
        <v>2.7210000000000001</v>
      </c>
      <c r="E93" s="12">
        <f t="shared" si="4"/>
        <v>2451.7428004899998</v>
      </c>
    </row>
    <row r="94" spans="1:5" x14ac:dyDescent="0.3">
      <c r="A94" s="17" t="s">
        <v>31</v>
      </c>
      <c r="B94" s="2">
        <v>2.597</v>
      </c>
      <c r="C94" s="10">
        <v>7.2999999999999995E-2</v>
      </c>
      <c r="D94" s="1">
        <f t="shared" si="3"/>
        <v>2.524</v>
      </c>
      <c r="E94" s="12">
        <f t="shared" si="4"/>
        <v>2168.24048464</v>
      </c>
    </row>
    <row r="95" spans="1:5" x14ac:dyDescent="0.3">
      <c r="A95" s="17" t="s">
        <v>32</v>
      </c>
      <c r="B95" s="2">
        <v>2.6179999999999999</v>
      </c>
      <c r="C95" s="10">
        <v>7.2999999999999995E-2</v>
      </c>
      <c r="D95" s="1">
        <f t="shared" si="3"/>
        <v>2.5449999999999999</v>
      </c>
      <c r="E95" s="12">
        <f t="shared" si="4"/>
        <v>2197.6747022499999</v>
      </c>
    </row>
    <row r="96" spans="1:5" x14ac:dyDescent="0.3">
      <c r="A96" s="17" t="s">
        <v>33</v>
      </c>
      <c r="B96" s="2">
        <v>2.6790000000000003</v>
      </c>
      <c r="C96" s="10">
        <v>7.2999999999999995E-2</v>
      </c>
      <c r="D96" s="1">
        <f t="shared" si="3"/>
        <v>2.6060000000000003</v>
      </c>
      <c r="E96" s="12">
        <f t="shared" si="4"/>
        <v>2284.2389720400001</v>
      </c>
    </row>
    <row r="97" spans="1:5" x14ac:dyDescent="0.3">
      <c r="A97" s="17" t="s">
        <v>34</v>
      </c>
      <c r="B97" s="2">
        <v>2.9210000000000003</v>
      </c>
      <c r="C97" s="10">
        <v>7.2999999999999995E-2</v>
      </c>
      <c r="D97" s="1">
        <f t="shared" si="3"/>
        <v>2.8480000000000003</v>
      </c>
      <c r="E97" s="12">
        <f t="shared" ref="E97:E128" si="5">(212.89*D97*D97)+(322.49*D97)-(1.9562)</f>
        <v>2643.2682505600001</v>
      </c>
    </row>
    <row r="98" spans="1:5" x14ac:dyDescent="0.3">
      <c r="A98" s="17" t="s">
        <v>35</v>
      </c>
      <c r="B98" s="2">
        <v>2.9590000000000001</v>
      </c>
      <c r="C98" s="10">
        <v>7.2999999999999995E-2</v>
      </c>
      <c r="D98" s="1">
        <f t="shared" si="3"/>
        <v>2.8860000000000001</v>
      </c>
      <c r="E98" s="12">
        <f t="shared" si="5"/>
        <v>2701.9098984400002</v>
      </c>
    </row>
    <row r="99" spans="1:5" x14ac:dyDescent="0.3">
      <c r="A99" s="17" t="s">
        <v>36</v>
      </c>
      <c r="B99" s="2">
        <v>2.5920000000000001</v>
      </c>
      <c r="C99" s="10">
        <v>7.2999999999999995E-2</v>
      </c>
      <c r="D99" s="1">
        <f t="shared" si="3"/>
        <v>2.5190000000000001</v>
      </c>
      <c r="E99" s="12">
        <f t="shared" si="5"/>
        <v>2161.2600132900002</v>
      </c>
    </row>
    <row r="100" spans="1:5" x14ac:dyDescent="0.3">
      <c r="A100" s="17" t="s">
        <v>37</v>
      </c>
      <c r="B100" s="2">
        <v>2.7759999999999998</v>
      </c>
      <c r="C100" s="10">
        <v>7.2999999999999995E-2</v>
      </c>
      <c r="D100" s="1">
        <f t="shared" si="3"/>
        <v>2.7029999999999998</v>
      </c>
      <c r="E100" s="12">
        <f t="shared" si="5"/>
        <v>2425.1531040099994</v>
      </c>
    </row>
    <row r="101" spans="1:5" x14ac:dyDescent="0.3">
      <c r="A101" s="17" t="s">
        <v>38</v>
      </c>
      <c r="B101" s="2">
        <v>2.649</v>
      </c>
      <c r="C101" s="10">
        <v>7.2999999999999995E-2</v>
      </c>
      <c r="D101" s="1">
        <f t="shared" si="3"/>
        <v>2.5760000000000001</v>
      </c>
      <c r="E101" s="12">
        <f t="shared" si="5"/>
        <v>2241.4683926399998</v>
      </c>
    </row>
    <row r="102" spans="1:5" x14ac:dyDescent="0.3">
      <c r="A102" s="17" t="s">
        <v>39</v>
      </c>
      <c r="B102" s="2">
        <v>2.7290000000000001</v>
      </c>
      <c r="C102" s="10">
        <v>7.2999999999999995E-2</v>
      </c>
      <c r="D102" s="1">
        <f t="shared" si="3"/>
        <v>2.6560000000000001</v>
      </c>
      <c r="E102" s="12">
        <f t="shared" si="5"/>
        <v>2356.3748310400001</v>
      </c>
    </row>
    <row r="103" spans="1:5" x14ac:dyDescent="0.3">
      <c r="A103" s="17" t="s">
        <v>40</v>
      </c>
      <c r="B103" s="2">
        <v>2.61</v>
      </c>
      <c r="C103" s="10">
        <v>7.2999999999999995E-2</v>
      </c>
      <c r="D103" s="1">
        <f t="shared" si="3"/>
        <v>2.5369999999999999</v>
      </c>
      <c r="E103" s="12">
        <f t="shared" si="5"/>
        <v>2186.4395264099999</v>
      </c>
    </row>
    <row r="104" spans="1:5" x14ac:dyDescent="0.3">
      <c r="A104" s="17" t="s">
        <v>41</v>
      </c>
      <c r="B104" s="2">
        <v>2.84</v>
      </c>
      <c r="C104" s="10">
        <v>7.2999999999999995E-2</v>
      </c>
      <c r="D104" s="1">
        <f t="shared" si="3"/>
        <v>2.7669999999999999</v>
      </c>
      <c r="E104" s="12">
        <f t="shared" si="5"/>
        <v>2520.3209952099996</v>
      </c>
    </row>
    <row r="105" spans="1:5" x14ac:dyDescent="0.3">
      <c r="A105" s="17" t="s">
        <v>42</v>
      </c>
      <c r="B105" s="2">
        <v>2.8050000000000002</v>
      </c>
      <c r="C105" s="10">
        <v>7.2999999999999995E-2</v>
      </c>
      <c r="D105" s="1">
        <f t="shared" si="3"/>
        <v>2.7320000000000002</v>
      </c>
      <c r="E105" s="12">
        <f t="shared" si="5"/>
        <v>2468.0599713600004</v>
      </c>
    </row>
    <row r="106" spans="1:5" x14ac:dyDescent="0.3">
      <c r="A106" s="17" t="s">
        <v>43</v>
      </c>
      <c r="B106" s="2">
        <v>2.871</v>
      </c>
      <c r="C106" s="10">
        <v>7.2999999999999995E-2</v>
      </c>
      <c r="D106" s="1">
        <f t="shared" si="3"/>
        <v>2.798</v>
      </c>
      <c r="E106" s="12">
        <f t="shared" ref="E106:E107" si="6">(212.89*D106*D106)+(322.49*D106)-(1.9562)</f>
        <v>2567.04490356</v>
      </c>
    </row>
    <row r="107" spans="1:5" x14ac:dyDescent="0.3">
      <c r="A107" s="17" t="s">
        <v>44</v>
      </c>
      <c r="B107" s="2">
        <v>2.786</v>
      </c>
      <c r="C107" s="10">
        <v>7.2999999999999995E-2</v>
      </c>
      <c r="D107" s="1">
        <f t="shared" si="3"/>
        <v>2.7130000000000001</v>
      </c>
      <c r="E107" s="12">
        <f t="shared" si="6"/>
        <v>2439.90812641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3"/>
  <sheetViews>
    <sheetView workbookViewId="0">
      <selection activeCell="I54" sqref="I54"/>
    </sheetView>
  </sheetViews>
  <sheetFormatPr defaultRowHeight="14.4" x14ac:dyDescent="0.3"/>
  <cols>
    <col min="1" max="1" width="28.6640625" customWidth="1"/>
    <col min="2" max="2" width="12.21875" customWidth="1"/>
    <col min="3" max="3" width="10.109375" customWidth="1"/>
    <col min="4" max="4" width="10.21875" customWidth="1"/>
    <col min="5" max="5" width="10.6640625" customWidth="1"/>
  </cols>
  <sheetData>
    <row r="2" spans="1:6" x14ac:dyDescent="0.3">
      <c r="A2" s="5">
        <v>2.4870000000000001</v>
      </c>
      <c r="B2" s="6">
        <v>0.47899999999999998</v>
      </c>
      <c r="C2" s="6">
        <v>0.28100000000000003</v>
      </c>
      <c r="D2" s="6">
        <v>0.307</v>
      </c>
      <c r="E2" s="6">
        <v>0.28100000000000003</v>
      </c>
      <c r="F2" s="13"/>
    </row>
    <row r="3" spans="1:6" x14ac:dyDescent="0.3">
      <c r="A3" s="5">
        <v>1.655</v>
      </c>
      <c r="B3" s="6">
        <v>0.56899999999999995</v>
      </c>
      <c r="C3" s="6">
        <v>0.38200000000000001</v>
      </c>
      <c r="D3" s="6">
        <v>0.376</v>
      </c>
      <c r="E3" s="6">
        <v>0.40699999999999997</v>
      </c>
      <c r="F3" s="13"/>
    </row>
    <row r="4" spans="1:6" x14ac:dyDescent="0.3">
      <c r="A4" s="5">
        <v>0.94099999999999995</v>
      </c>
      <c r="B4" s="6">
        <v>0.48099999999999998</v>
      </c>
      <c r="C4" s="6">
        <v>0.378</v>
      </c>
      <c r="D4" s="6">
        <v>0.47599999999999998</v>
      </c>
      <c r="E4" s="6">
        <v>0.379</v>
      </c>
      <c r="F4" s="13"/>
    </row>
    <row r="5" spans="1:6" x14ac:dyDescent="0.3">
      <c r="A5" s="5">
        <v>0.48499999999999999</v>
      </c>
      <c r="B5" s="6">
        <v>0.50800000000000001</v>
      </c>
      <c r="C5" s="6">
        <v>0.371</v>
      </c>
      <c r="D5" s="6">
        <v>0.308</v>
      </c>
      <c r="E5" s="6">
        <v>0.376</v>
      </c>
      <c r="F5" s="13"/>
    </row>
    <row r="6" spans="1:6" x14ac:dyDescent="0.3">
      <c r="A6" s="5">
        <v>0.26700000000000002</v>
      </c>
      <c r="B6" s="6">
        <v>0.58899999999999997</v>
      </c>
      <c r="C6" s="6">
        <v>0.27300000000000002</v>
      </c>
      <c r="D6" s="6">
        <v>0.27800000000000002</v>
      </c>
      <c r="E6" s="6">
        <v>0.376</v>
      </c>
      <c r="F6" s="13"/>
    </row>
    <row r="7" spans="1:6" x14ac:dyDescent="0.3">
      <c r="A7" s="5">
        <v>0.17799999999999999</v>
      </c>
      <c r="B7" s="6">
        <v>0.47899999999999998</v>
      </c>
      <c r="C7" s="6">
        <v>0.27300000000000002</v>
      </c>
      <c r="D7" s="6">
        <v>0.38400000000000001</v>
      </c>
      <c r="E7" s="6">
        <v>0.378</v>
      </c>
      <c r="F7" s="13"/>
    </row>
    <row r="8" spans="1:6" x14ac:dyDescent="0.3">
      <c r="A8" s="5">
        <v>0.125</v>
      </c>
      <c r="B8" s="6">
        <v>0.58399999999999996</v>
      </c>
      <c r="C8" s="6">
        <v>0.28699999999999998</v>
      </c>
      <c r="D8" s="6">
        <v>0.308</v>
      </c>
      <c r="E8" s="1"/>
      <c r="F8" s="13"/>
    </row>
    <row r="9" spans="1:6" x14ac:dyDescent="0.3">
      <c r="A9" s="10">
        <v>6.9000000000000006E-2</v>
      </c>
      <c r="B9" s="6">
        <v>0.38300000000000001</v>
      </c>
      <c r="C9" s="6">
        <v>0.39300000000000002</v>
      </c>
      <c r="D9" s="6">
        <v>0.28299999999999997</v>
      </c>
      <c r="E9" s="1"/>
      <c r="F9" s="13"/>
    </row>
    <row r="14" spans="1:6" x14ac:dyDescent="0.3">
      <c r="A14" s="13" t="s">
        <v>0</v>
      </c>
      <c r="B14" s="8" t="s">
        <v>9</v>
      </c>
      <c r="C14" s="8" t="s">
        <v>10</v>
      </c>
      <c r="D14" s="8" t="s">
        <v>11</v>
      </c>
      <c r="E14" s="8" t="s">
        <v>12</v>
      </c>
    </row>
    <row r="15" spans="1:6" x14ac:dyDescent="0.3">
      <c r="A15" s="13" t="s">
        <v>1</v>
      </c>
      <c r="B15" s="5">
        <v>2.4870000000000001</v>
      </c>
      <c r="C15" s="1">
        <f>B15-B22</f>
        <v>2.4180000000000001</v>
      </c>
      <c r="D15" s="1">
        <v>2000</v>
      </c>
      <c r="E15" s="12">
        <f>(190.67*C15*C15)+(346*C15)+(28.676)</f>
        <v>1980.09886508</v>
      </c>
    </row>
    <row r="16" spans="1:6" x14ac:dyDescent="0.3">
      <c r="A16" s="13" t="s">
        <v>2</v>
      </c>
      <c r="B16" s="5">
        <v>1.655</v>
      </c>
      <c r="C16" s="1">
        <f>B16-B22</f>
        <v>1.5860000000000001</v>
      </c>
      <c r="D16" s="1">
        <v>1000</v>
      </c>
      <c r="E16" s="12">
        <f t="shared" ref="E16:E21" si="0">(190.67*C16*C16)+(346*C16)+(28.676)</f>
        <v>1057.04255532</v>
      </c>
    </row>
    <row r="17" spans="1:12" x14ac:dyDescent="0.3">
      <c r="A17" s="13" t="s">
        <v>3</v>
      </c>
      <c r="B17" s="5">
        <v>0.94099999999999995</v>
      </c>
      <c r="C17" s="1">
        <f>B17-B22</f>
        <v>0.87199999999999989</v>
      </c>
      <c r="D17" s="1">
        <v>500</v>
      </c>
      <c r="E17" s="12">
        <f t="shared" si="0"/>
        <v>475.37041727999991</v>
      </c>
    </row>
    <row r="18" spans="1:12" x14ac:dyDescent="0.3">
      <c r="A18" s="13" t="s">
        <v>4</v>
      </c>
      <c r="B18" s="5">
        <v>0.48499999999999999</v>
      </c>
      <c r="C18" s="1">
        <f>B18-B22</f>
        <v>0.41599999999999998</v>
      </c>
      <c r="D18" s="1">
        <v>250</v>
      </c>
      <c r="E18" s="12">
        <f t="shared" si="0"/>
        <v>205.60858751999999</v>
      </c>
    </row>
    <row r="19" spans="1:12" x14ac:dyDescent="0.3">
      <c r="A19" s="13" t="s">
        <v>5</v>
      </c>
      <c r="B19" s="5">
        <v>0.26700000000000002</v>
      </c>
      <c r="C19" s="1">
        <f>B19-B22</f>
        <v>0.19800000000000001</v>
      </c>
      <c r="D19" s="1">
        <v>125</v>
      </c>
      <c r="E19" s="12">
        <f t="shared" si="0"/>
        <v>104.65902668000001</v>
      </c>
    </row>
    <row r="20" spans="1:12" x14ac:dyDescent="0.3">
      <c r="A20" s="13" t="s">
        <v>6</v>
      </c>
      <c r="B20" s="5">
        <v>0.17799999999999999</v>
      </c>
      <c r="C20" s="1">
        <f>B20-B22</f>
        <v>0.10899999999999999</v>
      </c>
      <c r="D20" s="1">
        <v>62.5</v>
      </c>
      <c r="E20" s="12">
        <f t="shared" si="0"/>
        <v>68.65535027</v>
      </c>
    </row>
    <row r="21" spans="1:12" x14ac:dyDescent="0.3">
      <c r="A21" s="13" t="s">
        <v>7</v>
      </c>
      <c r="B21" s="5">
        <v>0.125</v>
      </c>
      <c r="C21" s="1">
        <f>B21-B22</f>
        <v>5.5999999999999994E-2</v>
      </c>
      <c r="D21" s="1">
        <v>31.25</v>
      </c>
      <c r="E21" s="12">
        <f t="shared" si="0"/>
        <v>48.649941119999994</v>
      </c>
    </row>
    <row r="22" spans="1:12" x14ac:dyDescent="0.3">
      <c r="A22" s="13" t="s">
        <v>8</v>
      </c>
      <c r="B22" s="10">
        <v>6.9000000000000006E-2</v>
      </c>
      <c r="C22" s="1">
        <f>B22-B22</f>
        <v>0</v>
      </c>
      <c r="D22" s="1">
        <v>0</v>
      </c>
      <c r="E22" s="12">
        <v>0</v>
      </c>
    </row>
    <row r="26" spans="1:12" x14ac:dyDescent="0.3">
      <c r="J26" s="4" t="s">
        <v>15</v>
      </c>
      <c r="K26" s="4"/>
      <c r="L26" s="13"/>
    </row>
    <row r="27" spans="1:12" x14ac:dyDescent="0.3">
      <c r="I27" s="13"/>
      <c r="J27" s="13"/>
      <c r="K27" s="13"/>
    </row>
    <row r="33" spans="1:5" x14ac:dyDescent="0.3">
      <c r="A33" s="17" t="s">
        <v>13</v>
      </c>
      <c r="B33" s="2" t="s">
        <v>14</v>
      </c>
      <c r="C33" s="3" t="s">
        <v>8</v>
      </c>
      <c r="D33" s="1" t="s">
        <v>10</v>
      </c>
      <c r="E33" s="9" t="s">
        <v>12</v>
      </c>
    </row>
    <row r="34" spans="1:5" x14ac:dyDescent="0.3">
      <c r="A34" s="17" t="s">
        <v>45</v>
      </c>
      <c r="B34" s="6">
        <v>0.47899999999999998</v>
      </c>
      <c r="C34" s="10">
        <v>6.9000000000000006E-2</v>
      </c>
      <c r="D34" s="1">
        <f t="shared" ref="D34:D63" si="1">(B34-C34)</f>
        <v>0.41</v>
      </c>
      <c r="E34" s="12">
        <f t="shared" ref="E34:E63" si="2">(190.67*D34*D34)+(346*D34)+(28.676)</f>
        <v>202.58762699999997</v>
      </c>
    </row>
    <row r="35" spans="1:5" x14ac:dyDescent="0.3">
      <c r="A35" s="17" t="s">
        <v>46</v>
      </c>
      <c r="B35" s="6">
        <v>0.56899999999999995</v>
      </c>
      <c r="C35" s="10">
        <v>6.9000000000000006E-2</v>
      </c>
      <c r="D35" s="1">
        <f t="shared" si="1"/>
        <v>0.49999999999999994</v>
      </c>
      <c r="E35" s="12">
        <f t="shared" si="2"/>
        <v>249.34349999999995</v>
      </c>
    </row>
    <row r="36" spans="1:5" x14ac:dyDescent="0.3">
      <c r="A36" s="17" t="s">
        <v>47</v>
      </c>
      <c r="B36" s="6">
        <v>0.48099999999999998</v>
      </c>
      <c r="C36" s="10">
        <v>6.9000000000000006E-2</v>
      </c>
      <c r="D36" s="1">
        <f t="shared" si="1"/>
        <v>0.41199999999999998</v>
      </c>
      <c r="E36" s="12">
        <f t="shared" si="2"/>
        <v>203.59308847999998</v>
      </c>
    </row>
    <row r="37" spans="1:5" x14ac:dyDescent="0.3">
      <c r="A37" s="17" t="s">
        <v>48</v>
      </c>
      <c r="B37" s="6">
        <v>0.50800000000000001</v>
      </c>
      <c r="C37" s="10">
        <v>6.9000000000000006E-2</v>
      </c>
      <c r="D37" s="1">
        <f t="shared" si="1"/>
        <v>0.439</v>
      </c>
      <c r="E37" s="12">
        <f t="shared" si="2"/>
        <v>217.31611307</v>
      </c>
    </row>
    <row r="38" spans="1:5" x14ac:dyDescent="0.3">
      <c r="A38" s="17" t="s">
        <v>49</v>
      </c>
      <c r="B38" s="6">
        <v>0.58899999999999997</v>
      </c>
      <c r="C38" s="10">
        <v>6.9000000000000006E-2</v>
      </c>
      <c r="D38" s="1">
        <f t="shared" si="1"/>
        <v>0.52</v>
      </c>
      <c r="E38" s="12">
        <f t="shared" si="2"/>
        <v>260.15316799999999</v>
      </c>
    </row>
    <row r="39" spans="1:5" x14ac:dyDescent="0.3">
      <c r="A39" s="17" t="s">
        <v>50</v>
      </c>
      <c r="B39" s="6">
        <v>0.47899999999999998</v>
      </c>
      <c r="C39" s="10">
        <v>6.9000000000000006E-2</v>
      </c>
      <c r="D39" s="1">
        <f t="shared" si="1"/>
        <v>0.41</v>
      </c>
      <c r="E39" s="12">
        <f t="shared" si="2"/>
        <v>202.58762699999997</v>
      </c>
    </row>
    <row r="40" spans="1:5" x14ac:dyDescent="0.3">
      <c r="A40" s="17" t="s">
        <v>51</v>
      </c>
      <c r="B40" s="6">
        <v>0.58399999999999996</v>
      </c>
      <c r="C40" s="10">
        <v>6.9000000000000006E-2</v>
      </c>
      <c r="D40" s="1">
        <f t="shared" si="1"/>
        <v>0.5149999999999999</v>
      </c>
      <c r="E40" s="12">
        <f t="shared" si="2"/>
        <v>257.43645074999995</v>
      </c>
    </row>
    <row r="41" spans="1:5" x14ac:dyDescent="0.3">
      <c r="A41" s="17" t="s">
        <v>52</v>
      </c>
      <c r="B41" s="6">
        <v>0.38300000000000001</v>
      </c>
      <c r="C41" s="10">
        <v>6.9000000000000006E-2</v>
      </c>
      <c r="D41" s="1">
        <f t="shared" si="1"/>
        <v>0.314</v>
      </c>
      <c r="E41" s="12">
        <f t="shared" si="2"/>
        <v>156.11929932000001</v>
      </c>
    </row>
    <row r="42" spans="1:5" x14ac:dyDescent="0.3">
      <c r="A42" s="17" t="s">
        <v>53</v>
      </c>
      <c r="B42" s="6">
        <v>0.28100000000000003</v>
      </c>
      <c r="C42" s="10">
        <v>6.9000000000000006E-2</v>
      </c>
      <c r="D42" s="1">
        <f t="shared" si="1"/>
        <v>0.21200000000000002</v>
      </c>
      <c r="E42" s="12">
        <f t="shared" si="2"/>
        <v>110.59747248000001</v>
      </c>
    </row>
    <row r="43" spans="1:5" x14ac:dyDescent="0.3">
      <c r="A43" s="17" t="s">
        <v>54</v>
      </c>
      <c r="B43" s="6">
        <v>0.38200000000000001</v>
      </c>
      <c r="C43" s="10">
        <v>6.9000000000000006E-2</v>
      </c>
      <c r="D43" s="1">
        <f t="shared" si="1"/>
        <v>0.313</v>
      </c>
      <c r="E43" s="12">
        <f t="shared" si="2"/>
        <v>155.65374922999999</v>
      </c>
    </row>
    <row r="44" spans="1:5" x14ac:dyDescent="0.3">
      <c r="A44" s="17" t="s">
        <v>55</v>
      </c>
      <c r="B44" s="6">
        <v>0.378</v>
      </c>
      <c r="C44" s="10">
        <v>6.9000000000000006E-2</v>
      </c>
      <c r="D44" s="1">
        <f t="shared" si="1"/>
        <v>0.309</v>
      </c>
      <c r="E44" s="12">
        <f t="shared" si="2"/>
        <v>153.79536227</v>
      </c>
    </row>
    <row r="45" spans="1:5" x14ac:dyDescent="0.3">
      <c r="A45" s="17" t="s">
        <v>56</v>
      </c>
      <c r="B45" s="6">
        <v>0.371</v>
      </c>
      <c r="C45" s="10">
        <v>6.9000000000000006E-2</v>
      </c>
      <c r="D45" s="1">
        <f t="shared" si="1"/>
        <v>0.30199999999999999</v>
      </c>
      <c r="E45" s="12">
        <f t="shared" si="2"/>
        <v>150.55786667999999</v>
      </c>
    </row>
    <row r="46" spans="1:5" x14ac:dyDescent="0.3">
      <c r="A46" s="17" t="s">
        <v>57</v>
      </c>
      <c r="B46" s="6">
        <v>0.27300000000000002</v>
      </c>
      <c r="C46" s="10">
        <v>6.9000000000000006E-2</v>
      </c>
      <c r="D46" s="1">
        <f t="shared" si="1"/>
        <v>0.20400000000000001</v>
      </c>
      <c r="E46" s="12">
        <f t="shared" si="2"/>
        <v>107.19492272000001</v>
      </c>
    </row>
    <row r="47" spans="1:5" x14ac:dyDescent="0.3">
      <c r="A47" s="17" t="s">
        <v>58</v>
      </c>
      <c r="B47" s="6">
        <v>0.27300000000000002</v>
      </c>
      <c r="C47" s="10">
        <v>6.9000000000000006E-2</v>
      </c>
      <c r="D47" s="1">
        <f t="shared" si="1"/>
        <v>0.20400000000000001</v>
      </c>
      <c r="E47" s="12">
        <f t="shared" si="2"/>
        <v>107.19492272000001</v>
      </c>
    </row>
    <row r="48" spans="1:5" x14ac:dyDescent="0.3">
      <c r="A48" s="17" t="s">
        <v>59</v>
      </c>
      <c r="B48" s="6">
        <v>0.28699999999999998</v>
      </c>
      <c r="C48" s="10">
        <v>6.9000000000000006E-2</v>
      </c>
      <c r="D48" s="1">
        <f t="shared" si="1"/>
        <v>0.21799999999999997</v>
      </c>
      <c r="E48" s="12">
        <f t="shared" si="2"/>
        <v>113.16540108</v>
      </c>
    </row>
    <row r="49" spans="1:5" x14ac:dyDescent="0.3">
      <c r="A49" s="17" t="s">
        <v>60</v>
      </c>
      <c r="B49" s="6">
        <v>0.39300000000000002</v>
      </c>
      <c r="C49" s="10">
        <v>6.9000000000000006E-2</v>
      </c>
      <c r="D49" s="1">
        <f t="shared" si="1"/>
        <v>0.32400000000000001</v>
      </c>
      <c r="E49" s="12">
        <f t="shared" si="2"/>
        <v>160.79577391999999</v>
      </c>
    </row>
    <row r="50" spans="1:5" x14ac:dyDescent="0.3">
      <c r="A50" s="17" t="s">
        <v>61</v>
      </c>
      <c r="B50" s="6">
        <v>0.307</v>
      </c>
      <c r="C50" s="10">
        <v>6.9000000000000006E-2</v>
      </c>
      <c r="D50" s="1">
        <f t="shared" si="1"/>
        <v>0.23799999999999999</v>
      </c>
      <c r="E50" s="12">
        <f t="shared" si="2"/>
        <v>121.82431147999999</v>
      </c>
    </row>
    <row r="51" spans="1:5" x14ac:dyDescent="0.3">
      <c r="A51" s="17" t="s">
        <v>62</v>
      </c>
      <c r="B51" s="6">
        <v>0.376</v>
      </c>
      <c r="C51" s="10">
        <v>6.9000000000000006E-2</v>
      </c>
      <c r="D51" s="1">
        <f t="shared" si="1"/>
        <v>0.307</v>
      </c>
      <c r="E51" s="12">
        <f t="shared" si="2"/>
        <v>152.86845682999999</v>
      </c>
    </row>
    <row r="52" spans="1:5" x14ac:dyDescent="0.3">
      <c r="A52" s="17" t="s">
        <v>63</v>
      </c>
      <c r="B52" s="6">
        <v>0.47599999999999998</v>
      </c>
      <c r="C52" s="10">
        <v>6.9000000000000006E-2</v>
      </c>
      <c r="D52" s="1">
        <f t="shared" si="1"/>
        <v>0.40699999999999997</v>
      </c>
      <c r="E52" s="12">
        <f t="shared" si="2"/>
        <v>201.08229483</v>
      </c>
    </row>
    <row r="53" spans="1:5" x14ac:dyDescent="0.3">
      <c r="A53" s="17" t="s">
        <v>64</v>
      </c>
      <c r="B53" s="6">
        <v>0.308</v>
      </c>
      <c r="C53" s="10">
        <v>6.9000000000000006E-2</v>
      </c>
      <c r="D53" s="1">
        <f t="shared" si="1"/>
        <v>0.23899999999999999</v>
      </c>
      <c r="E53" s="12">
        <f t="shared" si="2"/>
        <v>122.26126107</v>
      </c>
    </row>
    <row r="54" spans="1:5" x14ac:dyDescent="0.3">
      <c r="A54" s="17" t="s">
        <v>65</v>
      </c>
      <c r="B54" s="6">
        <v>0.27800000000000002</v>
      </c>
      <c r="C54" s="10">
        <v>6.9000000000000006E-2</v>
      </c>
      <c r="D54" s="1">
        <f t="shared" si="1"/>
        <v>0.20900000000000002</v>
      </c>
      <c r="E54" s="12">
        <f t="shared" si="2"/>
        <v>109.31865627000001</v>
      </c>
    </row>
    <row r="55" spans="1:5" x14ac:dyDescent="0.3">
      <c r="A55" s="17" t="s">
        <v>66</v>
      </c>
      <c r="B55" s="6">
        <v>0.38400000000000001</v>
      </c>
      <c r="C55" s="10">
        <v>6.9000000000000006E-2</v>
      </c>
      <c r="D55" s="1">
        <f t="shared" si="1"/>
        <v>0.315</v>
      </c>
      <c r="E55" s="12">
        <f t="shared" si="2"/>
        <v>156.58523074999999</v>
      </c>
    </row>
    <row r="56" spans="1:5" x14ac:dyDescent="0.3">
      <c r="A56" s="17" t="s">
        <v>67</v>
      </c>
      <c r="B56" s="6">
        <v>0.308</v>
      </c>
      <c r="C56" s="10">
        <v>6.9000000000000006E-2</v>
      </c>
      <c r="D56" s="1">
        <f t="shared" si="1"/>
        <v>0.23899999999999999</v>
      </c>
      <c r="E56" s="12">
        <f t="shared" si="2"/>
        <v>122.26126107</v>
      </c>
    </row>
    <row r="57" spans="1:5" x14ac:dyDescent="0.3">
      <c r="A57" s="17" t="s">
        <v>68</v>
      </c>
      <c r="B57" s="6">
        <v>0.28299999999999997</v>
      </c>
      <c r="C57" s="10">
        <v>6.9000000000000006E-2</v>
      </c>
      <c r="D57" s="1">
        <f t="shared" si="1"/>
        <v>0.21399999999999997</v>
      </c>
      <c r="E57" s="12">
        <f t="shared" si="2"/>
        <v>111.45192331999998</v>
      </c>
    </row>
    <row r="58" spans="1:5" x14ac:dyDescent="0.3">
      <c r="A58" s="17" t="s">
        <v>69</v>
      </c>
      <c r="B58" s="6">
        <v>0.28100000000000003</v>
      </c>
      <c r="C58" s="10">
        <v>6.9000000000000006E-2</v>
      </c>
      <c r="D58" s="1">
        <f t="shared" si="1"/>
        <v>0.21200000000000002</v>
      </c>
      <c r="E58" s="12">
        <f t="shared" si="2"/>
        <v>110.59747248000001</v>
      </c>
    </row>
    <row r="59" spans="1:5" x14ac:dyDescent="0.3">
      <c r="A59" s="17" t="s">
        <v>70</v>
      </c>
      <c r="B59" s="6">
        <v>0.40699999999999997</v>
      </c>
      <c r="C59" s="10">
        <v>6.9000000000000006E-2</v>
      </c>
      <c r="D59" s="1">
        <f t="shared" si="1"/>
        <v>0.33799999999999997</v>
      </c>
      <c r="E59" s="12">
        <f t="shared" si="2"/>
        <v>167.40690347999998</v>
      </c>
    </row>
    <row r="60" spans="1:5" x14ac:dyDescent="0.3">
      <c r="A60" s="17" t="s">
        <v>71</v>
      </c>
      <c r="B60" s="6">
        <v>0.379</v>
      </c>
      <c r="C60" s="10">
        <v>6.9000000000000006E-2</v>
      </c>
      <c r="D60" s="1">
        <f t="shared" si="1"/>
        <v>0.31</v>
      </c>
      <c r="E60" s="12">
        <f t="shared" si="2"/>
        <v>154.259387</v>
      </c>
    </row>
    <row r="61" spans="1:5" x14ac:dyDescent="0.3">
      <c r="A61" s="17" t="s">
        <v>72</v>
      </c>
      <c r="B61" s="6">
        <v>0.376</v>
      </c>
      <c r="C61" s="10">
        <v>6.9000000000000006E-2</v>
      </c>
      <c r="D61" s="1">
        <f t="shared" si="1"/>
        <v>0.307</v>
      </c>
      <c r="E61" s="12">
        <f t="shared" si="2"/>
        <v>152.86845682999999</v>
      </c>
    </row>
    <row r="62" spans="1:5" x14ac:dyDescent="0.3">
      <c r="A62" s="17" t="s">
        <v>73</v>
      </c>
      <c r="B62" s="6">
        <v>0.376</v>
      </c>
      <c r="C62" s="10">
        <v>6.9000000000000006E-2</v>
      </c>
      <c r="D62" s="1">
        <f t="shared" si="1"/>
        <v>0.307</v>
      </c>
      <c r="E62" s="12">
        <f t="shared" si="2"/>
        <v>152.86845682999999</v>
      </c>
    </row>
    <row r="63" spans="1:5" x14ac:dyDescent="0.3">
      <c r="A63" s="17" t="s">
        <v>74</v>
      </c>
      <c r="B63" s="6">
        <v>0.378</v>
      </c>
      <c r="C63" s="10">
        <v>6.9000000000000006E-2</v>
      </c>
      <c r="D63" s="1">
        <f t="shared" si="1"/>
        <v>0.309</v>
      </c>
      <c r="E63" s="12">
        <f t="shared" si="2"/>
        <v>153.79536227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workbookViewId="0">
      <selection activeCell="F9" sqref="F9"/>
    </sheetView>
  </sheetViews>
  <sheetFormatPr defaultRowHeight="14.4" x14ac:dyDescent="0.3"/>
  <cols>
    <col min="1" max="1" width="28.88671875" customWidth="1"/>
    <col min="2" max="2" width="11.6640625" customWidth="1"/>
    <col min="3" max="3" width="10.88671875" customWidth="1"/>
    <col min="4" max="4" width="10.5546875" customWidth="1"/>
    <col min="5" max="5" width="10.109375" customWidth="1"/>
  </cols>
  <sheetData>
    <row r="2" spans="1:5" x14ac:dyDescent="0.3">
      <c r="A2" s="5">
        <v>2.528</v>
      </c>
      <c r="B2" s="6">
        <v>0.16800000000000001</v>
      </c>
      <c r="C2" s="6">
        <v>0.253</v>
      </c>
      <c r="D2" s="6">
        <v>0.38800000000000001</v>
      </c>
      <c r="E2" s="6">
        <v>0.29399999999999998</v>
      </c>
    </row>
    <row r="3" spans="1:5" x14ac:dyDescent="0.3">
      <c r="A3" s="14">
        <v>1.651</v>
      </c>
      <c r="B3" s="6">
        <v>0.16</v>
      </c>
      <c r="C3" s="6">
        <v>0.27100000000000002</v>
      </c>
      <c r="D3" s="6">
        <v>0.29199999999999998</v>
      </c>
      <c r="E3" s="6">
        <v>0.249</v>
      </c>
    </row>
    <row r="4" spans="1:5" x14ac:dyDescent="0.3">
      <c r="A4" s="5">
        <v>1.0009999999999999</v>
      </c>
      <c r="B4" s="6">
        <v>0.22800000000000001</v>
      </c>
      <c r="C4" s="6">
        <v>0.28800000000000003</v>
      </c>
      <c r="D4" s="6">
        <v>0.187</v>
      </c>
      <c r="E4" s="6">
        <v>0.24299999999999999</v>
      </c>
    </row>
    <row r="5" spans="1:5" x14ac:dyDescent="0.3">
      <c r="A5" s="5">
        <v>0.71299999999999997</v>
      </c>
      <c r="B5" s="6">
        <v>0.20899999999999999</v>
      </c>
      <c r="C5" s="6">
        <v>0.246</v>
      </c>
      <c r="D5" s="6">
        <v>0.20899999999999999</v>
      </c>
      <c r="E5" s="6">
        <v>0.20500000000000002</v>
      </c>
    </row>
    <row r="6" spans="1:5" x14ac:dyDescent="0.3">
      <c r="A6" s="5">
        <v>0.372</v>
      </c>
      <c r="B6" s="6">
        <v>0.223</v>
      </c>
      <c r="C6" s="6">
        <v>0.22500000000000001</v>
      </c>
      <c r="D6" s="6">
        <v>0.20600000000000002</v>
      </c>
      <c r="E6" s="6">
        <v>0.185</v>
      </c>
    </row>
    <row r="7" spans="1:5" x14ac:dyDescent="0.3">
      <c r="A7" s="5">
        <v>0.29799999999999999</v>
      </c>
      <c r="B7" s="6">
        <v>0.214</v>
      </c>
      <c r="C7" s="6">
        <v>0.46500000000000002</v>
      </c>
      <c r="D7" s="6">
        <v>0.26400000000000001</v>
      </c>
      <c r="E7" s="6">
        <v>0.156</v>
      </c>
    </row>
    <row r="8" spans="1:5" x14ac:dyDescent="0.3">
      <c r="A8" s="5">
        <v>0.13700000000000001</v>
      </c>
      <c r="B8" s="6">
        <v>0.19</v>
      </c>
      <c r="C8" s="6">
        <v>0.38500000000000001</v>
      </c>
      <c r="D8" s="6">
        <v>0.27200000000000002</v>
      </c>
      <c r="E8" s="1"/>
    </row>
    <row r="9" spans="1:5" x14ac:dyDescent="0.3">
      <c r="A9" s="10">
        <v>8.7000000000000008E-2</v>
      </c>
      <c r="B9" s="6">
        <v>0.39400000000000002</v>
      </c>
      <c r="C9" s="6">
        <v>0.38600000000000001</v>
      </c>
      <c r="D9" s="6">
        <v>0.247</v>
      </c>
      <c r="E9" s="1"/>
    </row>
    <row r="14" spans="1:5" x14ac:dyDescent="0.3">
      <c r="A14" s="13" t="s">
        <v>0</v>
      </c>
      <c r="B14" s="8" t="s">
        <v>9</v>
      </c>
      <c r="C14" s="8" t="s">
        <v>10</v>
      </c>
      <c r="D14" s="8" t="s">
        <v>11</v>
      </c>
      <c r="E14" s="8" t="s">
        <v>12</v>
      </c>
    </row>
    <row r="15" spans="1:5" x14ac:dyDescent="0.3">
      <c r="A15" s="13" t="s">
        <v>1</v>
      </c>
      <c r="B15" s="5">
        <v>2.528</v>
      </c>
      <c r="C15" s="1">
        <f>B15-B22</f>
        <v>2.4409999999999998</v>
      </c>
      <c r="D15" s="7">
        <v>4000</v>
      </c>
      <c r="E15" s="12">
        <f>(403.8*C15*C15)+(651.72*C15)+(3.3416)</f>
        <v>4000.2247477999999</v>
      </c>
    </row>
    <row r="16" spans="1:5" x14ac:dyDescent="0.3">
      <c r="A16" s="13" t="s">
        <v>2</v>
      </c>
      <c r="B16" s="14">
        <v>1.651</v>
      </c>
      <c r="C16" s="1">
        <f>B16-B22</f>
        <v>1.5640000000000001</v>
      </c>
      <c r="D16" s="1">
        <v>2000</v>
      </c>
      <c r="E16" s="12">
        <f t="shared" ref="E16:E22" si="0">(403.8*C16*C16)+(651.72*C16)+(3.3416)</f>
        <v>2010.3652448000003</v>
      </c>
    </row>
    <row r="17" spans="1:13" x14ac:dyDescent="0.3">
      <c r="A17" s="13" t="s">
        <v>3</v>
      </c>
      <c r="B17" s="5">
        <v>1.0009999999999999</v>
      </c>
      <c r="C17" s="1">
        <f>B17-B22</f>
        <v>0.91399999999999992</v>
      </c>
      <c r="D17" s="1">
        <v>1000</v>
      </c>
      <c r="E17" s="12">
        <f t="shared" si="0"/>
        <v>936.34658479999985</v>
      </c>
    </row>
    <row r="18" spans="1:13" x14ac:dyDescent="0.3">
      <c r="A18" s="13" t="s">
        <v>4</v>
      </c>
      <c r="B18" s="5">
        <v>0.71299999999999997</v>
      </c>
      <c r="C18" s="1">
        <f>B18-B22</f>
        <v>0.626</v>
      </c>
      <c r="D18" s="1">
        <v>500</v>
      </c>
      <c r="E18" s="12">
        <f t="shared" si="0"/>
        <v>569.55784879999999</v>
      </c>
    </row>
    <row r="19" spans="1:13" x14ac:dyDescent="0.3">
      <c r="A19" s="13" t="s">
        <v>5</v>
      </c>
      <c r="B19" s="5">
        <v>0.372</v>
      </c>
      <c r="C19" s="1">
        <f>B19-B22</f>
        <v>0.28499999999999998</v>
      </c>
      <c r="D19" s="1">
        <v>250</v>
      </c>
      <c r="E19" s="12">
        <f t="shared" si="0"/>
        <v>221.88045499999998</v>
      </c>
    </row>
    <row r="20" spans="1:13" x14ac:dyDescent="0.3">
      <c r="A20" s="13" t="s">
        <v>6</v>
      </c>
      <c r="B20" s="5">
        <v>0.29799999999999999</v>
      </c>
      <c r="C20" s="1">
        <f>B20-B22</f>
        <v>0.21099999999999997</v>
      </c>
      <c r="D20" s="1">
        <v>125</v>
      </c>
      <c r="E20" s="12">
        <f t="shared" si="0"/>
        <v>158.83209979999998</v>
      </c>
    </row>
    <row r="21" spans="1:13" x14ac:dyDescent="0.3">
      <c r="A21" s="13" t="s">
        <v>7</v>
      </c>
      <c r="B21" s="5">
        <v>0.13700000000000001</v>
      </c>
      <c r="C21" s="1">
        <f>B21-B22</f>
        <v>0.05</v>
      </c>
      <c r="D21" s="1">
        <v>62.5</v>
      </c>
      <c r="E21" s="12">
        <f t="shared" si="0"/>
        <v>36.937100000000008</v>
      </c>
    </row>
    <row r="22" spans="1:13" x14ac:dyDescent="0.3">
      <c r="A22" s="13" t="s">
        <v>8</v>
      </c>
      <c r="B22" s="10">
        <v>8.7000000000000008E-2</v>
      </c>
      <c r="C22" s="1">
        <f>B22-B22</f>
        <v>0</v>
      </c>
      <c r="D22" s="1">
        <v>0</v>
      </c>
      <c r="E22" s="12">
        <f t="shared" si="0"/>
        <v>3.3416000000000001</v>
      </c>
    </row>
    <row r="23" spans="1:13" x14ac:dyDescent="0.3">
      <c r="K23" s="4" t="s">
        <v>15</v>
      </c>
      <c r="L23" s="4"/>
      <c r="M23" s="13"/>
    </row>
    <row r="30" spans="1:13" x14ac:dyDescent="0.3">
      <c r="A30" s="17" t="s">
        <v>13</v>
      </c>
      <c r="B30" s="2" t="s">
        <v>14</v>
      </c>
      <c r="C30" s="3" t="s">
        <v>8</v>
      </c>
      <c r="D30" s="1" t="s">
        <v>10</v>
      </c>
      <c r="E30" s="9" t="s">
        <v>12</v>
      </c>
    </row>
    <row r="31" spans="1:13" x14ac:dyDescent="0.3">
      <c r="A31" s="17" t="s">
        <v>45</v>
      </c>
      <c r="B31" s="6">
        <v>0.16800000000000001</v>
      </c>
      <c r="C31" s="10">
        <v>8.7000000000000008E-2</v>
      </c>
      <c r="D31" s="1">
        <f t="shared" ref="D31:D60" si="1">(B31-C31)</f>
        <v>8.1000000000000003E-2</v>
      </c>
      <c r="E31" s="12">
        <f t="shared" ref="E31:E60" si="2">(403.8*D31*D31)+(651.72*D31)+(3.3416)</f>
        <v>58.780251800000002</v>
      </c>
    </row>
    <row r="32" spans="1:13" x14ac:dyDescent="0.3">
      <c r="A32" s="17" t="s">
        <v>46</v>
      </c>
      <c r="B32" s="6">
        <v>0.16</v>
      </c>
      <c r="C32" s="10">
        <v>8.7000000000000008E-2</v>
      </c>
      <c r="D32" s="1">
        <f t="shared" si="1"/>
        <v>7.2999999999999995E-2</v>
      </c>
      <c r="E32" s="12">
        <f t="shared" si="2"/>
        <v>53.069010199999994</v>
      </c>
    </row>
    <row r="33" spans="1:5" x14ac:dyDescent="0.3">
      <c r="A33" s="17" t="s">
        <v>47</v>
      </c>
      <c r="B33" s="6">
        <v>0.22800000000000001</v>
      </c>
      <c r="C33" s="10">
        <v>8.7000000000000008E-2</v>
      </c>
      <c r="D33" s="1">
        <f t="shared" si="1"/>
        <v>0.14100000000000001</v>
      </c>
      <c r="E33" s="12">
        <f t="shared" si="2"/>
        <v>103.26206780000003</v>
      </c>
    </row>
    <row r="34" spans="1:5" x14ac:dyDescent="0.3">
      <c r="A34" s="17" t="s">
        <v>48</v>
      </c>
      <c r="B34" s="6">
        <v>0.20899999999999999</v>
      </c>
      <c r="C34" s="10">
        <v>8.7000000000000008E-2</v>
      </c>
      <c r="D34" s="1">
        <f t="shared" si="1"/>
        <v>0.12199999999999998</v>
      </c>
      <c r="E34" s="12">
        <f t="shared" si="2"/>
        <v>88.861599200000001</v>
      </c>
    </row>
    <row r="35" spans="1:5" x14ac:dyDescent="0.3">
      <c r="A35" s="17" t="s">
        <v>49</v>
      </c>
      <c r="B35" s="6">
        <v>0.223</v>
      </c>
      <c r="C35" s="10">
        <v>8.7000000000000008E-2</v>
      </c>
      <c r="D35" s="1">
        <f t="shared" si="1"/>
        <v>0.13600000000000001</v>
      </c>
      <c r="E35" s="12">
        <f t="shared" si="2"/>
        <v>99.444204800000009</v>
      </c>
    </row>
    <row r="36" spans="1:5" x14ac:dyDescent="0.3">
      <c r="A36" s="17" t="s">
        <v>50</v>
      </c>
      <c r="B36" s="6">
        <v>0.214</v>
      </c>
      <c r="C36" s="10">
        <v>8.7000000000000008E-2</v>
      </c>
      <c r="D36" s="1">
        <f t="shared" si="1"/>
        <v>0.127</v>
      </c>
      <c r="E36" s="12">
        <f t="shared" si="2"/>
        <v>92.622930199999999</v>
      </c>
    </row>
    <row r="37" spans="1:5" x14ac:dyDescent="0.3">
      <c r="A37" s="17" t="s">
        <v>51</v>
      </c>
      <c r="B37" s="6">
        <v>0.19</v>
      </c>
      <c r="C37" s="10">
        <v>8.7000000000000008E-2</v>
      </c>
      <c r="D37" s="1">
        <f t="shared" si="1"/>
        <v>0.10299999999999999</v>
      </c>
      <c r="E37" s="12">
        <f t="shared" si="2"/>
        <v>74.752674200000001</v>
      </c>
    </row>
    <row r="38" spans="1:5" x14ac:dyDescent="0.3">
      <c r="A38" s="17" t="s">
        <v>52</v>
      </c>
      <c r="B38" s="6">
        <v>0.39400000000000002</v>
      </c>
      <c r="C38" s="10">
        <v>8.7000000000000008E-2</v>
      </c>
      <c r="D38" s="1">
        <f t="shared" si="1"/>
        <v>0.307</v>
      </c>
      <c r="E38" s="12">
        <f t="shared" si="2"/>
        <v>241.47738620000001</v>
      </c>
    </row>
    <row r="39" spans="1:5" x14ac:dyDescent="0.3">
      <c r="A39" s="17" t="s">
        <v>53</v>
      </c>
      <c r="B39" s="6">
        <v>0.253</v>
      </c>
      <c r="C39" s="10">
        <v>8.7000000000000008E-2</v>
      </c>
      <c r="D39" s="1">
        <f t="shared" si="1"/>
        <v>0.16599999999999998</v>
      </c>
      <c r="E39" s="12">
        <f t="shared" si="2"/>
        <v>122.65423279999999</v>
      </c>
    </row>
    <row r="40" spans="1:5" x14ac:dyDescent="0.3">
      <c r="A40" s="17" t="s">
        <v>54</v>
      </c>
      <c r="B40" s="6">
        <v>0.27100000000000002</v>
      </c>
      <c r="C40" s="10">
        <v>8.7000000000000008E-2</v>
      </c>
      <c r="D40" s="1">
        <f t="shared" si="1"/>
        <v>0.184</v>
      </c>
      <c r="E40" s="12">
        <f t="shared" si="2"/>
        <v>136.92913280000002</v>
      </c>
    </row>
    <row r="41" spans="1:5" x14ac:dyDescent="0.3">
      <c r="A41" s="17" t="s">
        <v>55</v>
      </c>
      <c r="B41" s="6">
        <v>0.28800000000000003</v>
      </c>
      <c r="C41" s="10">
        <v>8.7000000000000008E-2</v>
      </c>
      <c r="D41" s="1">
        <f t="shared" si="1"/>
        <v>0.20100000000000001</v>
      </c>
      <c r="E41" s="12">
        <f t="shared" si="2"/>
        <v>150.6512438</v>
      </c>
    </row>
    <row r="42" spans="1:5" x14ac:dyDescent="0.3">
      <c r="A42" s="17" t="s">
        <v>56</v>
      </c>
      <c r="B42" s="6">
        <v>0.246</v>
      </c>
      <c r="C42" s="10">
        <v>8.7000000000000008E-2</v>
      </c>
      <c r="D42" s="1">
        <f t="shared" si="1"/>
        <v>0.15899999999999997</v>
      </c>
      <c r="E42" s="12">
        <f t="shared" si="2"/>
        <v>117.17354779999998</v>
      </c>
    </row>
    <row r="43" spans="1:5" x14ac:dyDescent="0.3">
      <c r="A43" s="17" t="s">
        <v>57</v>
      </c>
      <c r="B43" s="6">
        <v>0.22500000000000001</v>
      </c>
      <c r="C43" s="10">
        <v>8.7000000000000008E-2</v>
      </c>
      <c r="D43" s="1">
        <f t="shared" si="1"/>
        <v>0.13800000000000001</v>
      </c>
      <c r="E43" s="12">
        <f t="shared" si="2"/>
        <v>100.96892720000001</v>
      </c>
    </row>
    <row r="44" spans="1:5" x14ac:dyDescent="0.3">
      <c r="A44" s="17" t="s">
        <v>58</v>
      </c>
      <c r="B44" s="6">
        <v>0.46500000000000002</v>
      </c>
      <c r="C44" s="10">
        <v>8.7000000000000008E-2</v>
      </c>
      <c r="D44" s="1">
        <f t="shared" si="1"/>
        <v>0.378</v>
      </c>
      <c r="E44" s="12">
        <f t="shared" si="2"/>
        <v>307.38831920000007</v>
      </c>
    </row>
    <row r="45" spans="1:5" x14ac:dyDescent="0.3">
      <c r="A45" s="17" t="s">
        <v>59</v>
      </c>
      <c r="B45" s="6">
        <v>0.38500000000000001</v>
      </c>
      <c r="C45" s="10">
        <v>8.7000000000000008E-2</v>
      </c>
      <c r="D45" s="1">
        <f t="shared" si="1"/>
        <v>0.29799999999999999</v>
      </c>
      <c r="E45" s="12">
        <f t="shared" si="2"/>
        <v>233.4132152</v>
      </c>
    </row>
    <row r="46" spans="1:5" x14ac:dyDescent="0.3">
      <c r="A46" s="17" t="s">
        <v>60</v>
      </c>
      <c r="B46" s="6">
        <v>0.38600000000000001</v>
      </c>
      <c r="C46" s="10">
        <v>8.7000000000000008E-2</v>
      </c>
      <c r="D46" s="1">
        <f t="shared" si="1"/>
        <v>0.29899999999999999</v>
      </c>
      <c r="E46" s="12">
        <f t="shared" si="2"/>
        <v>234.30600380000001</v>
      </c>
    </row>
    <row r="47" spans="1:5" x14ac:dyDescent="0.3">
      <c r="A47" s="17" t="s">
        <v>61</v>
      </c>
      <c r="B47" s="6">
        <v>0.38800000000000001</v>
      </c>
      <c r="C47" s="10">
        <v>8.7000000000000008E-2</v>
      </c>
      <c r="D47" s="1">
        <f t="shared" si="1"/>
        <v>0.30099999999999999</v>
      </c>
      <c r="E47" s="12">
        <f t="shared" si="2"/>
        <v>236.0940038</v>
      </c>
    </row>
    <row r="48" spans="1:5" x14ac:dyDescent="0.3">
      <c r="A48" s="17" t="s">
        <v>62</v>
      </c>
      <c r="B48" s="6">
        <v>0.29199999999999998</v>
      </c>
      <c r="C48" s="10">
        <v>8.7000000000000008E-2</v>
      </c>
      <c r="D48" s="1">
        <f t="shared" si="1"/>
        <v>0.20499999999999996</v>
      </c>
      <c r="E48" s="12">
        <f t="shared" si="2"/>
        <v>153.91389499999997</v>
      </c>
    </row>
    <row r="49" spans="1:5" x14ac:dyDescent="0.3">
      <c r="A49" s="17" t="s">
        <v>63</v>
      </c>
      <c r="B49" s="6">
        <v>0.187</v>
      </c>
      <c r="C49" s="10">
        <v>8.7000000000000008E-2</v>
      </c>
      <c r="D49" s="1">
        <f t="shared" si="1"/>
        <v>9.9999999999999992E-2</v>
      </c>
      <c r="E49" s="12">
        <f t="shared" si="2"/>
        <v>72.551599999999993</v>
      </c>
    </row>
    <row r="50" spans="1:5" x14ac:dyDescent="0.3">
      <c r="A50" s="17" t="s">
        <v>64</v>
      </c>
      <c r="B50" s="6">
        <v>0.20899999999999999</v>
      </c>
      <c r="C50" s="10">
        <v>8.7000000000000008E-2</v>
      </c>
      <c r="D50" s="1">
        <f t="shared" si="1"/>
        <v>0.12199999999999998</v>
      </c>
      <c r="E50" s="12">
        <f t="shared" si="2"/>
        <v>88.861599200000001</v>
      </c>
    </row>
    <row r="51" spans="1:5" x14ac:dyDescent="0.3">
      <c r="A51" s="17" t="s">
        <v>65</v>
      </c>
      <c r="B51" s="6">
        <v>0.20600000000000002</v>
      </c>
      <c r="C51" s="10">
        <v>8.7000000000000008E-2</v>
      </c>
      <c r="D51" s="1">
        <f t="shared" si="1"/>
        <v>0.11900000000000001</v>
      </c>
      <c r="E51" s="12">
        <f t="shared" si="2"/>
        <v>86.61449180000001</v>
      </c>
    </row>
    <row r="52" spans="1:5" x14ac:dyDescent="0.3">
      <c r="A52" s="17" t="s">
        <v>66</v>
      </c>
      <c r="B52" s="6">
        <v>0.26400000000000001</v>
      </c>
      <c r="C52" s="10">
        <v>8.7000000000000008E-2</v>
      </c>
      <c r="D52" s="1">
        <f t="shared" si="1"/>
        <v>0.17699999999999999</v>
      </c>
      <c r="E52" s="12">
        <f t="shared" si="2"/>
        <v>131.34669019999998</v>
      </c>
    </row>
    <row r="53" spans="1:5" x14ac:dyDescent="0.3">
      <c r="A53" s="17" t="s">
        <v>67</v>
      </c>
      <c r="B53" s="6">
        <v>0.27200000000000002</v>
      </c>
      <c r="C53" s="10">
        <v>8.7000000000000008E-2</v>
      </c>
      <c r="D53" s="1">
        <f t="shared" si="1"/>
        <v>0.185</v>
      </c>
      <c r="E53" s="12">
        <f t="shared" si="2"/>
        <v>137.72985500000001</v>
      </c>
    </row>
    <row r="54" spans="1:5" x14ac:dyDescent="0.3">
      <c r="A54" s="17" t="s">
        <v>68</v>
      </c>
      <c r="B54" s="6">
        <v>0.247</v>
      </c>
      <c r="C54" s="10">
        <v>8.7000000000000008E-2</v>
      </c>
      <c r="D54" s="1">
        <f t="shared" si="1"/>
        <v>0.15999999999999998</v>
      </c>
      <c r="E54" s="12">
        <f t="shared" si="2"/>
        <v>117.95407999999998</v>
      </c>
    </row>
    <row r="55" spans="1:5" x14ac:dyDescent="0.3">
      <c r="A55" s="17" t="s">
        <v>69</v>
      </c>
      <c r="B55" s="6">
        <v>0.29399999999999998</v>
      </c>
      <c r="C55" s="10">
        <v>8.7000000000000008E-2</v>
      </c>
      <c r="D55" s="1">
        <f t="shared" si="1"/>
        <v>0.20699999999999996</v>
      </c>
      <c r="E55" s="12">
        <f t="shared" si="2"/>
        <v>155.55006619999997</v>
      </c>
    </row>
    <row r="56" spans="1:5" x14ac:dyDescent="0.3">
      <c r="A56" s="17" t="s">
        <v>70</v>
      </c>
      <c r="B56" s="6">
        <v>0.249</v>
      </c>
      <c r="C56" s="10">
        <v>8.7000000000000008E-2</v>
      </c>
      <c r="D56" s="1">
        <f t="shared" si="1"/>
        <v>0.16199999999999998</v>
      </c>
      <c r="E56" s="12">
        <f t="shared" si="2"/>
        <v>119.51756719999999</v>
      </c>
    </row>
    <row r="57" spans="1:5" x14ac:dyDescent="0.3">
      <c r="A57" s="17" t="s">
        <v>71</v>
      </c>
      <c r="B57" s="6">
        <v>0.24299999999999999</v>
      </c>
      <c r="C57" s="10">
        <v>8.7000000000000008E-2</v>
      </c>
      <c r="D57" s="1">
        <f t="shared" si="1"/>
        <v>0.15599999999999997</v>
      </c>
      <c r="E57" s="12">
        <f t="shared" si="2"/>
        <v>114.83679679999997</v>
      </c>
    </row>
    <row r="58" spans="1:5" x14ac:dyDescent="0.3">
      <c r="A58" s="17" t="s">
        <v>72</v>
      </c>
      <c r="B58" s="6">
        <v>0.20500000000000002</v>
      </c>
      <c r="C58" s="10">
        <v>8.7000000000000008E-2</v>
      </c>
      <c r="D58" s="1">
        <f t="shared" si="1"/>
        <v>0.11800000000000001</v>
      </c>
      <c r="E58" s="12">
        <f t="shared" si="2"/>
        <v>85.867071200000012</v>
      </c>
    </row>
    <row r="59" spans="1:5" x14ac:dyDescent="0.3">
      <c r="A59" s="17" t="s">
        <v>73</v>
      </c>
      <c r="B59" s="6">
        <v>0.185</v>
      </c>
      <c r="C59" s="10">
        <v>8.7000000000000008E-2</v>
      </c>
      <c r="D59" s="1">
        <f t="shared" si="1"/>
        <v>9.799999999999999E-2</v>
      </c>
      <c r="E59" s="12">
        <f t="shared" si="2"/>
        <v>71.088255199999992</v>
      </c>
    </row>
    <row r="60" spans="1:5" x14ac:dyDescent="0.3">
      <c r="A60" s="17" t="s">
        <v>74</v>
      </c>
      <c r="B60" s="6">
        <v>0.156</v>
      </c>
      <c r="C60" s="10">
        <v>8.7000000000000008E-2</v>
      </c>
      <c r="D60" s="1">
        <f t="shared" si="1"/>
        <v>6.8999999999999992E-2</v>
      </c>
      <c r="E60" s="12">
        <f t="shared" si="2"/>
        <v>50.232771799999995</v>
      </c>
    </row>
    <row r="61" spans="1:5" x14ac:dyDescent="0.3">
      <c r="D61"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9"/>
  <sheetViews>
    <sheetView workbookViewId="0">
      <selection activeCell="I63" sqref="I63"/>
    </sheetView>
  </sheetViews>
  <sheetFormatPr defaultRowHeight="14.4" x14ac:dyDescent="0.3"/>
  <cols>
    <col min="1" max="1" width="21.44140625" customWidth="1"/>
    <col min="2" max="2" width="11.21875" customWidth="1"/>
    <col min="4" max="4" width="10.44140625" customWidth="1"/>
    <col min="5" max="5" width="10" customWidth="1"/>
  </cols>
  <sheetData>
    <row r="2" spans="1:6" x14ac:dyDescent="0.3">
      <c r="A2" s="5">
        <v>1.869</v>
      </c>
      <c r="B2" s="2">
        <v>0.17300000000000001</v>
      </c>
      <c r="C2" s="2">
        <v>0.33</v>
      </c>
      <c r="D2" s="2">
        <v>0.29299999999999998</v>
      </c>
      <c r="E2" s="2">
        <v>0.27</v>
      </c>
      <c r="F2" s="2">
        <v>0.26200000000000001</v>
      </c>
    </row>
    <row r="3" spans="1:6" x14ac:dyDescent="0.3">
      <c r="A3" s="5">
        <v>1.2589999999999999</v>
      </c>
      <c r="B3" s="2">
        <v>0.23900000000000002</v>
      </c>
      <c r="C3" s="2">
        <v>0.27600000000000002</v>
      </c>
      <c r="D3" s="2">
        <v>0.23700000000000002</v>
      </c>
      <c r="E3" s="2">
        <v>0.214</v>
      </c>
      <c r="F3" s="2">
        <v>0.28000000000000003</v>
      </c>
    </row>
    <row r="4" spans="1:6" x14ac:dyDescent="0.3">
      <c r="A4" s="5">
        <v>0.82500000000000007</v>
      </c>
      <c r="B4" s="2">
        <v>0.27</v>
      </c>
      <c r="C4" s="2">
        <v>0.29099999999999998</v>
      </c>
      <c r="D4" s="2">
        <v>0.26100000000000001</v>
      </c>
      <c r="E4" s="2">
        <v>0.17300000000000001</v>
      </c>
      <c r="F4" s="2">
        <v>0.219</v>
      </c>
    </row>
    <row r="5" spans="1:6" x14ac:dyDescent="0.3">
      <c r="A5" s="5">
        <v>0.52700000000000002</v>
      </c>
      <c r="B5" s="2">
        <v>0.19900000000000001</v>
      </c>
      <c r="C5" s="2">
        <v>0.23500000000000001</v>
      </c>
      <c r="D5" s="2">
        <v>0.215</v>
      </c>
      <c r="E5" s="2">
        <v>0.19400000000000001</v>
      </c>
      <c r="F5" s="2">
        <v>0.23800000000000002</v>
      </c>
    </row>
    <row r="6" spans="1:6" x14ac:dyDescent="0.3">
      <c r="A6" s="5">
        <v>0.34600000000000003</v>
      </c>
      <c r="B6" s="2">
        <v>0.22600000000000001</v>
      </c>
      <c r="C6" s="2">
        <v>0.25600000000000001</v>
      </c>
      <c r="D6" s="2">
        <v>0.22900000000000001</v>
      </c>
      <c r="E6" s="2">
        <v>0.223</v>
      </c>
      <c r="F6" s="2">
        <v>0.27100000000000002</v>
      </c>
    </row>
    <row r="7" spans="1:6" x14ac:dyDescent="0.3">
      <c r="A7" s="5">
        <v>0.22900000000000001</v>
      </c>
      <c r="B7" s="2">
        <v>0.23400000000000001</v>
      </c>
      <c r="C7" s="2">
        <v>0.222</v>
      </c>
      <c r="D7" s="2">
        <v>0.30299999999999999</v>
      </c>
      <c r="E7" s="2">
        <v>0.22700000000000001</v>
      </c>
      <c r="F7" s="2">
        <v>0.27300000000000002</v>
      </c>
    </row>
    <row r="8" spans="1:6" x14ac:dyDescent="0.3">
      <c r="A8" s="10">
        <v>6.0999999999999999E-2</v>
      </c>
      <c r="B8" s="2">
        <v>0.27</v>
      </c>
      <c r="C8" s="2">
        <v>0.311</v>
      </c>
      <c r="D8" s="2">
        <v>0.25</v>
      </c>
      <c r="E8" s="2">
        <v>0.3</v>
      </c>
      <c r="F8" s="2">
        <v>0.309</v>
      </c>
    </row>
    <row r="9" spans="1:6" x14ac:dyDescent="0.3">
      <c r="A9" s="2">
        <v>0.221</v>
      </c>
      <c r="B9" s="2">
        <v>0.30499999999999999</v>
      </c>
      <c r="C9" s="2">
        <v>0.30099999999999999</v>
      </c>
      <c r="D9" s="2">
        <v>0.2</v>
      </c>
      <c r="E9" s="2">
        <v>0.16800000000000001</v>
      </c>
      <c r="F9" s="2">
        <v>0.26500000000000001</v>
      </c>
    </row>
    <row r="14" spans="1:6" x14ac:dyDescent="0.3">
      <c r="A14" s="15" t="s">
        <v>0</v>
      </c>
      <c r="B14" s="8" t="s">
        <v>9</v>
      </c>
      <c r="C14" s="8" t="s">
        <v>10</v>
      </c>
      <c r="D14" s="8" t="s">
        <v>11</v>
      </c>
      <c r="E14" s="8" t="s">
        <v>12</v>
      </c>
    </row>
    <row r="15" spans="1:6" x14ac:dyDescent="0.3">
      <c r="A15" s="15" t="s">
        <v>1</v>
      </c>
      <c r="B15" s="5">
        <v>1.869</v>
      </c>
      <c r="C15" s="1">
        <f>B15-B21</f>
        <v>1.8080000000000001</v>
      </c>
      <c r="D15" s="1">
        <v>5000</v>
      </c>
      <c r="E15" s="12">
        <f>(1086.6*C15*C15)+(798.11*C15)+(0.1022)</f>
        <v>4995.0327024000007</v>
      </c>
    </row>
    <row r="16" spans="1:6" x14ac:dyDescent="0.3">
      <c r="A16" s="15" t="s">
        <v>2</v>
      </c>
      <c r="B16" s="5">
        <v>1.2589999999999999</v>
      </c>
      <c r="C16" s="1">
        <f>B16-B21</f>
        <v>1.198</v>
      </c>
      <c r="D16" s="1">
        <v>2500</v>
      </c>
      <c r="E16" s="12">
        <f t="shared" ref="E16:E20" si="0">(1086.6*C16*C16)+(798.11*C16)+(0.1022)</f>
        <v>2515.7306463999994</v>
      </c>
    </row>
    <row r="17" spans="1:13" x14ac:dyDescent="0.3">
      <c r="A17" s="15" t="s">
        <v>3</v>
      </c>
      <c r="B17" s="5">
        <v>0.82500000000000007</v>
      </c>
      <c r="C17" s="1">
        <f>B17-B21</f>
        <v>0.76400000000000001</v>
      </c>
      <c r="D17" s="1">
        <v>1250</v>
      </c>
      <c r="E17" s="12">
        <f t="shared" si="0"/>
        <v>1244.1023136000001</v>
      </c>
    </row>
    <row r="18" spans="1:13" x14ac:dyDescent="0.3">
      <c r="A18" s="15" t="s">
        <v>4</v>
      </c>
      <c r="B18" s="5">
        <v>0.52700000000000002</v>
      </c>
      <c r="C18" s="1">
        <f>B18-B21</f>
        <v>0.46600000000000003</v>
      </c>
      <c r="D18" s="1">
        <v>625</v>
      </c>
      <c r="E18" s="12">
        <f t="shared" si="0"/>
        <v>607.98316960000011</v>
      </c>
    </row>
    <row r="19" spans="1:13" x14ac:dyDescent="0.3">
      <c r="A19" s="15" t="s">
        <v>5</v>
      </c>
      <c r="B19" s="5">
        <v>0.34600000000000003</v>
      </c>
      <c r="C19" s="1">
        <f>B19-B21</f>
        <v>0.28500000000000003</v>
      </c>
      <c r="D19" s="1">
        <v>312.5</v>
      </c>
      <c r="E19" s="12">
        <f t="shared" si="0"/>
        <v>315.82263500000005</v>
      </c>
    </row>
    <row r="20" spans="1:13" x14ac:dyDescent="0.3">
      <c r="A20" s="15" t="s">
        <v>6</v>
      </c>
      <c r="B20" s="5">
        <v>0.22900000000000001</v>
      </c>
      <c r="C20" s="1">
        <f>B20-B21</f>
        <v>0.16800000000000001</v>
      </c>
      <c r="D20" s="1">
        <v>156.25</v>
      </c>
      <c r="E20" s="12">
        <f t="shared" si="0"/>
        <v>164.85287840000001</v>
      </c>
    </row>
    <row r="21" spans="1:13" x14ac:dyDescent="0.3">
      <c r="A21" s="15" t="s">
        <v>8</v>
      </c>
      <c r="B21" s="10">
        <v>6.0999999999999999E-2</v>
      </c>
      <c r="C21" s="1">
        <f>B21-B21</f>
        <v>0</v>
      </c>
      <c r="D21" s="11">
        <v>0</v>
      </c>
      <c r="E21" s="12">
        <v>0</v>
      </c>
    </row>
    <row r="23" spans="1:13" x14ac:dyDescent="0.3">
      <c r="J23" s="4" t="s">
        <v>15</v>
      </c>
      <c r="K23" s="4"/>
      <c r="L23" s="15"/>
    </row>
    <row r="24" spans="1:13" x14ac:dyDescent="0.3">
      <c r="K24" s="15"/>
      <c r="L24" s="15"/>
      <c r="M24" s="15"/>
    </row>
    <row r="28" spans="1:13" x14ac:dyDescent="0.3">
      <c r="A28" s="17" t="s">
        <v>13</v>
      </c>
      <c r="B28" s="2" t="s">
        <v>14</v>
      </c>
      <c r="C28" s="3" t="s">
        <v>8</v>
      </c>
      <c r="D28" s="1" t="s">
        <v>10</v>
      </c>
      <c r="E28" s="9" t="s">
        <v>12</v>
      </c>
    </row>
    <row r="29" spans="1:13" x14ac:dyDescent="0.3">
      <c r="A29" s="17" t="s">
        <v>21</v>
      </c>
      <c r="B29" s="2">
        <v>0.221</v>
      </c>
      <c r="C29" s="10">
        <v>6.0999999999999999E-2</v>
      </c>
      <c r="D29" s="1">
        <f t="shared" ref="D29:D69" si="1">(B29-C29)</f>
        <v>0.16</v>
      </c>
      <c r="E29" s="12">
        <f t="shared" ref="E29:E69" si="2">(1086.6*D29*D29)+(798.11*D29)+(0.1022)</f>
        <v>155.61676000000003</v>
      </c>
    </row>
    <row r="30" spans="1:13" x14ac:dyDescent="0.3">
      <c r="A30" s="17" t="s">
        <v>22</v>
      </c>
      <c r="B30" s="2">
        <v>0.17300000000000001</v>
      </c>
      <c r="C30" s="10">
        <v>6.0999999999999999E-2</v>
      </c>
      <c r="D30" s="1">
        <f t="shared" si="1"/>
        <v>0.11200000000000002</v>
      </c>
      <c r="E30" s="12">
        <f t="shared" si="2"/>
        <v>103.12083040000002</v>
      </c>
    </row>
    <row r="31" spans="1:13" x14ac:dyDescent="0.3">
      <c r="A31" s="17" t="s">
        <v>16</v>
      </c>
      <c r="B31" s="2">
        <v>0.23900000000000002</v>
      </c>
      <c r="C31" s="10">
        <v>6.0999999999999999E-2</v>
      </c>
      <c r="D31" s="1">
        <f t="shared" si="1"/>
        <v>0.17800000000000002</v>
      </c>
      <c r="E31" s="12">
        <f t="shared" si="2"/>
        <v>176.59361440000006</v>
      </c>
    </row>
    <row r="32" spans="1:13" x14ac:dyDescent="0.3">
      <c r="A32" s="17" t="s">
        <v>17</v>
      </c>
      <c r="B32" s="2">
        <v>0.27</v>
      </c>
      <c r="C32" s="10">
        <v>6.0999999999999999E-2</v>
      </c>
      <c r="D32" s="1">
        <f t="shared" si="1"/>
        <v>0.20900000000000002</v>
      </c>
      <c r="E32" s="12">
        <f t="shared" si="2"/>
        <v>214.37096460000006</v>
      </c>
    </row>
    <row r="33" spans="1:5" x14ac:dyDescent="0.3">
      <c r="A33" s="17" t="s">
        <v>18</v>
      </c>
      <c r="B33" s="2">
        <v>0.19900000000000001</v>
      </c>
      <c r="C33" s="10">
        <v>6.0999999999999999E-2</v>
      </c>
      <c r="D33" s="1">
        <f t="shared" si="1"/>
        <v>0.13800000000000001</v>
      </c>
      <c r="E33" s="12">
        <f t="shared" si="2"/>
        <v>130.93459040000002</v>
      </c>
    </row>
    <row r="34" spans="1:5" x14ac:dyDescent="0.3">
      <c r="A34" s="17" t="s">
        <v>19</v>
      </c>
      <c r="B34" s="2">
        <v>0.22600000000000001</v>
      </c>
      <c r="C34" s="10">
        <v>6.0999999999999999E-2</v>
      </c>
      <c r="D34" s="1">
        <f t="shared" si="1"/>
        <v>0.16500000000000001</v>
      </c>
      <c r="E34" s="12">
        <f t="shared" si="2"/>
        <v>161.37303500000002</v>
      </c>
    </row>
    <row r="35" spans="1:5" x14ac:dyDescent="0.3">
      <c r="A35" s="17" t="s">
        <v>20</v>
      </c>
      <c r="B35" s="2">
        <v>0.23400000000000001</v>
      </c>
      <c r="C35" s="10">
        <v>6.0999999999999999E-2</v>
      </c>
      <c r="D35" s="1">
        <f t="shared" si="1"/>
        <v>0.17300000000000001</v>
      </c>
      <c r="E35" s="12">
        <f t="shared" si="2"/>
        <v>170.69608140000003</v>
      </c>
    </row>
    <row r="36" spans="1:5" x14ac:dyDescent="0.3">
      <c r="A36" s="17" t="s">
        <v>75</v>
      </c>
      <c r="B36" s="2">
        <v>0.27</v>
      </c>
      <c r="C36" s="10">
        <v>6.0999999999999999E-2</v>
      </c>
      <c r="D36" s="1">
        <f t="shared" si="1"/>
        <v>0.20900000000000002</v>
      </c>
      <c r="E36" s="12">
        <f t="shared" si="2"/>
        <v>214.37096460000006</v>
      </c>
    </row>
    <row r="37" spans="1:5" x14ac:dyDescent="0.3">
      <c r="A37" s="17" t="s">
        <v>76</v>
      </c>
      <c r="B37" s="2">
        <v>0.30499999999999999</v>
      </c>
      <c r="C37" s="10">
        <v>6.0999999999999999E-2</v>
      </c>
      <c r="D37" s="1">
        <f t="shared" si="1"/>
        <v>0.24399999999999999</v>
      </c>
      <c r="E37" s="12">
        <f t="shared" si="2"/>
        <v>259.5328576</v>
      </c>
    </row>
    <row r="38" spans="1:5" x14ac:dyDescent="0.3">
      <c r="A38" s="17" t="s">
        <v>77</v>
      </c>
      <c r="B38" s="2">
        <v>0.33</v>
      </c>
      <c r="C38" s="10">
        <v>6.0999999999999999E-2</v>
      </c>
      <c r="D38" s="1">
        <f t="shared" si="1"/>
        <v>0.26900000000000002</v>
      </c>
      <c r="E38" s="12">
        <f t="shared" si="2"/>
        <v>293.4212526</v>
      </c>
    </row>
    <row r="39" spans="1:5" x14ac:dyDescent="0.3">
      <c r="A39" s="17" t="s">
        <v>78</v>
      </c>
      <c r="B39" s="2">
        <v>0.27600000000000002</v>
      </c>
      <c r="C39" s="10">
        <v>6.0999999999999999E-2</v>
      </c>
      <c r="D39" s="1">
        <f t="shared" si="1"/>
        <v>0.21500000000000002</v>
      </c>
      <c r="E39" s="12">
        <f t="shared" si="2"/>
        <v>221.92393500000006</v>
      </c>
    </row>
    <row r="40" spans="1:5" x14ac:dyDescent="0.3">
      <c r="A40" s="17" t="s">
        <v>79</v>
      </c>
      <c r="B40" s="2">
        <v>0.29099999999999998</v>
      </c>
      <c r="C40" s="10">
        <v>6.0999999999999999E-2</v>
      </c>
      <c r="D40" s="1">
        <f t="shared" si="1"/>
        <v>0.22999999999999998</v>
      </c>
      <c r="E40" s="12">
        <f t="shared" si="2"/>
        <v>241.14863999999997</v>
      </c>
    </row>
    <row r="41" spans="1:5" x14ac:dyDescent="0.3">
      <c r="A41" s="17" t="s">
        <v>80</v>
      </c>
      <c r="B41" s="2">
        <v>0.23500000000000001</v>
      </c>
      <c r="C41" s="10">
        <v>6.0999999999999999E-2</v>
      </c>
      <c r="D41" s="1">
        <f t="shared" si="1"/>
        <v>0.17400000000000002</v>
      </c>
      <c r="E41" s="12">
        <f t="shared" si="2"/>
        <v>171.87124160000005</v>
      </c>
    </row>
    <row r="42" spans="1:5" x14ac:dyDescent="0.3">
      <c r="A42" s="17" t="s">
        <v>81</v>
      </c>
      <c r="B42" s="2">
        <v>0.25600000000000001</v>
      </c>
      <c r="C42" s="10">
        <v>6.0999999999999999E-2</v>
      </c>
      <c r="D42" s="1">
        <f t="shared" si="1"/>
        <v>0.19500000000000001</v>
      </c>
      <c r="E42" s="12">
        <f t="shared" si="2"/>
        <v>197.051615</v>
      </c>
    </row>
    <row r="43" spans="1:5" x14ac:dyDescent="0.3">
      <c r="A43" s="17" t="s">
        <v>82</v>
      </c>
      <c r="B43" s="2">
        <v>0.222</v>
      </c>
      <c r="C43" s="10">
        <v>6.0999999999999999E-2</v>
      </c>
      <c r="D43" s="1">
        <f t="shared" si="1"/>
        <v>0.161</v>
      </c>
      <c r="E43" s="12">
        <f t="shared" si="2"/>
        <v>156.76366860000002</v>
      </c>
    </row>
    <row r="44" spans="1:5" x14ac:dyDescent="0.3">
      <c r="A44" s="17" t="s">
        <v>83</v>
      </c>
      <c r="B44" s="2">
        <v>0.311</v>
      </c>
      <c r="C44" s="10">
        <v>6.0999999999999999E-2</v>
      </c>
      <c r="D44" s="1">
        <f t="shared" si="1"/>
        <v>0.25</v>
      </c>
      <c r="E44" s="12">
        <f t="shared" si="2"/>
        <v>267.54219999999998</v>
      </c>
    </row>
    <row r="45" spans="1:5" x14ac:dyDescent="0.3">
      <c r="A45" s="17" t="s">
        <v>84</v>
      </c>
      <c r="B45" s="2">
        <v>0.30099999999999999</v>
      </c>
      <c r="C45" s="10">
        <v>6.0999999999999999E-2</v>
      </c>
      <c r="D45" s="1">
        <f t="shared" si="1"/>
        <v>0.24</v>
      </c>
      <c r="E45" s="12">
        <f t="shared" si="2"/>
        <v>254.23676</v>
      </c>
    </row>
    <row r="46" spans="1:5" x14ac:dyDescent="0.3">
      <c r="A46" s="17" t="s">
        <v>85</v>
      </c>
      <c r="B46" s="2">
        <v>0.29299999999999998</v>
      </c>
      <c r="C46" s="10">
        <v>6.0999999999999999E-2</v>
      </c>
      <c r="D46" s="1">
        <f t="shared" si="1"/>
        <v>0.23199999999999998</v>
      </c>
      <c r="E46" s="12">
        <f t="shared" si="2"/>
        <v>243.7488784</v>
      </c>
    </row>
    <row r="47" spans="1:5" x14ac:dyDescent="0.3">
      <c r="A47" s="17" t="s">
        <v>86</v>
      </c>
      <c r="B47" s="2">
        <v>0.23700000000000002</v>
      </c>
      <c r="C47" s="10">
        <v>6.0999999999999999E-2</v>
      </c>
      <c r="D47" s="1">
        <f t="shared" si="1"/>
        <v>0.17600000000000002</v>
      </c>
      <c r="E47" s="12">
        <f t="shared" si="2"/>
        <v>174.22808160000002</v>
      </c>
    </row>
    <row r="48" spans="1:5" x14ac:dyDescent="0.3">
      <c r="A48" s="17" t="s">
        <v>23</v>
      </c>
      <c r="B48" s="2">
        <v>0.26100000000000001</v>
      </c>
      <c r="C48" s="10">
        <v>6.0999999999999999E-2</v>
      </c>
      <c r="D48" s="1">
        <f t="shared" si="1"/>
        <v>0.2</v>
      </c>
      <c r="E48" s="12">
        <f t="shared" si="2"/>
        <v>203.18820000000002</v>
      </c>
    </row>
    <row r="49" spans="1:5" x14ac:dyDescent="0.3">
      <c r="A49" s="17" t="s">
        <v>24</v>
      </c>
      <c r="B49" s="2">
        <v>0.215</v>
      </c>
      <c r="C49" s="10">
        <v>6.0999999999999999E-2</v>
      </c>
      <c r="D49" s="1">
        <f t="shared" si="1"/>
        <v>0.154</v>
      </c>
      <c r="E49" s="12">
        <f t="shared" si="2"/>
        <v>148.78094560000002</v>
      </c>
    </row>
    <row r="50" spans="1:5" x14ac:dyDescent="0.3">
      <c r="A50" s="17" t="s">
        <v>25</v>
      </c>
      <c r="B50" s="2">
        <v>0.22900000000000001</v>
      </c>
      <c r="C50" s="10">
        <v>6.0999999999999999E-2</v>
      </c>
      <c r="D50" s="1">
        <f t="shared" si="1"/>
        <v>0.16800000000000001</v>
      </c>
      <c r="E50" s="12">
        <f t="shared" si="2"/>
        <v>164.85287840000001</v>
      </c>
    </row>
    <row r="51" spans="1:5" x14ac:dyDescent="0.3">
      <c r="A51" s="17" t="s">
        <v>26</v>
      </c>
      <c r="B51" s="2">
        <v>0.30299999999999999</v>
      </c>
      <c r="C51" s="10">
        <v>6.0999999999999999E-2</v>
      </c>
      <c r="D51" s="1">
        <f t="shared" si="1"/>
        <v>0.24199999999999999</v>
      </c>
      <c r="E51" s="12">
        <f t="shared" si="2"/>
        <v>256.88046239999994</v>
      </c>
    </row>
    <row r="52" spans="1:5" x14ac:dyDescent="0.3">
      <c r="A52" s="17" t="s">
        <v>27</v>
      </c>
      <c r="B52" s="2">
        <v>0.25</v>
      </c>
      <c r="C52" s="10">
        <v>6.0999999999999999E-2</v>
      </c>
      <c r="D52" s="1">
        <f t="shared" si="1"/>
        <v>0.189</v>
      </c>
      <c r="E52" s="12">
        <f t="shared" si="2"/>
        <v>189.75942860000001</v>
      </c>
    </row>
    <row r="53" spans="1:5" x14ac:dyDescent="0.3">
      <c r="A53" s="17" t="s">
        <v>28</v>
      </c>
      <c r="B53" s="2">
        <v>0.2</v>
      </c>
      <c r="C53" s="10">
        <v>6.0999999999999999E-2</v>
      </c>
      <c r="D53" s="1">
        <f t="shared" si="1"/>
        <v>0.13900000000000001</v>
      </c>
      <c r="E53" s="12">
        <f t="shared" si="2"/>
        <v>132.03368860000003</v>
      </c>
    </row>
    <row r="54" spans="1:5" x14ac:dyDescent="0.3">
      <c r="A54" s="17" t="s">
        <v>29</v>
      </c>
      <c r="B54" s="2">
        <v>0.27</v>
      </c>
      <c r="C54" s="10">
        <v>6.0999999999999999E-2</v>
      </c>
      <c r="D54" s="1">
        <f t="shared" si="1"/>
        <v>0.20900000000000002</v>
      </c>
      <c r="E54" s="12">
        <f t="shared" si="2"/>
        <v>214.37096460000006</v>
      </c>
    </row>
    <row r="55" spans="1:5" x14ac:dyDescent="0.3">
      <c r="A55" s="17" t="s">
        <v>30</v>
      </c>
      <c r="B55" s="2">
        <v>0.214</v>
      </c>
      <c r="C55" s="10">
        <v>6.0999999999999999E-2</v>
      </c>
      <c r="D55" s="1">
        <f t="shared" si="1"/>
        <v>0.153</v>
      </c>
      <c r="E55" s="12">
        <f t="shared" si="2"/>
        <v>147.6492494</v>
      </c>
    </row>
    <row r="56" spans="1:5" x14ac:dyDescent="0.3">
      <c r="A56" s="17" t="s">
        <v>31</v>
      </c>
      <c r="B56" s="2">
        <v>0.17300000000000001</v>
      </c>
      <c r="C56" s="10">
        <v>6.0999999999999999E-2</v>
      </c>
      <c r="D56" s="1">
        <f t="shared" si="1"/>
        <v>0.11200000000000002</v>
      </c>
      <c r="E56" s="12">
        <f t="shared" si="2"/>
        <v>103.12083040000002</v>
      </c>
    </row>
    <row r="57" spans="1:5" x14ac:dyDescent="0.3">
      <c r="A57" s="17" t="s">
        <v>32</v>
      </c>
      <c r="B57" s="2">
        <v>0.19400000000000001</v>
      </c>
      <c r="C57" s="10">
        <v>6.0999999999999999E-2</v>
      </c>
      <c r="D57" s="1">
        <f t="shared" si="1"/>
        <v>0.13300000000000001</v>
      </c>
      <c r="E57" s="12">
        <f t="shared" si="2"/>
        <v>125.47169740000001</v>
      </c>
    </row>
    <row r="58" spans="1:5" x14ac:dyDescent="0.3">
      <c r="A58" s="17" t="s">
        <v>33</v>
      </c>
      <c r="B58" s="2">
        <v>0.223</v>
      </c>
      <c r="C58" s="10">
        <v>6.0999999999999999E-2</v>
      </c>
      <c r="D58" s="1">
        <f t="shared" si="1"/>
        <v>0.16200000000000001</v>
      </c>
      <c r="E58" s="12">
        <f t="shared" si="2"/>
        <v>157.91275040000002</v>
      </c>
    </row>
    <row r="59" spans="1:5" x14ac:dyDescent="0.3">
      <c r="A59" s="17" t="s">
        <v>34</v>
      </c>
      <c r="B59" s="2">
        <v>0.22700000000000001</v>
      </c>
      <c r="C59" s="10">
        <v>6.0999999999999999E-2</v>
      </c>
      <c r="D59" s="1">
        <f t="shared" si="1"/>
        <v>0.16600000000000001</v>
      </c>
      <c r="E59" s="12">
        <f t="shared" si="2"/>
        <v>162.53080960000003</v>
      </c>
    </row>
    <row r="60" spans="1:5" x14ac:dyDescent="0.3">
      <c r="A60" s="17" t="s">
        <v>35</v>
      </c>
      <c r="B60" s="2">
        <v>0.3</v>
      </c>
      <c r="C60" s="10">
        <v>6.0999999999999999E-2</v>
      </c>
      <c r="D60" s="1">
        <f t="shared" si="1"/>
        <v>0.23899999999999999</v>
      </c>
      <c r="E60" s="12">
        <f t="shared" si="2"/>
        <v>252.9181686</v>
      </c>
    </row>
    <row r="61" spans="1:5" x14ac:dyDescent="0.3">
      <c r="A61" s="17" t="s">
        <v>36</v>
      </c>
      <c r="B61" s="2">
        <v>0.16800000000000001</v>
      </c>
      <c r="C61" s="10">
        <v>6.0999999999999999E-2</v>
      </c>
      <c r="D61" s="1">
        <f t="shared" si="1"/>
        <v>0.10700000000000001</v>
      </c>
      <c r="E61" s="12">
        <f t="shared" si="2"/>
        <v>97.94045340000001</v>
      </c>
    </row>
    <row r="62" spans="1:5" x14ac:dyDescent="0.3">
      <c r="A62" s="17" t="s">
        <v>37</v>
      </c>
      <c r="B62" s="2">
        <v>0.26200000000000001</v>
      </c>
      <c r="C62" s="10">
        <v>6.0999999999999999E-2</v>
      </c>
      <c r="D62" s="1">
        <f t="shared" si="1"/>
        <v>0.20100000000000001</v>
      </c>
      <c r="E62" s="12">
        <f t="shared" si="2"/>
        <v>204.42203660000004</v>
      </c>
    </row>
    <row r="63" spans="1:5" x14ac:dyDescent="0.3">
      <c r="A63" s="17" t="s">
        <v>38</v>
      </c>
      <c r="B63" s="2">
        <v>0.28000000000000003</v>
      </c>
      <c r="C63" s="10">
        <v>6.0999999999999999E-2</v>
      </c>
      <c r="D63" s="1">
        <f t="shared" si="1"/>
        <v>0.21900000000000003</v>
      </c>
      <c r="E63" s="12">
        <f t="shared" si="2"/>
        <v>227.00271260000005</v>
      </c>
    </row>
    <row r="64" spans="1:5" x14ac:dyDescent="0.3">
      <c r="A64" s="17" t="s">
        <v>39</v>
      </c>
      <c r="B64" s="2">
        <v>0.219</v>
      </c>
      <c r="C64" s="10">
        <v>6.0999999999999999E-2</v>
      </c>
      <c r="D64" s="1">
        <f t="shared" si="1"/>
        <v>0.158</v>
      </c>
      <c r="E64" s="12">
        <f t="shared" si="2"/>
        <v>153.32946240000001</v>
      </c>
    </row>
    <row r="65" spans="1:5" x14ac:dyDescent="0.3">
      <c r="A65" s="17" t="s">
        <v>40</v>
      </c>
      <c r="B65" s="2">
        <v>0.23800000000000002</v>
      </c>
      <c r="C65" s="10">
        <v>6.0999999999999999E-2</v>
      </c>
      <c r="D65" s="1">
        <f t="shared" si="1"/>
        <v>0.17700000000000002</v>
      </c>
      <c r="E65" s="12">
        <f t="shared" si="2"/>
        <v>175.40976140000004</v>
      </c>
    </row>
    <row r="66" spans="1:5" x14ac:dyDescent="0.3">
      <c r="A66" s="17" t="s">
        <v>41</v>
      </c>
      <c r="B66" s="2">
        <v>0.27100000000000002</v>
      </c>
      <c r="C66" s="10">
        <v>6.0999999999999999E-2</v>
      </c>
      <c r="D66" s="1">
        <f t="shared" si="1"/>
        <v>0.21000000000000002</v>
      </c>
      <c r="E66" s="12">
        <f t="shared" si="2"/>
        <v>215.62436000000002</v>
      </c>
    </row>
    <row r="67" spans="1:5" x14ac:dyDescent="0.3">
      <c r="A67" s="17" t="s">
        <v>42</v>
      </c>
      <c r="B67" s="2">
        <v>0.27300000000000002</v>
      </c>
      <c r="C67" s="10">
        <v>6.0999999999999999E-2</v>
      </c>
      <c r="D67" s="1">
        <f t="shared" si="1"/>
        <v>0.21200000000000002</v>
      </c>
      <c r="E67" s="12">
        <f t="shared" si="2"/>
        <v>218.13767040000005</v>
      </c>
    </row>
    <row r="68" spans="1:5" x14ac:dyDescent="0.3">
      <c r="A68" s="17" t="s">
        <v>43</v>
      </c>
      <c r="B68" s="2">
        <v>0.309</v>
      </c>
      <c r="C68" s="10">
        <v>6.0999999999999999E-2</v>
      </c>
      <c r="D68" s="1">
        <f t="shared" si="1"/>
        <v>0.248</v>
      </c>
      <c r="E68" s="12">
        <f t="shared" si="2"/>
        <v>264.86372639999996</v>
      </c>
    </row>
    <row r="69" spans="1:5" x14ac:dyDescent="0.3">
      <c r="A69" s="17" t="s">
        <v>44</v>
      </c>
      <c r="B69" s="2">
        <v>0.26500000000000001</v>
      </c>
      <c r="C69" s="10">
        <v>6.0999999999999999E-2</v>
      </c>
      <c r="D69" s="1">
        <f t="shared" si="1"/>
        <v>0.20400000000000001</v>
      </c>
      <c r="E69" s="12">
        <f t="shared" si="2"/>
        <v>208.13658560000002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0"/>
  <sheetViews>
    <sheetView workbookViewId="0">
      <selection activeCell="G61" sqref="G61"/>
    </sheetView>
  </sheetViews>
  <sheetFormatPr defaultRowHeight="14.4" x14ac:dyDescent="0.3"/>
  <cols>
    <col min="1" max="1" width="23.33203125" customWidth="1"/>
    <col min="2" max="2" width="10.77734375" customWidth="1"/>
    <col min="3" max="3" width="10.21875" customWidth="1"/>
    <col min="4" max="4" width="10.6640625" customWidth="1"/>
    <col min="5" max="5" width="10.44140625" customWidth="1"/>
  </cols>
  <sheetData>
    <row r="2" spans="1:6" x14ac:dyDescent="0.3">
      <c r="A2" s="5">
        <v>2.4969999999999999</v>
      </c>
      <c r="B2" s="2">
        <v>0.61499999999999999</v>
      </c>
      <c r="C2" s="2">
        <v>1.405</v>
      </c>
      <c r="D2" s="2">
        <v>1.448</v>
      </c>
      <c r="E2" s="2">
        <v>1.625</v>
      </c>
      <c r="F2" s="2">
        <v>1.3780000000000001</v>
      </c>
    </row>
    <row r="3" spans="1:6" x14ac:dyDescent="0.3">
      <c r="A3" s="5">
        <v>1.506</v>
      </c>
      <c r="B3" s="2">
        <v>1.5960000000000001</v>
      </c>
      <c r="C3" s="2">
        <v>1.6739999999999999</v>
      </c>
      <c r="D3" s="2">
        <v>1.367</v>
      </c>
      <c r="E3" s="2">
        <v>1.5589999999999999</v>
      </c>
      <c r="F3" s="2">
        <v>2.0840000000000001</v>
      </c>
    </row>
    <row r="4" spans="1:6" x14ac:dyDescent="0.3">
      <c r="A4" s="5">
        <v>0.97799999999999998</v>
      </c>
      <c r="B4" s="2">
        <v>1.6580000000000001</v>
      </c>
      <c r="C4" s="2">
        <v>1.5780000000000001</v>
      </c>
      <c r="D4" s="2">
        <v>1.5030000000000001</v>
      </c>
      <c r="E4" s="2">
        <v>1.004</v>
      </c>
      <c r="F4" s="2">
        <v>1.129</v>
      </c>
    </row>
    <row r="5" spans="1:6" x14ac:dyDescent="0.3">
      <c r="A5" s="5">
        <v>0.48899999999999999</v>
      </c>
      <c r="B5" s="2">
        <v>1.18</v>
      </c>
      <c r="C5" s="2">
        <v>1.375</v>
      </c>
      <c r="D5" s="2">
        <v>1.2730000000000001</v>
      </c>
      <c r="E5" s="2">
        <v>0.94400000000000006</v>
      </c>
      <c r="F5" s="2">
        <v>1.2170000000000001</v>
      </c>
    </row>
    <row r="6" spans="1:6" x14ac:dyDescent="0.3">
      <c r="A6" s="5">
        <v>0.27400000000000002</v>
      </c>
      <c r="B6" s="2">
        <v>1.081</v>
      </c>
      <c r="C6" s="2">
        <v>1.4750000000000001</v>
      </c>
      <c r="D6" s="2">
        <v>1.2949999999999999</v>
      </c>
      <c r="E6" s="2">
        <v>1.4550000000000001</v>
      </c>
      <c r="F6" s="2">
        <v>1.694</v>
      </c>
    </row>
    <row r="7" spans="1:6" x14ac:dyDescent="0.3">
      <c r="A7" s="5">
        <v>0.188</v>
      </c>
      <c r="B7" s="2">
        <v>1.4550000000000001</v>
      </c>
      <c r="C7" s="2">
        <v>1.2450000000000001</v>
      </c>
      <c r="D7" s="2">
        <v>1.9490000000000001</v>
      </c>
      <c r="E7" s="2">
        <v>1.4419999999999999</v>
      </c>
      <c r="F7" s="2">
        <v>1.841</v>
      </c>
    </row>
    <row r="8" spans="1:6" x14ac:dyDescent="0.3">
      <c r="A8" s="10">
        <v>5.7000000000000002E-2</v>
      </c>
      <c r="B8" s="2">
        <v>1.3109999999999999</v>
      </c>
      <c r="C8" s="2">
        <v>1.8420000000000001</v>
      </c>
      <c r="D8" s="2">
        <v>1.2430000000000001</v>
      </c>
      <c r="E8" s="2">
        <v>1.9140000000000001</v>
      </c>
      <c r="F8" s="2">
        <v>1.7670000000000001</v>
      </c>
    </row>
    <row r="9" spans="1:6" x14ac:dyDescent="0.3">
      <c r="A9" s="2">
        <v>0.95500000000000007</v>
      </c>
      <c r="B9" s="2">
        <v>1.5429999999999999</v>
      </c>
      <c r="C9" s="2">
        <v>1.6540000000000001</v>
      </c>
      <c r="D9" s="2">
        <v>0.86099999999999999</v>
      </c>
      <c r="E9" s="2">
        <v>0.74399999999999999</v>
      </c>
      <c r="F9" s="2">
        <v>1.236</v>
      </c>
    </row>
    <row r="13" spans="1:6" x14ac:dyDescent="0.3">
      <c r="A13" s="16" t="s">
        <v>0</v>
      </c>
      <c r="B13" s="8" t="s">
        <v>9</v>
      </c>
      <c r="C13" s="8" t="s">
        <v>10</v>
      </c>
      <c r="D13" s="8" t="s">
        <v>11</v>
      </c>
      <c r="E13" s="8" t="s">
        <v>12</v>
      </c>
    </row>
    <row r="14" spans="1:6" x14ac:dyDescent="0.3">
      <c r="A14" s="16" t="s">
        <v>1</v>
      </c>
      <c r="B14" s="5">
        <v>2.4969999999999999</v>
      </c>
      <c r="C14" s="1">
        <f>B14-B20</f>
        <v>2.44</v>
      </c>
      <c r="D14" s="1">
        <v>800</v>
      </c>
      <c r="E14" s="12">
        <f>(61.628*C14*C14)+(176.86*C14)+(3.1883)</f>
        <v>801.63516079999999</v>
      </c>
    </row>
    <row r="15" spans="1:6" x14ac:dyDescent="0.3">
      <c r="A15" s="16" t="s">
        <v>2</v>
      </c>
      <c r="B15" s="5">
        <v>1.506</v>
      </c>
      <c r="C15" s="1">
        <f>B15-B20</f>
        <v>1.4490000000000001</v>
      </c>
      <c r="D15" s="1">
        <v>400</v>
      </c>
      <c r="E15" s="12">
        <f t="shared" ref="E15:E19" si="0">(61.628*C15*C15)+(176.86*C15)+(3.1883)</f>
        <v>388.85265042800006</v>
      </c>
    </row>
    <row r="16" spans="1:6" x14ac:dyDescent="0.3">
      <c r="A16" s="16" t="s">
        <v>3</v>
      </c>
      <c r="B16" s="5">
        <v>0.97799999999999998</v>
      </c>
      <c r="C16" s="1">
        <f>B16-B20</f>
        <v>0.92099999999999993</v>
      </c>
      <c r="D16" s="1">
        <v>200</v>
      </c>
      <c r="E16" s="12">
        <f t="shared" si="0"/>
        <v>218.35175634799998</v>
      </c>
    </row>
    <row r="17" spans="1:13" x14ac:dyDescent="0.3">
      <c r="A17" s="16" t="s">
        <v>4</v>
      </c>
      <c r="B17" s="5">
        <v>0.48899999999999999</v>
      </c>
      <c r="C17" s="1">
        <f>B17-B20</f>
        <v>0.432</v>
      </c>
      <c r="D17" s="1">
        <v>100</v>
      </c>
      <c r="E17" s="12">
        <f t="shared" si="0"/>
        <v>91.093083871999994</v>
      </c>
    </row>
    <row r="18" spans="1:13" x14ac:dyDescent="0.3">
      <c r="A18" s="16" t="s">
        <v>5</v>
      </c>
      <c r="B18" s="5">
        <v>0.27400000000000002</v>
      </c>
      <c r="C18" s="1">
        <f>B18-B20</f>
        <v>0.21700000000000003</v>
      </c>
      <c r="D18" s="1">
        <v>50</v>
      </c>
      <c r="E18" s="12">
        <f t="shared" si="0"/>
        <v>44.468920892000007</v>
      </c>
    </row>
    <row r="19" spans="1:13" x14ac:dyDescent="0.3">
      <c r="A19" s="16" t="s">
        <v>6</v>
      </c>
      <c r="B19" s="5">
        <v>0.188</v>
      </c>
      <c r="C19" s="1">
        <f>B19-B20</f>
        <v>0.13100000000000001</v>
      </c>
      <c r="D19" s="1">
        <v>25</v>
      </c>
      <c r="E19" s="12">
        <f t="shared" si="0"/>
        <v>27.414558108000001</v>
      </c>
    </row>
    <row r="20" spans="1:13" x14ac:dyDescent="0.3">
      <c r="A20" s="16" t="s">
        <v>8</v>
      </c>
      <c r="B20" s="10">
        <v>5.7000000000000002E-2</v>
      </c>
      <c r="C20" s="1">
        <f>B20-B20</f>
        <v>0</v>
      </c>
      <c r="D20" s="11">
        <v>0</v>
      </c>
      <c r="E20" s="12">
        <v>0</v>
      </c>
    </row>
    <row r="23" spans="1:13" x14ac:dyDescent="0.3">
      <c r="K23" s="4" t="s">
        <v>15</v>
      </c>
      <c r="L23" s="4"/>
      <c r="M23" s="16"/>
    </row>
    <row r="29" spans="1:13" x14ac:dyDescent="0.3">
      <c r="A29" s="17" t="s">
        <v>13</v>
      </c>
      <c r="B29" s="2" t="s">
        <v>14</v>
      </c>
      <c r="C29" s="3" t="s">
        <v>8</v>
      </c>
      <c r="D29" s="1" t="s">
        <v>10</v>
      </c>
      <c r="E29" s="9" t="s">
        <v>12</v>
      </c>
    </row>
    <row r="30" spans="1:13" x14ac:dyDescent="0.3">
      <c r="A30" s="17" t="s">
        <v>21</v>
      </c>
      <c r="B30" s="2">
        <v>0.95500000000000007</v>
      </c>
      <c r="C30" s="10">
        <v>5.7000000000000002E-2</v>
      </c>
      <c r="D30" s="1">
        <f t="shared" ref="D30:D70" si="1">(B30-C30)</f>
        <v>0.89800000000000002</v>
      </c>
      <c r="E30" s="12">
        <f t="shared" ref="E30:E70" si="2">(61.628*D30*D30)+(176.86*D30)+(3.1883)</f>
        <v>211.70564571200001</v>
      </c>
    </row>
    <row r="31" spans="1:13" x14ac:dyDescent="0.3">
      <c r="A31" s="17" t="s">
        <v>22</v>
      </c>
      <c r="B31" s="2">
        <v>0.61499999999999999</v>
      </c>
      <c r="C31" s="10">
        <v>5.7000000000000002E-2</v>
      </c>
      <c r="D31" s="1">
        <f t="shared" si="1"/>
        <v>0.55799999999999994</v>
      </c>
      <c r="E31" s="12">
        <f t="shared" si="2"/>
        <v>121.06492059199999</v>
      </c>
    </row>
    <row r="32" spans="1:13" x14ac:dyDescent="0.3">
      <c r="A32" s="17" t="s">
        <v>16</v>
      </c>
      <c r="B32" s="2">
        <v>1.5960000000000001</v>
      </c>
      <c r="C32" s="10">
        <v>5.7000000000000002E-2</v>
      </c>
      <c r="D32" s="1">
        <f t="shared" si="1"/>
        <v>1.5390000000000001</v>
      </c>
      <c r="E32" s="12">
        <f t="shared" si="2"/>
        <v>421.34305218800012</v>
      </c>
    </row>
    <row r="33" spans="1:5" x14ac:dyDescent="0.3">
      <c r="A33" s="17" t="s">
        <v>17</v>
      </c>
      <c r="B33" s="2">
        <v>1.6580000000000001</v>
      </c>
      <c r="C33" s="10">
        <v>5.7000000000000002E-2</v>
      </c>
      <c r="D33" s="1">
        <f t="shared" si="1"/>
        <v>1.6010000000000002</v>
      </c>
      <c r="E33" s="12">
        <f t="shared" si="2"/>
        <v>444.30611122800008</v>
      </c>
    </row>
    <row r="34" spans="1:5" x14ac:dyDescent="0.3">
      <c r="A34" s="17" t="s">
        <v>18</v>
      </c>
      <c r="B34" s="2">
        <v>1.18</v>
      </c>
      <c r="C34" s="10">
        <v>5.7000000000000002E-2</v>
      </c>
      <c r="D34" s="1">
        <f t="shared" si="1"/>
        <v>1.123</v>
      </c>
      <c r="E34" s="12">
        <f t="shared" si="2"/>
        <v>279.52293801200005</v>
      </c>
    </row>
    <row r="35" spans="1:5" x14ac:dyDescent="0.3">
      <c r="A35" s="17" t="s">
        <v>19</v>
      </c>
      <c r="B35" s="2">
        <v>1.081</v>
      </c>
      <c r="C35" s="10">
        <v>5.7000000000000002E-2</v>
      </c>
      <c r="D35" s="1">
        <f t="shared" si="1"/>
        <v>1.024</v>
      </c>
      <c r="E35" s="12">
        <f t="shared" si="2"/>
        <v>248.914581728</v>
      </c>
    </row>
    <row r="36" spans="1:5" x14ac:dyDescent="0.3">
      <c r="A36" s="17" t="s">
        <v>20</v>
      </c>
      <c r="B36" s="2">
        <v>1.4550000000000001</v>
      </c>
      <c r="C36" s="10">
        <v>5.7000000000000002E-2</v>
      </c>
      <c r="D36" s="1">
        <f t="shared" si="1"/>
        <v>1.3980000000000001</v>
      </c>
      <c r="E36" s="12">
        <f t="shared" si="2"/>
        <v>370.88458971200009</v>
      </c>
    </row>
    <row r="37" spans="1:5" x14ac:dyDescent="0.3">
      <c r="A37" s="17" t="s">
        <v>75</v>
      </c>
      <c r="B37" s="2">
        <v>1.3109999999999999</v>
      </c>
      <c r="C37" s="10">
        <v>5.7000000000000002E-2</v>
      </c>
      <c r="D37" s="1">
        <f t="shared" si="1"/>
        <v>1.254</v>
      </c>
      <c r="E37" s="12">
        <f t="shared" si="2"/>
        <v>321.88175604800006</v>
      </c>
    </row>
    <row r="38" spans="1:5" x14ac:dyDescent="0.3">
      <c r="A38" s="17" t="s">
        <v>76</v>
      </c>
      <c r="B38" s="2">
        <v>1.5429999999999999</v>
      </c>
      <c r="C38" s="10">
        <v>5.7000000000000002E-2</v>
      </c>
      <c r="D38" s="1">
        <f t="shared" si="1"/>
        <v>1.486</v>
      </c>
      <c r="E38" s="12">
        <f t="shared" si="2"/>
        <v>402.08896308800001</v>
      </c>
    </row>
    <row r="39" spans="1:5" x14ac:dyDescent="0.3">
      <c r="A39" s="17" t="s">
        <v>77</v>
      </c>
      <c r="B39" s="2">
        <v>1.405</v>
      </c>
      <c r="C39" s="10">
        <v>5.7000000000000002E-2</v>
      </c>
      <c r="D39" s="1">
        <f t="shared" si="1"/>
        <v>1.3480000000000001</v>
      </c>
      <c r="E39" s="12">
        <f t="shared" si="2"/>
        <v>353.5800653120001</v>
      </c>
    </row>
    <row r="40" spans="1:5" x14ac:dyDescent="0.3">
      <c r="A40" s="17" t="s">
        <v>78</v>
      </c>
      <c r="B40" s="2">
        <v>1.6739999999999999</v>
      </c>
      <c r="C40" s="10">
        <v>5.7000000000000002E-2</v>
      </c>
      <c r="D40" s="1">
        <f t="shared" si="1"/>
        <v>1.617</v>
      </c>
      <c r="E40" s="12">
        <f t="shared" si="2"/>
        <v>450.308973692</v>
      </c>
    </row>
    <row r="41" spans="1:5" x14ac:dyDescent="0.3">
      <c r="A41" s="17" t="s">
        <v>79</v>
      </c>
      <c r="B41" s="2">
        <v>1.5780000000000001</v>
      </c>
      <c r="C41" s="10">
        <v>5.7000000000000002E-2</v>
      </c>
      <c r="D41" s="1">
        <f t="shared" si="1"/>
        <v>1.5210000000000001</v>
      </c>
      <c r="E41" s="12">
        <f t="shared" si="2"/>
        <v>414.76510194800011</v>
      </c>
    </row>
    <row r="42" spans="1:5" x14ac:dyDescent="0.3">
      <c r="A42" s="17" t="s">
        <v>80</v>
      </c>
      <c r="B42" s="2">
        <v>1.375</v>
      </c>
      <c r="C42" s="10">
        <v>5.7000000000000002E-2</v>
      </c>
      <c r="D42" s="1">
        <f t="shared" si="1"/>
        <v>1.3180000000000001</v>
      </c>
      <c r="E42" s="12">
        <f t="shared" si="2"/>
        <v>343.34525787200005</v>
      </c>
    </row>
    <row r="43" spans="1:5" x14ac:dyDescent="0.3">
      <c r="A43" s="17" t="s">
        <v>81</v>
      </c>
      <c r="B43" s="2">
        <v>1.4750000000000001</v>
      </c>
      <c r="C43" s="10">
        <v>5.7000000000000002E-2</v>
      </c>
      <c r="D43" s="1">
        <f t="shared" si="1"/>
        <v>1.4180000000000001</v>
      </c>
      <c r="E43" s="12">
        <f t="shared" si="2"/>
        <v>377.8926786720001</v>
      </c>
    </row>
    <row r="44" spans="1:5" x14ac:dyDescent="0.3">
      <c r="A44" s="17" t="s">
        <v>82</v>
      </c>
      <c r="B44" s="2">
        <v>1.2450000000000001</v>
      </c>
      <c r="C44" s="10">
        <v>5.7000000000000002E-2</v>
      </c>
      <c r="D44" s="1">
        <f t="shared" si="1"/>
        <v>1.1880000000000002</v>
      </c>
      <c r="E44" s="12">
        <f t="shared" si="2"/>
        <v>300.27628803200008</v>
      </c>
    </row>
    <row r="45" spans="1:5" x14ac:dyDescent="0.3">
      <c r="A45" s="17" t="s">
        <v>83</v>
      </c>
      <c r="B45" s="2">
        <v>1.8420000000000001</v>
      </c>
      <c r="C45" s="10">
        <v>5.7000000000000002E-2</v>
      </c>
      <c r="D45" s="1">
        <f t="shared" si="1"/>
        <v>1.7850000000000001</v>
      </c>
      <c r="E45" s="12">
        <f t="shared" si="2"/>
        <v>515.24407430000008</v>
      </c>
    </row>
    <row r="46" spans="1:5" x14ac:dyDescent="0.3">
      <c r="A46" s="17" t="s">
        <v>84</v>
      </c>
      <c r="B46" s="2">
        <v>1.6540000000000001</v>
      </c>
      <c r="C46" s="10">
        <v>5.7000000000000002E-2</v>
      </c>
      <c r="D46" s="1">
        <f t="shared" si="1"/>
        <v>1.5970000000000002</v>
      </c>
      <c r="E46" s="12">
        <f t="shared" si="2"/>
        <v>442.81032585200012</v>
      </c>
    </row>
    <row r="47" spans="1:5" x14ac:dyDescent="0.3">
      <c r="A47" s="17" t="s">
        <v>85</v>
      </c>
      <c r="B47" s="2">
        <v>1.448</v>
      </c>
      <c r="C47" s="10">
        <v>5.7000000000000002E-2</v>
      </c>
      <c r="D47" s="1">
        <f t="shared" si="1"/>
        <v>1.391</v>
      </c>
      <c r="E47" s="12">
        <f t="shared" si="2"/>
        <v>368.44340626800005</v>
      </c>
    </row>
    <row r="48" spans="1:5" x14ac:dyDescent="0.3">
      <c r="A48" s="17" t="s">
        <v>86</v>
      </c>
      <c r="B48" s="2">
        <v>1.367</v>
      </c>
      <c r="C48" s="10">
        <v>5.7000000000000002E-2</v>
      </c>
      <c r="D48" s="1">
        <f t="shared" si="1"/>
        <v>1.31</v>
      </c>
      <c r="E48" s="12">
        <f t="shared" si="2"/>
        <v>340.63471080000005</v>
      </c>
    </row>
    <row r="49" spans="1:5" x14ac:dyDescent="0.3">
      <c r="A49" s="17" t="s">
        <v>23</v>
      </c>
      <c r="B49" s="2">
        <v>1.5030000000000001</v>
      </c>
      <c r="C49" s="10">
        <v>5.7000000000000002E-2</v>
      </c>
      <c r="D49" s="1">
        <f t="shared" si="1"/>
        <v>1.4460000000000002</v>
      </c>
      <c r="E49" s="12">
        <f t="shared" si="2"/>
        <v>387.78683124800011</v>
      </c>
    </row>
    <row r="50" spans="1:5" x14ac:dyDescent="0.3">
      <c r="A50" s="17" t="s">
        <v>24</v>
      </c>
      <c r="B50" s="2">
        <v>1.2730000000000001</v>
      </c>
      <c r="C50" s="10">
        <v>5.7000000000000002E-2</v>
      </c>
      <c r="D50" s="1">
        <f t="shared" si="1"/>
        <v>1.2160000000000002</v>
      </c>
      <c r="E50" s="12">
        <f t="shared" si="2"/>
        <v>309.3766719680001</v>
      </c>
    </row>
    <row r="51" spans="1:5" x14ac:dyDescent="0.3">
      <c r="A51" s="17" t="s">
        <v>25</v>
      </c>
      <c r="B51" s="2">
        <v>1.2949999999999999</v>
      </c>
      <c r="C51" s="10">
        <v>5.7000000000000002E-2</v>
      </c>
      <c r="D51" s="1">
        <f t="shared" si="1"/>
        <v>1.238</v>
      </c>
      <c r="E51" s="12">
        <f t="shared" si="2"/>
        <v>316.59476443200003</v>
      </c>
    </row>
    <row r="52" spans="1:5" x14ac:dyDescent="0.3">
      <c r="A52" s="17" t="s">
        <v>26</v>
      </c>
      <c r="B52" s="2">
        <v>1.9490000000000001</v>
      </c>
      <c r="C52" s="10">
        <v>5.7000000000000002E-2</v>
      </c>
      <c r="D52" s="1">
        <f t="shared" si="1"/>
        <v>1.8920000000000001</v>
      </c>
      <c r="E52" s="12">
        <f t="shared" si="2"/>
        <v>558.41495299200005</v>
      </c>
    </row>
    <row r="53" spans="1:5" x14ac:dyDescent="0.3">
      <c r="A53" s="17" t="s">
        <v>27</v>
      </c>
      <c r="B53" s="2">
        <v>1.2430000000000001</v>
      </c>
      <c r="C53" s="10">
        <v>5.7000000000000002E-2</v>
      </c>
      <c r="D53" s="1">
        <f t="shared" si="1"/>
        <v>1.1860000000000002</v>
      </c>
      <c r="E53" s="12">
        <f t="shared" si="2"/>
        <v>299.62995828800013</v>
      </c>
    </row>
    <row r="54" spans="1:5" x14ac:dyDescent="0.3">
      <c r="A54" s="17" t="s">
        <v>28</v>
      </c>
      <c r="B54" s="2">
        <v>0.86099999999999999</v>
      </c>
      <c r="C54" s="10">
        <v>5.7000000000000002E-2</v>
      </c>
      <c r="D54" s="1">
        <f t="shared" si="1"/>
        <v>0.80399999999999994</v>
      </c>
      <c r="E54" s="12">
        <f t="shared" si="2"/>
        <v>185.22106524799997</v>
      </c>
    </row>
    <row r="55" spans="1:5" x14ac:dyDescent="0.3">
      <c r="A55" s="17" t="s">
        <v>29</v>
      </c>
      <c r="B55" s="2">
        <v>1.625</v>
      </c>
      <c r="C55" s="10">
        <v>5.7000000000000002E-2</v>
      </c>
      <c r="D55" s="1">
        <f t="shared" si="1"/>
        <v>1.5680000000000001</v>
      </c>
      <c r="E55" s="12">
        <f t="shared" si="2"/>
        <v>432.02485987200009</v>
      </c>
    </row>
    <row r="56" spans="1:5" x14ac:dyDescent="0.3">
      <c r="A56" s="17" t="s">
        <v>30</v>
      </c>
      <c r="B56" s="2">
        <v>1.5589999999999999</v>
      </c>
      <c r="C56" s="10">
        <v>5.7000000000000002E-2</v>
      </c>
      <c r="D56" s="1">
        <f t="shared" si="1"/>
        <v>1.502</v>
      </c>
      <c r="E56" s="12">
        <f t="shared" si="2"/>
        <v>407.86503451200008</v>
      </c>
    </row>
    <row r="57" spans="1:5" x14ac:dyDescent="0.3">
      <c r="A57" s="17" t="s">
        <v>31</v>
      </c>
      <c r="B57" s="2">
        <v>1.004</v>
      </c>
      <c r="C57" s="10">
        <v>5.7000000000000002E-2</v>
      </c>
      <c r="D57" s="1">
        <f t="shared" si="1"/>
        <v>0.94699999999999995</v>
      </c>
      <c r="E57" s="12">
        <f t="shared" si="2"/>
        <v>225.94326505199999</v>
      </c>
    </row>
    <row r="58" spans="1:5" x14ac:dyDescent="0.3">
      <c r="A58" s="17" t="s">
        <v>32</v>
      </c>
      <c r="B58" s="2">
        <v>0.94400000000000006</v>
      </c>
      <c r="C58" s="10">
        <v>5.7000000000000002E-2</v>
      </c>
      <c r="D58" s="1">
        <f t="shared" si="1"/>
        <v>0.88700000000000001</v>
      </c>
      <c r="E58" s="12">
        <f t="shared" si="2"/>
        <v>208.55011993200003</v>
      </c>
    </row>
    <row r="59" spans="1:5" x14ac:dyDescent="0.3">
      <c r="A59" s="17" t="s">
        <v>33</v>
      </c>
      <c r="B59" s="2">
        <v>1.4550000000000001</v>
      </c>
      <c r="C59" s="10">
        <v>5.7000000000000002E-2</v>
      </c>
      <c r="D59" s="1">
        <f t="shared" si="1"/>
        <v>1.3980000000000001</v>
      </c>
      <c r="E59" s="12">
        <f t="shared" si="2"/>
        <v>370.88458971200009</v>
      </c>
    </row>
    <row r="60" spans="1:5" x14ac:dyDescent="0.3">
      <c r="A60" s="17" t="s">
        <v>34</v>
      </c>
      <c r="B60" s="2">
        <v>1.4419999999999999</v>
      </c>
      <c r="C60" s="10">
        <v>5.7000000000000002E-2</v>
      </c>
      <c r="D60" s="1">
        <f t="shared" si="1"/>
        <v>1.385</v>
      </c>
      <c r="E60" s="12">
        <f t="shared" si="2"/>
        <v>366.35577030000007</v>
      </c>
    </row>
    <row r="61" spans="1:5" x14ac:dyDescent="0.3">
      <c r="A61" s="17" t="s">
        <v>35</v>
      </c>
      <c r="B61" s="2">
        <v>1.9140000000000001</v>
      </c>
      <c r="C61" s="10">
        <v>5.7000000000000002E-2</v>
      </c>
      <c r="D61" s="1">
        <f t="shared" si="1"/>
        <v>1.8570000000000002</v>
      </c>
      <c r="E61" s="12">
        <f t="shared" si="2"/>
        <v>544.13833497200017</v>
      </c>
    </row>
    <row r="62" spans="1:5" x14ac:dyDescent="0.3">
      <c r="A62" s="17" t="s">
        <v>36</v>
      </c>
      <c r="B62" s="2">
        <v>0.74399999999999999</v>
      </c>
      <c r="C62" s="10">
        <v>5.7000000000000002E-2</v>
      </c>
      <c r="D62" s="1">
        <f t="shared" si="1"/>
        <v>0.68699999999999994</v>
      </c>
      <c r="E62" s="12">
        <f t="shared" si="2"/>
        <v>153.777625532</v>
      </c>
    </row>
    <row r="63" spans="1:5" x14ac:dyDescent="0.3">
      <c r="A63" s="17" t="s">
        <v>37</v>
      </c>
      <c r="B63" s="2">
        <v>1.3780000000000001</v>
      </c>
      <c r="C63" s="10">
        <v>5.7000000000000002E-2</v>
      </c>
      <c r="D63" s="1">
        <f t="shared" si="1"/>
        <v>1.3210000000000002</v>
      </c>
      <c r="E63" s="12">
        <f t="shared" si="2"/>
        <v>344.3637467480001</v>
      </c>
    </row>
    <row r="64" spans="1:5" x14ac:dyDescent="0.3">
      <c r="A64" s="17" t="s">
        <v>38</v>
      </c>
      <c r="B64" s="2">
        <v>2.0840000000000001</v>
      </c>
      <c r="C64" s="10">
        <v>5.7000000000000002E-2</v>
      </c>
      <c r="D64" s="1">
        <f t="shared" si="1"/>
        <v>2.0270000000000001</v>
      </c>
      <c r="E64" s="12">
        <f t="shared" si="2"/>
        <v>614.89627081200013</v>
      </c>
    </row>
    <row r="65" spans="1:5" x14ac:dyDescent="0.3">
      <c r="A65" s="17" t="s">
        <v>39</v>
      </c>
      <c r="B65" s="2">
        <v>1.129</v>
      </c>
      <c r="C65" s="10">
        <v>5.7000000000000002E-2</v>
      </c>
      <c r="D65" s="1">
        <f t="shared" si="1"/>
        <v>1.0720000000000001</v>
      </c>
      <c r="E65" s="12">
        <f t="shared" si="2"/>
        <v>263.60413155200007</v>
      </c>
    </row>
    <row r="66" spans="1:5" x14ac:dyDescent="0.3">
      <c r="A66" s="17" t="s">
        <v>40</v>
      </c>
      <c r="B66" s="2">
        <v>1.2170000000000001</v>
      </c>
      <c r="C66" s="10">
        <v>5.7000000000000002E-2</v>
      </c>
      <c r="D66" s="1">
        <f t="shared" si="1"/>
        <v>1.1600000000000001</v>
      </c>
      <c r="E66" s="12">
        <f t="shared" si="2"/>
        <v>291.27253680000007</v>
      </c>
    </row>
    <row r="67" spans="1:5" x14ac:dyDescent="0.3">
      <c r="A67" s="17" t="s">
        <v>41</v>
      </c>
      <c r="B67" s="2">
        <v>1.694</v>
      </c>
      <c r="C67" s="10">
        <v>5.7000000000000002E-2</v>
      </c>
      <c r="D67" s="1">
        <f t="shared" si="1"/>
        <v>1.637</v>
      </c>
      <c r="E67" s="12">
        <f t="shared" si="2"/>
        <v>457.85692393200009</v>
      </c>
    </row>
    <row r="68" spans="1:5" x14ac:dyDescent="0.3">
      <c r="A68" s="17" t="s">
        <v>42</v>
      </c>
      <c r="B68" s="2">
        <v>1.841</v>
      </c>
      <c r="C68" s="10">
        <v>5.7000000000000002E-2</v>
      </c>
      <c r="D68" s="1">
        <f t="shared" si="1"/>
        <v>1.784</v>
      </c>
      <c r="E68" s="12">
        <f t="shared" si="2"/>
        <v>514.84726396800011</v>
      </c>
    </row>
    <row r="69" spans="1:5" x14ac:dyDescent="0.3">
      <c r="A69" s="17" t="s">
        <v>43</v>
      </c>
      <c r="B69" s="2">
        <v>1.7670000000000001</v>
      </c>
      <c r="C69" s="10">
        <v>5.7000000000000002E-2</v>
      </c>
      <c r="D69" s="1">
        <f t="shared" si="1"/>
        <v>1.7100000000000002</v>
      </c>
      <c r="E69" s="12">
        <f t="shared" si="2"/>
        <v>485.82533480000018</v>
      </c>
    </row>
    <row r="70" spans="1:5" x14ac:dyDescent="0.3">
      <c r="A70" s="17" t="s">
        <v>44</v>
      </c>
      <c r="B70" s="2">
        <v>1.236</v>
      </c>
      <c r="C70" s="10">
        <v>5.7000000000000002E-2</v>
      </c>
      <c r="D70" s="1">
        <f t="shared" si="1"/>
        <v>1.179</v>
      </c>
      <c r="E70" s="12">
        <f t="shared" si="2"/>
        <v>297.37168674800006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G19" sqref="G19"/>
    </sheetView>
  </sheetViews>
  <sheetFormatPr defaultRowHeight="14.4" x14ac:dyDescent="0.3"/>
  <cols>
    <col min="1" max="1" width="21.77734375" customWidth="1"/>
    <col min="2" max="2" width="16.77734375" customWidth="1"/>
    <col min="3" max="3" width="16.21875" customWidth="1"/>
  </cols>
  <sheetData>
    <row r="1" spans="1:3" x14ac:dyDescent="0.3">
      <c r="A1" s="19" t="s">
        <v>87</v>
      </c>
      <c r="B1" s="19" t="s">
        <v>88</v>
      </c>
      <c r="C1" s="19" t="s">
        <v>89</v>
      </c>
    </row>
    <row r="2" spans="1:3" x14ac:dyDescent="0.3">
      <c r="A2" s="20" t="s">
        <v>21</v>
      </c>
      <c r="B2" s="18">
        <v>529</v>
      </c>
      <c r="C2" s="18">
        <v>289</v>
      </c>
    </row>
    <row r="3" spans="1:3" x14ac:dyDescent="0.3">
      <c r="A3" s="20" t="s">
        <v>22</v>
      </c>
      <c r="B3" s="18">
        <v>110</v>
      </c>
      <c r="C3" s="18">
        <v>316</v>
      </c>
    </row>
    <row r="4" spans="1:3" x14ac:dyDescent="0.3">
      <c r="A4" s="20" t="s">
        <v>16</v>
      </c>
      <c r="B4" s="18">
        <v>102</v>
      </c>
      <c r="C4" s="18">
        <v>317</v>
      </c>
    </row>
    <row r="5" spans="1:3" x14ac:dyDescent="0.3">
      <c r="A5" s="20" t="s">
        <v>17</v>
      </c>
      <c r="B5" s="18">
        <v>72</v>
      </c>
      <c r="C5" s="18">
        <v>316</v>
      </c>
    </row>
    <row r="6" spans="1:3" x14ac:dyDescent="0.3">
      <c r="A6" s="20" t="s">
        <v>18</v>
      </c>
      <c r="B6" s="18">
        <v>111</v>
      </c>
      <c r="C6" s="18">
        <v>304</v>
      </c>
    </row>
    <row r="7" spans="1:3" x14ac:dyDescent="0.3">
      <c r="A7" s="20" t="s">
        <v>19</v>
      </c>
      <c r="B7" s="18">
        <v>286</v>
      </c>
      <c r="C7" s="18">
        <v>174</v>
      </c>
    </row>
    <row r="8" spans="1:3" x14ac:dyDescent="0.3">
      <c r="A8" s="20" t="s">
        <v>20</v>
      </c>
      <c r="B8" s="18">
        <v>68</v>
      </c>
      <c r="C8" s="18">
        <v>319</v>
      </c>
    </row>
    <row r="9" spans="1:3" x14ac:dyDescent="0.3">
      <c r="A9" s="20" t="s">
        <v>75</v>
      </c>
      <c r="B9" s="18">
        <v>79</v>
      </c>
      <c r="C9" s="18">
        <v>206</v>
      </c>
    </row>
    <row r="10" spans="1:3" x14ac:dyDescent="0.3">
      <c r="A10" s="20" t="s">
        <v>76</v>
      </c>
      <c r="B10" s="18">
        <v>96</v>
      </c>
      <c r="C10" s="18">
        <v>316</v>
      </c>
    </row>
    <row r="11" spans="1:3" x14ac:dyDescent="0.3">
      <c r="A11" s="20" t="s">
        <v>77</v>
      </c>
      <c r="B11" s="18">
        <v>71</v>
      </c>
      <c r="C11" s="18">
        <v>322</v>
      </c>
    </row>
    <row r="12" spans="1:3" x14ac:dyDescent="0.3">
      <c r="A12" s="20" t="s">
        <v>78</v>
      </c>
      <c r="B12" s="18">
        <v>57</v>
      </c>
      <c r="C12" s="18">
        <v>335</v>
      </c>
    </row>
    <row r="13" spans="1:3" x14ac:dyDescent="0.3">
      <c r="A13" s="20" t="s">
        <v>79</v>
      </c>
      <c r="B13" s="18">
        <v>93</v>
      </c>
      <c r="C13" s="18">
        <v>236</v>
      </c>
    </row>
    <row r="14" spans="1:3" x14ac:dyDescent="0.3">
      <c r="A14" s="20" t="s">
        <v>80</v>
      </c>
      <c r="B14" s="18">
        <v>88</v>
      </c>
      <c r="C14" s="18">
        <v>316</v>
      </c>
    </row>
    <row r="15" spans="1:3" x14ac:dyDescent="0.3">
      <c r="A15" s="20" t="s">
        <v>81</v>
      </c>
      <c r="B15" s="18">
        <v>62</v>
      </c>
      <c r="C15" s="18">
        <v>213</v>
      </c>
    </row>
    <row r="16" spans="1:3" x14ac:dyDescent="0.3">
      <c r="A16" s="20" t="s">
        <v>82</v>
      </c>
      <c r="B16" s="18">
        <v>156</v>
      </c>
      <c r="C16" s="18">
        <v>319</v>
      </c>
    </row>
    <row r="17" spans="1:3" x14ac:dyDescent="0.3">
      <c r="A17" s="20" t="s">
        <v>83</v>
      </c>
      <c r="B17" s="18">
        <v>48</v>
      </c>
      <c r="C17" s="18">
        <v>315</v>
      </c>
    </row>
    <row r="18" spans="1:3" x14ac:dyDescent="0.3">
      <c r="A18" s="20" t="s">
        <v>84</v>
      </c>
      <c r="B18" s="18">
        <v>90</v>
      </c>
      <c r="C18" s="18">
        <v>306</v>
      </c>
    </row>
    <row r="19" spans="1:3" x14ac:dyDescent="0.3">
      <c r="A19" s="20" t="s">
        <v>85</v>
      </c>
      <c r="B19" s="18">
        <v>112</v>
      </c>
      <c r="C19" s="18">
        <v>310</v>
      </c>
    </row>
    <row r="20" spans="1:3" x14ac:dyDescent="0.3">
      <c r="A20" s="20" t="s">
        <v>86</v>
      </c>
      <c r="B20" s="18">
        <v>73</v>
      </c>
      <c r="C20" s="18">
        <v>243</v>
      </c>
    </row>
    <row r="21" spans="1:3" x14ac:dyDescent="0.3">
      <c r="A21" s="20" t="s">
        <v>23</v>
      </c>
      <c r="B21" s="18">
        <v>144</v>
      </c>
      <c r="C21" s="18">
        <v>236</v>
      </c>
    </row>
    <row r="22" spans="1:3" x14ac:dyDescent="0.3">
      <c r="A22" s="20" t="s">
        <v>24</v>
      </c>
      <c r="B22" s="18">
        <v>141</v>
      </c>
      <c r="C22" s="18">
        <v>289</v>
      </c>
    </row>
    <row r="23" spans="1:3" x14ac:dyDescent="0.3">
      <c r="A23" s="20" t="s">
        <v>25</v>
      </c>
      <c r="B23" s="18">
        <v>64</v>
      </c>
      <c r="C23" s="18">
        <v>297</v>
      </c>
    </row>
    <row r="24" spans="1:3" x14ac:dyDescent="0.3">
      <c r="A24" s="20" t="s">
        <v>26</v>
      </c>
      <c r="B24" s="18">
        <v>63</v>
      </c>
      <c r="C24" s="18">
        <v>329</v>
      </c>
    </row>
    <row r="25" spans="1:3" x14ac:dyDescent="0.3">
      <c r="A25" s="20" t="s">
        <v>27</v>
      </c>
      <c r="B25" s="18">
        <v>145</v>
      </c>
      <c r="C25" s="18">
        <v>277</v>
      </c>
    </row>
    <row r="26" spans="1:3" x14ac:dyDescent="0.3">
      <c r="A26" s="20" t="s">
        <v>28</v>
      </c>
      <c r="B26" s="18">
        <v>109</v>
      </c>
      <c r="C26" s="18">
        <v>328</v>
      </c>
    </row>
    <row r="27" spans="1:3" x14ac:dyDescent="0.3">
      <c r="A27" s="20" t="s">
        <v>29</v>
      </c>
      <c r="B27" s="18">
        <v>81</v>
      </c>
      <c r="C27" s="18">
        <v>328</v>
      </c>
    </row>
    <row r="28" spans="1:3" x14ac:dyDescent="0.3">
      <c r="A28" s="20" t="s">
        <v>30</v>
      </c>
      <c r="B28" s="18">
        <v>87</v>
      </c>
      <c r="C28" s="18">
        <v>391</v>
      </c>
    </row>
    <row r="29" spans="1:3" x14ac:dyDescent="0.3">
      <c r="A29" s="20" t="s">
        <v>31</v>
      </c>
      <c r="B29" s="18">
        <v>157</v>
      </c>
      <c r="C29" s="18">
        <v>381</v>
      </c>
    </row>
    <row r="30" spans="1:3" x14ac:dyDescent="0.3">
      <c r="A30" s="20" t="s">
        <v>32</v>
      </c>
      <c r="B30" s="18">
        <v>83</v>
      </c>
      <c r="C30" s="18">
        <v>294</v>
      </c>
    </row>
    <row r="31" spans="1:3" x14ac:dyDescent="0.3">
      <c r="A31" s="20" t="s">
        <v>33</v>
      </c>
      <c r="B31" s="18">
        <v>138</v>
      </c>
      <c r="C31" s="18">
        <v>250</v>
      </c>
    </row>
    <row r="32" spans="1:3" x14ac:dyDescent="0.3">
      <c r="A32" s="20" t="s">
        <v>34</v>
      </c>
      <c r="B32" s="18">
        <v>55</v>
      </c>
      <c r="C32" s="18">
        <v>321</v>
      </c>
    </row>
    <row r="33" spans="1:3" x14ac:dyDescent="0.3">
      <c r="A33" s="20" t="s">
        <v>35</v>
      </c>
      <c r="B33" s="18">
        <v>145</v>
      </c>
      <c r="C33" s="18">
        <v>269</v>
      </c>
    </row>
    <row r="34" spans="1:3" x14ac:dyDescent="0.3">
      <c r="A34" s="20" t="s">
        <v>36</v>
      </c>
      <c r="B34" s="18">
        <v>178</v>
      </c>
      <c r="C34" s="18">
        <v>315</v>
      </c>
    </row>
    <row r="35" spans="1:3" x14ac:dyDescent="0.3">
      <c r="A35" s="20" t="s">
        <v>37</v>
      </c>
      <c r="B35" s="18">
        <v>66</v>
      </c>
      <c r="C35" s="18">
        <v>323</v>
      </c>
    </row>
    <row r="36" spans="1:3" x14ac:dyDescent="0.3">
      <c r="A36" s="20" t="s">
        <v>38</v>
      </c>
      <c r="B36" s="18">
        <v>99</v>
      </c>
      <c r="C36" s="18">
        <v>347</v>
      </c>
    </row>
    <row r="37" spans="1:3" x14ac:dyDescent="0.3">
      <c r="A37" s="20" t="s">
        <v>39</v>
      </c>
      <c r="B37" s="18">
        <v>203</v>
      </c>
      <c r="C37" s="18">
        <v>317</v>
      </c>
    </row>
    <row r="38" spans="1:3" x14ac:dyDescent="0.3">
      <c r="A38" s="20" t="s">
        <v>40</v>
      </c>
      <c r="B38" s="18">
        <v>158</v>
      </c>
      <c r="C38" s="18">
        <v>374</v>
      </c>
    </row>
    <row r="39" spans="1:3" x14ac:dyDescent="0.3">
      <c r="A39" s="20" t="s">
        <v>41</v>
      </c>
      <c r="B39" s="18">
        <v>62</v>
      </c>
      <c r="C39" s="18">
        <v>350</v>
      </c>
    </row>
    <row r="40" spans="1:3" x14ac:dyDescent="0.3">
      <c r="A40" s="20" t="s">
        <v>42</v>
      </c>
      <c r="B40" s="18">
        <v>88</v>
      </c>
      <c r="C40" s="18">
        <v>349</v>
      </c>
    </row>
    <row r="41" spans="1:3" x14ac:dyDescent="0.3">
      <c r="A41" s="20" t="s">
        <v>43</v>
      </c>
      <c r="B41" s="18">
        <v>252</v>
      </c>
      <c r="C41" s="18">
        <v>223</v>
      </c>
    </row>
    <row r="42" spans="1:3" x14ac:dyDescent="0.3">
      <c r="A42" s="20" t="s">
        <v>44</v>
      </c>
      <c r="B42" s="18">
        <v>134</v>
      </c>
      <c r="C42" s="18">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workbookViewId="0">
      <selection activeCell="I6" sqref="I6"/>
    </sheetView>
  </sheetViews>
  <sheetFormatPr defaultRowHeight="14.4" x14ac:dyDescent="0.3"/>
  <cols>
    <col min="1" max="1" width="33.6640625" customWidth="1"/>
    <col min="2" max="2" width="18" customWidth="1"/>
    <col min="3" max="3" width="15.77734375" customWidth="1"/>
    <col min="4" max="4" width="17.77734375" customWidth="1"/>
    <col min="5" max="5" width="16.88671875" customWidth="1"/>
    <col min="6" max="6" width="17.21875" customWidth="1"/>
    <col min="7" max="7" width="64" customWidth="1"/>
  </cols>
  <sheetData>
    <row r="1" spans="1:10" ht="15.6" thickTop="1" thickBot="1" x14ac:dyDescent="0.35">
      <c r="A1" s="21" t="s">
        <v>90</v>
      </c>
      <c r="B1" s="21" t="s">
        <v>91</v>
      </c>
      <c r="C1" s="21" t="s">
        <v>92</v>
      </c>
      <c r="D1" s="21" t="s">
        <v>93</v>
      </c>
      <c r="E1" s="21" t="s">
        <v>94</v>
      </c>
      <c r="F1" s="21" t="s">
        <v>95</v>
      </c>
      <c r="G1" s="21" t="s">
        <v>96</v>
      </c>
    </row>
    <row r="2" spans="1:10" ht="15.6" thickTop="1" thickBot="1" x14ac:dyDescent="0.35">
      <c r="A2" s="27" t="s">
        <v>104</v>
      </c>
      <c r="B2" s="25" t="s">
        <v>97</v>
      </c>
      <c r="C2" s="26" t="s">
        <v>98</v>
      </c>
      <c r="D2" s="26"/>
      <c r="E2" s="26"/>
      <c r="F2" s="26" t="s">
        <v>99</v>
      </c>
      <c r="G2" s="23" t="s">
        <v>100</v>
      </c>
    </row>
    <row r="3" spans="1:10" ht="15.6" thickTop="1" thickBot="1" x14ac:dyDescent="0.35">
      <c r="A3" s="27" t="s">
        <v>105</v>
      </c>
      <c r="B3" s="25" t="s">
        <v>97</v>
      </c>
      <c r="C3" s="26" t="s">
        <v>98</v>
      </c>
      <c r="D3" s="26"/>
      <c r="E3" s="26" t="s">
        <v>106</v>
      </c>
      <c r="F3" s="26" t="s">
        <v>99</v>
      </c>
      <c r="G3" s="23" t="s">
        <v>100</v>
      </c>
    </row>
    <row r="4" spans="1:10" ht="15.6" thickTop="1" thickBot="1" x14ac:dyDescent="0.35">
      <c r="A4" s="24" t="s">
        <v>103</v>
      </c>
      <c r="B4" s="22" t="s">
        <v>108</v>
      </c>
      <c r="C4" s="23" t="s">
        <v>107</v>
      </c>
      <c r="D4" s="23" t="s">
        <v>109</v>
      </c>
      <c r="E4" s="23" t="s">
        <v>110</v>
      </c>
      <c r="F4" s="23" t="s">
        <v>101</v>
      </c>
      <c r="G4" s="23" t="s">
        <v>102</v>
      </c>
    </row>
    <row r="5" spans="1:10" ht="15.6" thickTop="1" thickBot="1" x14ac:dyDescent="0.35">
      <c r="A5" s="24" t="s">
        <v>111</v>
      </c>
      <c r="B5" s="25" t="s">
        <v>108</v>
      </c>
      <c r="C5" s="26" t="s">
        <v>107</v>
      </c>
      <c r="D5" s="23" t="s">
        <v>112</v>
      </c>
      <c r="E5" s="23" t="s">
        <v>113</v>
      </c>
      <c r="F5" s="23" t="s">
        <v>101</v>
      </c>
      <c r="G5" s="23" t="s">
        <v>102</v>
      </c>
    </row>
    <row r="6" spans="1:10" ht="15.6" thickTop="1" thickBot="1" x14ac:dyDescent="0.35">
      <c r="A6" s="24" t="s">
        <v>114</v>
      </c>
      <c r="B6" s="25" t="s">
        <v>108</v>
      </c>
      <c r="C6" s="26" t="s">
        <v>107</v>
      </c>
      <c r="D6" s="23" t="s">
        <v>115</v>
      </c>
      <c r="E6" s="23" t="s">
        <v>116</v>
      </c>
      <c r="F6" s="23" t="s">
        <v>101</v>
      </c>
      <c r="G6" s="23" t="s">
        <v>102</v>
      </c>
    </row>
    <row r="7" spans="1:10" ht="15.6" thickTop="1" thickBot="1" x14ac:dyDescent="0.35">
      <c r="A7" s="24" t="s">
        <v>117</v>
      </c>
      <c r="B7" s="25" t="s">
        <v>108</v>
      </c>
      <c r="C7" s="26" t="s">
        <v>107</v>
      </c>
      <c r="D7" s="23" t="s">
        <v>118</v>
      </c>
      <c r="E7" s="23" t="s">
        <v>119</v>
      </c>
      <c r="F7" s="23" t="s">
        <v>101</v>
      </c>
      <c r="G7" s="23" t="s">
        <v>102</v>
      </c>
    </row>
    <row r="8" spans="1:10" ht="15.6" thickTop="1" thickBot="1" x14ac:dyDescent="0.35">
      <c r="A8" s="27" t="s">
        <v>120</v>
      </c>
      <c r="B8" s="25" t="s">
        <v>108</v>
      </c>
      <c r="C8" s="26" t="s">
        <v>107</v>
      </c>
      <c r="D8" s="23" t="s">
        <v>121</v>
      </c>
      <c r="E8" s="23" t="s">
        <v>122</v>
      </c>
      <c r="F8" s="23" t="s">
        <v>101</v>
      </c>
      <c r="G8" s="23" t="s">
        <v>102</v>
      </c>
    </row>
    <row r="9" spans="1:10" ht="15.6" thickTop="1" thickBot="1" x14ac:dyDescent="0.35">
      <c r="A9" s="24" t="s">
        <v>123</v>
      </c>
      <c r="B9" s="25" t="s">
        <v>108</v>
      </c>
      <c r="C9" s="26" t="s">
        <v>107</v>
      </c>
      <c r="D9" s="23" t="s">
        <v>124</v>
      </c>
      <c r="E9" s="23" t="s">
        <v>125</v>
      </c>
      <c r="F9" s="23" t="s">
        <v>101</v>
      </c>
      <c r="G9" s="23" t="s">
        <v>102</v>
      </c>
    </row>
    <row r="10" spans="1:10" ht="15" thickTop="1" x14ac:dyDescent="0.3">
      <c r="A10" s="29" t="s">
        <v>126</v>
      </c>
      <c r="B10" s="30"/>
      <c r="C10" s="30"/>
      <c r="D10" s="31"/>
      <c r="E10" s="30"/>
      <c r="F10" s="30"/>
      <c r="G10" s="28"/>
      <c r="H10" s="28"/>
      <c r="I10" s="28"/>
      <c r="J10" s="28"/>
    </row>
    <row r="116" spans="1:5" x14ac:dyDescent="0.3">
      <c r="A116" s="32"/>
      <c r="B116" s="32"/>
      <c r="C116" s="32"/>
      <c r="D116" s="32"/>
      <c r="E116" s="32"/>
    </row>
    <row r="117" spans="1:5" ht="15.6" x14ac:dyDescent="0.3">
      <c r="A117" s="36" t="s">
        <v>127</v>
      </c>
      <c r="B117" s="35"/>
      <c r="C117" s="35"/>
      <c r="D117" s="35"/>
      <c r="E117" s="35"/>
    </row>
    <row r="118" spans="1:5" ht="15.6" x14ac:dyDescent="0.3">
      <c r="A118" s="37" t="s">
        <v>128</v>
      </c>
      <c r="B118" s="35"/>
      <c r="C118" s="35"/>
      <c r="D118" s="35"/>
      <c r="E118" s="35"/>
    </row>
    <row r="119" spans="1:5" ht="15.6" x14ac:dyDescent="0.3">
      <c r="A119" s="35" t="s">
        <v>129</v>
      </c>
      <c r="B119" s="35"/>
      <c r="C119" s="35"/>
      <c r="D119" s="35"/>
      <c r="E119" s="35"/>
    </row>
    <row r="120" spans="1:5" ht="15.6" x14ac:dyDescent="0.3">
      <c r="A120" s="35" t="s">
        <v>130</v>
      </c>
      <c r="B120" s="35"/>
      <c r="C120" s="35"/>
      <c r="D120" s="35"/>
      <c r="E120" s="35"/>
    </row>
    <row r="121" spans="1:5" ht="15.6" x14ac:dyDescent="0.3">
      <c r="A121" s="35" t="s">
        <v>131</v>
      </c>
      <c r="B121" s="35"/>
      <c r="C121" s="35"/>
      <c r="D121" s="35"/>
      <c r="E121" s="35"/>
    </row>
    <row r="122" spans="1:5" ht="15.6" x14ac:dyDescent="0.3">
      <c r="A122" s="35" t="s">
        <v>132</v>
      </c>
      <c r="B122" s="35"/>
      <c r="C122" s="35"/>
      <c r="D122" s="35"/>
      <c r="E122" s="35"/>
    </row>
    <row r="123" spans="1:5" ht="15.6" x14ac:dyDescent="0.3">
      <c r="A123" s="35" t="s">
        <v>133</v>
      </c>
      <c r="B123" s="35"/>
      <c r="C123" s="35"/>
      <c r="D123" s="35"/>
      <c r="E123" s="35"/>
    </row>
    <row r="124" spans="1:5" ht="15.6" x14ac:dyDescent="0.3">
      <c r="A124" s="35"/>
      <c r="B124" s="35"/>
      <c r="C124" s="35"/>
      <c r="D124" s="35"/>
      <c r="E124" s="35"/>
    </row>
    <row r="125" spans="1:5" ht="15.6" x14ac:dyDescent="0.3">
      <c r="A125" s="34" t="s">
        <v>134</v>
      </c>
      <c r="B125" s="35"/>
      <c r="C125" s="35"/>
      <c r="D125" s="35"/>
      <c r="E125" s="35"/>
    </row>
    <row r="126" spans="1:5" ht="15.6" x14ac:dyDescent="0.3">
      <c r="A126" s="35" t="s">
        <v>135</v>
      </c>
      <c r="B126" s="35"/>
      <c r="C126" s="35"/>
      <c r="D126" s="35"/>
      <c r="E126" s="35"/>
    </row>
    <row r="127" spans="1:5" ht="15.6" x14ac:dyDescent="0.3">
      <c r="A127" s="35" t="s">
        <v>136</v>
      </c>
      <c r="B127" s="35"/>
      <c r="C127" s="35"/>
      <c r="D127" s="35"/>
      <c r="E127" s="35"/>
    </row>
    <row r="128" spans="1:5" ht="15.6" x14ac:dyDescent="0.3">
      <c r="A128" s="35" t="s">
        <v>137</v>
      </c>
      <c r="B128" s="35"/>
      <c r="C128" s="35"/>
      <c r="D128" s="35"/>
      <c r="E128" s="35"/>
    </row>
    <row r="129" spans="1:5" ht="15.6" x14ac:dyDescent="0.3">
      <c r="A129" s="35" t="s">
        <v>138</v>
      </c>
      <c r="B129" s="35"/>
      <c r="C129" s="35"/>
      <c r="D129" s="35"/>
      <c r="E129" s="35"/>
    </row>
    <row r="130" spans="1:5" ht="15.6" x14ac:dyDescent="0.3">
      <c r="A130" s="35" t="s">
        <v>139</v>
      </c>
      <c r="B130" s="35"/>
      <c r="C130" s="35"/>
      <c r="D130" s="35"/>
      <c r="E130" s="35"/>
    </row>
    <row r="131" spans="1:5" ht="15.6" x14ac:dyDescent="0.3">
      <c r="A131" s="35" t="s">
        <v>133</v>
      </c>
      <c r="B131" s="35"/>
      <c r="C131" s="35"/>
      <c r="D131" s="35"/>
      <c r="E131" s="35"/>
    </row>
    <row r="135" spans="1:5" x14ac:dyDescent="0.3">
      <c r="A135" s="33" t="s">
        <v>145</v>
      </c>
    </row>
    <row r="136" spans="1:5" x14ac:dyDescent="0.3">
      <c r="A136" t="s">
        <v>140</v>
      </c>
    </row>
    <row r="137" spans="1:5" x14ac:dyDescent="0.3">
      <c r="A137" t="s">
        <v>141</v>
      </c>
    </row>
    <row r="138" spans="1:5" x14ac:dyDescent="0.3">
      <c r="A138" t="s">
        <v>142</v>
      </c>
    </row>
    <row r="139" spans="1:5" x14ac:dyDescent="0.3">
      <c r="A139" t="s">
        <v>143</v>
      </c>
    </row>
    <row r="140" spans="1:5" x14ac:dyDescent="0.3">
      <c r="A140" t="s">
        <v>144</v>
      </c>
    </row>
    <row r="143" spans="1:5" x14ac:dyDescent="0.3">
      <c r="A143" s="33" t="s">
        <v>151</v>
      </c>
    </row>
    <row r="144" spans="1:5" x14ac:dyDescent="0.3">
      <c r="A144" t="s">
        <v>146</v>
      </c>
    </row>
    <row r="145" spans="1:1" x14ac:dyDescent="0.3">
      <c r="A145" t="s">
        <v>147</v>
      </c>
    </row>
    <row r="146" spans="1:1" x14ac:dyDescent="0.3">
      <c r="A146" t="s">
        <v>148</v>
      </c>
    </row>
    <row r="147" spans="1:1" x14ac:dyDescent="0.3">
      <c r="A147" t="s">
        <v>149</v>
      </c>
    </row>
    <row r="148" spans="1:1" x14ac:dyDescent="0.3">
      <c r="A148" t="s">
        <v>150</v>
      </c>
    </row>
    <row r="152" spans="1:1" x14ac:dyDescent="0.3">
      <c r="A152" s="33" t="s">
        <v>157</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60" spans="1:1" x14ac:dyDescent="0.3">
      <c r="A160" s="33" t="s">
        <v>162</v>
      </c>
    </row>
    <row r="161" spans="1:1" x14ac:dyDescent="0.3">
      <c r="A161" t="s">
        <v>158</v>
      </c>
    </row>
    <row r="162" spans="1:1" x14ac:dyDescent="0.3">
      <c r="A162" t="s">
        <v>159</v>
      </c>
    </row>
    <row r="163" spans="1:1" x14ac:dyDescent="0.3">
      <c r="A163" t="s">
        <v>160</v>
      </c>
    </row>
    <row r="164" spans="1:1" x14ac:dyDescent="0.3">
      <c r="A164" t="s">
        <v>155</v>
      </c>
    </row>
    <row r="165" spans="1:1" x14ac:dyDescent="0.3">
      <c r="A165" t="s">
        <v>161</v>
      </c>
    </row>
    <row r="169" spans="1:1" x14ac:dyDescent="0.3">
      <c r="A169" s="33" t="s">
        <v>167</v>
      </c>
    </row>
    <row r="170" spans="1:1" x14ac:dyDescent="0.3">
      <c r="A170" t="s">
        <v>163</v>
      </c>
    </row>
    <row r="171" spans="1:1" x14ac:dyDescent="0.3">
      <c r="A171" t="s">
        <v>164</v>
      </c>
    </row>
    <row r="172" spans="1:1" x14ac:dyDescent="0.3">
      <c r="A172" t="s">
        <v>165</v>
      </c>
    </row>
    <row r="173" spans="1:1" x14ac:dyDescent="0.3">
      <c r="A173" t="s">
        <v>155</v>
      </c>
    </row>
    <row r="174" spans="1:1" x14ac:dyDescent="0.3">
      <c r="A174" t="s">
        <v>166</v>
      </c>
    </row>
    <row r="178" spans="1:1" x14ac:dyDescent="0.3">
      <c r="A178" s="33" t="s">
        <v>172</v>
      </c>
    </row>
    <row r="179" spans="1:1" x14ac:dyDescent="0.3">
      <c r="A179" t="s">
        <v>168</v>
      </c>
    </row>
    <row r="180" spans="1:1" x14ac:dyDescent="0.3">
      <c r="A180" t="s">
        <v>169</v>
      </c>
    </row>
    <row r="181" spans="1:1" x14ac:dyDescent="0.3">
      <c r="A181" t="s">
        <v>170</v>
      </c>
    </row>
    <row r="182" spans="1:1" x14ac:dyDescent="0.3">
      <c r="A182" t="s">
        <v>143</v>
      </c>
    </row>
    <row r="183" spans="1:1" x14ac:dyDescent="0.3">
      <c r="A183" t="s">
        <v>171</v>
      </c>
    </row>
  </sheetData>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TNF-ALFA</vt:lpstr>
      <vt:lpstr>IL-1BETA</vt:lpstr>
      <vt:lpstr>BDNF</vt:lpstr>
      <vt:lpstr>S100B</vt:lpstr>
      <vt:lpstr>NFKB-p65</vt:lpstr>
      <vt:lpstr>IL-6</vt:lpstr>
      <vt:lpstr>SOD-CAT</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2021-11-03T15:35:47Z</dcterms:created>
  <dcterms:modified xsi:type="dcterms:W3CDTF">2021-11-05T07:47:57Z</dcterms:modified>
</cp:coreProperties>
</file>