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yhan Çetinkaya\05.08.2021\"/>
    </mc:Choice>
  </mc:AlternateContent>
  <xr:revisionPtr revIDLastSave="0" documentId="13_ncr:1_{52F14673-CE6A-479E-9C42-B0E1F82AD002}" xr6:coauthVersionLast="47" xr6:coauthVersionMax="47" xr10:uidLastSave="{00000000-0000-0000-0000-000000000000}"/>
  <bookViews>
    <workbookView xWindow="-110" yWindow="-110" windowWidth="21820" windowHeight="14020" activeTab="5" xr2:uid="{00000000-000D-0000-FFFF-FFFF00000000}"/>
  </bookViews>
  <sheets>
    <sheet name="TGF-B1" sheetId="1" r:id="rId1"/>
    <sheet name="VEGF-A" sheetId="2" r:id="rId2"/>
    <sheet name="IL-10" sheetId="3" r:id="rId3"/>
    <sheet name="TNF-A" sheetId="4" r:id="rId4"/>
    <sheet name="TAS-TOS" sheetId="6" r:id="rId5"/>
    <sheet name="Materyal-metod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6" i="4" l="1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25" i="4"/>
  <c r="E25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D54" i="3" l="1"/>
  <c r="E54" i="3" s="1"/>
  <c r="D55" i="3"/>
  <c r="E55" i="3" s="1"/>
  <c r="D56" i="3"/>
  <c r="E56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27" i="3"/>
  <c r="E27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29" i="1"/>
  <c r="E29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<sst xmlns="http://schemas.openxmlformats.org/spreadsheetml/2006/main" count="325" uniqueCount="138">
  <si>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</si>
  <si>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</si>
  <si>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</si>
  <si>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</si>
  <si>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</si>
  <si>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</si>
  <si>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</si>
  <si>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</si>
  <si>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</si>
  <si>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abs. Ort.</t>
  </si>
  <si>
    <t>abs-blank</t>
  </si>
  <si>
    <t>expected</t>
  </si>
  <si>
    <t>result</t>
  </si>
  <si>
    <t>concentratıon (ng/ml)</t>
  </si>
  <si>
    <t>Numune</t>
  </si>
  <si>
    <t>absorbans</t>
  </si>
  <si>
    <t>İntact-1-1</t>
  </si>
  <si>
    <t>İntact-1-2</t>
  </si>
  <si>
    <t>İntact-1-3</t>
  </si>
  <si>
    <t>İntact-1-4</t>
  </si>
  <si>
    <t>İntact-1-5</t>
  </si>
  <si>
    <t>İntact-1-6</t>
  </si>
  <si>
    <t>Car Control-2-1</t>
  </si>
  <si>
    <t>Car Control-2-2</t>
  </si>
  <si>
    <t>Car Control-2-3</t>
  </si>
  <si>
    <t>Car Control-2-4</t>
  </si>
  <si>
    <t>Car Control-2-5</t>
  </si>
  <si>
    <t>Car Control-2-6</t>
  </si>
  <si>
    <t>TR-3-1</t>
  </si>
  <si>
    <t>TR-3-2</t>
  </si>
  <si>
    <t>TR-3-3</t>
  </si>
  <si>
    <t>TR-3-4</t>
  </si>
  <si>
    <t>TR-3-5</t>
  </si>
  <si>
    <t>TR-3-6</t>
  </si>
  <si>
    <t>LR6-4-1</t>
  </si>
  <si>
    <t>LR6-4-2</t>
  </si>
  <si>
    <t>LR6-4-3</t>
  </si>
  <si>
    <t>LR6-4-4</t>
  </si>
  <si>
    <t>LR6-4-5</t>
  </si>
  <si>
    <t>LR6-4-6</t>
  </si>
  <si>
    <t>TR+LR6-5-1</t>
  </si>
  <si>
    <t>TR+LR6-5-2</t>
  </si>
  <si>
    <t>TR+LR6-5-3</t>
  </si>
  <si>
    <t>TR+LR6-5-4</t>
  </si>
  <si>
    <t>TR+LR6-5-5</t>
  </si>
  <si>
    <t>TR+LR6-5-6</t>
  </si>
  <si>
    <t>concentratıon (pg/ml)</t>
  </si>
  <si>
    <t>abs</t>
  </si>
  <si>
    <t>concentratıon (ng/L)</t>
  </si>
  <si>
    <t>KİT ADI</t>
  </si>
  <si>
    <t>TÜR</t>
  </si>
  <si>
    <t>MARKA</t>
  </si>
  <si>
    <t>CAT. NO</t>
  </si>
  <si>
    <t>Yöntem</t>
  </si>
  <si>
    <t>Rat</t>
  </si>
  <si>
    <t>BT</t>
  </si>
  <si>
    <t>Elisa</t>
  </si>
  <si>
    <t>Universal</t>
  </si>
  <si>
    <t>REL ASSAY</t>
  </si>
  <si>
    <t>Kolorimetrik</t>
  </si>
  <si>
    <t>Centrifuge: HETTICH Mıcro 200-R</t>
  </si>
  <si>
    <t>Microplate Reader: BIO-TEK EL X 800</t>
  </si>
  <si>
    <t>Auto Strip Washer: BIO-TEK EL X 50</t>
  </si>
  <si>
    <t>MINDRAY BS-300 Tam Otomatik Analizör</t>
  </si>
  <si>
    <t>TGF-B1(Transforming Growth Factor Beta 1)</t>
  </si>
  <si>
    <t>VEGF-A(Vascular Endothelial Cell Growth Factor A)</t>
  </si>
  <si>
    <t>TNF-A(Tumor Necrosis Factor Alfa)</t>
  </si>
  <si>
    <t>IL-10(Interleukin 10)</t>
  </si>
  <si>
    <t>RL0017</t>
  </si>
  <si>
    <t>RL0024</t>
  </si>
  <si>
    <t>Elabscience</t>
  </si>
  <si>
    <t>E-EL-0162</t>
  </si>
  <si>
    <t>E-EL-R2603</t>
  </si>
  <si>
    <t>E0764Ra</t>
  </si>
  <si>
    <t>E0108Ra</t>
  </si>
  <si>
    <t>Numune Adı</t>
  </si>
  <si>
    <t>TAS(mmol/L)</t>
  </si>
  <si>
    <t>TOS (µmol/L)</t>
  </si>
  <si>
    <t>OSI</t>
  </si>
  <si>
    <t>NOT: Dokular 1/9 oranında( 0,1 gr doku: 0,9ml 50 mmol. lık pH:7.40 fosfat tamponu) fosfat tamponu ile homojenize edildikten sonra 7000 rpm + 4' de 5 dk santrifüj edildi.</t>
  </si>
  <si>
    <t>TAS(Total Antioxidant Status)</t>
  </si>
  <si>
    <t>TOS(Total Oxidant Status)</t>
  </si>
  <si>
    <t>YÖNTEMLER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</si>
  <si>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</si>
  <si>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</si>
  <si>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</si>
  <si>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</si>
  <si>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</si>
  <si>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</si>
  <si>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</si>
  <si>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</si>
  <si>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</si>
  <si>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</si>
  <si>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</si>
  <si>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</si>
  <si>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</si>
  <si>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</si>
  <si>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</si>
  <si>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</si>
  <si>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</si>
  <si>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</si>
  <si>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</si>
  <si>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</si>
  <si>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</si>
  <si>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</si>
  <si>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</si>
  <si>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</si>
  <si>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</si>
  <si>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</si>
  <si>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</si>
  <si>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</si>
  <si>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</si>
  <si>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</si>
  <si>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</si>
  <si>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</si>
  <si>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 xml:space="preserve">This ELISA kit uses the Sandwich-ELISA principle. The micro ELISA plate provided in this kit has been pre-coated with an antibody specific to Universal TGF-β1. </t>
  </si>
  <si>
    <t xml:space="preserve">Standards or samples are added to the micro ELISA plate wells and combined with the specific antibody. Then a biotinylated detection antibody specific for </t>
  </si>
  <si>
    <t>Universal TGF-β1 and Avidin-Horseradish Peroxidase (HRP) conjugate are added successively to each micro plate well and incubated. Free components are washed away.</t>
  </si>
  <si>
    <t xml:space="preserve"> The substrate solution is added to each well. Only those wells that contain Universal TGF-β1, biotinylated detection antibody and Avidin-HRP conjugate will </t>
  </si>
  <si>
    <t>appear blue in color. The enzyme-substrate reaction is terminated by the addition of stop solution and the color turns yellow.</t>
  </si>
  <si>
    <t xml:space="preserve"> The optical density (OD) is measured spectrophotometrically at a wavelength of 450 nm ± 2 nm. The OD value is proportional to the concentration of Universal TGF-β1. </t>
  </si>
  <si>
    <t>You can calculate the concentration of Universal TGF-β1 in the samples by comparing the OD of the samples to the standard curve.</t>
  </si>
  <si>
    <t>This ELISA kit uses the Sandwich-ELISA principle. The micro ELISA plate provided in this kit has been pre-coated with an antibody specific to Rat VEGF-A.</t>
  </si>
  <si>
    <t xml:space="preserve"> Standards or samples are added to the micro ELISA plate wells and combined with the specific antibody. Then a biotinylated detection antibody</t>
  </si>
  <si>
    <t xml:space="preserve"> specific for Rat VEGF-A and Avidin-Horseradish Peroxidase (HRP) conjugate are added successively to each micro plate well and incubated. </t>
  </si>
  <si>
    <t>Free components are washed away. The substrate solution is added to each well. Only those wells that contain Rat VEGF-A, biotinylated detection</t>
  </si>
  <si>
    <t xml:space="preserve"> antibody and Avidin-HRP conjugate will appear blue in color. The enzyme-substrate reaction is terminated by the addition of stop solution and the </t>
  </si>
  <si>
    <t>color turns yellow. The optical density (OD) is measured spectrophotometrically at a wavelength of 450 nm ± 2 nm. The OD value is</t>
  </si>
  <si>
    <t xml:space="preserve"> proportional to the concentration of Rat VEGF-A. You can calculate the concentration of Rat VEGF-A in the samples by comparing the OD of the samples to the standard curve.</t>
  </si>
  <si>
    <t xml:space="preserve">This kit is an Enzyme-Linked Immunosorbent Assay (ELISA). The plate has been pre-coated with Rat TNF-α antibody. </t>
  </si>
  <si>
    <t>TNF-α present in the sample is added and binds to antibodies coated on the wells. And then biotinylated Rat TNF-α Antibody is added and binds to</t>
  </si>
  <si>
    <t xml:space="preserve"> TNF-α in the sample. Then Streptavidin-HRP is added and binds to the Biotinylated TNF-α antibody. After incubation unbound Streptavidin-HRP</t>
  </si>
  <si>
    <t xml:space="preserve"> is washed away during a washing step. Substrate solution is then added and color develops in proportion to the amount of Rat TNF-α.</t>
  </si>
  <si>
    <t xml:space="preserve"> The reaction is terminated by addition of acidic stop solution and absorbance is measured at 450 nm.</t>
  </si>
  <si>
    <t xml:space="preserve">This kit is an Enzyme-Linked Immunosorbent Assay (ELISA). The plate has been pre-coated with Rat IL-10 antibody. IL-10 present in the </t>
  </si>
  <si>
    <t xml:space="preserve">sample is added and binds to antibodies coated on the wells. And then biotinylated Rat IL-10 Antibody is added and binds to IL-10 in the sample. </t>
  </si>
  <si>
    <t xml:space="preserve">Then Streptavidin-HRP is added and binds to the Biotinylated IL-10 antibody. After incubation unbound Streptavidin-HRP is washed away during a washing step. </t>
  </si>
  <si>
    <t>Substrate solution is then added and color develops in proportion to the amount of Rat IL-10. The reaction is terminated by addition of acidic stop solution and absorbance is measured at 450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</si>
</sst>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0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TGF-B1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5135608048995"/>
                  <c:y val="-0.21776574803149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'TGF-B1'!$C$13:$C$20</c:f>
              <c:numCache>
                <c:formatCode>0.000</c:formatCode>
                <c:ptCount val="8"/>
                <c:pt idx="0">
                  <c:v>2.4965000000000002</c:v>
                </c:pt>
                <c:pt idx="1">
                  <c:v>1.5784999999999998</c:v>
                </c:pt>
                <c:pt idx="2">
                  <c:v>0.93149999999999999</c:v>
                </c:pt>
                <c:pt idx="3">
                  <c:v>0.44450000000000001</c:v>
                </c:pt>
                <c:pt idx="4">
                  <c:v>0.22350000000000003</c:v>
                </c:pt>
                <c:pt idx="5">
                  <c:v>0.1295</c:v>
                </c:pt>
                <c:pt idx="6">
                  <c:v>5.1999999999999998E-2</c:v>
                </c:pt>
                <c:pt idx="7">
                  <c:v>0</c:v>
                </c:pt>
              </c:numCache>
            </c:numRef>
          </c:xVal>
          <c:yVal>
            <c:numRef>
              <c:f>'TGF-B1'!$D$13:$D$20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268-AFD8-D69DB3EA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99279"/>
        <c:axId val="1213399695"/>
      </c:scatterChart>
      <c:valAx>
        <c:axId val="12133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3399695"/>
        <c:crosses val="autoZero"/>
        <c:crossBetween val="midCat"/>
      </c:valAx>
      <c:valAx>
        <c:axId val="1213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339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VEGF-</a:t>
            </a:r>
            <a:r>
              <a:rPr lang="tr-TR" b="1"/>
              <a:t>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57458442694664"/>
                  <c:y val="-0.23443022747156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[1]Sayfa1!$C$13:$C$20</c:f>
              <c:numCache>
                <c:formatCode>General</c:formatCode>
                <c:ptCount val="8"/>
                <c:pt idx="0">
                  <c:v>2.5055000000000001</c:v>
                </c:pt>
                <c:pt idx="1">
                  <c:v>1.4755</c:v>
                </c:pt>
                <c:pt idx="2">
                  <c:v>0.88749999999999996</c:v>
                </c:pt>
                <c:pt idx="3">
                  <c:v>0.40699999999999997</c:v>
                </c:pt>
                <c:pt idx="4">
                  <c:v>0.22599999999999998</c:v>
                </c:pt>
                <c:pt idx="5">
                  <c:v>0.106</c:v>
                </c:pt>
                <c:pt idx="6">
                  <c:v>2.5499999999999995E-2</c:v>
                </c:pt>
                <c:pt idx="7">
                  <c:v>0</c:v>
                </c:pt>
              </c:numCache>
            </c:numRef>
          </c:xVal>
          <c:yVal>
            <c:numRef>
              <c:f>[1]Sayfa1!$D$13:$D$20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B-49B3-8F41-8273EBD6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38959"/>
        <c:axId val="1264437711"/>
      </c:scatterChart>
      <c:valAx>
        <c:axId val="12644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437711"/>
        <c:crosses val="autoZero"/>
        <c:crossBetween val="midCat"/>
      </c:valAx>
      <c:valAx>
        <c:axId val="12644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4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6708333333333336"/>
          <c:w val="0.8667591863517060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928849518810148"/>
                  <c:y val="-0.2156736657917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'IL-10'!$C$8:$C$13</c:f>
              <c:numCache>
                <c:formatCode>General</c:formatCode>
                <c:ptCount val="6"/>
                <c:pt idx="0">
                  <c:v>2.0249999999999999</c:v>
                </c:pt>
                <c:pt idx="1">
                  <c:v>1.1800000000000002</c:v>
                </c:pt>
                <c:pt idx="2">
                  <c:v>0.59099999999999997</c:v>
                </c:pt>
                <c:pt idx="3">
                  <c:v>0.36399999999999999</c:v>
                </c:pt>
                <c:pt idx="4">
                  <c:v>0.21600000000000003</c:v>
                </c:pt>
                <c:pt idx="5">
                  <c:v>0</c:v>
                </c:pt>
              </c:numCache>
            </c:numRef>
          </c:xVal>
          <c:yVal>
            <c:numRef>
              <c:f>'IL-10'!$D$8:$D$13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C04-BF0E-68536641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49183"/>
        <c:axId val="1363149599"/>
      </c:scatterChart>
      <c:valAx>
        <c:axId val="13631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49599"/>
        <c:crosses val="autoZero"/>
        <c:crossBetween val="midCat"/>
      </c:valAx>
      <c:valAx>
        <c:axId val="1363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14938757655292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'TNF-A'!$C$8:$C$13</c:f>
              <c:numCache>
                <c:formatCode>General</c:formatCode>
                <c:ptCount val="6"/>
                <c:pt idx="0">
                  <c:v>2.3730000000000002</c:v>
                </c:pt>
                <c:pt idx="1">
                  <c:v>1.4929999999999999</c:v>
                </c:pt>
                <c:pt idx="2">
                  <c:v>0.81600000000000006</c:v>
                </c:pt>
                <c:pt idx="3">
                  <c:v>0.51</c:v>
                </c:pt>
                <c:pt idx="4">
                  <c:v>0.25700000000000001</c:v>
                </c:pt>
                <c:pt idx="5">
                  <c:v>0</c:v>
                </c:pt>
              </c:numCache>
            </c:numRef>
          </c:xVal>
          <c:yVal>
            <c:numRef>
              <c:f>'TNF-A'!$D$8:$D$13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486A-888E-1E418C94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31007"/>
        <c:axId val="1871525599"/>
      </c:scatterChart>
      <c:valAx>
        <c:axId val="18715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525599"/>
        <c:crosses val="autoZero"/>
        <c:crossBetween val="midCat"/>
      </c:valAx>
      <c:valAx>
        <c:axId val="187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5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114300</xdr:rowOff>
    </xdr:from>
    <xdr:to>
      <xdr:col>14</xdr:col>
      <xdr:colOff>76200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7</xdr:row>
      <xdr:rowOff>114300</xdr:rowOff>
    </xdr:from>
    <xdr:to>
      <xdr:col>13</xdr:col>
      <xdr:colOff>200025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123825</xdr:rowOff>
    </xdr:from>
    <xdr:to>
      <xdr:col>13</xdr:col>
      <xdr:colOff>152400</xdr:colOff>
      <xdr:row>21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119062</xdr:rowOff>
    </xdr:from>
    <xdr:to>
      <xdr:col>13</xdr:col>
      <xdr:colOff>495300</xdr:colOff>
      <xdr:row>20</xdr:row>
      <xdr:rowOff>4762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104775</xdr:rowOff>
    </xdr:from>
    <xdr:to>
      <xdr:col>3</xdr:col>
      <xdr:colOff>908130</xdr:colOff>
      <xdr:row>65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3650"/>
          <a:ext cx="631833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304;dris%20T&#252;rel-VEGF-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2.5055000000000001</v>
          </cell>
          <cell r="D13">
            <v>2000</v>
          </cell>
        </row>
        <row r="14">
          <cell r="C14">
            <v>1.4755</v>
          </cell>
          <cell r="D14">
            <v>1000</v>
          </cell>
        </row>
        <row r="15">
          <cell r="C15">
            <v>0.88749999999999996</v>
          </cell>
          <cell r="D15">
            <v>500</v>
          </cell>
        </row>
        <row r="16">
          <cell r="C16">
            <v>0.40699999999999997</v>
          </cell>
          <cell r="D16">
            <v>250</v>
          </cell>
        </row>
        <row r="17">
          <cell r="C17">
            <v>0.22599999999999998</v>
          </cell>
          <cell r="D17">
            <v>125</v>
          </cell>
        </row>
        <row r="18">
          <cell r="C18">
            <v>0.106</v>
          </cell>
          <cell r="D18">
            <v>62.5</v>
          </cell>
        </row>
        <row r="19">
          <cell r="C19">
            <v>2.5499999999999995E-2</v>
          </cell>
          <cell r="D19">
            <v>31.25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workbookViewId="0">
      <selection activeCell="H51" sqref="H51"/>
    </sheetView>
  </sheetViews>
  <sheetFormatPr defaultRowHeight="14.5" x14ac:dyDescent="0.35"/>
  <cols>
    <col min="1" max="1" width="15.81640625" customWidth="1"/>
    <col min="2" max="2" width="11.26953125" customWidth="1"/>
    <col min="3" max="3" width="11.453125" customWidth="1"/>
    <col min="4" max="4" width="12" customWidth="1"/>
    <col min="5" max="5" width="11.26953125" customWidth="1"/>
  </cols>
  <sheetData>
    <row r="2" spans="1:6" x14ac:dyDescent="0.35">
      <c r="A2" s="2">
        <v>2.5550000000000002</v>
      </c>
      <c r="B2" s="2">
        <v>2.5489999999999999</v>
      </c>
      <c r="C2" s="5">
        <v>0.44400000000000001</v>
      </c>
      <c r="D2" s="5">
        <v>1.1120000000000001</v>
      </c>
      <c r="E2" s="5">
        <v>0.93500000000000005</v>
      </c>
      <c r="F2" s="5">
        <v>0.68</v>
      </c>
    </row>
    <row r="3" spans="1:6" x14ac:dyDescent="0.35">
      <c r="A3" s="2">
        <v>1.629</v>
      </c>
      <c r="B3" s="2">
        <v>1.639</v>
      </c>
      <c r="C3" s="5">
        <v>0.34500000000000003</v>
      </c>
      <c r="D3" s="5">
        <v>0.78200000000000003</v>
      </c>
      <c r="E3" s="5">
        <v>0.378</v>
      </c>
      <c r="F3" s="5">
        <v>0.55900000000000005</v>
      </c>
    </row>
    <row r="4" spans="1:6" x14ac:dyDescent="0.35">
      <c r="A4" s="2">
        <v>0.98599999999999999</v>
      </c>
      <c r="B4" s="2">
        <v>0.98799999999999999</v>
      </c>
      <c r="C4" s="5">
        <v>0.316</v>
      </c>
      <c r="D4" s="5">
        <v>0.98799999999999999</v>
      </c>
      <c r="E4" s="5">
        <v>0.51200000000000001</v>
      </c>
      <c r="F4" s="5">
        <v>0.63100000000000001</v>
      </c>
    </row>
    <row r="5" spans="1:6" x14ac:dyDescent="0.35">
      <c r="A5" s="2">
        <v>0.495</v>
      </c>
      <c r="B5" s="2">
        <v>0.505</v>
      </c>
      <c r="C5" s="5">
        <v>0.376</v>
      </c>
      <c r="D5" s="5">
        <v>0.81</v>
      </c>
      <c r="E5" s="5">
        <v>0.48199999999999998</v>
      </c>
      <c r="F5" s="5">
        <v>0.50900000000000001</v>
      </c>
    </row>
    <row r="6" spans="1:6" x14ac:dyDescent="0.35">
      <c r="A6" s="2">
        <v>0.27700000000000002</v>
      </c>
      <c r="B6" s="2">
        <v>0.28100000000000003</v>
      </c>
      <c r="C6" s="5">
        <v>0.498</v>
      </c>
      <c r="D6" s="5">
        <v>0.71399999999999997</v>
      </c>
      <c r="E6" s="5">
        <v>0.68700000000000006</v>
      </c>
      <c r="F6" s="5">
        <v>0.503</v>
      </c>
    </row>
    <row r="7" spans="1:6" x14ac:dyDescent="0.35">
      <c r="A7" s="2">
        <v>0.186</v>
      </c>
      <c r="B7" s="2">
        <v>0.184</v>
      </c>
      <c r="C7" s="5">
        <v>0.40200000000000002</v>
      </c>
      <c r="D7" s="5">
        <v>0.75600000000000001</v>
      </c>
      <c r="E7" s="5">
        <v>0.433</v>
      </c>
      <c r="F7" s="5">
        <v>0.49199999999999999</v>
      </c>
    </row>
    <row r="8" spans="1:6" x14ac:dyDescent="0.35">
      <c r="A8" s="2">
        <v>0.104</v>
      </c>
      <c r="B8" s="2">
        <v>0.111</v>
      </c>
      <c r="C8" s="5">
        <v>0.79100000000000004</v>
      </c>
      <c r="D8" s="5">
        <v>0.80600000000000005</v>
      </c>
      <c r="E8" s="5">
        <v>0.89800000000000002</v>
      </c>
    </row>
    <row r="9" spans="1:6" x14ac:dyDescent="0.35">
      <c r="A9" s="4">
        <v>5.3999999999999999E-2</v>
      </c>
      <c r="B9" s="4">
        <v>5.7000000000000002E-2</v>
      </c>
      <c r="C9" s="5">
        <v>0.94800000000000006</v>
      </c>
      <c r="D9" s="5">
        <v>1.0669999999999999</v>
      </c>
      <c r="E9" s="5">
        <v>0.94800000000000006</v>
      </c>
    </row>
    <row r="12" spans="1:6" x14ac:dyDescent="0.35">
      <c r="A12" t="s">
        <v>0</v>
      </c>
      <c r="B12" s="9" t="s">
        <v>9</v>
      </c>
      <c r="C12" s="9" t="s">
        <v>10</v>
      </c>
      <c r="D12" s="9" t="s">
        <v>11</v>
      </c>
      <c r="E12" s="9" t="s">
        <v>12</v>
      </c>
    </row>
    <row r="13" spans="1:6" x14ac:dyDescent="0.35">
      <c r="A13" t="s">
        <v>1</v>
      </c>
      <c r="B13" s="2">
        <v>2.552</v>
      </c>
      <c r="C13" s="8">
        <f>B13-B20</f>
        <v>2.4965000000000002</v>
      </c>
      <c r="D13" s="1">
        <v>10</v>
      </c>
      <c r="E13" s="12">
        <f>(0.8554*C13*C13)+(1.8154*C13)+(0.0994)</f>
        <v>9.9628370786500007</v>
      </c>
    </row>
    <row r="14" spans="1:6" x14ac:dyDescent="0.35">
      <c r="A14" t="s">
        <v>2</v>
      </c>
      <c r="B14" s="2">
        <v>1.6339999999999999</v>
      </c>
      <c r="C14" s="8">
        <f>B14-B20</f>
        <v>1.5784999999999998</v>
      </c>
      <c r="D14" s="1">
        <v>5</v>
      </c>
      <c r="E14" s="12">
        <f t="shared" ref="E14:E20" si="0">(0.8554*C14*C14)+(1.8154*C14)+(0.0994)</f>
        <v>5.0963767886499989</v>
      </c>
    </row>
    <row r="15" spans="1:6" x14ac:dyDescent="0.35">
      <c r="A15" t="s">
        <v>3</v>
      </c>
      <c r="B15" s="2">
        <v>0.98699999999999999</v>
      </c>
      <c r="C15" s="8">
        <f>B15-B20</f>
        <v>0.93149999999999999</v>
      </c>
      <c r="D15" s="1">
        <v>2.5</v>
      </c>
      <c r="E15" s="12">
        <f t="shared" si="0"/>
        <v>2.53266905065</v>
      </c>
    </row>
    <row r="16" spans="1:6" x14ac:dyDescent="0.35">
      <c r="A16" t="s">
        <v>4</v>
      </c>
      <c r="B16" s="2">
        <v>0.5</v>
      </c>
      <c r="C16" s="8">
        <f>B16-B20</f>
        <v>0.44450000000000001</v>
      </c>
      <c r="D16" s="1">
        <v>1.25</v>
      </c>
      <c r="E16" s="12">
        <f t="shared" si="0"/>
        <v>1.0753554458499999</v>
      </c>
    </row>
    <row r="17" spans="1:12" x14ac:dyDescent="0.35">
      <c r="A17" t="s">
        <v>5</v>
      </c>
      <c r="B17" s="2">
        <v>0.27900000000000003</v>
      </c>
      <c r="C17" s="8">
        <f>B17-B20</f>
        <v>0.22350000000000003</v>
      </c>
      <c r="D17" s="1">
        <v>0.63</v>
      </c>
      <c r="E17" s="12">
        <f t="shared" si="0"/>
        <v>0.54787105465000008</v>
      </c>
    </row>
    <row r="18" spans="1:12" x14ac:dyDescent="0.35">
      <c r="A18" t="s">
        <v>6</v>
      </c>
      <c r="B18" s="2">
        <v>0.185</v>
      </c>
      <c r="C18" s="8">
        <f>B18-B20</f>
        <v>0.1295</v>
      </c>
      <c r="D18" s="1">
        <v>0.32</v>
      </c>
      <c r="E18" s="12">
        <f t="shared" si="0"/>
        <v>0.34883957185000003</v>
      </c>
    </row>
    <row r="19" spans="1:12" x14ac:dyDescent="0.35">
      <c r="A19" t="s">
        <v>7</v>
      </c>
      <c r="B19" s="10">
        <v>0.1075</v>
      </c>
      <c r="C19" s="8">
        <f>B19-B20</f>
        <v>5.1999999999999998E-2</v>
      </c>
      <c r="D19" s="1">
        <v>0.16</v>
      </c>
      <c r="E19" s="12">
        <f t="shared" si="0"/>
        <v>0.1961138016</v>
      </c>
    </row>
    <row r="20" spans="1:12" x14ac:dyDescent="0.35">
      <c r="A20" t="s">
        <v>8</v>
      </c>
      <c r="B20" s="11">
        <v>5.5500000000000001E-2</v>
      </c>
      <c r="C20" s="8">
        <f>B20-B20</f>
        <v>0</v>
      </c>
      <c r="D20" s="1">
        <v>0</v>
      </c>
      <c r="E20" s="12">
        <f t="shared" si="0"/>
        <v>9.9400000000000002E-2</v>
      </c>
    </row>
    <row r="23" spans="1:12" x14ac:dyDescent="0.35">
      <c r="H23" s="7"/>
      <c r="J23" s="7" t="s">
        <v>13</v>
      </c>
      <c r="K23" s="7"/>
      <c r="L23" s="7"/>
    </row>
    <row r="28" spans="1:12" x14ac:dyDescent="0.35">
      <c r="A28" s="15" t="s">
        <v>14</v>
      </c>
      <c r="B28" s="5" t="s">
        <v>15</v>
      </c>
      <c r="C28" s="3" t="s">
        <v>8</v>
      </c>
      <c r="D28" s="1" t="s">
        <v>10</v>
      </c>
      <c r="E28" s="13" t="s">
        <v>12</v>
      </c>
    </row>
    <row r="29" spans="1:12" x14ac:dyDescent="0.35">
      <c r="A29" s="15" t="s">
        <v>16</v>
      </c>
      <c r="B29" s="5">
        <v>0.44400000000000001</v>
      </c>
      <c r="C29" s="14">
        <v>5.5500000000000001E-2</v>
      </c>
      <c r="D29" s="8">
        <f t="shared" ref="D29:D58" si="1">(B29-C29)</f>
        <v>0.38850000000000001</v>
      </c>
      <c r="E29" s="12">
        <f t="shared" ref="E29:E58" si="2">(0.8554*D29*D29)+(1.8154*D29)+(0.0994)</f>
        <v>0.93379034665000005</v>
      </c>
    </row>
    <row r="30" spans="1:12" x14ac:dyDescent="0.35">
      <c r="A30" s="15" t="s">
        <v>17</v>
      </c>
      <c r="B30" s="5">
        <v>0.34500000000000003</v>
      </c>
      <c r="C30" s="14">
        <v>5.5500000000000001E-2</v>
      </c>
      <c r="D30" s="8">
        <f t="shared" si="1"/>
        <v>0.28950000000000004</v>
      </c>
      <c r="E30" s="12">
        <f t="shared" si="2"/>
        <v>0.69664958785000008</v>
      </c>
    </row>
    <row r="31" spans="1:12" x14ac:dyDescent="0.35">
      <c r="A31" s="15" t="s">
        <v>18</v>
      </c>
      <c r="B31" s="5">
        <v>0.316</v>
      </c>
      <c r="C31" s="14">
        <v>5.5500000000000001E-2</v>
      </c>
      <c r="D31" s="8">
        <f t="shared" si="1"/>
        <v>0.26050000000000001</v>
      </c>
      <c r="E31" s="12">
        <f t="shared" si="2"/>
        <v>0.63035935785000008</v>
      </c>
    </row>
    <row r="32" spans="1:12" x14ac:dyDescent="0.35">
      <c r="A32" s="15" t="s">
        <v>19</v>
      </c>
      <c r="B32" s="5">
        <v>0.376</v>
      </c>
      <c r="C32" s="14">
        <v>5.5500000000000001E-2</v>
      </c>
      <c r="D32" s="8">
        <f t="shared" si="1"/>
        <v>0.32050000000000001</v>
      </c>
      <c r="E32" s="12">
        <f t="shared" si="2"/>
        <v>0.76910260185000001</v>
      </c>
    </row>
    <row r="33" spans="1:5" x14ac:dyDescent="0.35">
      <c r="A33" s="15" t="s">
        <v>20</v>
      </c>
      <c r="B33" s="5">
        <v>0.498</v>
      </c>
      <c r="C33" s="14">
        <v>5.5500000000000001E-2</v>
      </c>
      <c r="D33" s="8">
        <f t="shared" si="1"/>
        <v>0.4425</v>
      </c>
      <c r="E33" s="12">
        <f t="shared" si="2"/>
        <v>1.0702071662499999</v>
      </c>
    </row>
    <row r="34" spans="1:5" x14ac:dyDescent="0.35">
      <c r="A34" s="15" t="s">
        <v>21</v>
      </c>
      <c r="B34" s="5">
        <v>0.40200000000000002</v>
      </c>
      <c r="C34" s="14">
        <v>5.5500000000000001E-2</v>
      </c>
      <c r="D34" s="8">
        <f t="shared" si="1"/>
        <v>0.34650000000000003</v>
      </c>
      <c r="E34" s="12">
        <f t="shared" si="2"/>
        <v>0.83113734865000011</v>
      </c>
    </row>
    <row r="35" spans="1:5" x14ac:dyDescent="0.35">
      <c r="A35" s="15" t="s">
        <v>22</v>
      </c>
      <c r="B35" s="5">
        <v>0.79100000000000004</v>
      </c>
      <c r="C35" s="14">
        <v>5.5500000000000001E-2</v>
      </c>
      <c r="D35" s="8">
        <f t="shared" si="1"/>
        <v>0.73550000000000004</v>
      </c>
      <c r="E35" s="12">
        <f t="shared" si="2"/>
        <v>1.8973640978499999</v>
      </c>
    </row>
    <row r="36" spans="1:5" x14ac:dyDescent="0.35">
      <c r="A36" s="15" t="s">
        <v>23</v>
      </c>
      <c r="B36" s="5">
        <v>0.94800000000000006</v>
      </c>
      <c r="C36" s="14">
        <v>5.5500000000000001E-2</v>
      </c>
      <c r="D36" s="8">
        <f t="shared" si="1"/>
        <v>0.89250000000000007</v>
      </c>
      <c r="E36" s="12">
        <f t="shared" si="2"/>
        <v>2.4010187162500003</v>
      </c>
    </row>
    <row r="37" spans="1:5" x14ac:dyDescent="0.35">
      <c r="A37" s="15" t="s">
        <v>24</v>
      </c>
      <c r="B37" s="5">
        <v>1.1120000000000001</v>
      </c>
      <c r="C37" s="14">
        <v>5.5500000000000001E-2</v>
      </c>
      <c r="D37" s="8">
        <f t="shared" si="1"/>
        <v>1.0565</v>
      </c>
      <c r="E37" s="12">
        <f t="shared" si="2"/>
        <v>2.9721609506500002</v>
      </c>
    </row>
    <row r="38" spans="1:5" x14ac:dyDescent="0.35">
      <c r="A38" s="15" t="s">
        <v>25</v>
      </c>
      <c r="B38" s="5">
        <v>0.78200000000000003</v>
      </c>
      <c r="C38" s="14">
        <v>5.5500000000000001E-2</v>
      </c>
      <c r="D38" s="8">
        <f t="shared" si="1"/>
        <v>0.72650000000000003</v>
      </c>
      <c r="E38" s="12">
        <f t="shared" si="2"/>
        <v>1.8697701446499999</v>
      </c>
    </row>
    <row r="39" spans="1:5" x14ac:dyDescent="0.35">
      <c r="A39" s="15" t="s">
        <v>26</v>
      </c>
      <c r="B39" s="5">
        <v>0.98799999999999999</v>
      </c>
      <c r="C39" s="14">
        <v>5.5500000000000001E-2</v>
      </c>
      <c r="D39" s="8">
        <f t="shared" si="1"/>
        <v>0.9325</v>
      </c>
      <c r="E39" s="12">
        <f t="shared" si="2"/>
        <v>2.5360789162500001</v>
      </c>
    </row>
    <row r="40" spans="1:5" x14ac:dyDescent="0.35">
      <c r="A40" s="15" t="s">
        <v>27</v>
      </c>
      <c r="B40" s="5">
        <v>0.81</v>
      </c>
      <c r="C40" s="14">
        <v>5.5500000000000001E-2</v>
      </c>
      <c r="D40" s="8">
        <f t="shared" si="1"/>
        <v>0.75450000000000006</v>
      </c>
      <c r="E40" s="12">
        <f t="shared" si="2"/>
        <v>1.9560730718500001</v>
      </c>
    </row>
    <row r="41" spans="1:5" x14ac:dyDescent="0.35">
      <c r="A41" s="15" t="s">
        <v>28</v>
      </c>
      <c r="B41" s="5">
        <v>0.71399999999999997</v>
      </c>
      <c r="C41" s="14">
        <v>5.5500000000000001E-2</v>
      </c>
      <c r="D41" s="8">
        <f t="shared" si="1"/>
        <v>0.65849999999999997</v>
      </c>
      <c r="E41" s="12">
        <f t="shared" si="2"/>
        <v>1.6657613726499998</v>
      </c>
    </row>
    <row r="42" spans="1:5" x14ac:dyDescent="0.35">
      <c r="A42" s="15" t="s">
        <v>29</v>
      </c>
      <c r="B42" s="5">
        <v>0.75600000000000001</v>
      </c>
      <c r="C42" s="14">
        <v>5.5500000000000001E-2</v>
      </c>
      <c r="D42" s="8">
        <f t="shared" si="1"/>
        <v>0.70050000000000001</v>
      </c>
      <c r="E42" s="12">
        <f t="shared" si="2"/>
        <v>1.7908326938499999</v>
      </c>
    </row>
    <row r="43" spans="1:5" x14ac:dyDescent="0.35">
      <c r="A43" s="15" t="s">
        <v>30</v>
      </c>
      <c r="B43" s="5">
        <v>0.80600000000000005</v>
      </c>
      <c r="C43" s="14">
        <v>5.5500000000000001E-2</v>
      </c>
      <c r="D43" s="8">
        <f t="shared" si="1"/>
        <v>0.75050000000000006</v>
      </c>
      <c r="E43" s="12">
        <f t="shared" si="2"/>
        <v>1.9436619638500001</v>
      </c>
    </row>
    <row r="44" spans="1:5" x14ac:dyDescent="0.35">
      <c r="A44" s="15" t="s">
        <v>31</v>
      </c>
      <c r="B44" s="5">
        <v>1.0669999999999999</v>
      </c>
      <c r="C44" s="14">
        <v>5.5500000000000001E-2</v>
      </c>
      <c r="D44" s="8">
        <f t="shared" si="1"/>
        <v>1.0114999999999998</v>
      </c>
      <c r="E44" s="12">
        <f t="shared" si="2"/>
        <v>2.8108644266499994</v>
      </c>
    </row>
    <row r="45" spans="1:5" x14ac:dyDescent="0.35">
      <c r="A45" s="15" t="s">
        <v>32</v>
      </c>
      <c r="B45" s="5">
        <v>0.93500000000000005</v>
      </c>
      <c r="C45" s="14">
        <v>5.5500000000000001E-2</v>
      </c>
      <c r="D45" s="8">
        <f t="shared" si="1"/>
        <v>0.87950000000000006</v>
      </c>
      <c r="E45" s="12">
        <f t="shared" si="2"/>
        <v>2.3577135218500005</v>
      </c>
    </row>
    <row r="46" spans="1:5" x14ac:dyDescent="0.35">
      <c r="A46" s="15" t="s">
        <v>33</v>
      </c>
      <c r="B46" s="5">
        <v>0.378</v>
      </c>
      <c r="C46" s="14">
        <v>5.5500000000000001E-2</v>
      </c>
      <c r="D46" s="8">
        <f t="shared" si="1"/>
        <v>0.32250000000000001</v>
      </c>
      <c r="E46" s="12">
        <f t="shared" si="2"/>
        <v>0.77383344625000006</v>
      </c>
    </row>
    <row r="47" spans="1:5" x14ac:dyDescent="0.35">
      <c r="A47" s="15" t="s">
        <v>34</v>
      </c>
      <c r="B47" s="5">
        <v>0.51200000000000001</v>
      </c>
      <c r="C47" s="14">
        <v>5.5500000000000001E-2</v>
      </c>
      <c r="D47" s="8">
        <f t="shared" si="1"/>
        <v>0.45650000000000002</v>
      </c>
      <c r="E47" s="12">
        <f t="shared" si="2"/>
        <v>1.10638883065</v>
      </c>
    </row>
    <row r="48" spans="1:5" x14ac:dyDescent="0.35">
      <c r="A48" s="15" t="s">
        <v>35</v>
      </c>
      <c r="B48" s="5">
        <v>0.48199999999999998</v>
      </c>
      <c r="C48" s="14">
        <v>5.5500000000000001E-2</v>
      </c>
      <c r="D48" s="8">
        <f t="shared" si="1"/>
        <v>0.42649999999999999</v>
      </c>
      <c r="E48" s="12">
        <f t="shared" si="2"/>
        <v>1.0292672846499999</v>
      </c>
    </row>
    <row r="49" spans="1:5" x14ac:dyDescent="0.35">
      <c r="A49" s="15" t="s">
        <v>36</v>
      </c>
      <c r="B49" s="5">
        <v>0.68700000000000006</v>
      </c>
      <c r="C49" s="14">
        <v>5.5500000000000001E-2</v>
      </c>
      <c r="D49" s="8">
        <f t="shared" si="1"/>
        <v>0.63150000000000006</v>
      </c>
      <c r="E49" s="12">
        <f t="shared" si="2"/>
        <v>1.58695199065</v>
      </c>
    </row>
    <row r="50" spans="1:5" x14ac:dyDescent="0.35">
      <c r="A50" s="15" t="s">
        <v>37</v>
      </c>
      <c r="B50" s="5">
        <v>0.433</v>
      </c>
      <c r="C50" s="14">
        <v>5.5500000000000001E-2</v>
      </c>
      <c r="D50" s="8">
        <f t="shared" si="1"/>
        <v>0.3775</v>
      </c>
      <c r="E50" s="12">
        <f t="shared" si="2"/>
        <v>0.90661334625000012</v>
      </c>
    </row>
    <row r="51" spans="1:5" x14ac:dyDescent="0.35">
      <c r="A51" s="15" t="s">
        <v>38</v>
      </c>
      <c r="B51" s="5">
        <v>0.89800000000000002</v>
      </c>
      <c r="C51" s="14">
        <v>5.5500000000000001E-2</v>
      </c>
      <c r="D51" s="8">
        <f t="shared" si="1"/>
        <v>0.84250000000000003</v>
      </c>
      <c r="E51" s="12">
        <f t="shared" si="2"/>
        <v>2.2360427662500002</v>
      </c>
    </row>
    <row r="52" spans="1:5" x14ac:dyDescent="0.35">
      <c r="A52" s="15" t="s">
        <v>39</v>
      </c>
      <c r="B52" s="5">
        <v>0.94800000000000006</v>
      </c>
      <c r="C52" s="14">
        <v>5.5500000000000001E-2</v>
      </c>
      <c r="D52" s="8">
        <f t="shared" si="1"/>
        <v>0.89250000000000007</v>
      </c>
      <c r="E52" s="12">
        <f t="shared" si="2"/>
        <v>2.4010187162500003</v>
      </c>
    </row>
    <row r="53" spans="1:5" x14ac:dyDescent="0.35">
      <c r="A53" s="15" t="s">
        <v>40</v>
      </c>
      <c r="B53" s="5">
        <v>0.68</v>
      </c>
      <c r="C53" s="14">
        <v>5.5500000000000001E-2</v>
      </c>
      <c r="D53" s="8">
        <f t="shared" si="1"/>
        <v>0.62450000000000006</v>
      </c>
      <c r="E53" s="12">
        <f t="shared" si="2"/>
        <v>1.5667235138500002</v>
      </c>
    </row>
    <row r="54" spans="1:5" x14ac:dyDescent="0.35">
      <c r="A54" s="15" t="s">
        <v>41</v>
      </c>
      <c r="B54" s="5">
        <v>0.55900000000000005</v>
      </c>
      <c r="C54" s="14">
        <v>5.5500000000000001E-2</v>
      </c>
      <c r="D54" s="8">
        <f t="shared" si="1"/>
        <v>0.50350000000000006</v>
      </c>
      <c r="E54" s="12">
        <f t="shared" si="2"/>
        <v>1.2303082786500001</v>
      </c>
    </row>
    <row r="55" spans="1:5" x14ac:dyDescent="0.35">
      <c r="A55" s="15" t="s">
        <v>42</v>
      </c>
      <c r="B55" s="5">
        <v>0.63100000000000001</v>
      </c>
      <c r="C55" s="14">
        <v>5.5500000000000001E-2</v>
      </c>
      <c r="D55" s="8">
        <f t="shared" si="1"/>
        <v>0.57550000000000001</v>
      </c>
      <c r="E55" s="12">
        <f t="shared" si="2"/>
        <v>1.4274713938499999</v>
      </c>
    </row>
    <row r="56" spans="1:5" x14ac:dyDescent="0.35">
      <c r="A56" s="15" t="s">
        <v>43</v>
      </c>
      <c r="B56" s="5">
        <v>0.50900000000000001</v>
      </c>
      <c r="C56" s="14">
        <v>5.5500000000000001E-2</v>
      </c>
      <c r="D56" s="8">
        <f t="shared" si="1"/>
        <v>0.45350000000000001</v>
      </c>
      <c r="E56" s="12">
        <f t="shared" si="2"/>
        <v>1.0986073886499998</v>
      </c>
    </row>
    <row r="57" spans="1:5" x14ac:dyDescent="0.35">
      <c r="A57" s="15" t="s">
        <v>44</v>
      </c>
      <c r="B57" s="5">
        <v>0.503</v>
      </c>
      <c r="C57" s="14">
        <v>5.5500000000000001E-2</v>
      </c>
      <c r="D57" s="8">
        <f t="shared" si="1"/>
        <v>0.44750000000000001</v>
      </c>
      <c r="E57" s="12">
        <f t="shared" si="2"/>
        <v>1.08309069625</v>
      </c>
    </row>
    <row r="58" spans="1:5" x14ac:dyDescent="0.35">
      <c r="A58" s="15" t="s">
        <v>45</v>
      </c>
      <c r="B58" s="5">
        <v>0.49199999999999999</v>
      </c>
      <c r="C58" s="14">
        <v>5.5500000000000001E-2</v>
      </c>
      <c r="D58" s="8">
        <f t="shared" si="1"/>
        <v>0.4365</v>
      </c>
      <c r="E58" s="12">
        <f t="shared" si="2"/>
        <v>1.05480338665</v>
      </c>
    </row>
    <row r="59" spans="1:5" x14ac:dyDescent="0.35">
      <c r="B59" s="6"/>
    </row>
    <row r="60" spans="1:5" x14ac:dyDescent="0.35">
      <c r="B6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8"/>
  <sheetViews>
    <sheetView workbookViewId="0">
      <selection activeCell="J51" sqref="J51"/>
    </sheetView>
  </sheetViews>
  <sheetFormatPr defaultRowHeight="14.5" x14ac:dyDescent="0.35"/>
  <cols>
    <col min="1" max="1" width="16.26953125" customWidth="1"/>
    <col min="2" max="2" width="10.81640625" customWidth="1"/>
    <col min="3" max="3" width="11.26953125" customWidth="1"/>
    <col min="4" max="4" width="11" customWidth="1"/>
    <col min="5" max="5" width="11.453125" customWidth="1"/>
  </cols>
  <sheetData>
    <row r="2" spans="1:6" x14ac:dyDescent="0.35">
      <c r="A2" s="2">
        <v>2.589</v>
      </c>
      <c r="B2" s="2">
        <v>2.581</v>
      </c>
      <c r="C2" s="5">
        <v>0.186</v>
      </c>
      <c r="D2" s="5">
        <v>0.33700000000000002</v>
      </c>
      <c r="E2" s="5">
        <v>0.29099999999999998</v>
      </c>
      <c r="F2" s="5">
        <v>0.26800000000000002</v>
      </c>
    </row>
    <row r="3" spans="1:6" x14ac:dyDescent="0.35">
      <c r="A3" s="2">
        <v>1.5289999999999999</v>
      </c>
      <c r="B3" s="2">
        <v>1.581</v>
      </c>
      <c r="C3" s="5">
        <v>0.16600000000000001</v>
      </c>
      <c r="D3" s="5">
        <v>0.26500000000000001</v>
      </c>
      <c r="E3" s="5">
        <v>0.156</v>
      </c>
      <c r="F3" s="5">
        <v>0.255</v>
      </c>
    </row>
    <row r="4" spans="1:6" x14ac:dyDescent="0.35">
      <c r="A4" s="2">
        <v>0.98499999999999999</v>
      </c>
      <c r="B4" s="2">
        <v>0.94899999999999995</v>
      </c>
      <c r="C4" s="5">
        <v>0.124</v>
      </c>
      <c r="D4" s="5">
        <v>0.35100000000000003</v>
      </c>
      <c r="E4" s="5">
        <v>0.219</v>
      </c>
      <c r="F4" s="5">
        <v>0.28600000000000003</v>
      </c>
    </row>
    <row r="5" spans="1:6" x14ac:dyDescent="0.35">
      <c r="A5" s="2">
        <v>0.48899999999999999</v>
      </c>
      <c r="B5" s="2">
        <v>0.48399999999999999</v>
      </c>
      <c r="C5" s="5">
        <v>0.13500000000000001</v>
      </c>
      <c r="D5" s="5">
        <v>0.27400000000000002</v>
      </c>
      <c r="E5" s="5">
        <v>0.20500000000000002</v>
      </c>
      <c r="F5" s="5">
        <v>0.24199999999999999</v>
      </c>
    </row>
    <row r="6" spans="1:6" x14ac:dyDescent="0.35">
      <c r="A6" s="2">
        <v>0.29199999999999998</v>
      </c>
      <c r="B6" s="2">
        <v>0.31900000000000001</v>
      </c>
      <c r="C6" s="5">
        <v>0.19700000000000001</v>
      </c>
      <c r="D6" s="5">
        <v>0.252</v>
      </c>
      <c r="E6" s="5">
        <v>0.27400000000000002</v>
      </c>
      <c r="F6" s="5">
        <v>0.22500000000000001</v>
      </c>
    </row>
    <row r="7" spans="1:6" x14ac:dyDescent="0.35">
      <c r="A7" s="2">
        <v>0.188</v>
      </c>
      <c r="B7" s="2">
        <v>0.183</v>
      </c>
      <c r="C7" s="5">
        <v>0.151</v>
      </c>
      <c r="D7" s="5">
        <v>0.28600000000000003</v>
      </c>
      <c r="E7" s="5">
        <v>0.16700000000000001</v>
      </c>
      <c r="F7" s="5">
        <v>0.23900000000000002</v>
      </c>
    </row>
    <row r="8" spans="1:6" x14ac:dyDescent="0.35">
      <c r="A8" s="2">
        <v>0.104</v>
      </c>
      <c r="B8" s="2">
        <v>0.106</v>
      </c>
      <c r="C8" s="5">
        <v>0.27600000000000002</v>
      </c>
      <c r="D8" s="5">
        <v>0.30299999999999999</v>
      </c>
      <c r="E8" s="5">
        <v>0.34500000000000003</v>
      </c>
    </row>
    <row r="9" spans="1:6" x14ac:dyDescent="0.35">
      <c r="A9" s="16">
        <v>7.8E-2</v>
      </c>
      <c r="B9" s="16">
        <v>8.1000000000000003E-2</v>
      </c>
      <c r="C9" s="5">
        <v>0.318</v>
      </c>
      <c r="D9" s="5">
        <v>0.32800000000000001</v>
      </c>
      <c r="E9" s="5">
        <v>0.33600000000000002</v>
      </c>
    </row>
    <row r="12" spans="1:6" x14ac:dyDescent="0.35">
      <c r="A12" t="s">
        <v>0</v>
      </c>
      <c r="B12" s="9" t="s">
        <v>9</v>
      </c>
      <c r="C12" s="9" t="s">
        <v>10</v>
      </c>
      <c r="D12" s="9" t="s">
        <v>11</v>
      </c>
      <c r="E12" s="9" t="s">
        <v>12</v>
      </c>
    </row>
    <row r="13" spans="1:6" x14ac:dyDescent="0.35">
      <c r="A13" t="s">
        <v>1</v>
      </c>
      <c r="B13" s="2">
        <v>2.585</v>
      </c>
      <c r="C13" s="8">
        <f>B13-B20</f>
        <v>2.5055000000000001</v>
      </c>
      <c r="D13" s="1">
        <v>2000</v>
      </c>
      <c r="E13" s="12">
        <f>(130.41*C13*C13)+(467.11*C13)+(12.808)</f>
        <v>2001.8048249025001</v>
      </c>
    </row>
    <row r="14" spans="1:6" x14ac:dyDescent="0.35">
      <c r="A14" t="s">
        <v>2</v>
      </c>
      <c r="B14" s="2">
        <v>1.5549999999999999</v>
      </c>
      <c r="C14" s="8">
        <f>B14-B20</f>
        <v>1.4755</v>
      </c>
      <c r="D14" s="1">
        <v>1000</v>
      </c>
      <c r="E14" s="12">
        <f t="shared" ref="E14:E20" si="0">(130.41*C14*C14)+(467.11*C14)+(12.808)</f>
        <v>985.94444860249996</v>
      </c>
    </row>
    <row r="15" spans="1:6" x14ac:dyDescent="0.35">
      <c r="A15" t="s">
        <v>3</v>
      </c>
      <c r="B15" s="2">
        <v>0.96699999999999997</v>
      </c>
      <c r="C15" s="8">
        <f>B15-B20</f>
        <v>0.88749999999999996</v>
      </c>
      <c r="D15" s="1">
        <v>500</v>
      </c>
      <c r="E15" s="12">
        <f t="shared" si="0"/>
        <v>530.08637656249994</v>
      </c>
    </row>
    <row r="16" spans="1:6" x14ac:dyDescent="0.35">
      <c r="A16" t="s">
        <v>4</v>
      </c>
      <c r="B16" s="10">
        <v>0.48649999999999999</v>
      </c>
      <c r="C16" s="8">
        <f>B16-B20</f>
        <v>0.40699999999999997</v>
      </c>
      <c r="D16" s="1">
        <v>250</v>
      </c>
      <c r="E16" s="12">
        <f t="shared" si="0"/>
        <v>224.52405608999999</v>
      </c>
    </row>
    <row r="17" spans="1:11" x14ac:dyDescent="0.35">
      <c r="A17" t="s">
        <v>5</v>
      </c>
      <c r="B17" s="10">
        <v>0.30549999999999999</v>
      </c>
      <c r="C17" s="8">
        <f>B17-B20</f>
        <v>0.22599999999999998</v>
      </c>
      <c r="D17" s="1">
        <v>125</v>
      </c>
      <c r="E17" s="12">
        <f t="shared" si="0"/>
        <v>125.03568116</v>
      </c>
    </row>
    <row r="18" spans="1:11" x14ac:dyDescent="0.35">
      <c r="A18" t="s">
        <v>6</v>
      </c>
      <c r="B18" s="10">
        <v>0.1855</v>
      </c>
      <c r="C18" s="8">
        <f>B18-B20</f>
        <v>0.106</v>
      </c>
      <c r="D18" s="1">
        <v>62.5</v>
      </c>
      <c r="E18" s="12">
        <f t="shared" si="0"/>
        <v>63.786946759999999</v>
      </c>
    </row>
    <row r="19" spans="1:11" x14ac:dyDescent="0.35">
      <c r="A19" t="s">
        <v>7</v>
      </c>
      <c r="B19" s="10">
        <v>0.105</v>
      </c>
      <c r="C19" s="8">
        <f>B19-B20</f>
        <v>2.5499999999999995E-2</v>
      </c>
      <c r="D19" s="1">
        <v>31.25</v>
      </c>
      <c r="E19" s="12">
        <f t="shared" si="0"/>
        <v>24.804104102499998</v>
      </c>
    </row>
    <row r="20" spans="1:11" x14ac:dyDescent="0.35">
      <c r="A20" t="s">
        <v>8</v>
      </c>
      <c r="B20" s="11">
        <v>7.9500000000000001E-2</v>
      </c>
      <c r="C20" s="8">
        <f>B20-B20</f>
        <v>0</v>
      </c>
      <c r="D20" s="1">
        <v>0</v>
      </c>
      <c r="E20" s="12">
        <f t="shared" si="0"/>
        <v>12.808</v>
      </c>
    </row>
    <row r="23" spans="1:11" x14ac:dyDescent="0.35">
      <c r="I23" s="7" t="s">
        <v>46</v>
      </c>
      <c r="J23" s="7"/>
      <c r="K23" s="7"/>
    </row>
    <row r="28" spans="1:11" x14ac:dyDescent="0.35">
      <c r="A28" s="15" t="s">
        <v>14</v>
      </c>
      <c r="B28" s="5" t="s">
        <v>15</v>
      </c>
      <c r="C28" s="3" t="s">
        <v>8</v>
      </c>
      <c r="D28" s="1" t="s">
        <v>10</v>
      </c>
      <c r="E28" s="13" t="s">
        <v>12</v>
      </c>
    </row>
    <row r="29" spans="1:11" x14ac:dyDescent="0.35">
      <c r="A29" s="15" t="s">
        <v>16</v>
      </c>
      <c r="B29" s="5">
        <v>0.186</v>
      </c>
      <c r="C29" s="14">
        <v>7.9500000000000001E-2</v>
      </c>
      <c r="D29" s="8">
        <f t="shared" ref="D29:D58" si="1">(B29-C29)</f>
        <v>0.1065</v>
      </c>
      <c r="E29" s="12">
        <f t="shared" ref="E29:E58" si="2">(130.41*D29*D29)+(467.11*D29)+(12.808)</f>
        <v>64.034357822499999</v>
      </c>
    </row>
    <row r="30" spans="1:11" x14ac:dyDescent="0.35">
      <c r="A30" s="15" t="s">
        <v>17</v>
      </c>
      <c r="B30" s="5">
        <v>0.16600000000000001</v>
      </c>
      <c r="C30" s="14">
        <v>7.9500000000000001E-2</v>
      </c>
      <c r="D30" s="8">
        <f t="shared" si="1"/>
        <v>8.6500000000000007E-2</v>
      </c>
      <c r="E30" s="12">
        <f t="shared" si="2"/>
        <v>54.188775222500006</v>
      </c>
    </row>
    <row r="31" spans="1:11" x14ac:dyDescent="0.35">
      <c r="A31" s="15" t="s">
        <v>18</v>
      </c>
      <c r="B31" s="5">
        <v>0.124</v>
      </c>
      <c r="C31" s="14">
        <v>7.9500000000000001E-2</v>
      </c>
      <c r="D31" s="8">
        <f t="shared" si="1"/>
        <v>4.4499999999999998E-2</v>
      </c>
      <c r="E31" s="12">
        <f t="shared" si="2"/>
        <v>33.852639402500003</v>
      </c>
    </row>
    <row r="32" spans="1:11" x14ac:dyDescent="0.35">
      <c r="A32" s="15" t="s">
        <v>19</v>
      </c>
      <c r="B32" s="5">
        <v>0.13500000000000001</v>
      </c>
      <c r="C32" s="14">
        <v>7.9500000000000001E-2</v>
      </c>
      <c r="D32" s="8">
        <f t="shared" si="1"/>
        <v>5.5500000000000008E-2</v>
      </c>
      <c r="E32" s="12">
        <f t="shared" si="2"/>
        <v>39.134300402500003</v>
      </c>
    </row>
    <row r="33" spans="1:5" x14ac:dyDescent="0.35">
      <c r="A33" s="15" t="s">
        <v>20</v>
      </c>
      <c r="B33" s="5">
        <v>0.19700000000000001</v>
      </c>
      <c r="C33" s="14">
        <v>7.9500000000000001E-2</v>
      </c>
      <c r="D33" s="8">
        <f t="shared" si="1"/>
        <v>0.11750000000000001</v>
      </c>
      <c r="E33" s="12">
        <f t="shared" si="2"/>
        <v>69.493898062500008</v>
      </c>
    </row>
    <row r="34" spans="1:5" x14ac:dyDescent="0.35">
      <c r="A34" s="15" t="s">
        <v>21</v>
      </c>
      <c r="B34" s="5">
        <v>0.151</v>
      </c>
      <c r="C34" s="14">
        <v>7.9500000000000001E-2</v>
      </c>
      <c r="D34" s="8">
        <f t="shared" si="1"/>
        <v>7.1499999999999994E-2</v>
      </c>
      <c r="E34" s="12">
        <f t="shared" si="2"/>
        <v>46.873053522500001</v>
      </c>
    </row>
    <row r="35" spans="1:5" x14ac:dyDescent="0.35">
      <c r="A35" s="15" t="s">
        <v>22</v>
      </c>
      <c r="B35" s="5">
        <v>0.27600000000000002</v>
      </c>
      <c r="C35" s="14">
        <v>7.9500000000000001E-2</v>
      </c>
      <c r="D35" s="8">
        <f t="shared" si="1"/>
        <v>0.19650000000000001</v>
      </c>
      <c r="E35" s="12">
        <f t="shared" si="2"/>
        <v>109.63053852249999</v>
      </c>
    </row>
    <row r="36" spans="1:5" x14ac:dyDescent="0.35">
      <c r="A36" s="15" t="s">
        <v>23</v>
      </c>
      <c r="B36" s="5">
        <v>0.318</v>
      </c>
      <c r="C36" s="14">
        <v>7.9500000000000001E-2</v>
      </c>
      <c r="D36" s="8">
        <f t="shared" si="1"/>
        <v>0.23849999999999999</v>
      </c>
      <c r="E36" s="12">
        <f t="shared" si="2"/>
        <v>131.63174922249999</v>
      </c>
    </row>
    <row r="37" spans="1:5" x14ac:dyDescent="0.35">
      <c r="A37" s="15" t="s">
        <v>24</v>
      </c>
      <c r="B37" s="5">
        <v>0.33700000000000002</v>
      </c>
      <c r="C37" s="14">
        <v>7.9500000000000001E-2</v>
      </c>
      <c r="D37" s="8">
        <f t="shared" si="1"/>
        <v>0.25750000000000001</v>
      </c>
      <c r="E37" s="12">
        <f t="shared" si="2"/>
        <v>141.7358230625</v>
      </c>
    </row>
    <row r="38" spans="1:5" x14ac:dyDescent="0.35">
      <c r="A38" s="15" t="s">
        <v>25</v>
      </c>
      <c r="B38" s="5">
        <v>0.26500000000000001</v>
      </c>
      <c r="C38" s="14">
        <v>7.9500000000000001E-2</v>
      </c>
      <c r="D38" s="8">
        <f t="shared" si="1"/>
        <v>0.1855</v>
      </c>
      <c r="E38" s="12">
        <f t="shared" si="2"/>
        <v>103.94434570249999</v>
      </c>
    </row>
    <row r="39" spans="1:5" x14ac:dyDescent="0.35">
      <c r="A39" s="15" t="s">
        <v>26</v>
      </c>
      <c r="B39" s="5">
        <v>0.35100000000000003</v>
      </c>
      <c r="C39" s="14">
        <v>7.9500000000000001E-2</v>
      </c>
      <c r="D39" s="8">
        <f t="shared" si="1"/>
        <v>0.27150000000000002</v>
      </c>
      <c r="E39" s="12">
        <f t="shared" si="2"/>
        <v>149.2411795225</v>
      </c>
    </row>
    <row r="40" spans="1:5" x14ac:dyDescent="0.35">
      <c r="A40" s="15" t="s">
        <v>27</v>
      </c>
      <c r="B40" s="5">
        <v>0.27400000000000002</v>
      </c>
      <c r="C40" s="14">
        <v>7.9500000000000001E-2</v>
      </c>
      <c r="D40" s="8">
        <f t="shared" si="1"/>
        <v>0.19450000000000001</v>
      </c>
      <c r="E40" s="12">
        <f t="shared" si="2"/>
        <v>108.5943379025</v>
      </c>
    </row>
    <row r="41" spans="1:5" x14ac:dyDescent="0.35">
      <c r="A41" s="15" t="s">
        <v>28</v>
      </c>
      <c r="B41" s="5">
        <v>0.252</v>
      </c>
      <c r="C41" s="14">
        <v>7.9500000000000001E-2</v>
      </c>
      <c r="D41" s="8">
        <f t="shared" si="1"/>
        <v>0.17249999999999999</v>
      </c>
      <c r="E41" s="12">
        <f t="shared" si="2"/>
        <v>97.264987562500011</v>
      </c>
    </row>
    <row r="42" spans="1:5" x14ac:dyDescent="0.35">
      <c r="A42" s="15" t="s">
        <v>29</v>
      </c>
      <c r="B42" s="5">
        <v>0.28600000000000003</v>
      </c>
      <c r="C42" s="14">
        <v>7.9500000000000001E-2</v>
      </c>
      <c r="D42" s="8">
        <f t="shared" si="1"/>
        <v>0.20650000000000002</v>
      </c>
      <c r="E42" s="12">
        <f t="shared" si="2"/>
        <v>114.8271908225</v>
      </c>
    </row>
    <row r="43" spans="1:5" x14ac:dyDescent="0.35">
      <c r="A43" s="15" t="s">
        <v>30</v>
      </c>
      <c r="B43" s="5">
        <v>0.30299999999999999</v>
      </c>
      <c r="C43" s="14">
        <v>7.9500000000000001E-2</v>
      </c>
      <c r="D43" s="8">
        <f t="shared" si="1"/>
        <v>0.22349999999999998</v>
      </c>
      <c r="E43" s="12">
        <f t="shared" si="2"/>
        <v>123.72135792249998</v>
      </c>
    </row>
    <row r="44" spans="1:5" x14ac:dyDescent="0.35">
      <c r="A44" s="15" t="s">
        <v>31</v>
      </c>
      <c r="B44" s="5">
        <v>0.32800000000000001</v>
      </c>
      <c r="C44" s="14">
        <v>7.9500000000000001E-2</v>
      </c>
      <c r="D44" s="8">
        <f t="shared" si="1"/>
        <v>0.2485</v>
      </c>
      <c r="E44" s="12">
        <f t="shared" si="2"/>
        <v>136.93794592250001</v>
      </c>
    </row>
    <row r="45" spans="1:5" x14ac:dyDescent="0.35">
      <c r="A45" s="15" t="s">
        <v>32</v>
      </c>
      <c r="B45" s="5">
        <v>0.29099999999999998</v>
      </c>
      <c r="C45" s="14">
        <v>7.9500000000000001E-2</v>
      </c>
      <c r="D45" s="8">
        <f t="shared" si="1"/>
        <v>0.21149999999999997</v>
      </c>
      <c r="E45" s="12">
        <f t="shared" si="2"/>
        <v>117.4352977225</v>
      </c>
    </row>
    <row r="46" spans="1:5" x14ac:dyDescent="0.35">
      <c r="A46" s="15" t="s">
        <v>33</v>
      </c>
      <c r="B46" s="5">
        <v>0.156</v>
      </c>
      <c r="C46" s="14">
        <v>7.9500000000000001E-2</v>
      </c>
      <c r="D46" s="8">
        <f t="shared" si="1"/>
        <v>7.6499999999999999E-2</v>
      </c>
      <c r="E46" s="12">
        <f t="shared" si="2"/>
        <v>49.305106922500002</v>
      </c>
    </row>
    <row r="47" spans="1:5" x14ac:dyDescent="0.35">
      <c r="A47" s="15" t="s">
        <v>34</v>
      </c>
      <c r="B47" s="5">
        <v>0.219</v>
      </c>
      <c r="C47" s="14">
        <v>7.9500000000000001E-2</v>
      </c>
      <c r="D47" s="8">
        <f t="shared" si="1"/>
        <v>0.13950000000000001</v>
      </c>
      <c r="E47" s="12">
        <f t="shared" si="2"/>
        <v>80.507656202500016</v>
      </c>
    </row>
    <row r="48" spans="1:5" x14ac:dyDescent="0.35">
      <c r="A48" s="15" t="s">
        <v>35</v>
      </c>
      <c r="B48" s="5">
        <v>0.20500000000000002</v>
      </c>
      <c r="C48" s="14">
        <v>7.9500000000000001E-2</v>
      </c>
      <c r="D48" s="8">
        <f t="shared" si="1"/>
        <v>0.1255</v>
      </c>
      <c r="E48" s="12">
        <f t="shared" si="2"/>
        <v>73.484295102499999</v>
      </c>
    </row>
    <row r="49" spans="1:5" x14ac:dyDescent="0.35">
      <c r="A49" s="15" t="s">
        <v>36</v>
      </c>
      <c r="B49" s="5">
        <v>0.27400000000000002</v>
      </c>
      <c r="C49" s="14">
        <v>7.9500000000000001E-2</v>
      </c>
      <c r="D49" s="8">
        <f t="shared" si="1"/>
        <v>0.19450000000000001</v>
      </c>
      <c r="E49" s="12">
        <f t="shared" si="2"/>
        <v>108.5943379025</v>
      </c>
    </row>
    <row r="50" spans="1:5" x14ac:dyDescent="0.35">
      <c r="A50" s="15" t="s">
        <v>37</v>
      </c>
      <c r="B50" s="5">
        <v>0.16700000000000001</v>
      </c>
      <c r="C50" s="14">
        <v>7.9500000000000001E-2</v>
      </c>
      <c r="D50" s="8">
        <f t="shared" si="1"/>
        <v>8.7500000000000008E-2</v>
      </c>
      <c r="E50" s="12">
        <f t="shared" si="2"/>
        <v>54.678576562500005</v>
      </c>
    </row>
    <row r="51" spans="1:5" x14ac:dyDescent="0.35">
      <c r="A51" s="15" t="s">
        <v>38</v>
      </c>
      <c r="B51" s="5">
        <v>0.34500000000000003</v>
      </c>
      <c r="C51" s="14">
        <v>7.9500000000000001E-2</v>
      </c>
      <c r="D51" s="8">
        <f t="shared" si="1"/>
        <v>0.26550000000000001</v>
      </c>
      <c r="E51" s="12">
        <f t="shared" si="2"/>
        <v>146.0183385025</v>
      </c>
    </row>
    <row r="52" spans="1:5" x14ac:dyDescent="0.35">
      <c r="A52" s="15" t="s">
        <v>39</v>
      </c>
      <c r="B52" s="5">
        <v>0.33600000000000002</v>
      </c>
      <c r="C52" s="14">
        <v>7.9500000000000001E-2</v>
      </c>
      <c r="D52" s="8">
        <f t="shared" si="1"/>
        <v>0.25650000000000001</v>
      </c>
      <c r="E52" s="12">
        <f t="shared" si="2"/>
        <v>141.20168232250001</v>
      </c>
    </row>
    <row r="53" spans="1:5" x14ac:dyDescent="0.35">
      <c r="A53" s="15" t="s">
        <v>40</v>
      </c>
      <c r="B53" s="5">
        <v>0.26800000000000002</v>
      </c>
      <c r="C53" s="14">
        <v>7.9500000000000001E-2</v>
      </c>
      <c r="D53" s="8">
        <f t="shared" si="1"/>
        <v>0.1885</v>
      </c>
      <c r="E53" s="12">
        <f t="shared" si="2"/>
        <v>105.49199572250001</v>
      </c>
    </row>
    <row r="54" spans="1:5" x14ac:dyDescent="0.35">
      <c r="A54" s="15" t="s">
        <v>41</v>
      </c>
      <c r="B54" s="5">
        <v>0.255</v>
      </c>
      <c r="C54" s="14">
        <v>7.9500000000000001E-2</v>
      </c>
      <c r="D54" s="8">
        <f t="shared" si="1"/>
        <v>0.17549999999999999</v>
      </c>
      <c r="E54" s="12">
        <f t="shared" si="2"/>
        <v>98.802465602500007</v>
      </c>
    </row>
    <row r="55" spans="1:5" x14ac:dyDescent="0.35">
      <c r="A55" s="15" t="s">
        <v>42</v>
      </c>
      <c r="B55" s="5">
        <v>0.28600000000000003</v>
      </c>
      <c r="C55" s="14">
        <v>7.9500000000000001E-2</v>
      </c>
      <c r="D55" s="8">
        <f t="shared" si="1"/>
        <v>0.20650000000000002</v>
      </c>
      <c r="E55" s="12">
        <f t="shared" si="2"/>
        <v>114.8271908225</v>
      </c>
    </row>
    <row r="56" spans="1:5" x14ac:dyDescent="0.35">
      <c r="A56" s="15" t="s">
        <v>43</v>
      </c>
      <c r="B56" s="5">
        <v>0.24199999999999999</v>
      </c>
      <c r="C56" s="14">
        <v>7.9500000000000001E-2</v>
      </c>
      <c r="D56" s="8">
        <f t="shared" si="1"/>
        <v>0.16249999999999998</v>
      </c>
      <c r="E56" s="12">
        <f t="shared" si="2"/>
        <v>92.157014062499996</v>
      </c>
    </row>
    <row r="57" spans="1:5" x14ac:dyDescent="0.35">
      <c r="A57" s="15" t="s">
        <v>44</v>
      </c>
      <c r="B57" s="5">
        <v>0.22500000000000001</v>
      </c>
      <c r="C57" s="14">
        <v>7.9500000000000001E-2</v>
      </c>
      <c r="D57" s="8">
        <f t="shared" si="1"/>
        <v>0.14550000000000002</v>
      </c>
      <c r="E57" s="12">
        <f t="shared" si="2"/>
        <v>83.533317302500024</v>
      </c>
    </row>
    <row r="58" spans="1:5" x14ac:dyDescent="0.35">
      <c r="A58" s="15" t="s">
        <v>45</v>
      </c>
      <c r="B58" s="5">
        <v>0.23900000000000002</v>
      </c>
      <c r="C58" s="14">
        <v>7.9500000000000001E-2</v>
      </c>
      <c r="D58" s="8">
        <f t="shared" si="1"/>
        <v>0.15950000000000003</v>
      </c>
      <c r="E58" s="12">
        <f t="shared" si="2"/>
        <v>90.629708002500024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6"/>
  <sheetViews>
    <sheetView workbookViewId="0">
      <selection activeCell="A20" sqref="A20"/>
    </sheetView>
  </sheetViews>
  <sheetFormatPr defaultRowHeight="14.5" x14ac:dyDescent="0.35"/>
  <cols>
    <col min="1" max="1" width="17.453125" customWidth="1"/>
    <col min="2" max="2" width="11.81640625" customWidth="1"/>
    <col min="3" max="3" width="12.7265625" customWidth="1"/>
    <col min="4" max="4" width="12.453125" customWidth="1"/>
    <col min="5" max="5" width="12.1796875" customWidth="1"/>
  </cols>
  <sheetData>
    <row r="2" spans="1:12" x14ac:dyDescent="0.35">
      <c r="A2" s="2">
        <v>2.0939999999999999</v>
      </c>
      <c r="B2" s="2">
        <v>0.433</v>
      </c>
      <c r="C2" s="5">
        <v>0.44500000000000001</v>
      </c>
      <c r="D2" s="5">
        <v>0.48799999999999999</v>
      </c>
      <c r="E2" s="5">
        <v>0.60899999999999999</v>
      </c>
      <c r="F2" s="5">
        <v>0.48699999999999999</v>
      </c>
      <c r="G2" s="5">
        <v>0.67400000000000004</v>
      </c>
      <c r="H2" s="5">
        <v>0.47200000000000003</v>
      </c>
      <c r="I2" s="5">
        <v>0.59199999999999997</v>
      </c>
      <c r="J2" s="5">
        <v>0.49399999999999999</v>
      </c>
      <c r="K2" s="5">
        <v>0.59799999999999998</v>
      </c>
      <c r="L2" s="5">
        <v>0.57100000000000006</v>
      </c>
    </row>
    <row r="3" spans="1:12" x14ac:dyDescent="0.35">
      <c r="A3" s="2">
        <v>1.2490000000000001</v>
      </c>
      <c r="B3" s="2">
        <v>0.28500000000000003</v>
      </c>
      <c r="C3" s="5">
        <v>0.64800000000000002</v>
      </c>
      <c r="D3" s="5">
        <v>0.59099999999999997</v>
      </c>
      <c r="E3" s="5">
        <v>0.52100000000000002</v>
      </c>
      <c r="F3" s="5">
        <v>0.47200000000000003</v>
      </c>
      <c r="G3" s="5">
        <v>0.55000000000000004</v>
      </c>
      <c r="H3" s="5">
        <v>0.502</v>
      </c>
      <c r="I3" s="5">
        <v>0.53900000000000003</v>
      </c>
      <c r="J3" s="5">
        <v>0.66100000000000003</v>
      </c>
      <c r="K3" s="5">
        <v>0.59199999999999997</v>
      </c>
      <c r="L3" s="5">
        <v>0.73799999999999999</v>
      </c>
    </row>
    <row r="4" spans="1:12" x14ac:dyDescent="0.35">
      <c r="A4" s="2">
        <v>0.66</v>
      </c>
      <c r="B4" s="4">
        <v>6.9000000000000006E-2</v>
      </c>
      <c r="C4" s="5">
        <v>0.52500000000000002</v>
      </c>
      <c r="D4" s="5">
        <v>0.58599999999999997</v>
      </c>
      <c r="E4" s="5">
        <v>0.51400000000000001</v>
      </c>
      <c r="F4" s="5">
        <v>0.623</v>
      </c>
      <c r="G4" s="5">
        <v>0.60899999999999999</v>
      </c>
      <c r="H4" s="5">
        <v>0.72599999999999998</v>
      </c>
      <c r="I4" s="5">
        <v>0.63500000000000001</v>
      </c>
      <c r="J4" s="5">
        <v>0.72599999999999998</v>
      </c>
      <c r="K4" s="5">
        <v>0.77</v>
      </c>
      <c r="L4" s="5">
        <v>0.95500000000000007</v>
      </c>
    </row>
    <row r="7" spans="1:12" x14ac:dyDescent="0.35">
      <c r="B7" s="9" t="s">
        <v>47</v>
      </c>
      <c r="C7" s="9" t="s">
        <v>10</v>
      </c>
      <c r="D7" s="9" t="s">
        <v>11</v>
      </c>
      <c r="E7" s="9" t="s">
        <v>12</v>
      </c>
    </row>
    <row r="8" spans="1:12" x14ac:dyDescent="0.35">
      <c r="A8" t="s">
        <v>1</v>
      </c>
      <c r="B8" s="2">
        <v>2.0939999999999999</v>
      </c>
      <c r="C8" s="1">
        <f>B8-B13</f>
        <v>2.0249999999999999</v>
      </c>
      <c r="D8" s="1">
        <v>480</v>
      </c>
      <c r="E8" s="17">
        <f>(33.772*C8*C8)+(169.48*C8)-(2.5003)</f>
        <v>479.18300749999997</v>
      </c>
    </row>
    <row r="9" spans="1:12" x14ac:dyDescent="0.35">
      <c r="A9" t="s">
        <v>2</v>
      </c>
      <c r="B9" s="2">
        <v>1.2490000000000001</v>
      </c>
      <c r="C9" s="1">
        <f>B9-B13</f>
        <v>1.1800000000000002</v>
      </c>
      <c r="D9" s="1">
        <v>240</v>
      </c>
      <c r="E9" s="17">
        <f t="shared" ref="E9:E13" si="0">(33.772*C9*C9)+(169.48*C9)-(2.5003)</f>
        <v>244.51023280000001</v>
      </c>
    </row>
    <row r="10" spans="1:12" x14ac:dyDescent="0.35">
      <c r="A10" t="s">
        <v>3</v>
      </c>
      <c r="B10" s="2">
        <v>0.66</v>
      </c>
      <c r="C10" s="1">
        <f>B10-B13</f>
        <v>0.59099999999999997</v>
      </c>
      <c r="D10" s="1">
        <v>120</v>
      </c>
      <c r="E10" s="17">
        <f t="shared" si="0"/>
        <v>109.45829793199999</v>
      </c>
    </row>
    <row r="11" spans="1:12" x14ac:dyDescent="0.35">
      <c r="A11" t="s">
        <v>4</v>
      </c>
      <c r="B11" s="2">
        <v>0.433</v>
      </c>
      <c r="C11" s="1">
        <f>B11-B13</f>
        <v>0.36399999999999999</v>
      </c>
      <c r="D11" s="1">
        <v>60</v>
      </c>
      <c r="E11" s="17">
        <f t="shared" si="0"/>
        <v>63.665074911999987</v>
      </c>
    </row>
    <row r="12" spans="1:12" x14ac:dyDescent="0.35">
      <c r="A12" t="s">
        <v>5</v>
      </c>
      <c r="B12" s="2">
        <v>0.28500000000000003</v>
      </c>
      <c r="C12" s="1">
        <f>B12-B13</f>
        <v>0.21600000000000003</v>
      </c>
      <c r="D12" s="1">
        <v>30</v>
      </c>
      <c r="E12" s="17">
        <f t="shared" si="0"/>
        <v>35.683046431999998</v>
      </c>
    </row>
    <row r="13" spans="1:12" x14ac:dyDescent="0.35">
      <c r="A13" t="s">
        <v>8</v>
      </c>
      <c r="B13" s="4">
        <v>6.9000000000000006E-2</v>
      </c>
      <c r="C13" s="1">
        <f>B13-B13</f>
        <v>0</v>
      </c>
      <c r="D13" s="1">
        <v>0</v>
      </c>
      <c r="E13" s="17">
        <f t="shared" si="0"/>
        <v>-2.5003000000000002</v>
      </c>
    </row>
    <row r="22" spans="1:11" x14ac:dyDescent="0.35">
      <c r="I22" s="7" t="s">
        <v>46</v>
      </c>
      <c r="J22" s="7"/>
      <c r="K22" s="7"/>
    </row>
    <row r="26" spans="1:11" x14ac:dyDescent="0.35">
      <c r="A26" s="15" t="s">
        <v>14</v>
      </c>
      <c r="B26" s="5" t="s">
        <v>15</v>
      </c>
      <c r="C26" s="3" t="s">
        <v>8</v>
      </c>
      <c r="D26" s="1" t="s">
        <v>10</v>
      </c>
      <c r="E26" s="13" t="s">
        <v>12</v>
      </c>
    </row>
    <row r="27" spans="1:11" x14ac:dyDescent="0.35">
      <c r="A27" s="15" t="s">
        <v>16</v>
      </c>
      <c r="B27" s="5">
        <v>0.44500000000000001</v>
      </c>
      <c r="C27" s="18">
        <v>6.9000000000000006E-2</v>
      </c>
      <c r="D27" s="8">
        <f t="shared" ref="D27:D56" si="1">(B27-C27)</f>
        <v>0.376</v>
      </c>
      <c r="E27" s="17">
        <f t="shared" ref="E27:E56" si="2">(33.772*D27*D27)+(169.48*D27)-(2.5003)</f>
        <v>65.998730272000003</v>
      </c>
    </row>
    <row r="28" spans="1:11" x14ac:dyDescent="0.35">
      <c r="A28" s="15" t="s">
        <v>17</v>
      </c>
      <c r="B28" s="5">
        <v>0.64800000000000002</v>
      </c>
      <c r="C28" s="18">
        <v>6.9000000000000006E-2</v>
      </c>
      <c r="D28" s="8">
        <f t="shared" si="1"/>
        <v>0.57899999999999996</v>
      </c>
      <c r="E28" s="17">
        <f t="shared" si="2"/>
        <v>106.950379052</v>
      </c>
    </row>
    <row r="29" spans="1:11" x14ac:dyDescent="0.35">
      <c r="A29" s="15" t="s">
        <v>18</v>
      </c>
      <c r="B29" s="5">
        <v>0.52500000000000002</v>
      </c>
      <c r="C29" s="18">
        <v>6.9000000000000006E-2</v>
      </c>
      <c r="D29" s="8">
        <f t="shared" si="1"/>
        <v>0.45600000000000002</v>
      </c>
      <c r="E29" s="17">
        <f t="shared" si="2"/>
        <v>81.804994592</v>
      </c>
    </row>
    <row r="30" spans="1:11" x14ac:dyDescent="0.35">
      <c r="A30" s="15" t="s">
        <v>19</v>
      </c>
      <c r="B30" s="5">
        <v>0.48799999999999999</v>
      </c>
      <c r="C30" s="18">
        <v>6.9000000000000006E-2</v>
      </c>
      <c r="D30" s="8">
        <f t="shared" si="1"/>
        <v>0.41899999999999998</v>
      </c>
      <c r="E30" s="17">
        <f t="shared" si="2"/>
        <v>74.440866091999993</v>
      </c>
    </row>
    <row r="31" spans="1:11" x14ac:dyDescent="0.35">
      <c r="A31" s="15" t="s">
        <v>20</v>
      </c>
      <c r="B31" s="5">
        <v>0.59099999999999997</v>
      </c>
      <c r="C31" s="18">
        <v>6.9000000000000006E-2</v>
      </c>
      <c r="D31" s="8">
        <f t="shared" si="1"/>
        <v>0.52200000000000002</v>
      </c>
      <c r="E31" s="17">
        <f t="shared" si="2"/>
        <v>95.170589648000004</v>
      </c>
    </row>
    <row r="32" spans="1:11" x14ac:dyDescent="0.35">
      <c r="A32" s="15" t="s">
        <v>21</v>
      </c>
      <c r="B32" s="5">
        <v>0.58599999999999997</v>
      </c>
      <c r="C32" s="18">
        <v>6.9000000000000006E-2</v>
      </c>
      <c r="D32" s="8">
        <f t="shared" si="1"/>
        <v>0.5169999999999999</v>
      </c>
      <c r="E32" s="17">
        <f t="shared" si="2"/>
        <v>94.147744107999969</v>
      </c>
    </row>
    <row r="33" spans="1:5" x14ac:dyDescent="0.35">
      <c r="A33" s="15" t="s">
        <v>22</v>
      </c>
      <c r="B33" s="5">
        <v>0.60899999999999999</v>
      </c>
      <c r="C33" s="18">
        <v>6.9000000000000006E-2</v>
      </c>
      <c r="D33" s="8">
        <f t="shared" si="1"/>
        <v>0.54</v>
      </c>
      <c r="E33" s="17">
        <f t="shared" si="2"/>
        <v>98.866815200000005</v>
      </c>
    </row>
    <row r="34" spans="1:5" x14ac:dyDescent="0.35">
      <c r="A34" s="15" t="s">
        <v>23</v>
      </c>
      <c r="B34" s="5">
        <v>0.52100000000000002</v>
      </c>
      <c r="C34" s="18">
        <v>6.9000000000000006E-2</v>
      </c>
      <c r="D34" s="8">
        <f t="shared" si="1"/>
        <v>0.45200000000000001</v>
      </c>
      <c r="E34" s="17">
        <f t="shared" si="2"/>
        <v>81.004414687999997</v>
      </c>
    </row>
    <row r="35" spans="1:5" x14ac:dyDescent="0.35">
      <c r="A35" s="15" t="s">
        <v>24</v>
      </c>
      <c r="B35" s="5">
        <v>0.51400000000000001</v>
      </c>
      <c r="C35" s="18">
        <v>6.9000000000000006E-2</v>
      </c>
      <c r="D35" s="8">
        <f t="shared" si="1"/>
        <v>0.44500000000000001</v>
      </c>
      <c r="E35" s="17">
        <f t="shared" si="2"/>
        <v>79.606000300000005</v>
      </c>
    </row>
    <row r="36" spans="1:5" x14ac:dyDescent="0.35">
      <c r="A36" s="15" t="s">
        <v>25</v>
      </c>
      <c r="B36" s="5">
        <v>0.48699999999999999</v>
      </c>
      <c r="C36" s="18">
        <v>6.9000000000000006E-2</v>
      </c>
      <c r="D36" s="8">
        <f t="shared" si="1"/>
        <v>0.41799999999999998</v>
      </c>
      <c r="E36" s="17">
        <f t="shared" si="2"/>
        <v>74.243118927999987</v>
      </c>
    </row>
    <row r="37" spans="1:5" x14ac:dyDescent="0.35">
      <c r="A37" s="15" t="s">
        <v>26</v>
      </c>
      <c r="B37" s="5">
        <v>0.47200000000000003</v>
      </c>
      <c r="C37" s="18">
        <v>6.9000000000000006E-2</v>
      </c>
      <c r="D37" s="8">
        <f t="shared" si="1"/>
        <v>0.40300000000000002</v>
      </c>
      <c r="E37" s="17">
        <f t="shared" si="2"/>
        <v>71.285016748000004</v>
      </c>
    </row>
    <row r="38" spans="1:5" x14ac:dyDescent="0.35">
      <c r="A38" s="15" t="s">
        <v>27</v>
      </c>
      <c r="B38" s="5">
        <v>0.623</v>
      </c>
      <c r="C38" s="18">
        <v>6.9000000000000006E-2</v>
      </c>
      <c r="D38" s="8">
        <f t="shared" si="1"/>
        <v>0.55400000000000005</v>
      </c>
      <c r="E38" s="17">
        <f t="shared" si="2"/>
        <v>101.756787152</v>
      </c>
    </row>
    <row r="39" spans="1:5" x14ac:dyDescent="0.35">
      <c r="A39" s="15" t="s">
        <v>28</v>
      </c>
      <c r="B39" s="5">
        <v>0.67400000000000004</v>
      </c>
      <c r="C39" s="18">
        <v>6.9000000000000006E-2</v>
      </c>
      <c r="D39" s="8">
        <f t="shared" si="1"/>
        <v>0.60499999999999998</v>
      </c>
      <c r="E39" s="17">
        <f t="shared" si="2"/>
        <v>112.3964963</v>
      </c>
    </row>
    <row r="40" spans="1:5" x14ac:dyDescent="0.35">
      <c r="A40" s="15" t="s">
        <v>29</v>
      </c>
      <c r="B40" s="5">
        <v>0.55000000000000004</v>
      </c>
      <c r="C40" s="18">
        <v>6.9000000000000006E-2</v>
      </c>
      <c r="D40" s="8">
        <f t="shared" si="1"/>
        <v>0.48100000000000004</v>
      </c>
      <c r="E40" s="17">
        <f t="shared" si="2"/>
        <v>86.833103692000009</v>
      </c>
    </row>
    <row r="41" spans="1:5" x14ac:dyDescent="0.35">
      <c r="A41" s="15" t="s">
        <v>30</v>
      </c>
      <c r="B41" s="5">
        <v>0.60899999999999999</v>
      </c>
      <c r="C41" s="18">
        <v>6.9000000000000006E-2</v>
      </c>
      <c r="D41" s="8">
        <f t="shared" si="1"/>
        <v>0.54</v>
      </c>
      <c r="E41" s="17">
        <f t="shared" si="2"/>
        <v>98.866815200000005</v>
      </c>
    </row>
    <row r="42" spans="1:5" x14ac:dyDescent="0.35">
      <c r="A42" s="15" t="s">
        <v>31</v>
      </c>
      <c r="B42" s="5">
        <v>0.47200000000000003</v>
      </c>
      <c r="C42" s="18">
        <v>6.9000000000000006E-2</v>
      </c>
      <c r="D42" s="8">
        <f t="shared" si="1"/>
        <v>0.40300000000000002</v>
      </c>
      <c r="E42" s="17">
        <f t="shared" si="2"/>
        <v>71.285016748000004</v>
      </c>
    </row>
    <row r="43" spans="1:5" x14ac:dyDescent="0.35">
      <c r="A43" s="15" t="s">
        <v>32</v>
      </c>
      <c r="B43" s="5">
        <v>0.502</v>
      </c>
      <c r="C43" s="18">
        <v>6.9000000000000006E-2</v>
      </c>
      <c r="D43" s="8">
        <f t="shared" si="1"/>
        <v>0.433</v>
      </c>
      <c r="E43" s="17">
        <f t="shared" si="2"/>
        <v>77.216418508000004</v>
      </c>
    </row>
    <row r="44" spans="1:5" x14ac:dyDescent="0.35">
      <c r="A44" s="15" t="s">
        <v>33</v>
      </c>
      <c r="B44" s="5">
        <v>0.72599999999999998</v>
      </c>
      <c r="C44" s="18">
        <v>6.9000000000000006E-2</v>
      </c>
      <c r="D44" s="8">
        <f t="shared" si="1"/>
        <v>0.65700000000000003</v>
      </c>
      <c r="E44" s="17">
        <f t="shared" si="2"/>
        <v>123.42571002800001</v>
      </c>
    </row>
    <row r="45" spans="1:5" x14ac:dyDescent="0.35">
      <c r="A45" s="15" t="s">
        <v>34</v>
      </c>
      <c r="B45" s="5">
        <v>0.59199999999999997</v>
      </c>
      <c r="C45" s="18">
        <v>6.9000000000000006E-2</v>
      </c>
      <c r="D45" s="8">
        <f t="shared" si="1"/>
        <v>0.52299999999999991</v>
      </c>
      <c r="E45" s="17">
        <f t="shared" si="2"/>
        <v>95.375361387999973</v>
      </c>
    </row>
    <row r="46" spans="1:5" x14ac:dyDescent="0.35">
      <c r="A46" s="15" t="s">
        <v>35</v>
      </c>
      <c r="B46" s="5">
        <v>0.53900000000000003</v>
      </c>
      <c r="C46" s="18">
        <v>6.9000000000000006E-2</v>
      </c>
      <c r="D46" s="8">
        <f t="shared" si="1"/>
        <v>0.47000000000000003</v>
      </c>
      <c r="E46" s="17">
        <f t="shared" si="2"/>
        <v>84.615534800000006</v>
      </c>
    </row>
    <row r="47" spans="1:5" x14ac:dyDescent="0.35">
      <c r="A47" s="15" t="s">
        <v>36</v>
      </c>
      <c r="B47" s="5">
        <v>0.63500000000000001</v>
      </c>
      <c r="C47" s="18">
        <v>6.9000000000000006E-2</v>
      </c>
      <c r="D47" s="8">
        <f t="shared" si="1"/>
        <v>0.56600000000000006</v>
      </c>
      <c r="E47" s="17">
        <f t="shared" si="2"/>
        <v>104.244442832</v>
      </c>
    </row>
    <row r="48" spans="1:5" x14ac:dyDescent="0.35">
      <c r="A48" s="15" t="s">
        <v>37</v>
      </c>
      <c r="B48" s="5">
        <v>0.49399999999999999</v>
      </c>
      <c r="C48" s="18">
        <v>6.9000000000000006E-2</v>
      </c>
      <c r="D48" s="8">
        <f t="shared" si="1"/>
        <v>0.42499999999999999</v>
      </c>
      <c r="E48" s="17">
        <f t="shared" si="2"/>
        <v>75.628767499999995</v>
      </c>
    </row>
    <row r="49" spans="1:5" x14ac:dyDescent="0.35">
      <c r="A49" s="15" t="s">
        <v>38</v>
      </c>
      <c r="B49" s="5">
        <v>0.66100000000000003</v>
      </c>
      <c r="C49" s="18">
        <v>6.9000000000000006E-2</v>
      </c>
      <c r="D49" s="8">
        <f t="shared" si="1"/>
        <v>0.59200000000000008</v>
      </c>
      <c r="E49" s="17">
        <f t="shared" si="2"/>
        <v>109.66773020800001</v>
      </c>
    </row>
    <row r="50" spans="1:5" x14ac:dyDescent="0.35">
      <c r="A50" s="15" t="s">
        <v>39</v>
      </c>
      <c r="B50" s="5">
        <v>0.72599999999999998</v>
      </c>
      <c r="C50" s="18">
        <v>6.9000000000000006E-2</v>
      </c>
      <c r="D50" s="8">
        <f t="shared" si="1"/>
        <v>0.65700000000000003</v>
      </c>
      <c r="E50" s="17">
        <f t="shared" si="2"/>
        <v>123.42571002800001</v>
      </c>
    </row>
    <row r="51" spans="1:5" x14ac:dyDescent="0.35">
      <c r="A51" s="15" t="s">
        <v>40</v>
      </c>
      <c r="B51" s="5">
        <v>0.59799999999999998</v>
      </c>
      <c r="C51" s="18">
        <v>6.9000000000000006E-2</v>
      </c>
      <c r="D51" s="8">
        <f t="shared" si="1"/>
        <v>0.52899999999999991</v>
      </c>
      <c r="E51" s="17">
        <f t="shared" si="2"/>
        <v>96.60541025199997</v>
      </c>
    </row>
    <row r="52" spans="1:5" x14ac:dyDescent="0.35">
      <c r="A52" s="15" t="s">
        <v>41</v>
      </c>
      <c r="B52" s="5">
        <v>0.59199999999999997</v>
      </c>
      <c r="C52" s="18">
        <v>6.9000000000000006E-2</v>
      </c>
      <c r="D52" s="8">
        <f t="shared" si="1"/>
        <v>0.52299999999999991</v>
      </c>
      <c r="E52" s="17">
        <f t="shared" si="2"/>
        <v>95.375361387999973</v>
      </c>
    </row>
    <row r="53" spans="1:5" x14ac:dyDescent="0.35">
      <c r="A53" s="15" t="s">
        <v>42</v>
      </c>
      <c r="B53" s="5">
        <v>0.77</v>
      </c>
      <c r="C53" s="18">
        <v>6.9000000000000006E-2</v>
      </c>
      <c r="D53" s="8">
        <f t="shared" si="1"/>
        <v>0.70100000000000007</v>
      </c>
      <c r="E53" s="17">
        <f t="shared" si="2"/>
        <v>132.90077457199999</v>
      </c>
    </row>
    <row r="54" spans="1:5" x14ac:dyDescent="0.35">
      <c r="A54" s="15" t="s">
        <v>43</v>
      </c>
      <c r="B54" s="5">
        <v>0.57100000000000006</v>
      </c>
      <c r="C54" s="18">
        <v>6.9000000000000006E-2</v>
      </c>
      <c r="D54" s="8">
        <f t="shared" si="1"/>
        <v>0.502</v>
      </c>
      <c r="E54" s="17">
        <f t="shared" si="2"/>
        <v>91.089339088000003</v>
      </c>
    </row>
    <row r="55" spans="1:5" x14ac:dyDescent="0.35">
      <c r="A55" s="15" t="s">
        <v>44</v>
      </c>
      <c r="B55" s="5">
        <v>0.73799999999999999</v>
      </c>
      <c r="C55" s="18">
        <v>6.9000000000000006E-2</v>
      </c>
      <c r="D55" s="8">
        <f t="shared" si="1"/>
        <v>0.66900000000000004</v>
      </c>
      <c r="E55" s="17">
        <f t="shared" si="2"/>
        <v>125.996850092</v>
      </c>
    </row>
    <row r="56" spans="1:5" x14ac:dyDescent="0.35">
      <c r="A56" s="15" t="s">
        <v>45</v>
      </c>
      <c r="B56" s="5">
        <v>0.95500000000000007</v>
      </c>
      <c r="C56" s="18">
        <v>6.9000000000000006E-2</v>
      </c>
      <c r="D56" s="8">
        <f t="shared" si="1"/>
        <v>0.88600000000000012</v>
      </c>
      <c r="E56" s="17">
        <f t="shared" si="2"/>
        <v>174.16986491200001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4"/>
  <sheetViews>
    <sheetView workbookViewId="0">
      <selection activeCell="B18" sqref="B18"/>
    </sheetView>
  </sheetViews>
  <sheetFormatPr defaultRowHeight="14.5" x14ac:dyDescent="0.35"/>
  <cols>
    <col min="1" max="1" width="18.54296875" customWidth="1"/>
    <col min="2" max="2" width="13.453125" customWidth="1"/>
    <col min="3" max="3" width="12.81640625" customWidth="1"/>
    <col min="4" max="4" width="13.26953125" customWidth="1"/>
    <col min="5" max="5" width="12" customWidth="1"/>
  </cols>
  <sheetData>
    <row r="2" spans="1:12" x14ac:dyDescent="0.35">
      <c r="A2" s="2">
        <v>2.4350000000000001</v>
      </c>
      <c r="B2" s="2">
        <v>0.57200000000000006</v>
      </c>
      <c r="C2" s="5">
        <v>0.55300000000000005</v>
      </c>
      <c r="D2" s="5">
        <v>0.51100000000000001</v>
      </c>
      <c r="E2" s="5">
        <v>0.49</v>
      </c>
      <c r="F2" s="5">
        <v>0.46400000000000002</v>
      </c>
      <c r="G2" s="5">
        <v>0.49199999999999999</v>
      </c>
      <c r="H2" s="5">
        <v>0.45600000000000002</v>
      </c>
      <c r="I2" s="5">
        <v>0.51100000000000001</v>
      </c>
      <c r="J2" s="5">
        <v>0.63200000000000001</v>
      </c>
      <c r="K2" s="5">
        <v>0.63300000000000001</v>
      </c>
      <c r="L2" s="5">
        <v>0.64200000000000002</v>
      </c>
    </row>
    <row r="3" spans="1:12" x14ac:dyDescent="0.35">
      <c r="A3" s="2">
        <v>1.5549999999999999</v>
      </c>
      <c r="B3" s="2">
        <v>0.31900000000000001</v>
      </c>
      <c r="C3" s="5">
        <v>0.63500000000000001</v>
      </c>
      <c r="D3" s="5">
        <v>0.61599999999999999</v>
      </c>
      <c r="E3" s="5">
        <v>0.59199999999999997</v>
      </c>
      <c r="F3" s="5">
        <v>0.54100000000000004</v>
      </c>
      <c r="G3" s="5">
        <v>0.69500000000000006</v>
      </c>
      <c r="H3" s="5">
        <v>0.51700000000000002</v>
      </c>
      <c r="I3" s="5">
        <v>0.54</v>
      </c>
      <c r="J3" s="5">
        <v>0.56400000000000006</v>
      </c>
      <c r="K3" s="5">
        <v>0.56100000000000005</v>
      </c>
      <c r="L3" s="5">
        <v>0.61699999999999999</v>
      </c>
    </row>
    <row r="4" spans="1:12" x14ac:dyDescent="0.35">
      <c r="A4" s="2">
        <v>0.878</v>
      </c>
      <c r="B4" s="4">
        <v>6.2E-2</v>
      </c>
      <c r="C4" s="5">
        <v>0.435</v>
      </c>
      <c r="D4" s="5">
        <v>0.49299999999999999</v>
      </c>
      <c r="E4" s="5">
        <v>0.54900000000000004</v>
      </c>
      <c r="F4" s="5">
        <v>0.52200000000000002</v>
      </c>
      <c r="G4" s="5">
        <v>0.46</v>
      </c>
      <c r="H4" s="5">
        <v>0.51500000000000001</v>
      </c>
      <c r="I4" s="5">
        <v>0.57300000000000006</v>
      </c>
      <c r="J4" s="5">
        <v>0.499</v>
      </c>
      <c r="K4" s="5">
        <v>0.497</v>
      </c>
      <c r="L4" s="5">
        <v>0.51</v>
      </c>
    </row>
    <row r="7" spans="1:12" x14ac:dyDescent="0.35">
      <c r="B7" s="9" t="s">
        <v>47</v>
      </c>
      <c r="C7" s="9" t="s">
        <v>10</v>
      </c>
      <c r="D7" s="9" t="s">
        <v>11</v>
      </c>
      <c r="E7" s="9" t="s">
        <v>12</v>
      </c>
    </row>
    <row r="8" spans="1:12" x14ac:dyDescent="0.35">
      <c r="A8" t="s">
        <v>1</v>
      </c>
      <c r="B8" s="2">
        <v>2.4350000000000001</v>
      </c>
      <c r="C8" s="1">
        <f>B8-B13</f>
        <v>2.3730000000000002</v>
      </c>
      <c r="D8" s="1">
        <v>640</v>
      </c>
      <c r="E8" s="17">
        <f>(56.375*C8*C8)+(134.55*C8)+(1.3038)</f>
        <v>638.04584737500011</v>
      </c>
    </row>
    <row r="9" spans="1:12" x14ac:dyDescent="0.35">
      <c r="A9" t="s">
        <v>2</v>
      </c>
      <c r="B9" s="2">
        <v>1.5549999999999999</v>
      </c>
      <c r="C9" s="1">
        <f>B9-B13</f>
        <v>1.4929999999999999</v>
      </c>
      <c r="D9" s="1">
        <v>320</v>
      </c>
      <c r="E9" s="17">
        <f t="shared" ref="E9:E13" si="0">(56.375*C9*C9)+(134.55*C9)+(1.3038)</f>
        <v>327.849587375</v>
      </c>
    </row>
    <row r="10" spans="1:12" x14ac:dyDescent="0.35">
      <c r="A10" t="s">
        <v>3</v>
      </c>
      <c r="B10" s="2">
        <v>0.878</v>
      </c>
      <c r="C10" s="1">
        <f>B10-B13</f>
        <v>0.81600000000000006</v>
      </c>
      <c r="D10" s="1">
        <v>160</v>
      </c>
      <c r="E10" s="17">
        <f t="shared" si="0"/>
        <v>148.63423200000003</v>
      </c>
    </row>
    <row r="11" spans="1:12" x14ac:dyDescent="0.35">
      <c r="A11" t="s">
        <v>4</v>
      </c>
      <c r="B11" s="2">
        <v>0.57200000000000006</v>
      </c>
      <c r="C11" s="1">
        <f>B11-B13</f>
        <v>0.51</v>
      </c>
      <c r="D11" s="1">
        <v>80</v>
      </c>
      <c r="E11" s="17">
        <f t="shared" si="0"/>
        <v>84.587437500000007</v>
      </c>
    </row>
    <row r="12" spans="1:12" x14ac:dyDescent="0.35">
      <c r="A12" t="s">
        <v>5</v>
      </c>
      <c r="B12" s="2">
        <v>0.31900000000000001</v>
      </c>
      <c r="C12" s="1">
        <f>B12-B13</f>
        <v>0.25700000000000001</v>
      </c>
      <c r="D12" s="1">
        <v>40</v>
      </c>
      <c r="E12" s="17">
        <f t="shared" si="0"/>
        <v>39.606662375000006</v>
      </c>
    </row>
    <row r="13" spans="1:12" x14ac:dyDescent="0.35">
      <c r="A13" t="s">
        <v>8</v>
      </c>
      <c r="B13" s="4">
        <v>6.2E-2</v>
      </c>
      <c r="C13" s="1">
        <f>B13-B13</f>
        <v>0</v>
      </c>
      <c r="D13" s="1">
        <v>0</v>
      </c>
      <c r="E13" s="17">
        <f t="shared" si="0"/>
        <v>1.3038000000000001</v>
      </c>
    </row>
    <row r="21" spans="1:12" x14ac:dyDescent="0.35">
      <c r="I21" s="7"/>
      <c r="J21" s="7" t="s">
        <v>48</v>
      </c>
      <c r="K21" s="7"/>
      <c r="L21" s="7"/>
    </row>
    <row r="24" spans="1:12" x14ac:dyDescent="0.35">
      <c r="A24" s="15" t="s">
        <v>14</v>
      </c>
      <c r="B24" s="5" t="s">
        <v>15</v>
      </c>
      <c r="C24" s="3" t="s">
        <v>8</v>
      </c>
      <c r="D24" s="1" t="s">
        <v>10</v>
      </c>
      <c r="E24" s="13" t="s">
        <v>12</v>
      </c>
    </row>
    <row r="25" spans="1:12" x14ac:dyDescent="0.35">
      <c r="A25" s="15" t="s">
        <v>16</v>
      </c>
      <c r="B25" s="5">
        <v>0.55300000000000005</v>
      </c>
      <c r="C25" s="18">
        <v>6.2E-2</v>
      </c>
      <c r="D25" s="8">
        <f t="shared" ref="D25:D54" si="1">(B25-C25)</f>
        <v>0.49100000000000005</v>
      </c>
      <c r="E25" s="17">
        <f t="shared" ref="E25:E54" si="2">(56.375*D25*D25)+(134.55*D25)+(1.3038)</f>
        <v>80.958791375000004</v>
      </c>
    </row>
    <row r="26" spans="1:12" x14ac:dyDescent="0.35">
      <c r="A26" s="15" t="s">
        <v>17</v>
      </c>
      <c r="B26" s="5">
        <v>0.63500000000000001</v>
      </c>
      <c r="C26" s="18">
        <v>6.2E-2</v>
      </c>
      <c r="D26" s="8">
        <f t="shared" si="1"/>
        <v>0.57299999999999995</v>
      </c>
      <c r="E26" s="17">
        <f t="shared" si="2"/>
        <v>96.910497374999991</v>
      </c>
    </row>
    <row r="27" spans="1:12" x14ac:dyDescent="0.35">
      <c r="A27" s="15" t="s">
        <v>18</v>
      </c>
      <c r="B27" s="5">
        <v>0.435</v>
      </c>
      <c r="C27" s="18">
        <v>6.2E-2</v>
      </c>
      <c r="D27" s="8">
        <f t="shared" si="1"/>
        <v>0.373</v>
      </c>
      <c r="E27" s="17">
        <f t="shared" si="2"/>
        <v>59.334347375000007</v>
      </c>
    </row>
    <row r="28" spans="1:12" x14ac:dyDescent="0.35">
      <c r="A28" s="15" t="s">
        <v>19</v>
      </c>
      <c r="B28" s="5">
        <v>0.51100000000000001</v>
      </c>
      <c r="C28" s="18">
        <v>6.2E-2</v>
      </c>
      <c r="D28" s="8">
        <f t="shared" si="1"/>
        <v>0.44900000000000001</v>
      </c>
      <c r="E28" s="17">
        <f t="shared" si="2"/>
        <v>73.082006375000006</v>
      </c>
    </row>
    <row r="29" spans="1:12" x14ac:dyDescent="0.35">
      <c r="A29" s="15" t="s">
        <v>20</v>
      </c>
      <c r="B29" s="5">
        <v>0.61599999999999999</v>
      </c>
      <c r="C29" s="18">
        <v>6.2E-2</v>
      </c>
      <c r="D29" s="8">
        <f t="shared" si="1"/>
        <v>0.55400000000000005</v>
      </c>
      <c r="E29" s="17">
        <f t="shared" si="2"/>
        <v>93.146889500000015</v>
      </c>
    </row>
    <row r="30" spans="1:12" x14ac:dyDescent="0.35">
      <c r="A30" s="15" t="s">
        <v>21</v>
      </c>
      <c r="B30" s="5">
        <v>0.49299999999999999</v>
      </c>
      <c r="C30" s="18">
        <v>6.2E-2</v>
      </c>
      <c r="D30" s="8">
        <f t="shared" si="1"/>
        <v>0.43099999999999999</v>
      </c>
      <c r="E30" s="17">
        <f t="shared" si="2"/>
        <v>69.767126375000004</v>
      </c>
    </row>
    <row r="31" spans="1:12" x14ac:dyDescent="0.35">
      <c r="A31" s="15" t="s">
        <v>22</v>
      </c>
      <c r="B31" s="5">
        <v>0.49</v>
      </c>
      <c r="C31" s="18">
        <v>6.2E-2</v>
      </c>
      <c r="D31" s="8">
        <f t="shared" si="1"/>
        <v>0.42799999999999999</v>
      </c>
      <c r="E31" s="17">
        <f t="shared" si="2"/>
        <v>69.218198000000001</v>
      </c>
    </row>
    <row r="32" spans="1:12" x14ac:dyDescent="0.35">
      <c r="A32" s="15" t="s">
        <v>23</v>
      </c>
      <c r="B32" s="5">
        <v>0.59199999999999997</v>
      </c>
      <c r="C32" s="18">
        <v>6.2E-2</v>
      </c>
      <c r="D32" s="8">
        <f t="shared" si="1"/>
        <v>0.53</v>
      </c>
      <c r="E32" s="17">
        <f t="shared" si="2"/>
        <v>88.451037500000012</v>
      </c>
    </row>
    <row r="33" spans="1:5" x14ac:dyDescent="0.35">
      <c r="A33" s="15" t="s">
        <v>24</v>
      </c>
      <c r="B33" s="5">
        <v>0.54900000000000004</v>
      </c>
      <c r="C33" s="18">
        <v>6.2E-2</v>
      </c>
      <c r="D33" s="8">
        <f t="shared" si="1"/>
        <v>0.48700000000000004</v>
      </c>
      <c r="E33" s="17">
        <f t="shared" si="2"/>
        <v>80.200052374999999</v>
      </c>
    </row>
    <row r="34" spans="1:5" x14ac:dyDescent="0.35">
      <c r="A34" s="15" t="s">
        <v>25</v>
      </c>
      <c r="B34" s="5">
        <v>0.46400000000000002</v>
      </c>
      <c r="C34" s="18">
        <v>6.2E-2</v>
      </c>
      <c r="D34" s="8">
        <f t="shared" si="1"/>
        <v>0.40200000000000002</v>
      </c>
      <c r="E34" s="17">
        <f t="shared" si="2"/>
        <v>64.503325500000003</v>
      </c>
    </row>
    <row r="35" spans="1:5" x14ac:dyDescent="0.35">
      <c r="A35" s="15" t="s">
        <v>26</v>
      </c>
      <c r="B35" s="5">
        <v>0.54100000000000004</v>
      </c>
      <c r="C35" s="18">
        <v>6.2E-2</v>
      </c>
      <c r="D35" s="8">
        <f t="shared" si="1"/>
        <v>0.47900000000000004</v>
      </c>
      <c r="E35" s="17">
        <f t="shared" si="2"/>
        <v>78.687986375000008</v>
      </c>
    </row>
    <row r="36" spans="1:5" x14ac:dyDescent="0.35">
      <c r="A36" s="15" t="s">
        <v>27</v>
      </c>
      <c r="B36" s="5">
        <v>0.52200000000000002</v>
      </c>
      <c r="C36" s="18">
        <v>6.2E-2</v>
      </c>
      <c r="D36" s="8">
        <f t="shared" si="1"/>
        <v>0.46</v>
      </c>
      <c r="E36" s="17">
        <f t="shared" si="2"/>
        <v>75.125750000000011</v>
      </c>
    </row>
    <row r="37" spans="1:5" x14ac:dyDescent="0.35">
      <c r="A37" s="15" t="s">
        <v>28</v>
      </c>
      <c r="B37" s="5">
        <v>0.49199999999999999</v>
      </c>
      <c r="C37" s="18">
        <v>6.2E-2</v>
      </c>
      <c r="D37" s="8">
        <f t="shared" si="1"/>
        <v>0.43</v>
      </c>
      <c r="E37" s="17">
        <f t="shared" si="2"/>
        <v>69.584037499999994</v>
      </c>
    </row>
    <row r="38" spans="1:5" x14ac:dyDescent="0.35">
      <c r="A38" s="15" t="s">
        <v>29</v>
      </c>
      <c r="B38" s="5">
        <v>0.69500000000000006</v>
      </c>
      <c r="C38" s="18">
        <v>6.2E-2</v>
      </c>
      <c r="D38" s="8">
        <f t="shared" si="1"/>
        <v>0.63300000000000001</v>
      </c>
      <c r="E38" s="17">
        <f t="shared" si="2"/>
        <v>109.062792375</v>
      </c>
    </row>
    <row r="39" spans="1:5" x14ac:dyDescent="0.35">
      <c r="A39" s="15" t="s">
        <v>30</v>
      </c>
      <c r="B39" s="5">
        <v>0.46</v>
      </c>
      <c r="C39" s="18">
        <v>6.2E-2</v>
      </c>
      <c r="D39" s="8">
        <f t="shared" si="1"/>
        <v>0.39800000000000002</v>
      </c>
      <c r="E39" s="17">
        <f t="shared" si="2"/>
        <v>63.784725500000008</v>
      </c>
    </row>
    <row r="40" spans="1:5" x14ac:dyDescent="0.35">
      <c r="A40" s="15" t="s">
        <v>31</v>
      </c>
      <c r="B40" s="5">
        <v>0.45600000000000002</v>
      </c>
      <c r="C40" s="18">
        <v>6.2E-2</v>
      </c>
      <c r="D40" s="8">
        <f t="shared" si="1"/>
        <v>0.39400000000000002</v>
      </c>
      <c r="E40" s="17">
        <f t="shared" si="2"/>
        <v>63.067929500000012</v>
      </c>
    </row>
    <row r="41" spans="1:5" x14ac:dyDescent="0.35">
      <c r="A41" s="15" t="s">
        <v>32</v>
      </c>
      <c r="B41" s="5">
        <v>0.51700000000000002</v>
      </c>
      <c r="C41" s="18">
        <v>6.2E-2</v>
      </c>
      <c r="D41" s="8">
        <f t="shared" si="1"/>
        <v>0.45500000000000002</v>
      </c>
      <c r="E41" s="17">
        <f t="shared" si="2"/>
        <v>74.195084375000008</v>
      </c>
    </row>
    <row r="42" spans="1:5" x14ac:dyDescent="0.35">
      <c r="A42" s="15" t="s">
        <v>33</v>
      </c>
      <c r="B42" s="5">
        <v>0.51500000000000001</v>
      </c>
      <c r="C42" s="18">
        <v>6.2E-2</v>
      </c>
      <c r="D42" s="8">
        <f t="shared" si="1"/>
        <v>0.45300000000000001</v>
      </c>
      <c r="E42" s="17">
        <f t="shared" si="2"/>
        <v>73.823607374999995</v>
      </c>
    </row>
    <row r="43" spans="1:5" x14ac:dyDescent="0.35">
      <c r="A43" s="15" t="s">
        <v>34</v>
      </c>
      <c r="B43" s="5">
        <v>0.51100000000000001</v>
      </c>
      <c r="C43" s="18">
        <v>6.2E-2</v>
      </c>
      <c r="D43" s="8">
        <f t="shared" si="1"/>
        <v>0.44900000000000001</v>
      </c>
      <c r="E43" s="17">
        <f t="shared" si="2"/>
        <v>73.082006375000006</v>
      </c>
    </row>
    <row r="44" spans="1:5" x14ac:dyDescent="0.35">
      <c r="A44" s="15" t="s">
        <v>35</v>
      </c>
      <c r="B44" s="5">
        <v>0.54</v>
      </c>
      <c r="C44" s="18">
        <v>6.2E-2</v>
      </c>
      <c r="D44" s="8">
        <f t="shared" si="1"/>
        <v>0.47800000000000004</v>
      </c>
      <c r="E44" s="17">
        <f t="shared" si="2"/>
        <v>78.499485500000006</v>
      </c>
    </row>
    <row r="45" spans="1:5" x14ac:dyDescent="0.35">
      <c r="A45" s="15" t="s">
        <v>36</v>
      </c>
      <c r="B45" s="5">
        <v>0.57300000000000006</v>
      </c>
      <c r="C45" s="18">
        <v>6.2E-2</v>
      </c>
      <c r="D45" s="8">
        <f t="shared" si="1"/>
        <v>0.51100000000000012</v>
      </c>
      <c r="E45" s="17">
        <f t="shared" si="2"/>
        <v>84.779546375000024</v>
      </c>
    </row>
    <row r="46" spans="1:5" x14ac:dyDescent="0.35">
      <c r="A46" s="15" t="s">
        <v>37</v>
      </c>
      <c r="B46" s="5">
        <v>0.63200000000000001</v>
      </c>
      <c r="C46" s="18">
        <v>6.2E-2</v>
      </c>
      <c r="D46" s="8">
        <f t="shared" si="1"/>
        <v>0.57000000000000006</v>
      </c>
      <c r="E46" s="17">
        <f t="shared" si="2"/>
        <v>96.313537500000024</v>
      </c>
    </row>
    <row r="47" spans="1:5" x14ac:dyDescent="0.35">
      <c r="A47" s="15" t="s">
        <v>38</v>
      </c>
      <c r="B47" s="5">
        <v>0.56400000000000006</v>
      </c>
      <c r="C47" s="18">
        <v>6.2E-2</v>
      </c>
      <c r="D47" s="8">
        <f t="shared" si="1"/>
        <v>0.502</v>
      </c>
      <c r="E47" s="17">
        <f t="shared" si="2"/>
        <v>83.0546255</v>
      </c>
    </row>
    <row r="48" spans="1:5" x14ac:dyDescent="0.35">
      <c r="A48" s="15" t="s">
        <v>39</v>
      </c>
      <c r="B48" s="5">
        <v>0.499</v>
      </c>
      <c r="C48" s="18">
        <v>6.2E-2</v>
      </c>
      <c r="D48" s="8">
        <f t="shared" si="1"/>
        <v>0.437</v>
      </c>
      <c r="E48" s="17">
        <f t="shared" si="2"/>
        <v>70.868027374999997</v>
      </c>
    </row>
    <row r="49" spans="1:5" x14ac:dyDescent="0.35">
      <c r="A49" s="15" t="s">
        <v>40</v>
      </c>
      <c r="B49" s="5">
        <v>0.63300000000000001</v>
      </c>
      <c r="C49" s="18">
        <v>6.2E-2</v>
      </c>
      <c r="D49" s="8">
        <f t="shared" si="1"/>
        <v>0.57099999999999995</v>
      </c>
      <c r="E49" s="17">
        <f t="shared" si="2"/>
        <v>96.512411374999999</v>
      </c>
    </row>
    <row r="50" spans="1:5" x14ac:dyDescent="0.35">
      <c r="A50" s="15" t="s">
        <v>41</v>
      </c>
      <c r="B50" s="5">
        <v>0.56100000000000005</v>
      </c>
      <c r="C50" s="18">
        <v>6.2E-2</v>
      </c>
      <c r="D50" s="8">
        <f t="shared" si="1"/>
        <v>0.49900000000000005</v>
      </c>
      <c r="E50" s="17">
        <f t="shared" si="2"/>
        <v>82.481681375000022</v>
      </c>
    </row>
    <row r="51" spans="1:5" x14ac:dyDescent="0.35">
      <c r="A51" s="15" t="s">
        <v>42</v>
      </c>
      <c r="B51" s="5">
        <v>0.497</v>
      </c>
      <c r="C51" s="18">
        <v>6.2E-2</v>
      </c>
      <c r="D51" s="8">
        <f t="shared" si="1"/>
        <v>0.435</v>
      </c>
      <c r="E51" s="17">
        <f t="shared" si="2"/>
        <v>70.500609374999996</v>
      </c>
    </row>
    <row r="52" spans="1:5" x14ac:dyDescent="0.35">
      <c r="A52" s="15" t="s">
        <v>43</v>
      </c>
      <c r="B52" s="5">
        <v>0.64200000000000002</v>
      </c>
      <c r="C52" s="18">
        <v>6.2E-2</v>
      </c>
      <c r="D52" s="8">
        <f t="shared" si="1"/>
        <v>0.58000000000000007</v>
      </c>
      <c r="E52" s="17">
        <f t="shared" si="2"/>
        <v>98.307350000000014</v>
      </c>
    </row>
    <row r="53" spans="1:5" x14ac:dyDescent="0.35">
      <c r="A53" s="15" t="s">
        <v>44</v>
      </c>
      <c r="B53" s="5">
        <v>0.61699999999999999</v>
      </c>
      <c r="C53" s="18">
        <v>6.2E-2</v>
      </c>
      <c r="D53" s="8">
        <f t="shared" si="1"/>
        <v>0.55499999999999994</v>
      </c>
      <c r="E53" s="17">
        <f t="shared" si="2"/>
        <v>93.343959374999983</v>
      </c>
    </row>
    <row r="54" spans="1:5" x14ac:dyDescent="0.35">
      <c r="A54" s="15" t="s">
        <v>45</v>
      </c>
      <c r="B54" s="5">
        <v>0.51</v>
      </c>
      <c r="C54" s="18">
        <v>6.2E-2</v>
      </c>
      <c r="D54" s="8">
        <f t="shared" si="1"/>
        <v>0.44800000000000001</v>
      </c>
      <c r="E54" s="17">
        <f t="shared" si="2"/>
        <v>72.896888000000004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I11" sqref="I11"/>
    </sheetView>
  </sheetViews>
  <sheetFormatPr defaultRowHeight="14.5" x14ac:dyDescent="0.35"/>
  <cols>
    <col min="1" max="1" width="19.26953125" customWidth="1"/>
    <col min="2" max="2" width="14.26953125" customWidth="1"/>
    <col min="3" max="3" width="13.7265625" customWidth="1"/>
    <col min="4" max="4" width="12.26953125" customWidth="1"/>
  </cols>
  <sheetData>
    <row r="1" spans="1:4" x14ac:dyDescent="0.35">
      <c r="A1" s="9" t="s">
        <v>75</v>
      </c>
      <c r="B1" s="9" t="s">
        <v>76</v>
      </c>
      <c r="C1" s="9" t="s">
        <v>77</v>
      </c>
      <c r="D1" s="9" t="s">
        <v>78</v>
      </c>
    </row>
    <row r="2" spans="1:4" x14ac:dyDescent="0.35">
      <c r="A2" s="29" t="s">
        <v>16</v>
      </c>
      <c r="B2" s="30">
        <v>0.74</v>
      </c>
      <c r="C2" s="30">
        <v>2.68</v>
      </c>
      <c r="D2" s="31">
        <f t="shared" ref="D2:D31" si="0">(C2/(B2*1000))*100</f>
        <v>0.36216216216216218</v>
      </c>
    </row>
    <row r="3" spans="1:4" x14ac:dyDescent="0.35">
      <c r="A3" s="29" t="s">
        <v>17</v>
      </c>
      <c r="B3" s="30">
        <v>0.66</v>
      </c>
      <c r="C3" s="30">
        <v>3.74</v>
      </c>
      <c r="D3" s="31">
        <f t="shared" si="0"/>
        <v>0.56666666666666665</v>
      </c>
    </row>
    <row r="4" spans="1:4" x14ac:dyDescent="0.35">
      <c r="A4" s="29" t="s">
        <v>18</v>
      </c>
      <c r="B4" s="30">
        <v>0.41</v>
      </c>
      <c r="C4" s="30">
        <v>0.94</v>
      </c>
      <c r="D4" s="31">
        <f t="shared" si="0"/>
        <v>0.22926829268292681</v>
      </c>
    </row>
    <row r="5" spans="1:4" x14ac:dyDescent="0.35">
      <c r="A5" s="29" t="s">
        <v>19</v>
      </c>
      <c r="B5" s="30">
        <v>0.5</v>
      </c>
      <c r="C5" s="30">
        <v>1.88</v>
      </c>
      <c r="D5" s="31">
        <f t="shared" si="0"/>
        <v>0.376</v>
      </c>
    </row>
    <row r="6" spans="1:4" x14ac:dyDescent="0.35">
      <c r="A6" s="29" t="s">
        <v>20</v>
      </c>
      <c r="B6" s="30">
        <v>0.6</v>
      </c>
      <c r="C6" s="30">
        <v>3.06</v>
      </c>
      <c r="D6" s="31">
        <f t="shared" si="0"/>
        <v>0.51</v>
      </c>
    </row>
    <row r="7" spans="1:4" x14ac:dyDescent="0.35">
      <c r="A7" s="29" t="s">
        <v>21</v>
      </c>
      <c r="B7" s="30">
        <v>0.37</v>
      </c>
      <c r="C7" s="30">
        <v>3.49</v>
      </c>
      <c r="D7" s="31">
        <f t="shared" si="0"/>
        <v>0.94324324324324327</v>
      </c>
    </row>
    <row r="8" spans="1:4" x14ac:dyDescent="0.35">
      <c r="A8" s="29" t="s">
        <v>22</v>
      </c>
      <c r="B8" s="30">
        <v>0.36</v>
      </c>
      <c r="C8" s="30">
        <v>4.26</v>
      </c>
      <c r="D8" s="31">
        <f t="shared" si="0"/>
        <v>1.1833333333333333</v>
      </c>
    </row>
    <row r="9" spans="1:4" x14ac:dyDescent="0.35">
      <c r="A9" s="29" t="s">
        <v>23</v>
      </c>
      <c r="B9" s="30">
        <v>0.51</v>
      </c>
      <c r="C9" s="30">
        <v>3.98</v>
      </c>
      <c r="D9" s="31">
        <f t="shared" si="0"/>
        <v>0.7803921568627451</v>
      </c>
    </row>
    <row r="10" spans="1:4" x14ac:dyDescent="0.35">
      <c r="A10" s="29" t="s">
        <v>24</v>
      </c>
      <c r="B10" s="30">
        <v>0.51</v>
      </c>
      <c r="C10" s="30">
        <v>4.57</v>
      </c>
      <c r="D10" s="31">
        <f t="shared" si="0"/>
        <v>0.89607843137254917</v>
      </c>
    </row>
    <row r="11" spans="1:4" x14ac:dyDescent="0.35">
      <c r="A11" s="29" t="s">
        <v>25</v>
      </c>
      <c r="B11" s="30">
        <v>0.66</v>
      </c>
      <c r="C11" s="30">
        <v>5.82</v>
      </c>
      <c r="D11" s="31">
        <f t="shared" si="0"/>
        <v>0.88181818181818183</v>
      </c>
    </row>
    <row r="12" spans="1:4" x14ac:dyDescent="0.35">
      <c r="A12" s="29" t="s">
        <v>26</v>
      </c>
      <c r="B12" s="30">
        <v>0.77</v>
      </c>
      <c r="C12" s="30">
        <v>7.39</v>
      </c>
      <c r="D12" s="31">
        <f t="shared" si="0"/>
        <v>0.95974025974025978</v>
      </c>
    </row>
    <row r="13" spans="1:4" x14ac:dyDescent="0.35">
      <c r="A13" s="29" t="s">
        <v>27</v>
      </c>
      <c r="B13" s="30">
        <v>0.4</v>
      </c>
      <c r="C13" s="30">
        <v>4.0199999999999996</v>
      </c>
      <c r="D13" s="31">
        <f t="shared" si="0"/>
        <v>1.0049999999999999</v>
      </c>
    </row>
    <row r="14" spans="1:4" x14ac:dyDescent="0.35">
      <c r="A14" s="29" t="s">
        <v>28</v>
      </c>
      <c r="B14" s="30">
        <v>0.34</v>
      </c>
      <c r="C14" s="30">
        <v>3.03</v>
      </c>
      <c r="D14" s="31">
        <f t="shared" si="0"/>
        <v>0.89117647058823513</v>
      </c>
    </row>
    <row r="15" spans="1:4" x14ac:dyDescent="0.35">
      <c r="A15" s="29" t="s">
        <v>29</v>
      </c>
      <c r="B15" s="30">
        <v>0.73</v>
      </c>
      <c r="C15" s="30">
        <v>3.74</v>
      </c>
      <c r="D15" s="31">
        <f t="shared" si="0"/>
        <v>0.51232876712328768</v>
      </c>
    </row>
    <row r="16" spans="1:4" x14ac:dyDescent="0.35">
      <c r="A16" s="29" t="s">
        <v>30</v>
      </c>
      <c r="B16" s="30">
        <v>0.2</v>
      </c>
      <c r="C16" s="30">
        <v>6.25</v>
      </c>
      <c r="D16" s="31">
        <f t="shared" si="0"/>
        <v>3.125</v>
      </c>
    </row>
    <row r="17" spans="1:4" x14ac:dyDescent="0.35">
      <c r="A17" s="29" t="s">
        <v>31</v>
      </c>
      <c r="B17" s="30">
        <v>0.41</v>
      </c>
      <c r="C17" s="30">
        <v>7.07</v>
      </c>
      <c r="D17" s="31">
        <f t="shared" si="0"/>
        <v>1.7243902439024392</v>
      </c>
    </row>
    <row r="18" spans="1:4" x14ac:dyDescent="0.35">
      <c r="A18" s="29" t="s">
        <v>32</v>
      </c>
      <c r="B18" s="30">
        <v>0.32</v>
      </c>
      <c r="C18" s="30">
        <v>3.29</v>
      </c>
      <c r="D18" s="31">
        <f t="shared" si="0"/>
        <v>1.028125</v>
      </c>
    </row>
    <row r="19" spans="1:4" x14ac:dyDescent="0.35">
      <c r="A19" s="29" t="s">
        <v>33</v>
      </c>
      <c r="B19" s="30">
        <v>0.5</v>
      </c>
      <c r="C19" s="30">
        <v>3.45</v>
      </c>
      <c r="D19" s="31">
        <f t="shared" si="0"/>
        <v>0.69000000000000006</v>
      </c>
    </row>
    <row r="20" spans="1:4" x14ac:dyDescent="0.35">
      <c r="A20" s="29" t="s">
        <v>34</v>
      </c>
      <c r="B20" s="30">
        <v>0.51</v>
      </c>
      <c r="C20" s="30">
        <v>3.78</v>
      </c>
      <c r="D20" s="31">
        <f t="shared" si="0"/>
        <v>0.74117647058823533</v>
      </c>
    </row>
    <row r="21" spans="1:4" x14ac:dyDescent="0.35">
      <c r="A21" s="29" t="s">
        <v>35</v>
      </c>
      <c r="B21" s="30">
        <v>0.74</v>
      </c>
      <c r="C21" s="30">
        <v>8.23</v>
      </c>
      <c r="D21" s="31">
        <f t="shared" si="0"/>
        <v>1.1121621621621622</v>
      </c>
    </row>
    <row r="22" spans="1:4" x14ac:dyDescent="0.35">
      <c r="A22" s="29" t="s">
        <v>36</v>
      </c>
      <c r="B22" s="30">
        <v>0.76</v>
      </c>
      <c r="C22" s="30">
        <v>7.97</v>
      </c>
      <c r="D22" s="31">
        <f t="shared" si="0"/>
        <v>1.0486842105263157</v>
      </c>
    </row>
    <row r="23" spans="1:4" x14ac:dyDescent="0.35">
      <c r="A23" s="29" t="s">
        <v>37</v>
      </c>
      <c r="B23" s="30">
        <v>0.57999999999999996</v>
      </c>
      <c r="C23" s="30">
        <v>5.57</v>
      </c>
      <c r="D23" s="31">
        <f t="shared" si="0"/>
        <v>0.96034482758620698</v>
      </c>
    </row>
    <row r="24" spans="1:4" x14ac:dyDescent="0.35">
      <c r="A24" s="29" t="s">
        <v>38</v>
      </c>
      <c r="B24" s="30">
        <v>0.52</v>
      </c>
      <c r="C24" s="30">
        <v>5.1100000000000003</v>
      </c>
      <c r="D24" s="31">
        <f t="shared" si="0"/>
        <v>0.98269230769230764</v>
      </c>
    </row>
    <row r="25" spans="1:4" x14ac:dyDescent="0.35">
      <c r="A25" s="29" t="s">
        <v>39</v>
      </c>
      <c r="B25" s="30">
        <v>0.77</v>
      </c>
      <c r="C25" s="30">
        <v>5.19</v>
      </c>
      <c r="D25" s="31">
        <f t="shared" si="0"/>
        <v>0.67402597402597408</v>
      </c>
    </row>
    <row r="26" spans="1:4" x14ac:dyDescent="0.35">
      <c r="A26" s="29" t="s">
        <v>40</v>
      </c>
      <c r="B26" s="30">
        <v>0.59</v>
      </c>
      <c r="C26" s="30">
        <v>3.38</v>
      </c>
      <c r="D26" s="31">
        <f t="shared" si="0"/>
        <v>0.57288135593220346</v>
      </c>
    </row>
    <row r="27" spans="1:4" x14ac:dyDescent="0.35">
      <c r="A27" s="29" t="s">
        <v>41</v>
      </c>
      <c r="B27" s="30">
        <v>0.63</v>
      </c>
      <c r="C27" s="30">
        <v>4.72</v>
      </c>
      <c r="D27" s="31">
        <f t="shared" si="0"/>
        <v>0.74920634920634921</v>
      </c>
    </row>
    <row r="28" spans="1:4" x14ac:dyDescent="0.35">
      <c r="A28" s="29" t="s">
        <v>42</v>
      </c>
      <c r="B28" s="30">
        <v>0.52</v>
      </c>
      <c r="C28" s="30">
        <v>6.56</v>
      </c>
      <c r="D28" s="31">
        <f t="shared" si="0"/>
        <v>1.2615384615384615</v>
      </c>
    </row>
    <row r="29" spans="1:4" x14ac:dyDescent="0.35">
      <c r="A29" s="29" t="s">
        <v>43</v>
      </c>
      <c r="B29" s="30">
        <v>0.76</v>
      </c>
      <c r="C29" s="30">
        <v>6.5</v>
      </c>
      <c r="D29" s="31">
        <f t="shared" si="0"/>
        <v>0.85526315789473695</v>
      </c>
    </row>
    <row r="30" spans="1:4" x14ac:dyDescent="0.35">
      <c r="A30" s="29" t="s">
        <v>44</v>
      </c>
      <c r="B30" s="30">
        <v>0.51</v>
      </c>
      <c r="C30" s="30">
        <v>4.41</v>
      </c>
      <c r="D30" s="31">
        <f t="shared" si="0"/>
        <v>0.86470588235294121</v>
      </c>
    </row>
    <row r="31" spans="1:4" x14ac:dyDescent="0.35">
      <c r="A31" s="29" t="s">
        <v>45</v>
      </c>
      <c r="B31" s="30">
        <v>0.51</v>
      </c>
      <c r="C31" s="30">
        <v>3.72</v>
      </c>
      <c r="D31" s="31">
        <f t="shared" si="0"/>
        <v>0.72941176470588243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4"/>
  <sheetViews>
    <sheetView tabSelected="1" workbookViewId="0">
      <selection activeCell="F16" sqref="F16"/>
    </sheetView>
  </sheetViews>
  <sheetFormatPr defaultRowHeight="14.5" x14ac:dyDescent="0.35"/>
  <cols>
    <col min="1" max="1" width="47.453125" customWidth="1"/>
    <col min="2" max="2" width="15.81640625" customWidth="1"/>
    <col min="3" max="3" width="17.81640625" customWidth="1"/>
    <col min="4" max="4" width="18.54296875" customWidth="1"/>
    <col min="5" max="5" width="19.453125" customWidth="1"/>
  </cols>
  <sheetData>
    <row r="1" spans="1:10" ht="15.5" thickTop="1" thickBot="1" x14ac:dyDescent="0.4">
      <c r="A1" s="19" t="s">
        <v>49</v>
      </c>
      <c r="B1" s="19" t="s">
        <v>50</v>
      </c>
      <c r="C1" s="19" t="s">
        <v>51</v>
      </c>
      <c r="D1" s="19" t="s">
        <v>52</v>
      </c>
      <c r="E1" s="19" t="s">
        <v>53</v>
      </c>
    </row>
    <row r="2" spans="1:10" ht="15.5" thickTop="1" thickBot="1" x14ac:dyDescent="0.4">
      <c r="A2" s="23" t="s">
        <v>80</v>
      </c>
      <c r="B2" s="21" t="s">
        <v>57</v>
      </c>
      <c r="C2" s="22" t="s">
        <v>58</v>
      </c>
      <c r="D2" s="22" t="s">
        <v>68</v>
      </c>
      <c r="E2" s="22" t="s">
        <v>59</v>
      </c>
    </row>
    <row r="3" spans="1:10" ht="15.5" thickTop="1" thickBot="1" x14ac:dyDescent="0.4">
      <c r="A3" s="23" t="s">
        <v>81</v>
      </c>
      <c r="B3" s="21" t="s">
        <v>57</v>
      </c>
      <c r="C3" s="22" t="s">
        <v>58</v>
      </c>
      <c r="D3" s="22" t="s">
        <v>69</v>
      </c>
      <c r="E3" s="22" t="s">
        <v>59</v>
      </c>
    </row>
    <row r="4" spans="1:10" ht="15.5" thickTop="1" thickBot="1" x14ac:dyDescent="0.4">
      <c r="A4" s="20" t="s">
        <v>66</v>
      </c>
      <c r="B4" s="21" t="s">
        <v>54</v>
      </c>
      <c r="C4" s="22" t="s">
        <v>55</v>
      </c>
      <c r="D4" s="22" t="s">
        <v>73</v>
      </c>
      <c r="E4" s="22" t="s">
        <v>56</v>
      </c>
    </row>
    <row r="5" spans="1:10" ht="15.5" thickTop="1" thickBot="1" x14ac:dyDescent="0.4">
      <c r="A5" s="20" t="s">
        <v>67</v>
      </c>
      <c r="B5" s="21" t="s">
        <v>54</v>
      </c>
      <c r="C5" s="22" t="s">
        <v>55</v>
      </c>
      <c r="D5" s="22" t="s">
        <v>74</v>
      </c>
      <c r="E5" s="22" t="s">
        <v>56</v>
      </c>
    </row>
    <row r="6" spans="1:10" ht="15.5" thickTop="1" thickBot="1" x14ac:dyDescent="0.4">
      <c r="A6" s="20" t="s">
        <v>64</v>
      </c>
      <c r="B6" s="21" t="s">
        <v>54</v>
      </c>
      <c r="C6" s="22" t="s">
        <v>70</v>
      </c>
      <c r="D6" s="22" t="s">
        <v>71</v>
      </c>
      <c r="E6" s="22" t="s">
        <v>56</v>
      </c>
    </row>
    <row r="7" spans="1:10" ht="15.5" thickTop="1" thickBot="1" x14ac:dyDescent="0.4">
      <c r="A7" s="23" t="s">
        <v>65</v>
      </c>
      <c r="B7" s="21" t="s">
        <v>54</v>
      </c>
      <c r="C7" s="22" t="s">
        <v>70</v>
      </c>
      <c r="D7" s="22" t="s">
        <v>72</v>
      </c>
      <c r="E7" s="22" t="s">
        <v>56</v>
      </c>
    </row>
    <row r="8" spans="1:10" ht="15" thickTop="1" x14ac:dyDescent="0.35">
      <c r="A8" s="24" t="s">
        <v>60</v>
      </c>
      <c r="B8" s="25"/>
      <c r="C8" s="25"/>
    </row>
    <row r="9" spans="1:10" x14ac:dyDescent="0.35">
      <c r="A9" s="24" t="s">
        <v>61</v>
      </c>
      <c r="B9" s="25"/>
      <c r="C9" s="25"/>
    </row>
    <row r="10" spans="1:10" x14ac:dyDescent="0.35">
      <c r="A10" s="24" t="s">
        <v>62</v>
      </c>
      <c r="B10" s="25"/>
      <c r="C10" s="25"/>
    </row>
    <row r="11" spans="1:10" x14ac:dyDescent="0.35">
      <c r="A11" s="26" t="s">
        <v>63</v>
      </c>
      <c r="B11" s="27"/>
      <c r="C11" s="27"/>
    </row>
    <row r="12" spans="1:10" x14ac:dyDescent="0.35">
      <c r="A12" s="32" t="s">
        <v>79</v>
      </c>
      <c r="B12" s="33"/>
      <c r="C12" s="33"/>
      <c r="D12" s="33"/>
      <c r="E12" s="33"/>
      <c r="F12" s="33"/>
      <c r="G12" s="33"/>
      <c r="H12" s="33"/>
      <c r="I12" s="33"/>
      <c r="J12" s="28"/>
    </row>
    <row r="67" spans="1:4" ht="15.5" x14ac:dyDescent="0.35">
      <c r="A67" s="35" t="s">
        <v>82</v>
      </c>
      <c r="B67" s="34"/>
      <c r="C67" s="34"/>
      <c r="D67" s="34"/>
    </row>
    <row r="68" spans="1:4" ht="15.5" x14ac:dyDescent="0.35">
      <c r="A68" s="34"/>
      <c r="B68" s="34"/>
      <c r="C68" s="34"/>
      <c r="D68" s="34"/>
    </row>
    <row r="69" spans="1:4" ht="15.5" x14ac:dyDescent="0.35">
      <c r="A69" s="36" t="s">
        <v>83</v>
      </c>
      <c r="B69" s="34"/>
      <c r="C69" s="34"/>
      <c r="D69" s="34"/>
    </row>
    <row r="70" spans="1:4" ht="15.5" x14ac:dyDescent="0.35">
      <c r="A70" s="34" t="s">
        <v>84</v>
      </c>
      <c r="B70" s="34"/>
      <c r="C70" s="34"/>
      <c r="D70" s="34"/>
    </row>
    <row r="71" spans="1:4" ht="15.5" x14ac:dyDescent="0.35">
      <c r="A71" s="34" t="s">
        <v>85</v>
      </c>
      <c r="B71" s="34"/>
      <c r="C71" s="34"/>
      <c r="D71" s="34"/>
    </row>
    <row r="72" spans="1:4" ht="15.5" x14ac:dyDescent="0.35">
      <c r="A72" s="34" t="s">
        <v>86</v>
      </c>
      <c r="B72" s="34"/>
      <c r="C72" s="34"/>
      <c r="D72" s="34"/>
    </row>
    <row r="73" spans="1:4" ht="15.5" x14ac:dyDescent="0.35">
      <c r="A73" s="34" t="s">
        <v>87</v>
      </c>
      <c r="B73" s="34"/>
      <c r="C73" s="34"/>
      <c r="D73" s="34"/>
    </row>
    <row r="74" spans="1:4" ht="15.5" x14ac:dyDescent="0.35">
      <c r="A74" s="34" t="s">
        <v>88</v>
      </c>
      <c r="B74" s="34"/>
      <c r="C74" s="34"/>
      <c r="D74" s="34"/>
    </row>
    <row r="75" spans="1:4" ht="15.5" x14ac:dyDescent="0.35">
      <c r="A75" s="34" t="s">
        <v>89</v>
      </c>
      <c r="B75" s="34"/>
      <c r="C75" s="34"/>
      <c r="D75" s="34"/>
    </row>
    <row r="76" spans="1:4" ht="15.5" x14ac:dyDescent="0.35">
      <c r="A76" s="34" t="s">
        <v>90</v>
      </c>
      <c r="B76" s="34"/>
      <c r="C76" s="34"/>
      <c r="D76" s="34"/>
    </row>
    <row r="77" spans="1:4" ht="15.5" x14ac:dyDescent="0.35">
      <c r="A77" s="34" t="s">
        <v>91</v>
      </c>
      <c r="B77" s="34"/>
      <c r="C77" s="34"/>
      <c r="D77" s="34"/>
    </row>
    <row r="78" spans="1:4" ht="15.5" x14ac:dyDescent="0.35">
      <c r="A78" s="34"/>
      <c r="B78" s="34"/>
      <c r="C78" s="34"/>
      <c r="D78" s="34"/>
    </row>
    <row r="79" spans="1:4" ht="15.5" x14ac:dyDescent="0.35">
      <c r="A79" s="36" t="s">
        <v>92</v>
      </c>
      <c r="B79" s="34"/>
      <c r="C79" s="34"/>
      <c r="D79" s="34"/>
    </row>
    <row r="80" spans="1:4" ht="15.5" x14ac:dyDescent="0.35">
      <c r="A80" s="34" t="s">
        <v>93</v>
      </c>
      <c r="B80" s="34"/>
      <c r="C80" s="34"/>
      <c r="D80" s="34"/>
    </row>
    <row r="81" spans="1:4" ht="15.5" x14ac:dyDescent="0.35">
      <c r="A81" s="34" t="s">
        <v>94</v>
      </c>
      <c r="B81" s="34"/>
      <c r="C81" s="34"/>
      <c r="D81" s="34"/>
    </row>
    <row r="82" spans="1:4" ht="15.5" x14ac:dyDescent="0.35">
      <c r="A82" s="34" t="s">
        <v>95</v>
      </c>
      <c r="B82" s="34"/>
      <c r="C82" s="34"/>
      <c r="D82" s="34"/>
    </row>
    <row r="83" spans="1:4" ht="15.5" x14ac:dyDescent="0.35">
      <c r="A83" s="34" t="s">
        <v>96</v>
      </c>
      <c r="B83" s="34"/>
      <c r="C83" s="34"/>
      <c r="D83" s="34"/>
    </row>
    <row r="84" spans="1:4" ht="15.5" x14ac:dyDescent="0.35">
      <c r="A84" s="34" t="s">
        <v>97</v>
      </c>
      <c r="B84" s="34"/>
      <c r="C84" s="34"/>
      <c r="D84" s="34"/>
    </row>
    <row r="85" spans="1:4" ht="15.5" x14ac:dyDescent="0.35">
      <c r="A85" s="34" t="s">
        <v>98</v>
      </c>
      <c r="B85" s="34"/>
      <c r="C85" s="34"/>
      <c r="D85" s="34"/>
    </row>
    <row r="86" spans="1:4" ht="15.5" x14ac:dyDescent="0.35">
      <c r="A86" s="34" t="s">
        <v>99</v>
      </c>
      <c r="B86" s="34"/>
      <c r="C86" s="34"/>
      <c r="D86" s="34"/>
    </row>
    <row r="87" spans="1:4" ht="15.5" x14ac:dyDescent="0.35">
      <c r="A87" s="34" t="s">
        <v>100</v>
      </c>
      <c r="B87" s="34"/>
      <c r="C87" s="34"/>
      <c r="D87" s="34"/>
    </row>
    <row r="88" spans="1:4" ht="15.5" x14ac:dyDescent="0.35">
      <c r="A88" s="34" t="s">
        <v>101</v>
      </c>
      <c r="B88" s="34"/>
      <c r="C88" s="34"/>
      <c r="D88" s="34"/>
    </row>
    <row r="89" spans="1:4" ht="15.5" x14ac:dyDescent="0.35">
      <c r="A89" s="34" t="s">
        <v>102</v>
      </c>
      <c r="B89" s="34"/>
      <c r="C89" s="34"/>
      <c r="D89" s="34"/>
    </row>
    <row r="90" spans="1:4" ht="15.5" x14ac:dyDescent="0.35">
      <c r="A90" s="34" t="s">
        <v>91</v>
      </c>
      <c r="B90" s="34"/>
      <c r="C90" s="34"/>
      <c r="D90" s="34"/>
    </row>
    <row r="91" spans="1:4" ht="15.5" x14ac:dyDescent="0.35">
      <c r="A91" s="34"/>
      <c r="B91" s="34"/>
      <c r="C91" s="34"/>
      <c r="D91" s="34"/>
    </row>
    <row r="92" spans="1:4" ht="15.5" x14ac:dyDescent="0.35">
      <c r="A92" s="36" t="s">
        <v>103</v>
      </c>
      <c r="B92" s="34"/>
      <c r="C92" s="34"/>
      <c r="D92" s="34"/>
    </row>
    <row r="93" spans="1:4" ht="15.5" x14ac:dyDescent="0.35">
      <c r="A93" s="34" t="s">
        <v>104</v>
      </c>
      <c r="B93" s="34"/>
      <c r="C93" s="34"/>
      <c r="D93" s="34"/>
    </row>
    <row r="94" spans="1:4" ht="15.5" x14ac:dyDescent="0.35">
      <c r="A94" s="34" t="s">
        <v>105</v>
      </c>
      <c r="B94" s="34"/>
      <c r="C94" s="34"/>
      <c r="D94" s="34"/>
    </row>
    <row r="95" spans="1:4" ht="15.5" x14ac:dyDescent="0.35">
      <c r="A95" s="34" t="s">
        <v>106</v>
      </c>
      <c r="B95" s="34"/>
      <c r="C95" s="34"/>
      <c r="D95" s="34"/>
    </row>
    <row r="96" spans="1:4" ht="15.5" x14ac:dyDescent="0.35">
      <c r="A96" s="34" t="s">
        <v>107</v>
      </c>
      <c r="B96" s="34"/>
      <c r="C96" s="34"/>
      <c r="D96" s="34"/>
    </row>
    <row r="97" spans="1:4" ht="15.5" x14ac:dyDescent="0.35">
      <c r="A97" s="34" t="s">
        <v>108</v>
      </c>
      <c r="B97" s="34"/>
      <c r="C97" s="34"/>
      <c r="D97" s="34"/>
    </row>
    <row r="98" spans="1:4" ht="15.5" x14ac:dyDescent="0.35">
      <c r="A98" s="34" t="s">
        <v>109</v>
      </c>
      <c r="B98" s="34"/>
      <c r="C98" s="34"/>
      <c r="D98" s="34"/>
    </row>
    <row r="99" spans="1:4" ht="15.5" x14ac:dyDescent="0.35">
      <c r="A99" s="34" t="s">
        <v>110</v>
      </c>
      <c r="B99" s="34"/>
      <c r="C99" s="34"/>
      <c r="D99" s="34"/>
    </row>
    <row r="100" spans="1:4" ht="15.5" x14ac:dyDescent="0.35">
      <c r="A100" s="34" t="s">
        <v>111</v>
      </c>
      <c r="B100" s="34"/>
      <c r="C100" s="34"/>
      <c r="D100" s="34"/>
    </row>
    <row r="101" spans="1:4" ht="15.5" x14ac:dyDescent="0.35">
      <c r="A101" s="34" t="s">
        <v>112</v>
      </c>
      <c r="B101" s="34"/>
      <c r="C101" s="34"/>
      <c r="D101" s="34"/>
    </row>
    <row r="102" spans="1:4" ht="15.5" x14ac:dyDescent="0.35">
      <c r="A102" s="34" t="s">
        <v>113</v>
      </c>
      <c r="B102" s="34"/>
      <c r="C102" s="34"/>
      <c r="D102" s="34"/>
    </row>
    <row r="103" spans="1:4" ht="15.5" x14ac:dyDescent="0.35">
      <c r="A103" s="34" t="s">
        <v>114</v>
      </c>
      <c r="B103" s="34"/>
      <c r="C103" s="34"/>
      <c r="D103" s="34"/>
    </row>
    <row r="104" spans="1:4" ht="15.5" x14ac:dyDescent="0.35">
      <c r="A104" s="34"/>
      <c r="B104" s="34"/>
      <c r="C104" s="34"/>
      <c r="D104" s="34"/>
    </row>
    <row r="105" spans="1:4" ht="15.5" x14ac:dyDescent="0.35">
      <c r="A105" s="36" t="s">
        <v>64</v>
      </c>
      <c r="B105" s="34"/>
      <c r="C105" s="34"/>
    </row>
    <row r="106" spans="1:4" ht="15.5" x14ac:dyDescent="0.35">
      <c r="A106" s="34" t="s">
        <v>115</v>
      </c>
      <c r="B106" s="34"/>
      <c r="C106" s="34"/>
    </row>
    <row r="107" spans="1:4" ht="15.5" x14ac:dyDescent="0.35">
      <c r="A107" s="34" t="s">
        <v>116</v>
      </c>
      <c r="B107" s="34"/>
      <c r="C107" s="34"/>
    </row>
    <row r="108" spans="1:4" ht="15.5" x14ac:dyDescent="0.35">
      <c r="A108" s="34" t="s">
        <v>117</v>
      </c>
      <c r="B108" s="34"/>
      <c r="C108" s="34"/>
    </row>
    <row r="109" spans="1:4" ht="15.5" x14ac:dyDescent="0.35">
      <c r="A109" s="34" t="s">
        <v>118</v>
      </c>
      <c r="B109" s="34"/>
      <c r="C109" s="34"/>
    </row>
    <row r="110" spans="1:4" ht="15.5" x14ac:dyDescent="0.35">
      <c r="A110" s="34" t="s">
        <v>119</v>
      </c>
      <c r="B110" s="34"/>
      <c r="C110" s="34"/>
    </row>
    <row r="111" spans="1:4" ht="15.5" x14ac:dyDescent="0.35">
      <c r="A111" s="34" t="s">
        <v>120</v>
      </c>
      <c r="B111" s="34"/>
      <c r="C111" s="34"/>
    </row>
    <row r="112" spans="1:4" ht="15.5" x14ac:dyDescent="0.35">
      <c r="A112" s="34" t="s">
        <v>121</v>
      </c>
      <c r="B112" s="34"/>
      <c r="C112" s="34"/>
    </row>
    <row r="113" spans="1:3" ht="15.5" x14ac:dyDescent="0.35">
      <c r="A113" s="34"/>
      <c r="B113" s="34"/>
      <c r="C113" s="34"/>
    </row>
    <row r="114" spans="1:3" ht="15.5" x14ac:dyDescent="0.35">
      <c r="A114" s="36" t="s">
        <v>65</v>
      </c>
      <c r="B114" s="34"/>
      <c r="C114" s="34"/>
    </row>
    <row r="115" spans="1:3" ht="15.5" x14ac:dyDescent="0.35">
      <c r="A115" s="34" t="s">
        <v>122</v>
      </c>
      <c r="B115" s="34"/>
      <c r="C115" s="34"/>
    </row>
    <row r="116" spans="1:3" ht="15.5" x14ac:dyDescent="0.35">
      <c r="A116" s="34" t="s">
        <v>123</v>
      </c>
      <c r="B116" s="34"/>
      <c r="C116" s="34"/>
    </row>
    <row r="117" spans="1:3" ht="15.5" x14ac:dyDescent="0.35">
      <c r="A117" s="34" t="s">
        <v>124</v>
      </c>
      <c r="B117" s="34"/>
      <c r="C117" s="34"/>
    </row>
    <row r="118" spans="1:3" ht="15.5" x14ac:dyDescent="0.35">
      <c r="A118" s="34" t="s">
        <v>125</v>
      </c>
      <c r="B118" s="34"/>
      <c r="C118" s="34"/>
    </row>
    <row r="119" spans="1:3" ht="15.5" x14ac:dyDescent="0.35">
      <c r="A119" s="34" t="s">
        <v>126</v>
      </c>
      <c r="B119" s="34"/>
      <c r="C119" s="34"/>
    </row>
    <row r="120" spans="1:3" ht="15.5" x14ac:dyDescent="0.35">
      <c r="A120" s="34" t="s">
        <v>127</v>
      </c>
      <c r="B120" s="34"/>
      <c r="C120" s="34"/>
    </row>
    <row r="121" spans="1:3" ht="15.5" x14ac:dyDescent="0.35">
      <c r="A121" s="34" t="s">
        <v>128</v>
      </c>
      <c r="B121" s="34"/>
      <c r="C121" s="34"/>
    </row>
    <row r="122" spans="1:3" ht="15.5" x14ac:dyDescent="0.35">
      <c r="A122" s="34"/>
      <c r="B122" s="34"/>
      <c r="C122" s="34"/>
    </row>
    <row r="123" spans="1:3" ht="15.5" x14ac:dyDescent="0.35">
      <c r="A123" s="36" t="s">
        <v>66</v>
      </c>
      <c r="B123" s="34"/>
      <c r="C123" s="34"/>
    </row>
    <row r="124" spans="1:3" ht="15.5" x14ac:dyDescent="0.35">
      <c r="A124" s="34" t="s">
        <v>129</v>
      </c>
      <c r="B124" s="34"/>
      <c r="C124" s="34"/>
    </row>
    <row r="125" spans="1:3" ht="15.5" x14ac:dyDescent="0.35">
      <c r="A125" s="34" t="s">
        <v>130</v>
      </c>
      <c r="B125" s="34"/>
      <c r="C125" s="34"/>
    </row>
    <row r="126" spans="1:3" ht="15.5" x14ac:dyDescent="0.35">
      <c r="A126" s="34" t="s">
        <v>131</v>
      </c>
      <c r="B126" s="34"/>
      <c r="C126" s="34"/>
    </row>
    <row r="127" spans="1:3" ht="15.5" x14ac:dyDescent="0.35">
      <c r="A127" s="34" t="s">
        <v>132</v>
      </c>
      <c r="B127" s="34"/>
      <c r="C127" s="34"/>
    </row>
    <row r="128" spans="1:3" ht="15.5" x14ac:dyDescent="0.35">
      <c r="A128" s="34" t="s">
        <v>133</v>
      </c>
      <c r="B128" s="34"/>
      <c r="C128" s="34"/>
    </row>
    <row r="129" spans="1:3" ht="15.5" x14ac:dyDescent="0.35">
      <c r="A129" s="34"/>
      <c r="B129" s="34"/>
      <c r="C129" s="34"/>
    </row>
    <row r="130" spans="1:3" ht="15.5" x14ac:dyDescent="0.35">
      <c r="A130" s="36" t="s">
        <v>67</v>
      </c>
      <c r="B130" s="34"/>
      <c r="C130" s="34"/>
    </row>
    <row r="131" spans="1:3" ht="15.5" x14ac:dyDescent="0.35">
      <c r="A131" s="34" t="s">
        <v>134</v>
      </c>
      <c r="B131" s="34"/>
      <c r="C131" s="34"/>
    </row>
    <row r="132" spans="1:3" ht="15.5" x14ac:dyDescent="0.35">
      <c r="A132" s="34" t="s">
        <v>135</v>
      </c>
      <c r="B132" s="34"/>
      <c r="C132" s="34"/>
    </row>
    <row r="133" spans="1:3" ht="15.5" x14ac:dyDescent="0.35">
      <c r="A133" s="34" t="s">
        <v>136</v>
      </c>
      <c r="B133" s="34"/>
      <c r="C133" s="34"/>
    </row>
    <row r="134" spans="1:3" ht="15.5" x14ac:dyDescent="0.35">
      <c r="A134" s="34" t="s">
        <v>137</v>
      </c>
      <c r="B134" s="34"/>
      <c r="C134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TGF-B1</vt:lpstr>
      <vt:lpstr>VEGF-A</vt:lpstr>
      <vt:lpstr>IL-10</vt:lpstr>
      <vt:lpstr>TNF-A</vt:lpstr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2021-08-03T15:43:50Z</dcterms:created>
  <dcterms:modified xsi:type="dcterms:W3CDTF">2021-08-05T14:54:44Z</dcterms:modified>
</cp:coreProperties>
</file>