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327"/>
  <workbookPr/>
  <mc:AlternateContent xmlns:mc="http://schemas.openxmlformats.org/markup-compatibility/2006">
    <mc:Choice Requires="x15">
      <x15ac:absPath xmlns:x15ac="http://schemas.microsoft.com/office/spreadsheetml/2010/11/ac" url="D:\Google Drive\2023\LAB\Webe yüklenenler\Burak Kayabaşı Gazi Tıp Fizyoloji\2023.05.01\"/>
    </mc:Choice>
  </mc:AlternateContent>
  <xr:revisionPtr revIDLastSave="0" documentId="13_ncr:1_{E67CF896-CFC4-4467-B898-B961CCEB5B6D}" xr6:coauthVersionLast="47" xr6:coauthVersionMax="47" xr10:uidLastSave="{00000000-0000-0000-0000-000000000000}"/>
  <bookViews>
    <workbookView xWindow="-120" yWindow="-120" windowWidth="29040" windowHeight="15840" activeTab="7" xr2:uid="{00000000-000D-0000-FFFF-FFFF00000000}"/>
  </bookViews>
  <sheets>
    <sheet name="IL10-1.PLATE" sheetId="1" r:id="rId1"/>
    <sheet name="IL10-2.PLATE" sheetId="2" r:id="rId2"/>
    <sheet name="IL1B-1.PLATE" sheetId="3" r:id="rId3"/>
    <sheet name="IL1B-2.PLATE" sheetId="4" r:id="rId4"/>
    <sheet name="TNFA-1.PLATE" sheetId="5" r:id="rId5"/>
    <sheet name="TNFA-2.PLATE" sheetId="6" r:id="rId6"/>
    <sheet name="TAS-TOS-OSI" sheetId="7" r:id="rId7"/>
    <sheet name="Materyal-metod" sheetId="8"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3" i="7" l="1"/>
  <c r="D4" i="7"/>
  <c r="D5" i="7"/>
  <c r="D6" i="7"/>
  <c r="D7" i="7"/>
  <c r="D8" i="7"/>
  <c r="D9" i="7"/>
  <c r="D10" i="7"/>
  <c r="D11" i="7"/>
  <c r="D12" i="7"/>
  <c r="D13" i="7"/>
  <c r="D14" i="7"/>
  <c r="D15" i="7"/>
  <c r="D16" i="7"/>
  <c r="D17" i="7"/>
  <c r="D18" i="7"/>
  <c r="D19" i="7"/>
  <c r="D20" i="7"/>
  <c r="D21" i="7"/>
  <c r="D22" i="7"/>
  <c r="D23" i="7"/>
  <c r="D24" i="7"/>
  <c r="D25" i="7"/>
  <c r="D26" i="7"/>
  <c r="D27" i="7"/>
  <c r="D28" i="7"/>
  <c r="D29" i="7"/>
  <c r="D30" i="7"/>
  <c r="D31" i="7"/>
  <c r="D32" i="7"/>
  <c r="D33" i="7"/>
  <c r="D34" i="7"/>
  <c r="D35" i="7"/>
  <c r="D36" i="7"/>
  <c r="D37" i="7"/>
  <c r="D38" i="7"/>
  <c r="D39" i="7"/>
  <c r="D40" i="7"/>
  <c r="D41" i="7"/>
  <c r="D42" i="7"/>
  <c r="D43" i="7"/>
  <c r="D44" i="7"/>
  <c r="D45" i="7"/>
  <c r="D46" i="7"/>
  <c r="D47" i="7"/>
  <c r="D48" i="7"/>
  <c r="D49" i="7"/>
  <c r="D50" i="7"/>
  <c r="D51" i="7"/>
  <c r="D52" i="7"/>
  <c r="D53" i="7"/>
  <c r="D54" i="7"/>
  <c r="D55" i="7"/>
  <c r="D56" i="7"/>
  <c r="D57" i="7"/>
  <c r="D2" i="7"/>
  <c r="D35" i="6" l="1"/>
  <c r="E35" i="6" s="1"/>
  <c r="D36" i="6"/>
  <c r="E36" i="6" s="1"/>
  <c r="D37" i="6"/>
  <c r="E37" i="6" s="1"/>
  <c r="D38" i="6"/>
  <c r="E38" i="6" s="1"/>
  <c r="D39" i="6"/>
  <c r="E39" i="6" s="1"/>
  <c r="D40" i="6"/>
  <c r="E40" i="6" s="1"/>
  <c r="D41" i="6"/>
  <c r="E41" i="6" s="1"/>
  <c r="D42" i="6"/>
  <c r="E42" i="6" s="1"/>
  <c r="D43" i="6"/>
  <c r="E43" i="6" s="1"/>
  <c r="D44" i="6"/>
  <c r="E44" i="6" s="1"/>
  <c r="D45" i="6"/>
  <c r="E45" i="6" s="1"/>
  <c r="D46" i="6"/>
  <c r="E46" i="6" s="1"/>
  <c r="D47" i="6"/>
  <c r="E47" i="6" s="1"/>
  <c r="D48" i="6"/>
  <c r="E48" i="6" s="1"/>
  <c r="D49" i="6"/>
  <c r="E49" i="6" s="1"/>
  <c r="D50" i="6"/>
  <c r="E50" i="6" s="1"/>
  <c r="D51" i="6"/>
  <c r="E51" i="6" s="1"/>
  <c r="D52" i="6"/>
  <c r="E52" i="6" s="1"/>
  <c r="D53" i="6"/>
  <c r="E53" i="6" s="1"/>
  <c r="D54" i="6"/>
  <c r="E54" i="6" s="1"/>
  <c r="D55" i="6"/>
  <c r="E55" i="6" s="1"/>
  <c r="D56" i="6"/>
  <c r="E56" i="6" s="1"/>
  <c r="D57" i="6"/>
  <c r="E57" i="6" s="1"/>
  <c r="D58" i="6"/>
  <c r="E58" i="6" s="1"/>
  <c r="D59" i="6"/>
  <c r="E59" i="6" s="1"/>
  <c r="D60" i="6"/>
  <c r="E60" i="6" s="1"/>
  <c r="D61" i="6"/>
  <c r="E61" i="6" s="1"/>
  <c r="D62" i="6"/>
  <c r="E62" i="6" s="1"/>
  <c r="D63" i="6"/>
  <c r="E63" i="6" s="1"/>
  <c r="D64" i="6"/>
  <c r="E64" i="6" s="1"/>
  <c r="D65" i="6"/>
  <c r="E65" i="6" s="1"/>
  <c r="D66" i="6"/>
  <c r="E66" i="6" s="1"/>
  <c r="D67" i="6"/>
  <c r="E67" i="6" s="1"/>
  <c r="D68" i="6"/>
  <c r="E68" i="6" s="1"/>
  <c r="D69" i="6"/>
  <c r="E69" i="6" s="1"/>
  <c r="D70" i="6"/>
  <c r="E70" i="6" s="1"/>
  <c r="D71" i="6"/>
  <c r="E71" i="6" s="1"/>
  <c r="D72" i="6"/>
  <c r="E72" i="6" s="1"/>
  <c r="D73" i="6"/>
  <c r="E73" i="6" s="1"/>
  <c r="D74" i="6"/>
  <c r="E74" i="6" s="1"/>
  <c r="D75" i="6"/>
  <c r="E75" i="6" s="1"/>
  <c r="D76" i="6"/>
  <c r="E76" i="6" s="1"/>
  <c r="D77" i="6"/>
  <c r="E77" i="6" s="1"/>
  <c r="D78" i="6"/>
  <c r="E78" i="6" s="1"/>
  <c r="D79" i="6"/>
  <c r="E79" i="6" s="1"/>
  <c r="D80" i="6"/>
  <c r="E80" i="6" s="1"/>
  <c r="D81" i="6"/>
  <c r="E81" i="6" s="1"/>
  <c r="D82" i="6"/>
  <c r="E82" i="6" s="1"/>
  <c r="D83" i="6"/>
  <c r="E83" i="6" s="1"/>
  <c r="D84" i="6"/>
  <c r="E84" i="6" s="1"/>
  <c r="D85" i="6"/>
  <c r="E85" i="6" s="1"/>
  <c r="D34" i="6"/>
  <c r="E34" i="6" s="1"/>
  <c r="C24" i="6"/>
  <c r="E24" i="6" s="1"/>
  <c r="C23" i="6"/>
  <c r="E23" i="6" s="1"/>
  <c r="C22" i="6"/>
  <c r="E22" i="6" s="1"/>
  <c r="C21" i="6"/>
  <c r="E21" i="6" s="1"/>
  <c r="C20" i="6"/>
  <c r="E20" i="6" s="1"/>
  <c r="C19" i="6"/>
  <c r="E19" i="6" s="1"/>
  <c r="C18" i="6"/>
  <c r="E18" i="6" s="1"/>
  <c r="C17" i="6"/>
  <c r="E17" i="6" s="1"/>
  <c r="D35" i="5"/>
  <c r="E35" i="5" s="1"/>
  <c r="D36" i="5"/>
  <c r="E36" i="5" s="1"/>
  <c r="D37" i="5"/>
  <c r="E37" i="5" s="1"/>
  <c r="D38" i="5"/>
  <c r="E38" i="5" s="1"/>
  <c r="D39" i="5"/>
  <c r="E39" i="5" s="1"/>
  <c r="D40" i="5"/>
  <c r="E40" i="5" s="1"/>
  <c r="D41" i="5"/>
  <c r="E41" i="5" s="1"/>
  <c r="D42" i="5"/>
  <c r="E42" i="5" s="1"/>
  <c r="D43" i="5"/>
  <c r="E43" i="5" s="1"/>
  <c r="D44" i="5"/>
  <c r="E44" i="5" s="1"/>
  <c r="D45" i="5"/>
  <c r="E45" i="5" s="1"/>
  <c r="D46" i="5"/>
  <c r="E46" i="5" s="1"/>
  <c r="D47" i="5"/>
  <c r="E47" i="5" s="1"/>
  <c r="D48" i="5"/>
  <c r="E48" i="5" s="1"/>
  <c r="D49" i="5"/>
  <c r="E49" i="5" s="1"/>
  <c r="D50" i="5"/>
  <c r="E50" i="5" s="1"/>
  <c r="D51" i="5"/>
  <c r="E51" i="5" s="1"/>
  <c r="D52" i="5"/>
  <c r="E52" i="5" s="1"/>
  <c r="D53" i="5"/>
  <c r="E53" i="5" s="1"/>
  <c r="D54" i="5"/>
  <c r="E54" i="5" s="1"/>
  <c r="D55" i="5"/>
  <c r="E55" i="5" s="1"/>
  <c r="D56" i="5"/>
  <c r="E56" i="5" s="1"/>
  <c r="D57" i="5"/>
  <c r="E57" i="5" s="1"/>
  <c r="D58" i="5"/>
  <c r="E58" i="5" s="1"/>
  <c r="D59" i="5"/>
  <c r="E59" i="5" s="1"/>
  <c r="D60" i="5"/>
  <c r="E60" i="5" s="1"/>
  <c r="D61" i="5"/>
  <c r="E61" i="5" s="1"/>
  <c r="D62" i="5"/>
  <c r="E62" i="5" s="1"/>
  <c r="D63" i="5"/>
  <c r="E63" i="5" s="1"/>
  <c r="D64" i="5"/>
  <c r="E64" i="5" s="1"/>
  <c r="D65" i="5"/>
  <c r="E65" i="5" s="1"/>
  <c r="D66" i="5"/>
  <c r="E66" i="5" s="1"/>
  <c r="D67" i="5"/>
  <c r="E67" i="5" s="1"/>
  <c r="D68" i="5"/>
  <c r="E68" i="5" s="1"/>
  <c r="D69" i="5"/>
  <c r="E69" i="5" s="1"/>
  <c r="D70" i="5"/>
  <c r="E70" i="5" s="1"/>
  <c r="D71" i="5"/>
  <c r="E71" i="5" s="1"/>
  <c r="D72" i="5"/>
  <c r="E72" i="5" s="1"/>
  <c r="D73" i="5"/>
  <c r="E73" i="5" s="1"/>
  <c r="D74" i="5"/>
  <c r="E74" i="5" s="1"/>
  <c r="D75" i="5"/>
  <c r="E75" i="5" s="1"/>
  <c r="D76" i="5"/>
  <c r="E76" i="5" s="1"/>
  <c r="D77" i="5"/>
  <c r="E77" i="5" s="1"/>
  <c r="D78" i="5"/>
  <c r="E78" i="5" s="1"/>
  <c r="D79" i="5"/>
  <c r="E79" i="5" s="1"/>
  <c r="D80" i="5"/>
  <c r="E80" i="5" s="1"/>
  <c r="D81" i="5"/>
  <c r="E81" i="5" s="1"/>
  <c r="D82" i="5"/>
  <c r="E82" i="5" s="1"/>
  <c r="D83" i="5"/>
  <c r="E83" i="5" s="1"/>
  <c r="D84" i="5"/>
  <c r="E84" i="5" s="1"/>
  <c r="D85" i="5"/>
  <c r="E85" i="5" s="1"/>
  <c r="D86" i="5"/>
  <c r="E86" i="5" s="1"/>
  <c r="D87" i="5"/>
  <c r="E87" i="5" s="1"/>
  <c r="D88" i="5"/>
  <c r="E88" i="5" s="1"/>
  <c r="D89" i="5"/>
  <c r="E89" i="5" s="1"/>
  <c r="D34" i="5"/>
  <c r="E34" i="5" s="1"/>
  <c r="C25" i="5"/>
  <c r="E25" i="5" s="1"/>
  <c r="C24" i="5"/>
  <c r="E24" i="5" s="1"/>
  <c r="C23" i="5"/>
  <c r="E23" i="5" s="1"/>
  <c r="C22" i="5"/>
  <c r="E22" i="5" s="1"/>
  <c r="C21" i="5"/>
  <c r="E21" i="5" s="1"/>
  <c r="C20" i="5"/>
  <c r="E20" i="5" s="1"/>
  <c r="C19" i="5"/>
  <c r="E19" i="5" s="1"/>
  <c r="C18" i="5"/>
  <c r="E18" i="5" s="1"/>
  <c r="D37" i="4"/>
  <c r="E37" i="4" s="1"/>
  <c r="D38" i="4"/>
  <c r="E38" i="4" s="1"/>
  <c r="D39" i="4"/>
  <c r="E39" i="4" s="1"/>
  <c r="D40" i="4"/>
  <c r="E40" i="4" s="1"/>
  <c r="D41" i="4"/>
  <c r="E41" i="4" s="1"/>
  <c r="D42" i="4"/>
  <c r="E42" i="4" s="1"/>
  <c r="D43" i="4"/>
  <c r="E43" i="4" s="1"/>
  <c r="D44" i="4"/>
  <c r="E44" i="4" s="1"/>
  <c r="D45" i="4"/>
  <c r="E45" i="4" s="1"/>
  <c r="D46" i="4"/>
  <c r="E46" i="4" s="1"/>
  <c r="D47" i="4"/>
  <c r="E47" i="4" s="1"/>
  <c r="D48" i="4"/>
  <c r="E48" i="4" s="1"/>
  <c r="D49" i="4"/>
  <c r="E49" i="4" s="1"/>
  <c r="D50" i="4"/>
  <c r="E50" i="4" s="1"/>
  <c r="D51" i="4"/>
  <c r="E51" i="4" s="1"/>
  <c r="D52" i="4"/>
  <c r="E52" i="4" s="1"/>
  <c r="D53" i="4"/>
  <c r="E53" i="4" s="1"/>
  <c r="D54" i="4"/>
  <c r="E54" i="4" s="1"/>
  <c r="D55" i="4"/>
  <c r="E55" i="4" s="1"/>
  <c r="D56" i="4"/>
  <c r="E56" i="4" s="1"/>
  <c r="D57" i="4"/>
  <c r="E57" i="4" s="1"/>
  <c r="D58" i="4"/>
  <c r="E58" i="4" s="1"/>
  <c r="D59" i="4"/>
  <c r="E59" i="4" s="1"/>
  <c r="D60" i="4"/>
  <c r="E60" i="4" s="1"/>
  <c r="D61" i="4"/>
  <c r="E61" i="4" s="1"/>
  <c r="D62" i="4"/>
  <c r="E62" i="4" s="1"/>
  <c r="D63" i="4"/>
  <c r="E63" i="4" s="1"/>
  <c r="D64" i="4"/>
  <c r="E64" i="4" s="1"/>
  <c r="D65" i="4"/>
  <c r="E65" i="4" s="1"/>
  <c r="D66" i="4"/>
  <c r="E66" i="4" s="1"/>
  <c r="D67" i="4"/>
  <c r="E67" i="4" s="1"/>
  <c r="D68" i="4"/>
  <c r="E68" i="4" s="1"/>
  <c r="D69" i="4"/>
  <c r="E69" i="4" s="1"/>
  <c r="D70" i="4"/>
  <c r="E70" i="4" s="1"/>
  <c r="D71" i="4"/>
  <c r="E71" i="4" s="1"/>
  <c r="D72" i="4"/>
  <c r="E72" i="4" s="1"/>
  <c r="D73" i="4"/>
  <c r="E73" i="4" s="1"/>
  <c r="D74" i="4"/>
  <c r="E74" i="4" s="1"/>
  <c r="D75" i="4"/>
  <c r="E75" i="4" s="1"/>
  <c r="D76" i="4"/>
  <c r="E76" i="4" s="1"/>
  <c r="D77" i="4"/>
  <c r="E77" i="4" s="1"/>
  <c r="D78" i="4"/>
  <c r="E78" i="4" s="1"/>
  <c r="D79" i="4"/>
  <c r="E79" i="4" s="1"/>
  <c r="D80" i="4"/>
  <c r="E80" i="4" s="1"/>
  <c r="D81" i="4"/>
  <c r="E81" i="4" s="1"/>
  <c r="D82" i="4"/>
  <c r="E82" i="4" s="1"/>
  <c r="D83" i="4"/>
  <c r="E83" i="4" s="1"/>
  <c r="D84" i="4"/>
  <c r="E84" i="4" s="1"/>
  <c r="D85" i="4"/>
  <c r="E85" i="4" s="1"/>
  <c r="D86" i="4"/>
  <c r="E86" i="4" s="1"/>
  <c r="D87" i="4"/>
  <c r="E87" i="4" s="1"/>
  <c r="D36" i="4"/>
  <c r="E36" i="4" s="1"/>
  <c r="C26" i="4"/>
  <c r="E26" i="4" s="1"/>
  <c r="C25" i="4"/>
  <c r="E25" i="4" s="1"/>
  <c r="C24" i="4"/>
  <c r="E24" i="4" s="1"/>
  <c r="C23" i="4"/>
  <c r="E23" i="4" s="1"/>
  <c r="C22" i="4"/>
  <c r="E22" i="4" s="1"/>
  <c r="C21" i="4"/>
  <c r="E21" i="4" s="1"/>
  <c r="C20" i="4"/>
  <c r="E20" i="4" s="1"/>
  <c r="C19" i="4"/>
  <c r="E19" i="4" s="1"/>
  <c r="E50" i="3"/>
  <c r="D35" i="3"/>
  <c r="E35" i="3" s="1"/>
  <c r="D36" i="3"/>
  <c r="E36" i="3" s="1"/>
  <c r="D37" i="3"/>
  <c r="E37" i="3" s="1"/>
  <c r="D38" i="3"/>
  <c r="E38" i="3" s="1"/>
  <c r="D39" i="3"/>
  <c r="E39" i="3" s="1"/>
  <c r="D40" i="3"/>
  <c r="E40" i="3" s="1"/>
  <c r="D41" i="3"/>
  <c r="E41" i="3" s="1"/>
  <c r="D42" i="3"/>
  <c r="E42" i="3" s="1"/>
  <c r="D43" i="3"/>
  <c r="E43" i="3" s="1"/>
  <c r="D44" i="3"/>
  <c r="E44" i="3" s="1"/>
  <c r="D45" i="3"/>
  <c r="E45" i="3" s="1"/>
  <c r="D46" i="3"/>
  <c r="E46" i="3" s="1"/>
  <c r="D47" i="3"/>
  <c r="E47" i="3" s="1"/>
  <c r="D48" i="3"/>
  <c r="E48" i="3" s="1"/>
  <c r="D49" i="3"/>
  <c r="E49" i="3" s="1"/>
  <c r="D50" i="3"/>
  <c r="D51" i="3"/>
  <c r="E51" i="3" s="1"/>
  <c r="D52" i="3"/>
  <c r="E52" i="3" s="1"/>
  <c r="D53" i="3"/>
  <c r="E53" i="3" s="1"/>
  <c r="D54" i="3"/>
  <c r="E54" i="3" s="1"/>
  <c r="D55" i="3"/>
  <c r="E55" i="3" s="1"/>
  <c r="D56" i="3"/>
  <c r="E56" i="3" s="1"/>
  <c r="D57" i="3"/>
  <c r="E57" i="3" s="1"/>
  <c r="D58" i="3"/>
  <c r="E58" i="3" s="1"/>
  <c r="D59" i="3"/>
  <c r="E59" i="3" s="1"/>
  <c r="D60" i="3"/>
  <c r="E60" i="3" s="1"/>
  <c r="D61" i="3"/>
  <c r="E61" i="3" s="1"/>
  <c r="D62" i="3"/>
  <c r="E62" i="3" s="1"/>
  <c r="D63" i="3"/>
  <c r="E63" i="3" s="1"/>
  <c r="D64" i="3"/>
  <c r="E64" i="3" s="1"/>
  <c r="D65" i="3"/>
  <c r="E65" i="3" s="1"/>
  <c r="D66" i="3"/>
  <c r="E66" i="3" s="1"/>
  <c r="D67" i="3"/>
  <c r="E67" i="3" s="1"/>
  <c r="D68" i="3"/>
  <c r="E68" i="3" s="1"/>
  <c r="D69" i="3"/>
  <c r="E69" i="3" s="1"/>
  <c r="D70" i="3"/>
  <c r="E70" i="3" s="1"/>
  <c r="D71" i="3"/>
  <c r="E71" i="3" s="1"/>
  <c r="D72" i="3"/>
  <c r="E72" i="3" s="1"/>
  <c r="D73" i="3"/>
  <c r="E73" i="3" s="1"/>
  <c r="D74" i="3"/>
  <c r="E74" i="3" s="1"/>
  <c r="D75" i="3"/>
  <c r="E75" i="3" s="1"/>
  <c r="D76" i="3"/>
  <c r="E76" i="3" s="1"/>
  <c r="D77" i="3"/>
  <c r="E77" i="3" s="1"/>
  <c r="D78" i="3"/>
  <c r="E78" i="3" s="1"/>
  <c r="D79" i="3"/>
  <c r="E79" i="3" s="1"/>
  <c r="D80" i="3"/>
  <c r="E80" i="3" s="1"/>
  <c r="D81" i="3"/>
  <c r="E81" i="3" s="1"/>
  <c r="D82" i="3"/>
  <c r="E82" i="3" s="1"/>
  <c r="D83" i="3"/>
  <c r="E83" i="3" s="1"/>
  <c r="D84" i="3"/>
  <c r="E84" i="3" s="1"/>
  <c r="D85" i="3"/>
  <c r="E85" i="3" s="1"/>
  <c r="D86" i="3"/>
  <c r="E86" i="3" s="1"/>
  <c r="D87" i="3"/>
  <c r="E87" i="3" s="1"/>
  <c r="D88" i="3"/>
  <c r="E88" i="3" s="1"/>
  <c r="D89" i="3"/>
  <c r="E89" i="3" s="1"/>
  <c r="D90" i="3"/>
  <c r="E90" i="3" s="1"/>
  <c r="D91" i="3"/>
  <c r="E91" i="3" s="1"/>
  <c r="D92" i="3"/>
  <c r="E92" i="3" s="1"/>
  <c r="D93" i="3"/>
  <c r="E93" i="3" s="1"/>
  <c r="D34" i="3"/>
  <c r="E34" i="3" s="1"/>
  <c r="E22" i="3"/>
  <c r="C24" i="3"/>
  <c r="E24" i="3" s="1"/>
  <c r="C23" i="3"/>
  <c r="E23" i="3" s="1"/>
  <c r="C22" i="3"/>
  <c r="C21" i="3"/>
  <c r="E21" i="3" s="1"/>
  <c r="C20" i="3"/>
  <c r="E20" i="3" s="1"/>
  <c r="C19" i="3"/>
  <c r="E19" i="3" s="1"/>
  <c r="C18" i="3"/>
  <c r="E18" i="3" s="1"/>
  <c r="C17" i="3"/>
  <c r="E17" i="3" s="1"/>
  <c r="D36" i="2"/>
  <c r="E36" i="2" s="1"/>
  <c r="D37" i="2"/>
  <c r="E37" i="2" s="1"/>
  <c r="D38" i="2"/>
  <c r="E38" i="2" s="1"/>
  <c r="D39" i="2"/>
  <c r="E39" i="2" s="1"/>
  <c r="D40" i="2"/>
  <c r="E40" i="2" s="1"/>
  <c r="D41" i="2"/>
  <c r="E41" i="2" s="1"/>
  <c r="D42" i="2"/>
  <c r="E42" i="2" s="1"/>
  <c r="D43" i="2"/>
  <c r="E43" i="2" s="1"/>
  <c r="D44" i="2"/>
  <c r="E44" i="2" s="1"/>
  <c r="D45" i="2"/>
  <c r="E45" i="2" s="1"/>
  <c r="D46" i="2"/>
  <c r="E46" i="2" s="1"/>
  <c r="D47" i="2"/>
  <c r="E47" i="2" s="1"/>
  <c r="D48" i="2"/>
  <c r="E48" i="2" s="1"/>
  <c r="D49" i="2"/>
  <c r="E49" i="2" s="1"/>
  <c r="D50" i="2"/>
  <c r="E50" i="2" s="1"/>
  <c r="D51" i="2"/>
  <c r="E51" i="2" s="1"/>
  <c r="D52" i="2"/>
  <c r="E52" i="2" s="1"/>
  <c r="D53" i="2"/>
  <c r="E53" i="2" s="1"/>
  <c r="D54" i="2"/>
  <c r="E54" i="2" s="1"/>
  <c r="D55" i="2"/>
  <c r="E55" i="2" s="1"/>
  <c r="D56" i="2"/>
  <c r="E56" i="2" s="1"/>
  <c r="D57" i="2"/>
  <c r="E57" i="2" s="1"/>
  <c r="D58" i="2"/>
  <c r="E58" i="2" s="1"/>
  <c r="D59" i="2"/>
  <c r="E59" i="2" s="1"/>
  <c r="D60" i="2"/>
  <c r="E60" i="2" s="1"/>
  <c r="D61" i="2"/>
  <c r="E61" i="2" s="1"/>
  <c r="D62" i="2"/>
  <c r="E62" i="2" s="1"/>
  <c r="D63" i="2"/>
  <c r="E63" i="2" s="1"/>
  <c r="D64" i="2"/>
  <c r="E64" i="2" s="1"/>
  <c r="D65" i="2"/>
  <c r="E65" i="2" s="1"/>
  <c r="D66" i="2"/>
  <c r="E66" i="2" s="1"/>
  <c r="D67" i="2"/>
  <c r="E67" i="2" s="1"/>
  <c r="D68" i="2"/>
  <c r="E68" i="2" s="1"/>
  <c r="D69" i="2"/>
  <c r="E69" i="2" s="1"/>
  <c r="D70" i="2"/>
  <c r="E70" i="2" s="1"/>
  <c r="D71" i="2"/>
  <c r="E71" i="2" s="1"/>
  <c r="D72" i="2"/>
  <c r="E72" i="2" s="1"/>
  <c r="D73" i="2"/>
  <c r="E73" i="2" s="1"/>
  <c r="D74" i="2"/>
  <c r="E74" i="2" s="1"/>
  <c r="D75" i="2"/>
  <c r="E75" i="2" s="1"/>
  <c r="D76" i="2"/>
  <c r="E76" i="2" s="1"/>
  <c r="D77" i="2"/>
  <c r="E77" i="2" s="1"/>
  <c r="D78" i="2"/>
  <c r="E78" i="2" s="1"/>
  <c r="D79" i="2"/>
  <c r="E79" i="2" s="1"/>
  <c r="D80" i="2"/>
  <c r="E80" i="2" s="1"/>
  <c r="D81" i="2"/>
  <c r="E81" i="2" s="1"/>
  <c r="D82" i="2"/>
  <c r="E82" i="2" s="1"/>
  <c r="D83" i="2"/>
  <c r="E83" i="2" s="1"/>
  <c r="D84" i="2"/>
  <c r="E84" i="2" s="1"/>
  <c r="D85" i="2"/>
  <c r="E85" i="2" s="1"/>
  <c r="D86" i="2"/>
  <c r="E86" i="2" s="1"/>
  <c r="D35" i="2"/>
  <c r="E35" i="2" s="1"/>
  <c r="C24" i="2"/>
  <c r="E24" i="2" s="1"/>
  <c r="C23" i="2"/>
  <c r="E23" i="2" s="1"/>
  <c r="C22" i="2"/>
  <c r="E22" i="2" s="1"/>
  <c r="C21" i="2"/>
  <c r="E21" i="2" s="1"/>
  <c r="C20" i="2"/>
  <c r="E20" i="2" s="1"/>
  <c r="C19" i="2"/>
  <c r="E19" i="2" s="1"/>
  <c r="C18" i="2"/>
  <c r="E18" i="2" s="1"/>
  <c r="C17" i="2"/>
  <c r="E17" i="2" s="1"/>
  <c r="D35" i="1"/>
  <c r="E35" i="1" s="1"/>
  <c r="D36" i="1"/>
  <c r="E36" i="1" s="1"/>
  <c r="D37" i="1"/>
  <c r="E37" i="1" s="1"/>
  <c r="D38" i="1"/>
  <c r="E38" i="1" s="1"/>
  <c r="D39" i="1"/>
  <c r="E39" i="1" s="1"/>
  <c r="D40" i="1"/>
  <c r="E40" i="1" s="1"/>
  <c r="D41" i="1"/>
  <c r="E41" i="1" s="1"/>
  <c r="D42" i="1"/>
  <c r="E42" i="1" s="1"/>
  <c r="D43" i="1"/>
  <c r="E43" i="1" s="1"/>
  <c r="D44" i="1"/>
  <c r="E44" i="1" s="1"/>
  <c r="D45" i="1"/>
  <c r="E45" i="1" s="1"/>
  <c r="D46" i="1"/>
  <c r="E46" i="1" s="1"/>
  <c r="D47" i="1"/>
  <c r="E47" i="1" s="1"/>
  <c r="D48" i="1"/>
  <c r="E48" i="1" s="1"/>
  <c r="D49" i="1"/>
  <c r="E49" i="1" s="1"/>
  <c r="D50" i="1"/>
  <c r="E50" i="1" s="1"/>
  <c r="D51" i="1"/>
  <c r="E51" i="1" s="1"/>
  <c r="D52" i="1"/>
  <c r="E52" i="1" s="1"/>
  <c r="D53" i="1"/>
  <c r="E53" i="1" s="1"/>
  <c r="D54" i="1"/>
  <c r="E54" i="1" s="1"/>
  <c r="D55" i="1"/>
  <c r="E55" i="1" s="1"/>
  <c r="D56" i="1"/>
  <c r="E56" i="1" s="1"/>
  <c r="D57" i="1"/>
  <c r="E57" i="1" s="1"/>
  <c r="D58" i="1"/>
  <c r="E58" i="1" s="1"/>
  <c r="D59" i="1"/>
  <c r="E59" i="1" s="1"/>
  <c r="D60" i="1"/>
  <c r="E60" i="1" s="1"/>
  <c r="D61" i="1"/>
  <c r="E61" i="1" s="1"/>
  <c r="D62" i="1"/>
  <c r="E62" i="1" s="1"/>
  <c r="D63" i="1"/>
  <c r="E63" i="1" s="1"/>
  <c r="D64" i="1"/>
  <c r="E64" i="1" s="1"/>
  <c r="D65" i="1"/>
  <c r="E65" i="1" s="1"/>
  <c r="D66" i="1"/>
  <c r="E66" i="1" s="1"/>
  <c r="D67" i="1"/>
  <c r="E67" i="1" s="1"/>
  <c r="D68" i="1"/>
  <c r="E68" i="1" s="1"/>
  <c r="D69" i="1"/>
  <c r="E69" i="1" s="1"/>
  <c r="D70" i="1"/>
  <c r="E70" i="1" s="1"/>
  <c r="D71" i="1"/>
  <c r="E71" i="1" s="1"/>
  <c r="D72" i="1"/>
  <c r="E72" i="1" s="1"/>
  <c r="D73" i="1"/>
  <c r="E73" i="1" s="1"/>
  <c r="D74" i="1"/>
  <c r="E74" i="1" s="1"/>
  <c r="D75" i="1"/>
  <c r="E75" i="1" s="1"/>
  <c r="D76" i="1"/>
  <c r="E76" i="1" s="1"/>
  <c r="D77" i="1"/>
  <c r="E77" i="1" s="1"/>
  <c r="D78" i="1"/>
  <c r="E78" i="1" s="1"/>
  <c r="D79" i="1"/>
  <c r="E79" i="1" s="1"/>
  <c r="D80" i="1"/>
  <c r="E80" i="1" s="1"/>
  <c r="D81" i="1"/>
  <c r="E81" i="1" s="1"/>
  <c r="D82" i="1"/>
  <c r="E82" i="1" s="1"/>
  <c r="D83" i="1"/>
  <c r="E83" i="1" s="1"/>
  <c r="D84" i="1"/>
  <c r="E84" i="1" s="1"/>
  <c r="D85" i="1"/>
  <c r="E85" i="1" s="1"/>
  <c r="D86" i="1"/>
  <c r="E86" i="1" s="1"/>
  <c r="D87" i="1"/>
  <c r="E87" i="1" s="1"/>
  <c r="D88" i="1"/>
  <c r="E88" i="1" s="1"/>
  <c r="D89" i="1"/>
  <c r="E89" i="1" s="1"/>
  <c r="D90" i="1"/>
  <c r="E90" i="1" s="1"/>
  <c r="D91" i="1"/>
  <c r="E91" i="1" s="1"/>
  <c r="D92" i="1"/>
  <c r="E92" i="1" s="1"/>
  <c r="D93" i="1"/>
  <c r="E93" i="1" s="1"/>
  <c r="D34" i="1"/>
  <c r="E34" i="1" s="1"/>
  <c r="C24" i="1" l="1"/>
  <c r="E24" i="1" s="1"/>
  <c r="C23" i="1"/>
  <c r="E23" i="1" s="1"/>
  <c r="C22" i="1"/>
  <c r="E22" i="1" s="1"/>
  <c r="C21" i="1"/>
  <c r="E21" i="1" s="1"/>
  <c r="C20" i="1"/>
  <c r="E20" i="1" s="1"/>
  <c r="C19" i="1"/>
  <c r="E19" i="1" s="1"/>
  <c r="C18" i="1"/>
  <c r="E18" i="1" s="1"/>
  <c r="C17" i="1"/>
  <c r="E17" i="1" s="1"/>
</calcChain>
</file>

<file path=xl/sharedStrings.xml><?xml version="1.0" encoding="utf-8"?>
<sst xmlns="http://schemas.openxmlformats.org/spreadsheetml/2006/main" count="577" uniqueCount="123">
  <si>
    <t xml:space="preserve"> </t>
  </si>
  <si>
    <t>abs-blank</t>
  </si>
  <si>
    <t>expected</t>
  </si>
  <si>
    <t>result</t>
  </si>
  <si>
    <t>std1</t>
  </si>
  <si>
    <t>std2</t>
  </si>
  <si>
    <t>std3</t>
  </si>
  <si>
    <t>std4</t>
  </si>
  <si>
    <t>std5</t>
  </si>
  <si>
    <t>std6</t>
  </si>
  <si>
    <t>std7</t>
  </si>
  <si>
    <t>blank</t>
  </si>
  <si>
    <t>abs. ort.</t>
  </si>
  <si>
    <t>Numune</t>
  </si>
  <si>
    <t>absorbans</t>
  </si>
  <si>
    <t>result(pg/ml)</t>
  </si>
  <si>
    <t>concentration (pg/ml)</t>
  </si>
  <si>
    <t>Numune Adı</t>
  </si>
  <si>
    <t>TAS(mmol/L)</t>
  </si>
  <si>
    <t>TOS (µmol/L)</t>
  </si>
  <si>
    <t>OSI</t>
  </si>
  <si>
    <t>NOT</t>
  </si>
  <si>
    <t>SERUM-A1</t>
  </si>
  <si>
    <t>yüksek hemolizli</t>
  </si>
  <si>
    <t>SERUM-A2</t>
  </si>
  <si>
    <t>hemolizli</t>
  </si>
  <si>
    <t>SERUM-A3</t>
  </si>
  <si>
    <t>SERUM-A4</t>
  </si>
  <si>
    <t>SERUM-A5</t>
  </si>
  <si>
    <t>SERUM-A6</t>
  </si>
  <si>
    <t>SERUM-B1</t>
  </si>
  <si>
    <t>SERUM-B2</t>
  </si>
  <si>
    <t>SERUM-B3</t>
  </si>
  <si>
    <t>SERUM-B4</t>
  </si>
  <si>
    <t>SERUM-B5</t>
  </si>
  <si>
    <t>SERUM-B6</t>
  </si>
  <si>
    <t>SERUM-B7</t>
  </si>
  <si>
    <t>SERUM-A7</t>
  </si>
  <si>
    <t>SERUM-C1</t>
  </si>
  <si>
    <t>SERUM-C2</t>
  </si>
  <si>
    <t>SERUM-C3</t>
  </si>
  <si>
    <t>SERUM-C4</t>
  </si>
  <si>
    <t>SERUM-C5</t>
  </si>
  <si>
    <t>SERUM-C6</t>
  </si>
  <si>
    <t>SERUM-C7</t>
  </si>
  <si>
    <t>SERUM-C8</t>
  </si>
  <si>
    <t>SERUM-D1</t>
  </si>
  <si>
    <t>SERUM-D3</t>
  </si>
  <si>
    <t>SERUM-D4</t>
  </si>
  <si>
    <t>SERUM-D5</t>
  </si>
  <si>
    <t>SERUM-D6</t>
  </si>
  <si>
    <t>SERUM-D7</t>
  </si>
  <si>
    <t>SERUM-D8</t>
  </si>
  <si>
    <t>SERUM-D9</t>
  </si>
  <si>
    <t>DOKU-A1</t>
  </si>
  <si>
    <t>DOKU-A2</t>
  </si>
  <si>
    <t>DOKU-A3</t>
  </si>
  <si>
    <t>DOKU-A4</t>
  </si>
  <si>
    <t>DOKU-A5</t>
  </si>
  <si>
    <t>DOKU-A6</t>
  </si>
  <si>
    <t>DOKU-B1</t>
  </si>
  <si>
    <t>DOKU-B2</t>
  </si>
  <si>
    <t>DOKU-B3</t>
  </si>
  <si>
    <t>DOKU-B4</t>
  </si>
  <si>
    <t>DOKU-B5</t>
  </si>
  <si>
    <t>DOKU-B6</t>
  </si>
  <si>
    <t>DOKU-C1</t>
  </si>
  <si>
    <t>DOKU-C2</t>
  </si>
  <si>
    <t>DOKU-C3</t>
  </si>
  <si>
    <t>DOKU-C4</t>
  </si>
  <si>
    <t>DOKU-C5</t>
  </si>
  <si>
    <t>DOKU-C7</t>
  </si>
  <si>
    <t>DOKU-C8</t>
  </si>
  <si>
    <t>DOKU-D1</t>
  </si>
  <si>
    <t>DOKU-D3</t>
  </si>
  <si>
    <t>DOKU-D4</t>
  </si>
  <si>
    <t>DOKU-D5</t>
  </si>
  <si>
    <t>DOKU-D6</t>
  </si>
  <si>
    <t>DOKU-D7</t>
  </si>
  <si>
    <t>DOKU-D9</t>
  </si>
  <si>
    <t>KİT ADI</t>
  </si>
  <si>
    <t>TÜR</t>
  </si>
  <si>
    <t>Numune Türü</t>
  </si>
  <si>
    <t>MARKA</t>
  </si>
  <si>
    <t>CAT. NO</t>
  </si>
  <si>
    <t>Yöntem</t>
  </si>
  <si>
    <t>Kullanılan Cihaz</t>
  </si>
  <si>
    <t>Rat</t>
  </si>
  <si>
    <t>Serum-Doku</t>
  </si>
  <si>
    <t>ELİSA</t>
  </si>
  <si>
    <t>Mıcroplate reader: BIO-TEK EL X 800-Aotu strıp washer:BIO TEK EL X 50</t>
  </si>
  <si>
    <t>Interleukin-1 beta</t>
  </si>
  <si>
    <t>Elabscience</t>
  </si>
  <si>
    <t>Tumor Necrosis Alpha</t>
  </si>
  <si>
    <t>E-EL-R2856</t>
  </si>
  <si>
    <t>E-EL-R0012</t>
  </si>
  <si>
    <t>Interleukin-10</t>
  </si>
  <si>
    <t>E-EL-R0016</t>
  </si>
  <si>
    <t>TAS(Total Antioxidant Status)</t>
  </si>
  <si>
    <t>Universal</t>
  </si>
  <si>
    <t>REL ASSAY</t>
  </si>
  <si>
    <t>RL0017</t>
  </si>
  <si>
    <t>Kolorimetrik</t>
  </si>
  <si>
    <t>MINDRAY BS-400</t>
  </si>
  <si>
    <t>TOS(Total Oxidant Status)</t>
  </si>
  <si>
    <t>RL0024</t>
  </si>
  <si>
    <t>NOT: Dokular 1/9 oranında( 0,1 gr doku: 0,9ml 140 mmol. lık  KCl) Potasyum Klorür tamponu ile homojenize edildikten sonra 7000 rpm + 4' de 5 dk santrifüj edildi.</t>
  </si>
  <si>
    <t>The enzyme-substrate reaction is terminated by the addition of stop solution and the color turns yellow. The optical density (OD) is measured spectrophotometrically at a wavelength of 450 nm ± 2 nm.</t>
  </si>
  <si>
    <t>IL10 Test Principle</t>
  </si>
  <si>
    <t>This ELISA kit uses the Sandwich-ELISA principle. The micro ELISA plate provided in this kit has been pre-coated with an antibody specific to Rat IL-10.</t>
  </si>
  <si>
    <t>Samples (or Standards) are added to the micro ELISA plate wells and combined with the specific antibody. Then a biotinylated detection antibody specific for Rat IL-10 and Avidin-Horseradish Peroxidase (HRP) conjugate are added successively to each micro plate well and incubated.</t>
  </si>
  <si>
    <t>Free components are washed away. The substrate solution is added to each well. Only those wells that contain Rat IL-10, biotinylated detection antibody and Avidin-HRP conjugate will appear blue in color</t>
  </si>
  <si>
    <t>The OD value is proportional to the concentration of Rat IL-10. You can calculate the concentration of Rat IL-10 in the samples by comparing the OD of the samples to the standard curve.</t>
  </si>
  <si>
    <t>IL1-BETA Test Principle</t>
  </si>
  <si>
    <t>This ELISA kit uses the Sandwich-ELISA principle. The micro ELISA plate provided in this kit has been pre-coated with an antibody specific to Rat IL-1B.</t>
  </si>
  <si>
    <t>Samples (or Standards) are added to the micro ELISA plate wells and combined with the specific antibody. Then a biotinylated detection antibody specific for Rat IL-1B and Avidin-Horseradish Peroxidase (HRP) conjugate are added successively to each micro plate well and incubated.</t>
  </si>
  <si>
    <t>Free components are washed away. The substrate solution is added to each well. Only those wells that contain Rat IL-1B, biotinylated detection antibody and Avidin-HRP conjugate will appear blue in color</t>
  </si>
  <si>
    <t>The OD value is proportional to the concentration of Rat IL-1B. You can calculate the concentration of Rat IL-1B in the samples by comparing the OD of the samples to the standard curve.</t>
  </si>
  <si>
    <t>TNFA Test Principle</t>
  </si>
  <si>
    <t>This ELISA kit uses the Sandwich-ELISA principle. The micro ELISA plate provided in this kit has been pre-coated with an antibody specific to Rat TNFA.</t>
  </si>
  <si>
    <t>Samples (or Standards) are added to the micro ELISA plate wells and combined with the specific antibody. Then a biotinylated detection antibody specific for Rat TNFA and Avidin-Horseradish Peroxidase (HRP) conjugate are added successively to each micro plate well and incubated.</t>
  </si>
  <si>
    <t>Free components are washed away. The substrate solution is added to each well. Only those wells that contain Rat TNFA, biotinylated detection antibody and Avidin-HRP conjugate will appear blue in color</t>
  </si>
  <si>
    <t>The OD value is proportional to the concentration of Rat TNFA. You can calculate the concentration of Rat TNFA in the samples by comparing the OD of the samples to the standard curve.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</si>
</sst>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3" x14ac:knownFonts="1">
    <font>
      <sz val="11"/>
      <color theme="1"/>
      <name val="Calibri"/>
      <family val="2"/>
      <charset val="162"/>
      <scheme val="minor"/>
    </font>
    <font>
      <b/>
      <sz val="11"/>
      <color theme="0"/>
      <name val="Calibri"/>
      <family val="2"/>
      <charset val="162"/>
      <scheme val="minor"/>
    </font>
    <font>
      <b/>
      <sz val="11"/>
      <color theme="1"/>
      <name val="Calibri"/>
      <family val="2"/>
      <charset val="162"/>
      <scheme val="minor"/>
    </font>
  </fonts>
  <fills count="10">
    <fill>
      <patternFill patternType="none"/>
    </fill>
    <fill>
      <patternFill patternType="gray125"/>
    </fill>
    <fill>
      <patternFill patternType="solid">
        <fgColor theme="9" tint="-0.249977111117893"/>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rgb="FFFFFF00"/>
        <bgColor indexed="64"/>
      </patternFill>
    </fill>
    <fill>
      <patternFill patternType="solid">
        <fgColor rgb="FFFFC000"/>
        <bgColor indexed="64"/>
      </patternFill>
    </fill>
    <fill>
      <patternFill patternType="solid">
        <fgColor rgb="FFFF0000"/>
        <bgColor indexed="64"/>
      </patternFill>
    </fill>
    <fill>
      <patternFill patternType="solid">
        <fgColor theme="9" tint="0.79998168889431442"/>
        <bgColor indexed="64"/>
      </patternFill>
    </fill>
    <fill>
      <patternFill patternType="solid">
        <fgColor theme="9" tint="0.39994506668294322"/>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ck">
        <color auto="1"/>
      </left>
      <right style="thick">
        <color auto="1"/>
      </right>
      <top style="thick">
        <color auto="1"/>
      </top>
      <bottom style="thick">
        <color auto="1"/>
      </bottom>
      <diagonal/>
    </border>
  </borders>
  <cellStyleXfs count="1">
    <xf numFmtId="0" fontId="0" fillId="0" borderId="0"/>
  </cellStyleXfs>
  <cellXfs count="25">
    <xf numFmtId="0" fontId="0" fillId="0" borderId="0" xfId="0"/>
    <xf numFmtId="0" fontId="0" fillId="0" borderId="1" xfId="0" applyBorder="1" applyAlignment="1">
      <alignment horizontal="center"/>
    </xf>
    <xf numFmtId="0" fontId="0" fillId="4" borderId="1" xfId="0" applyFill="1" applyBorder="1" applyAlignment="1">
      <alignment horizontal="center"/>
    </xf>
    <xf numFmtId="0" fontId="2" fillId="5" borderId="1" xfId="0" applyFont="1" applyFill="1" applyBorder="1" applyAlignment="1">
      <alignment horizontal="center"/>
    </xf>
    <xf numFmtId="0" fontId="0" fillId="6" borderId="1" xfId="0" applyFill="1" applyBorder="1" applyAlignment="1">
      <alignment horizontal="center"/>
    </xf>
    <xf numFmtId="0" fontId="2" fillId="6" borderId="1" xfId="0" applyFont="1" applyFill="1" applyBorder="1" applyAlignment="1">
      <alignment horizontal="center"/>
    </xf>
    <xf numFmtId="0" fontId="1" fillId="7" borderId="1" xfId="0" applyFont="1" applyFill="1" applyBorder="1" applyAlignment="1">
      <alignment horizontal="center"/>
    </xf>
    <xf numFmtId="164" fontId="2" fillId="5" borderId="1" xfId="0" applyNumberFormat="1" applyFont="1" applyFill="1" applyBorder="1" applyAlignment="1">
      <alignment horizontal="center"/>
    </xf>
    <xf numFmtId="2" fontId="2" fillId="7" borderId="1" xfId="0" applyNumberFormat="1" applyFont="1" applyFill="1" applyBorder="1" applyAlignment="1">
      <alignment horizontal="center"/>
    </xf>
    <xf numFmtId="164" fontId="0" fillId="0" borderId="1" xfId="0" applyNumberFormat="1" applyBorder="1" applyAlignment="1">
      <alignment horizontal="center"/>
    </xf>
    <xf numFmtId="164" fontId="2" fillId="6" borderId="1" xfId="0" applyNumberFormat="1" applyFont="1" applyFill="1" applyBorder="1" applyAlignment="1">
      <alignment horizontal="center"/>
    </xf>
    <xf numFmtId="0" fontId="2" fillId="2" borderId="1" xfId="0" applyFont="1" applyFill="1" applyBorder="1" applyAlignment="1">
      <alignment horizontal="center"/>
    </xf>
    <xf numFmtId="0" fontId="2" fillId="7" borderId="1" xfId="0" applyFont="1" applyFill="1" applyBorder="1" applyAlignment="1">
      <alignment horizontal="center"/>
    </xf>
    <xf numFmtId="164" fontId="0" fillId="0" borderId="0" xfId="0" applyNumberFormat="1" applyAlignment="1">
      <alignment horizontal="center"/>
    </xf>
    <xf numFmtId="0" fontId="2" fillId="0" borderId="0" xfId="0" applyFont="1"/>
    <xf numFmtId="0" fontId="0" fillId="8" borderId="1" xfId="0" applyFill="1" applyBorder="1" applyAlignment="1">
      <alignment horizontal="center"/>
    </xf>
    <xf numFmtId="0" fontId="1" fillId="7" borderId="2" xfId="0" applyFont="1" applyFill="1" applyBorder="1" applyAlignment="1">
      <alignment horizontal="center"/>
    </xf>
    <xf numFmtId="0" fontId="2" fillId="3" borderId="1" xfId="0" applyFont="1" applyFill="1" applyBorder="1" applyAlignment="1">
      <alignment horizontal="center"/>
    </xf>
    <xf numFmtId="164" fontId="0" fillId="8" borderId="1" xfId="0" applyNumberFormat="1" applyFill="1" applyBorder="1" applyAlignment="1">
      <alignment horizontal="center" vertical="center"/>
    </xf>
    <xf numFmtId="0" fontId="1" fillId="7" borderId="3" xfId="0" applyFont="1" applyFill="1" applyBorder="1" applyAlignment="1">
      <alignment horizontal="center"/>
    </xf>
    <xf numFmtId="0" fontId="2" fillId="3" borderId="3" xfId="0" applyFont="1" applyFill="1" applyBorder="1" applyAlignment="1">
      <alignment horizontal="center"/>
    </xf>
    <xf numFmtId="0" fontId="2" fillId="9" borderId="3" xfId="0" applyFont="1" applyFill="1" applyBorder="1" applyAlignment="1">
      <alignment horizontal="center"/>
    </xf>
    <xf numFmtId="0" fontId="2" fillId="8" borderId="3" xfId="0" applyFont="1" applyFill="1" applyBorder="1" applyAlignment="1">
      <alignment horizontal="center"/>
    </xf>
    <xf numFmtId="0" fontId="2" fillId="6" borderId="0" xfId="0" applyFont="1" applyFill="1"/>
    <xf numFmtId="0" fontId="0" fillId="6"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r-T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IL-10</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tr-TR"/>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1"/>
            <c:trendlineLbl>
              <c:layout>
                <c:manualLayout>
                  <c:x val="-0.31704068241469818"/>
                  <c:y val="4.1925488480606593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trendlineLbl>
          </c:trendline>
          <c:xVal>
            <c:numRef>
              <c:f>'IL10-1.PLATE'!$C$17:$C$24</c:f>
              <c:numCache>
                <c:formatCode>General</c:formatCode>
                <c:ptCount val="8"/>
                <c:pt idx="0">
                  <c:v>2.306</c:v>
                </c:pt>
                <c:pt idx="1">
                  <c:v>1.4710000000000001</c:v>
                </c:pt>
                <c:pt idx="2" formatCode="0.000">
                  <c:v>0.96399999999999997</c:v>
                </c:pt>
                <c:pt idx="3" formatCode="0.000">
                  <c:v>0.57599999999999996</c:v>
                </c:pt>
                <c:pt idx="4">
                  <c:v>0.312</c:v>
                </c:pt>
                <c:pt idx="5" formatCode="0.000">
                  <c:v>0.185</c:v>
                </c:pt>
                <c:pt idx="6" formatCode="0.000">
                  <c:v>0.11</c:v>
                </c:pt>
                <c:pt idx="7">
                  <c:v>0</c:v>
                </c:pt>
              </c:numCache>
            </c:numRef>
          </c:xVal>
          <c:yVal>
            <c:numRef>
              <c:f>'IL10-1.PLATE'!$D$17:$D$24</c:f>
              <c:numCache>
                <c:formatCode>General</c:formatCode>
                <c:ptCount val="8"/>
                <c:pt idx="0">
                  <c:v>2000</c:v>
                </c:pt>
                <c:pt idx="1">
                  <c:v>1000</c:v>
                </c:pt>
                <c:pt idx="2">
                  <c:v>500</c:v>
                </c:pt>
                <c:pt idx="3">
                  <c:v>250</c:v>
                </c:pt>
                <c:pt idx="4">
                  <c:v>125</c:v>
                </c:pt>
                <c:pt idx="5">
                  <c:v>62.5</c:v>
                </c:pt>
                <c:pt idx="6">
                  <c:v>31.25</c:v>
                </c:pt>
                <c:pt idx="7">
                  <c:v>0</c:v>
                </c:pt>
              </c:numCache>
            </c:numRef>
          </c:yVal>
          <c:smooth val="0"/>
          <c:extLst>
            <c:ext xmlns:c16="http://schemas.microsoft.com/office/drawing/2014/chart" uri="{C3380CC4-5D6E-409C-BE32-E72D297353CC}">
              <c16:uniqueId val="{00000000-C7FB-4395-B959-179A55E48C6C}"/>
            </c:ext>
          </c:extLst>
        </c:ser>
        <c:dLbls>
          <c:showLegendKey val="0"/>
          <c:showVal val="0"/>
          <c:showCatName val="0"/>
          <c:showSerName val="0"/>
          <c:showPercent val="0"/>
          <c:showBubbleSize val="0"/>
        </c:dLbls>
        <c:axId val="459281416"/>
        <c:axId val="459283712"/>
      </c:scatterChart>
      <c:valAx>
        <c:axId val="45928141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459283712"/>
        <c:crosses val="autoZero"/>
        <c:crossBetween val="midCat"/>
      </c:valAx>
      <c:valAx>
        <c:axId val="4592837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45928141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r-T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r-T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tr-TR" b="1"/>
              <a:t>IL-10</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tr-TR"/>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1"/>
            <c:trendlineLbl>
              <c:layout>
                <c:manualLayout>
                  <c:x val="-0.42623053368328961"/>
                  <c:y val="1.7143482064741908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trendlineLbl>
          </c:trendline>
          <c:xVal>
            <c:numRef>
              <c:f>'IL10-2.PLATE'!$C$17:$C$24</c:f>
              <c:numCache>
                <c:formatCode>General</c:formatCode>
                <c:ptCount val="8"/>
                <c:pt idx="0">
                  <c:v>2.851</c:v>
                </c:pt>
                <c:pt idx="1">
                  <c:v>1.821</c:v>
                </c:pt>
                <c:pt idx="2" formatCode="0.000">
                  <c:v>1.2550000000000001</c:v>
                </c:pt>
                <c:pt idx="3" formatCode="0.000">
                  <c:v>0.755</c:v>
                </c:pt>
                <c:pt idx="4">
                  <c:v>0.41799999999999998</c:v>
                </c:pt>
                <c:pt idx="5" formatCode="0.000">
                  <c:v>0.19500000000000001</c:v>
                </c:pt>
                <c:pt idx="6" formatCode="0.000">
                  <c:v>0.11499999999999999</c:v>
                </c:pt>
                <c:pt idx="7">
                  <c:v>0</c:v>
                </c:pt>
              </c:numCache>
            </c:numRef>
          </c:xVal>
          <c:yVal>
            <c:numRef>
              <c:f>'IL10-2.PLATE'!$D$17:$D$24</c:f>
              <c:numCache>
                <c:formatCode>General</c:formatCode>
                <c:ptCount val="8"/>
                <c:pt idx="0">
                  <c:v>2000</c:v>
                </c:pt>
                <c:pt idx="1">
                  <c:v>1000</c:v>
                </c:pt>
                <c:pt idx="2">
                  <c:v>500</c:v>
                </c:pt>
                <c:pt idx="3">
                  <c:v>250</c:v>
                </c:pt>
                <c:pt idx="4">
                  <c:v>125</c:v>
                </c:pt>
                <c:pt idx="5">
                  <c:v>62.5</c:v>
                </c:pt>
                <c:pt idx="6">
                  <c:v>31.25</c:v>
                </c:pt>
                <c:pt idx="7">
                  <c:v>0</c:v>
                </c:pt>
              </c:numCache>
            </c:numRef>
          </c:yVal>
          <c:smooth val="0"/>
          <c:extLst>
            <c:ext xmlns:c16="http://schemas.microsoft.com/office/drawing/2014/chart" uri="{C3380CC4-5D6E-409C-BE32-E72D297353CC}">
              <c16:uniqueId val="{00000000-C718-4B43-A64C-91FD520854DC}"/>
            </c:ext>
          </c:extLst>
        </c:ser>
        <c:dLbls>
          <c:showLegendKey val="0"/>
          <c:showVal val="0"/>
          <c:showCatName val="0"/>
          <c:showSerName val="0"/>
          <c:showPercent val="0"/>
          <c:showBubbleSize val="0"/>
        </c:dLbls>
        <c:axId val="463959528"/>
        <c:axId val="463960184"/>
      </c:scatterChart>
      <c:valAx>
        <c:axId val="46395952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463960184"/>
        <c:crosses val="autoZero"/>
        <c:crossBetween val="midCat"/>
      </c:valAx>
      <c:valAx>
        <c:axId val="4639601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46395952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r-T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r-T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IL1-B</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tr-TR"/>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1"/>
            <c:trendlineLbl>
              <c:layout>
                <c:manualLayout>
                  <c:x val="-0.37083377077865265"/>
                  <c:y val="5.0115558471857682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trendlineLbl>
          </c:trendline>
          <c:xVal>
            <c:numRef>
              <c:f>'IL1B-1.PLATE'!$C$17:$C$24</c:f>
              <c:numCache>
                <c:formatCode>General</c:formatCode>
                <c:ptCount val="8"/>
                <c:pt idx="0">
                  <c:v>2.5540000000000003</c:v>
                </c:pt>
                <c:pt idx="1">
                  <c:v>1.5</c:v>
                </c:pt>
                <c:pt idx="2" formatCode="0.000">
                  <c:v>0.88900000000000001</c:v>
                </c:pt>
                <c:pt idx="3" formatCode="0.000">
                  <c:v>0.51600000000000001</c:v>
                </c:pt>
                <c:pt idx="4">
                  <c:v>0.22599999999999998</c:v>
                </c:pt>
                <c:pt idx="5" formatCode="0.000">
                  <c:v>0.11299999999999999</c:v>
                </c:pt>
                <c:pt idx="6" formatCode="0.000">
                  <c:v>3.9000000000000007E-2</c:v>
                </c:pt>
                <c:pt idx="7">
                  <c:v>0</c:v>
                </c:pt>
              </c:numCache>
            </c:numRef>
          </c:xVal>
          <c:yVal>
            <c:numRef>
              <c:f>'IL1B-1.PLATE'!$D$17:$D$24</c:f>
              <c:numCache>
                <c:formatCode>General</c:formatCode>
                <c:ptCount val="8"/>
                <c:pt idx="0">
                  <c:v>2000</c:v>
                </c:pt>
                <c:pt idx="1">
                  <c:v>1000</c:v>
                </c:pt>
                <c:pt idx="2">
                  <c:v>500</c:v>
                </c:pt>
                <c:pt idx="3">
                  <c:v>250</c:v>
                </c:pt>
                <c:pt idx="4">
                  <c:v>125</c:v>
                </c:pt>
                <c:pt idx="5">
                  <c:v>62.5</c:v>
                </c:pt>
                <c:pt idx="6">
                  <c:v>31.25</c:v>
                </c:pt>
                <c:pt idx="7">
                  <c:v>0</c:v>
                </c:pt>
              </c:numCache>
            </c:numRef>
          </c:yVal>
          <c:smooth val="0"/>
          <c:extLst>
            <c:ext xmlns:c16="http://schemas.microsoft.com/office/drawing/2014/chart" uri="{C3380CC4-5D6E-409C-BE32-E72D297353CC}">
              <c16:uniqueId val="{00000000-A44F-4EE9-95CB-03EE4B9E5150}"/>
            </c:ext>
          </c:extLst>
        </c:ser>
        <c:dLbls>
          <c:showLegendKey val="0"/>
          <c:showVal val="0"/>
          <c:showCatName val="0"/>
          <c:showSerName val="0"/>
          <c:showPercent val="0"/>
          <c:showBubbleSize val="0"/>
        </c:dLbls>
        <c:axId val="531355064"/>
        <c:axId val="531355392"/>
      </c:scatterChart>
      <c:valAx>
        <c:axId val="53135506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531355392"/>
        <c:crosses val="autoZero"/>
        <c:crossBetween val="midCat"/>
      </c:valAx>
      <c:valAx>
        <c:axId val="5313553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53135506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r-T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r-T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IL1-B</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tr-TR"/>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1"/>
            <c:trendlineLbl>
              <c:layout>
                <c:manualLayout>
                  <c:x val="-0.39404658792650921"/>
                  <c:y val="6.1165427238261884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trendlineLbl>
          </c:trendline>
          <c:xVal>
            <c:numRef>
              <c:f>'IL1B-2.PLATE'!$C$19:$C$26</c:f>
              <c:numCache>
                <c:formatCode>General</c:formatCode>
                <c:ptCount val="8"/>
                <c:pt idx="0">
                  <c:v>2.7879999999999998</c:v>
                </c:pt>
                <c:pt idx="1">
                  <c:v>1.8360000000000001</c:v>
                </c:pt>
                <c:pt idx="2" formatCode="0.000">
                  <c:v>1.1149</c:v>
                </c:pt>
                <c:pt idx="3" formatCode="0.000">
                  <c:v>0.79</c:v>
                </c:pt>
                <c:pt idx="4">
                  <c:v>0.36699999999999999</c:v>
                </c:pt>
                <c:pt idx="5" formatCode="0.000">
                  <c:v>0.255</c:v>
                </c:pt>
                <c:pt idx="6" formatCode="0.000">
                  <c:v>0.11499999999999999</c:v>
                </c:pt>
                <c:pt idx="7">
                  <c:v>0</c:v>
                </c:pt>
              </c:numCache>
            </c:numRef>
          </c:xVal>
          <c:yVal>
            <c:numRef>
              <c:f>'IL1B-2.PLATE'!$D$19:$D$26</c:f>
              <c:numCache>
                <c:formatCode>General</c:formatCode>
                <c:ptCount val="8"/>
                <c:pt idx="0">
                  <c:v>2000</c:v>
                </c:pt>
                <c:pt idx="1">
                  <c:v>1000</c:v>
                </c:pt>
                <c:pt idx="2">
                  <c:v>500</c:v>
                </c:pt>
                <c:pt idx="3">
                  <c:v>250</c:v>
                </c:pt>
                <c:pt idx="4">
                  <c:v>125</c:v>
                </c:pt>
                <c:pt idx="5">
                  <c:v>62.5</c:v>
                </c:pt>
                <c:pt idx="6">
                  <c:v>31.25</c:v>
                </c:pt>
                <c:pt idx="7">
                  <c:v>0</c:v>
                </c:pt>
              </c:numCache>
            </c:numRef>
          </c:yVal>
          <c:smooth val="0"/>
          <c:extLst>
            <c:ext xmlns:c16="http://schemas.microsoft.com/office/drawing/2014/chart" uri="{C3380CC4-5D6E-409C-BE32-E72D297353CC}">
              <c16:uniqueId val="{00000000-07FD-42E8-A73A-056C3EFB224C}"/>
            </c:ext>
          </c:extLst>
        </c:ser>
        <c:dLbls>
          <c:showLegendKey val="0"/>
          <c:showVal val="0"/>
          <c:showCatName val="0"/>
          <c:showSerName val="0"/>
          <c:showPercent val="0"/>
          <c:showBubbleSize val="0"/>
        </c:dLbls>
        <c:axId val="459280760"/>
        <c:axId val="459276168"/>
      </c:scatterChart>
      <c:valAx>
        <c:axId val="45928076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459276168"/>
        <c:crosses val="autoZero"/>
        <c:crossBetween val="midCat"/>
      </c:valAx>
      <c:valAx>
        <c:axId val="4592761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45928076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r-TR"/>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r-T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TNF-A</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tr-TR"/>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1"/>
            <c:trendlineLbl>
              <c:layout>
                <c:manualLayout>
                  <c:x val="-0.23054155730533682"/>
                  <c:y val="8.7148950131233596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trendlineLbl>
          </c:trendline>
          <c:xVal>
            <c:numRef>
              <c:f>'TNFA-1.PLATE'!$C$18:$C$25</c:f>
              <c:numCache>
                <c:formatCode>General</c:formatCode>
                <c:ptCount val="8"/>
                <c:pt idx="0">
                  <c:v>1.9470000000000001</c:v>
                </c:pt>
                <c:pt idx="1">
                  <c:v>1.2890000000000001</c:v>
                </c:pt>
                <c:pt idx="2" formatCode="0.000">
                  <c:v>0.88100000000000001</c:v>
                </c:pt>
                <c:pt idx="3" formatCode="0.000">
                  <c:v>0.57799999999999996</c:v>
                </c:pt>
                <c:pt idx="4">
                  <c:v>0.27500000000000002</c:v>
                </c:pt>
                <c:pt idx="5" formatCode="0.000">
                  <c:v>0.21100000000000002</c:v>
                </c:pt>
                <c:pt idx="6" formatCode="0.000">
                  <c:v>9.5000000000000015E-2</c:v>
                </c:pt>
                <c:pt idx="7">
                  <c:v>0</c:v>
                </c:pt>
              </c:numCache>
            </c:numRef>
          </c:xVal>
          <c:yVal>
            <c:numRef>
              <c:f>'TNFA-1.PLATE'!$D$18:$D$25</c:f>
              <c:numCache>
                <c:formatCode>General</c:formatCode>
                <c:ptCount val="8"/>
                <c:pt idx="0">
                  <c:v>1000</c:v>
                </c:pt>
                <c:pt idx="1">
                  <c:v>500</c:v>
                </c:pt>
                <c:pt idx="2">
                  <c:v>250</c:v>
                </c:pt>
                <c:pt idx="3">
                  <c:v>125</c:v>
                </c:pt>
                <c:pt idx="4">
                  <c:v>62.5</c:v>
                </c:pt>
                <c:pt idx="5">
                  <c:v>31.25</c:v>
                </c:pt>
                <c:pt idx="6">
                  <c:v>15.63</c:v>
                </c:pt>
                <c:pt idx="7">
                  <c:v>0</c:v>
                </c:pt>
              </c:numCache>
            </c:numRef>
          </c:yVal>
          <c:smooth val="0"/>
          <c:extLst>
            <c:ext xmlns:c16="http://schemas.microsoft.com/office/drawing/2014/chart" uri="{C3380CC4-5D6E-409C-BE32-E72D297353CC}">
              <c16:uniqueId val="{00000000-1AB3-4B21-BA28-CEA674F1630C}"/>
            </c:ext>
          </c:extLst>
        </c:ser>
        <c:dLbls>
          <c:showLegendKey val="0"/>
          <c:showVal val="0"/>
          <c:showCatName val="0"/>
          <c:showSerName val="0"/>
          <c:showPercent val="0"/>
          <c:showBubbleSize val="0"/>
        </c:dLbls>
        <c:axId val="458688408"/>
        <c:axId val="458690376"/>
      </c:scatterChart>
      <c:valAx>
        <c:axId val="45868840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458690376"/>
        <c:crosses val="autoZero"/>
        <c:crossBetween val="midCat"/>
      </c:valAx>
      <c:valAx>
        <c:axId val="4586903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45868840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r-TR"/>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r-T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TNF-A</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tr-TR"/>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1"/>
            <c:trendlineLbl>
              <c:layout>
                <c:manualLayout>
                  <c:x val="-0.35296062992125982"/>
                  <c:y val="2.2977544473607465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trendlineLbl>
          </c:trendline>
          <c:xVal>
            <c:numRef>
              <c:f>'TNFA-2.PLATE'!$C$17:$C$24</c:f>
              <c:numCache>
                <c:formatCode>General</c:formatCode>
                <c:ptCount val="8"/>
                <c:pt idx="0">
                  <c:v>2.16</c:v>
                </c:pt>
                <c:pt idx="1">
                  <c:v>1.4179999999999999</c:v>
                </c:pt>
                <c:pt idx="2" formatCode="0.000">
                  <c:v>0.8859999999999999</c:v>
                </c:pt>
                <c:pt idx="3" formatCode="0.000">
                  <c:v>0.55400000000000005</c:v>
                </c:pt>
                <c:pt idx="4">
                  <c:v>0.29499999999999998</c:v>
                </c:pt>
                <c:pt idx="5" formatCode="0.000">
                  <c:v>0.21900000000000003</c:v>
                </c:pt>
                <c:pt idx="6" formatCode="0.000">
                  <c:v>4.5999999999999999E-2</c:v>
                </c:pt>
                <c:pt idx="7">
                  <c:v>0</c:v>
                </c:pt>
              </c:numCache>
            </c:numRef>
          </c:xVal>
          <c:yVal>
            <c:numRef>
              <c:f>'TNFA-2.PLATE'!$D$17:$D$24</c:f>
              <c:numCache>
                <c:formatCode>General</c:formatCode>
                <c:ptCount val="8"/>
                <c:pt idx="0">
                  <c:v>1000</c:v>
                </c:pt>
                <c:pt idx="1">
                  <c:v>500</c:v>
                </c:pt>
                <c:pt idx="2">
                  <c:v>250</c:v>
                </c:pt>
                <c:pt idx="3">
                  <c:v>125</c:v>
                </c:pt>
                <c:pt idx="4">
                  <c:v>62.5</c:v>
                </c:pt>
                <c:pt idx="5">
                  <c:v>31.25</c:v>
                </c:pt>
                <c:pt idx="6">
                  <c:v>15.63</c:v>
                </c:pt>
                <c:pt idx="7">
                  <c:v>0</c:v>
                </c:pt>
              </c:numCache>
            </c:numRef>
          </c:yVal>
          <c:smooth val="0"/>
          <c:extLst>
            <c:ext xmlns:c16="http://schemas.microsoft.com/office/drawing/2014/chart" uri="{C3380CC4-5D6E-409C-BE32-E72D297353CC}">
              <c16:uniqueId val="{00000000-4828-470A-BC15-E90ABCC41D74}"/>
            </c:ext>
          </c:extLst>
        </c:ser>
        <c:dLbls>
          <c:showLegendKey val="0"/>
          <c:showVal val="0"/>
          <c:showCatName val="0"/>
          <c:showSerName val="0"/>
          <c:showPercent val="0"/>
          <c:showBubbleSize val="0"/>
        </c:dLbls>
        <c:axId val="533116312"/>
        <c:axId val="533115328"/>
      </c:scatterChart>
      <c:valAx>
        <c:axId val="53311631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533115328"/>
        <c:crosses val="autoZero"/>
        <c:crossBetween val="midCat"/>
      </c:valAx>
      <c:valAx>
        <c:axId val="5331153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53311631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r-T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7</xdr:col>
      <xdr:colOff>236220</xdr:colOff>
      <xdr:row>11</xdr:row>
      <xdr:rowOff>11430</xdr:rowOff>
    </xdr:from>
    <xdr:to>
      <xdr:col>14</xdr:col>
      <xdr:colOff>541020</xdr:colOff>
      <xdr:row>26</xdr:row>
      <xdr:rowOff>11430</xdr:rowOff>
    </xdr:to>
    <xdr:graphicFrame macro="">
      <xdr:nvGraphicFramePr>
        <xdr:cNvPr id="2" name="Grafik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30480</xdr:colOff>
      <xdr:row>11</xdr:row>
      <xdr:rowOff>11430</xdr:rowOff>
    </xdr:from>
    <xdr:to>
      <xdr:col>14</xdr:col>
      <xdr:colOff>335280</xdr:colOff>
      <xdr:row>26</xdr:row>
      <xdr:rowOff>11430</xdr:rowOff>
    </xdr:to>
    <xdr:graphicFrame macro="">
      <xdr:nvGraphicFramePr>
        <xdr:cNvPr id="2" name="Grafik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7</xdr:col>
      <xdr:colOff>182880</xdr:colOff>
      <xdr:row>11</xdr:row>
      <xdr:rowOff>19050</xdr:rowOff>
    </xdr:from>
    <xdr:to>
      <xdr:col>14</xdr:col>
      <xdr:colOff>487680</xdr:colOff>
      <xdr:row>26</xdr:row>
      <xdr:rowOff>19050</xdr:rowOff>
    </xdr:to>
    <xdr:graphicFrame macro="">
      <xdr:nvGraphicFramePr>
        <xdr:cNvPr id="2" name="Grafik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7</xdr:col>
      <xdr:colOff>289560</xdr:colOff>
      <xdr:row>11</xdr:row>
      <xdr:rowOff>34290</xdr:rowOff>
    </xdr:from>
    <xdr:to>
      <xdr:col>14</xdr:col>
      <xdr:colOff>594360</xdr:colOff>
      <xdr:row>26</xdr:row>
      <xdr:rowOff>34290</xdr:rowOff>
    </xdr:to>
    <xdr:graphicFrame macro="">
      <xdr:nvGraphicFramePr>
        <xdr:cNvPr id="2" name="Grafik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6</xdr:col>
      <xdr:colOff>236220</xdr:colOff>
      <xdr:row>11</xdr:row>
      <xdr:rowOff>49530</xdr:rowOff>
    </xdr:from>
    <xdr:to>
      <xdr:col>13</xdr:col>
      <xdr:colOff>541020</xdr:colOff>
      <xdr:row>26</xdr:row>
      <xdr:rowOff>49530</xdr:rowOff>
    </xdr:to>
    <xdr:graphicFrame macro="">
      <xdr:nvGraphicFramePr>
        <xdr:cNvPr id="2" name="Grafik 1">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7</xdr:col>
      <xdr:colOff>266700</xdr:colOff>
      <xdr:row>12</xdr:row>
      <xdr:rowOff>19050</xdr:rowOff>
    </xdr:from>
    <xdr:to>
      <xdr:col>14</xdr:col>
      <xdr:colOff>571500</xdr:colOff>
      <xdr:row>27</xdr:row>
      <xdr:rowOff>19050</xdr:rowOff>
    </xdr:to>
    <xdr:graphicFrame macro="">
      <xdr:nvGraphicFramePr>
        <xdr:cNvPr id="2" name="Grafik 1">
          <a:extLst>
            <a:ext uri="{FF2B5EF4-FFF2-40B4-BE49-F238E27FC236}">
              <a16:creationId xmlns:a16="http://schemas.microsoft.com/office/drawing/2014/main" id="{00000000-0008-0000-05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8</xdr:row>
      <xdr:rowOff>0</xdr:rowOff>
    </xdr:from>
    <xdr:to>
      <xdr:col>6</xdr:col>
      <xdr:colOff>1432560</xdr:colOff>
      <xdr:row>42</xdr:row>
      <xdr:rowOff>43069</xdr:rowOff>
    </xdr:to>
    <xdr:pic>
      <xdr:nvPicPr>
        <xdr:cNvPr id="2" name="Resim 1">
          <a:extLst>
            <a:ext uri="{FF2B5EF4-FFF2-40B4-BE49-F238E27FC236}">
              <a16:creationId xmlns:a16="http://schemas.microsoft.com/office/drawing/2014/main" id="{00000000-0008-0000-07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1562100"/>
          <a:ext cx="10058400" cy="6260989"/>
        </a:xfrm>
        <a:prstGeom prst="rect">
          <a:avLst/>
        </a:prstGeom>
      </xdr:spPr>
    </xdr:pic>
    <xdr:clientData/>
  </xdr:twoCellAnchor>
  <xdr:twoCellAnchor editAs="oneCell">
    <xdr:from>
      <xdr:col>0</xdr:col>
      <xdr:colOff>0</xdr:colOff>
      <xdr:row>42</xdr:row>
      <xdr:rowOff>0</xdr:rowOff>
    </xdr:from>
    <xdr:to>
      <xdr:col>6</xdr:col>
      <xdr:colOff>1432560</xdr:colOff>
      <xdr:row>80</xdr:row>
      <xdr:rowOff>136579</xdr:rowOff>
    </xdr:to>
    <xdr:pic>
      <xdr:nvPicPr>
        <xdr:cNvPr id="3" name="Resim 2">
          <a:extLst>
            <a:ext uri="{FF2B5EF4-FFF2-40B4-BE49-F238E27FC236}">
              <a16:creationId xmlns:a16="http://schemas.microsoft.com/office/drawing/2014/main" id="{00000000-0008-0000-07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7780020"/>
          <a:ext cx="10058400" cy="7086019"/>
        </a:xfrm>
        <a:prstGeom prst="rect">
          <a:avLst/>
        </a:prstGeom>
      </xdr:spPr>
    </xdr:pic>
    <xdr:clientData/>
  </xdr:twoCellAnchor>
</xdr:wsDr>
</file>

<file path=xl/theme/theme1.xml><?xml version="1.0" encoding="utf-8"?>
<a:theme xmlns:a="http://schemas.openxmlformats.org/drawingml/2006/main" name="Office Teması">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L93"/>
  <sheetViews>
    <sheetView workbookViewId="0">
      <selection activeCell="P18" sqref="P18"/>
    </sheetView>
  </sheetViews>
  <sheetFormatPr defaultRowHeight="15" x14ac:dyDescent="0.25"/>
  <cols>
    <col min="1" max="1" width="17" customWidth="1"/>
    <col min="2" max="2" width="14.140625" customWidth="1"/>
    <col min="3" max="3" width="11.42578125" customWidth="1"/>
    <col min="4" max="4" width="14.5703125" customWidth="1"/>
    <col min="5" max="5" width="20.28515625" customWidth="1"/>
  </cols>
  <sheetData>
    <row r="2" spans="1:10" x14ac:dyDescent="0.25">
      <c r="A2" s="3">
        <v>2.327</v>
      </c>
      <c r="B2" s="3">
        <v>2.4550000000000001</v>
      </c>
      <c r="C2" s="2">
        <v>0.42699999999999999</v>
      </c>
      <c r="D2" s="2">
        <v>0.28499999999999998</v>
      </c>
      <c r="E2" s="2">
        <v>0.438</v>
      </c>
      <c r="F2" s="2">
        <v>0.49099999999999999</v>
      </c>
      <c r="G2" s="2">
        <v>0.27200000000000002</v>
      </c>
      <c r="H2" s="2">
        <v>0.27800000000000002</v>
      </c>
      <c r="I2" s="2">
        <v>0.84399999999999997</v>
      </c>
      <c r="J2" s="2">
        <v>0.437</v>
      </c>
    </row>
    <row r="3" spans="1:10" x14ac:dyDescent="0.25">
      <c r="A3" s="3">
        <v>1.577</v>
      </c>
      <c r="B3" s="3">
        <v>1.536</v>
      </c>
      <c r="C3" s="2">
        <v>0.38200000000000001</v>
      </c>
      <c r="D3" s="2">
        <v>0.28199999999999997</v>
      </c>
      <c r="E3" s="2">
        <v>0.47800000000000004</v>
      </c>
      <c r="F3" s="2">
        <v>0.56200000000000006</v>
      </c>
      <c r="G3" s="2">
        <v>0.28699999999999998</v>
      </c>
      <c r="H3" s="2">
        <v>0.27400000000000002</v>
      </c>
      <c r="I3" s="2">
        <v>0.67700000000000005</v>
      </c>
      <c r="J3" s="2">
        <v>0.47399999999999998</v>
      </c>
    </row>
    <row r="4" spans="1:10" x14ac:dyDescent="0.25">
      <c r="A4" s="3">
        <v>0.92500000000000004</v>
      </c>
      <c r="B4" s="3">
        <v>1.173</v>
      </c>
      <c r="C4" s="2">
        <v>0.309</v>
      </c>
      <c r="D4" s="2">
        <v>0.29099999999999998</v>
      </c>
      <c r="E4" s="2">
        <v>0.39200000000000002</v>
      </c>
      <c r="F4" s="2">
        <v>0.30399999999999999</v>
      </c>
      <c r="G4" s="2">
        <v>0.30199999999999999</v>
      </c>
      <c r="H4" s="2">
        <v>0.27600000000000002</v>
      </c>
      <c r="I4" s="2">
        <v>0.28299999999999997</v>
      </c>
      <c r="J4" s="2">
        <v>0.58099999999999996</v>
      </c>
    </row>
    <row r="5" spans="1:10" x14ac:dyDescent="0.25">
      <c r="A5" s="3">
        <v>0.58299999999999996</v>
      </c>
      <c r="B5" s="3">
        <v>0.56899999999999995</v>
      </c>
      <c r="C5" s="2">
        <v>0.28399999999999997</v>
      </c>
      <c r="D5" s="2">
        <v>0.28699999999999998</v>
      </c>
      <c r="E5" s="2">
        <v>0.38400000000000001</v>
      </c>
      <c r="F5" s="2">
        <v>0.311</v>
      </c>
      <c r="G5" s="2">
        <v>0.315</v>
      </c>
      <c r="H5" s="2">
        <v>0.31900000000000001</v>
      </c>
      <c r="I5" s="2">
        <v>0.28499999999999998</v>
      </c>
      <c r="J5" s="2">
        <v>0.63800000000000001</v>
      </c>
    </row>
    <row r="6" spans="1:10" x14ac:dyDescent="0.25">
      <c r="A6" s="3">
        <v>0.39100000000000001</v>
      </c>
      <c r="B6" s="3">
        <v>0.40300000000000002</v>
      </c>
      <c r="C6" s="2">
        <v>0.19400000000000001</v>
      </c>
      <c r="D6" s="2">
        <v>0.28699999999999998</v>
      </c>
      <c r="E6" s="2">
        <v>0.47599999999999998</v>
      </c>
      <c r="F6" s="2">
        <v>0.438</v>
      </c>
      <c r="G6" s="2">
        <v>0.308</v>
      </c>
      <c r="H6" s="2">
        <v>0.20699999999999999</v>
      </c>
      <c r="I6" s="2">
        <v>0.47899999999999998</v>
      </c>
      <c r="J6" s="2">
        <v>0.217</v>
      </c>
    </row>
    <row r="7" spans="1:10" x14ac:dyDescent="0.25">
      <c r="A7" s="3">
        <v>0.246</v>
      </c>
      <c r="B7" s="3">
        <v>0.29399999999999998</v>
      </c>
      <c r="C7" s="2">
        <v>0.125</v>
      </c>
      <c r="D7" s="2">
        <v>0.28599999999999998</v>
      </c>
      <c r="E7" s="2">
        <v>0.53300000000000003</v>
      </c>
      <c r="F7" s="2">
        <v>0.42799999999999999</v>
      </c>
      <c r="G7" s="2">
        <v>0.40100000000000002</v>
      </c>
      <c r="H7" s="2">
        <v>0.26300000000000001</v>
      </c>
      <c r="I7" s="2">
        <v>0.47699999999999998</v>
      </c>
      <c r="J7" s="2">
        <v>9.1999999999999998E-2</v>
      </c>
    </row>
    <row r="8" spans="1:10" x14ac:dyDescent="0.25">
      <c r="A8" s="3">
        <v>0.192</v>
      </c>
      <c r="B8" s="3">
        <v>0.19800000000000001</v>
      </c>
      <c r="C8" s="2">
        <v>0.28899999999999998</v>
      </c>
      <c r="D8" s="2">
        <v>0.27700000000000002</v>
      </c>
      <c r="E8" s="2">
        <v>0.28599999999999998</v>
      </c>
      <c r="F8" s="2">
        <v>0.27900000000000003</v>
      </c>
      <c r="G8" s="2">
        <v>0.27500000000000002</v>
      </c>
      <c r="H8" s="2">
        <v>0.26900000000000002</v>
      </c>
      <c r="I8" s="2">
        <v>0.27600000000000002</v>
      </c>
      <c r="J8" s="2">
        <v>0.20500000000000002</v>
      </c>
    </row>
    <row r="9" spans="1:10" x14ac:dyDescent="0.25">
      <c r="A9" s="5">
        <v>8.2000000000000003E-2</v>
      </c>
      <c r="B9" s="5">
        <v>8.7999999999999995E-2</v>
      </c>
      <c r="C9" s="2">
        <v>0.28699999999999998</v>
      </c>
      <c r="D9" s="2">
        <v>0.30199999999999999</v>
      </c>
      <c r="E9" s="2">
        <v>0.27300000000000002</v>
      </c>
      <c r="F9" s="2">
        <v>0.28899999999999998</v>
      </c>
      <c r="G9" s="2">
        <v>0.26400000000000001</v>
      </c>
      <c r="H9" s="2">
        <v>0.27800000000000002</v>
      </c>
      <c r="I9" s="2">
        <v>0.27500000000000002</v>
      </c>
      <c r="J9" s="2">
        <v>0.26</v>
      </c>
    </row>
    <row r="10" spans="1:10" x14ac:dyDescent="0.25">
      <c r="A10" t="s">
        <v>0</v>
      </c>
    </row>
    <row r="16" spans="1:10" x14ac:dyDescent="0.25">
      <c r="B16" s="6" t="s">
        <v>12</v>
      </c>
      <c r="C16" s="6" t="s">
        <v>1</v>
      </c>
      <c r="D16" s="6" t="s">
        <v>2</v>
      </c>
      <c r="E16" s="6" t="s">
        <v>3</v>
      </c>
    </row>
    <row r="17" spans="1:12" x14ac:dyDescent="0.25">
      <c r="A17" t="s">
        <v>4</v>
      </c>
      <c r="B17" s="7">
        <v>2.391</v>
      </c>
      <c r="C17" s="1">
        <f>B17-B24</f>
        <v>2.306</v>
      </c>
      <c r="D17" s="1">
        <v>2000</v>
      </c>
      <c r="E17" s="8">
        <f>(244.32*C17*C17)+(307.45*C17)-(2.9531)</f>
        <v>2005.2314275199999</v>
      </c>
    </row>
    <row r="18" spans="1:12" x14ac:dyDescent="0.25">
      <c r="A18" t="s">
        <v>5</v>
      </c>
      <c r="B18" s="7">
        <v>1.556</v>
      </c>
      <c r="C18" s="1">
        <f>B18-B24</f>
        <v>1.4710000000000001</v>
      </c>
      <c r="D18" s="1">
        <v>1000</v>
      </c>
      <c r="E18" s="8">
        <f t="shared" ref="E18:E24" si="0">(244.32*C18*C18)+(307.45*C18)-(2.9531)</f>
        <v>977.97548312000015</v>
      </c>
    </row>
    <row r="19" spans="1:12" x14ac:dyDescent="0.25">
      <c r="A19" t="s">
        <v>6</v>
      </c>
      <c r="B19" s="7">
        <v>1.0489999999999999</v>
      </c>
      <c r="C19" s="9">
        <f>B19-B24</f>
        <v>0.96399999999999997</v>
      </c>
      <c r="D19" s="1">
        <v>500</v>
      </c>
      <c r="E19" s="8">
        <f t="shared" si="0"/>
        <v>520.47429871999998</v>
      </c>
    </row>
    <row r="20" spans="1:12" x14ac:dyDescent="0.25">
      <c r="A20" t="s">
        <v>7</v>
      </c>
      <c r="B20" s="7">
        <v>0.57599999999999996</v>
      </c>
      <c r="C20" s="9">
        <f>B20-B25</f>
        <v>0.57599999999999996</v>
      </c>
      <c r="D20" s="1">
        <v>250</v>
      </c>
      <c r="E20" s="8">
        <f t="shared" si="0"/>
        <v>255.19761231999996</v>
      </c>
    </row>
    <row r="21" spans="1:12" x14ac:dyDescent="0.25">
      <c r="A21" t="s">
        <v>8</v>
      </c>
      <c r="B21" s="7">
        <v>0.39700000000000002</v>
      </c>
      <c r="C21" s="1">
        <f>B21-B24</f>
        <v>0.312</v>
      </c>
      <c r="D21" s="1">
        <v>125</v>
      </c>
      <c r="E21" s="8">
        <f t="shared" si="0"/>
        <v>116.75438607999999</v>
      </c>
    </row>
    <row r="22" spans="1:12" x14ac:dyDescent="0.25">
      <c r="A22" t="s">
        <v>9</v>
      </c>
      <c r="B22" s="7">
        <v>0.27</v>
      </c>
      <c r="C22" s="9">
        <f>B22-B24</f>
        <v>0.185</v>
      </c>
      <c r="D22" s="1">
        <v>62.5</v>
      </c>
      <c r="E22" s="8">
        <f t="shared" si="0"/>
        <v>62.287001999999994</v>
      </c>
    </row>
    <row r="23" spans="1:12" x14ac:dyDescent="0.25">
      <c r="A23" t="s">
        <v>10</v>
      </c>
      <c r="B23" s="7">
        <v>0.19500000000000001</v>
      </c>
      <c r="C23" s="9">
        <f>B23-B24</f>
        <v>0.11</v>
      </c>
      <c r="D23" s="1">
        <v>31.25</v>
      </c>
      <c r="E23" s="8">
        <f t="shared" si="0"/>
        <v>33.822671999999997</v>
      </c>
    </row>
    <row r="24" spans="1:12" x14ac:dyDescent="0.25">
      <c r="A24" t="s">
        <v>11</v>
      </c>
      <c r="B24" s="10">
        <v>8.5000000000000006E-2</v>
      </c>
      <c r="C24" s="1">
        <f>B24-B24</f>
        <v>0</v>
      </c>
      <c r="D24" s="1">
        <v>0</v>
      </c>
      <c r="E24" s="8">
        <f t="shared" si="0"/>
        <v>-2.9531000000000001</v>
      </c>
    </row>
    <row r="27" spans="1:12" x14ac:dyDescent="0.25">
      <c r="K27" s="14" t="s">
        <v>16</v>
      </c>
      <c r="L27" s="14"/>
    </row>
    <row r="33" spans="1:5" x14ac:dyDescent="0.25">
      <c r="A33" s="11" t="s">
        <v>13</v>
      </c>
      <c r="B33" s="2" t="s">
        <v>14</v>
      </c>
      <c r="C33" s="4" t="s">
        <v>11</v>
      </c>
      <c r="D33" s="1" t="s">
        <v>1</v>
      </c>
      <c r="E33" s="12" t="s">
        <v>15</v>
      </c>
    </row>
    <row r="34" spans="1:5" x14ac:dyDescent="0.25">
      <c r="A34" s="11" t="s">
        <v>22</v>
      </c>
      <c r="B34" s="2">
        <v>0.42699999999999999</v>
      </c>
      <c r="C34" s="10">
        <v>8.5000000000000006E-2</v>
      </c>
      <c r="D34" s="9">
        <f t="shared" ref="D34:D65" si="1">(B34-C34)</f>
        <v>0.34199999999999997</v>
      </c>
      <c r="E34" s="8">
        <f t="shared" ref="E34:E65" si="2">(244.32*D34*D34)+(307.45*D34)-(2.9531)</f>
        <v>130.77144447999999</v>
      </c>
    </row>
    <row r="35" spans="1:5" x14ac:dyDescent="0.25">
      <c r="A35" s="11" t="s">
        <v>22</v>
      </c>
      <c r="B35" s="2">
        <v>0.38200000000000001</v>
      </c>
      <c r="C35" s="10">
        <v>8.5000000000000006E-2</v>
      </c>
      <c r="D35" s="9">
        <f t="shared" si="1"/>
        <v>0.29699999999999999</v>
      </c>
      <c r="E35" s="8">
        <f t="shared" si="2"/>
        <v>109.91077287999998</v>
      </c>
    </row>
    <row r="36" spans="1:5" x14ac:dyDescent="0.25">
      <c r="A36" s="11" t="s">
        <v>24</v>
      </c>
      <c r="B36" s="2">
        <v>0.309</v>
      </c>
      <c r="C36" s="10">
        <v>8.5000000000000006E-2</v>
      </c>
      <c r="D36" s="9">
        <f t="shared" si="1"/>
        <v>0.22399999999999998</v>
      </c>
      <c r="E36" s="8">
        <f t="shared" si="2"/>
        <v>78.174700319999985</v>
      </c>
    </row>
    <row r="37" spans="1:5" x14ac:dyDescent="0.25">
      <c r="A37" s="11" t="s">
        <v>24</v>
      </c>
      <c r="B37" s="2">
        <v>0.28399999999999997</v>
      </c>
      <c r="C37" s="10">
        <v>8.5000000000000006E-2</v>
      </c>
      <c r="D37" s="9">
        <f t="shared" si="1"/>
        <v>0.19899999999999995</v>
      </c>
      <c r="E37" s="8">
        <f t="shared" si="2"/>
        <v>67.904766319999979</v>
      </c>
    </row>
    <row r="38" spans="1:5" x14ac:dyDescent="0.25">
      <c r="A38" s="11" t="s">
        <v>26</v>
      </c>
      <c r="B38" s="2">
        <v>0.19400000000000001</v>
      </c>
      <c r="C38" s="10">
        <v>8.5000000000000006E-2</v>
      </c>
      <c r="D38" s="9">
        <f t="shared" si="1"/>
        <v>0.109</v>
      </c>
      <c r="E38" s="8">
        <f t="shared" si="2"/>
        <v>33.461715920000003</v>
      </c>
    </row>
    <row r="39" spans="1:5" x14ac:dyDescent="0.25">
      <c r="A39" s="11" t="s">
        <v>26</v>
      </c>
      <c r="B39" s="2">
        <v>0.125</v>
      </c>
      <c r="C39" s="10">
        <v>8.5000000000000006E-2</v>
      </c>
      <c r="D39" s="9">
        <f t="shared" si="1"/>
        <v>3.9999999999999994E-2</v>
      </c>
      <c r="E39" s="8">
        <f t="shared" si="2"/>
        <v>9.7358119999999992</v>
      </c>
    </row>
    <row r="40" spans="1:5" x14ac:dyDescent="0.25">
      <c r="A40" s="11" t="s">
        <v>27</v>
      </c>
      <c r="B40" s="2">
        <v>0.28899999999999998</v>
      </c>
      <c r="C40" s="10">
        <v>8.5000000000000006E-2</v>
      </c>
      <c r="D40" s="9">
        <f t="shared" si="1"/>
        <v>0.20399999999999996</v>
      </c>
      <c r="E40" s="8">
        <f t="shared" si="2"/>
        <v>69.934321119999979</v>
      </c>
    </row>
    <row r="41" spans="1:5" x14ac:dyDescent="0.25">
      <c r="A41" s="11" t="s">
        <v>27</v>
      </c>
      <c r="B41" s="2">
        <v>0.28699999999999998</v>
      </c>
      <c r="C41" s="10">
        <v>8.5000000000000006E-2</v>
      </c>
      <c r="D41" s="9">
        <f t="shared" si="1"/>
        <v>0.20199999999999996</v>
      </c>
      <c r="E41" s="8">
        <f t="shared" si="2"/>
        <v>69.121033279999978</v>
      </c>
    </row>
    <row r="42" spans="1:5" x14ac:dyDescent="0.25">
      <c r="A42" s="11" t="s">
        <v>28</v>
      </c>
      <c r="B42" s="2">
        <v>0.28499999999999998</v>
      </c>
      <c r="C42" s="10">
        <v>8.5000000000000006E-2</v>
      </c>
      <c r="D42" s="9">
        <f t="shared" si="1"/>
        <v>0.19999999999999996</v>
      </c>
      <c r="E42" s="8">
        <f t="shared" si="2"/>
        <v>68.309699999999964</v>
      </c>
    </row>
    <row r="43" spans="1:5" x14ac:dyDescent="0.25">
      <c r="A43" s="11" t="s">
        <v>28</v>
      </c>
      <c r="B43" s="2">
        <v>0.28199999999999997</v>
      </c>
      <c r="C43" s="10">
        <v>8.5000000000000006E-2</v>
      </c>
      <c r="D43" s="9">
        <f t="shared" si="1"/>
        <v>0.19699999999999995</v>
      </c>
      <c r="E43" s="8">
        <f t="shared" si="2"/>
        <v>67.096364879999982</v>
      </c>
    </row>
    <row r="44" spans="1:5" x14ac:dyDescent="0.25">
      <c r="A44" s="11" t="s">
        <v>29</v>
      </c>
      <c r="B44" s="2">
        <v>0.29099999999999998</v>
      </c>
      <c r="C44" s="10">
        <v>8.5000000000000006E-2</v>
      </c>
      <c r="D44" s="9">
        <f t="shared" si="1"/>
        <v>0.20599999999999996</v>
      </c>
      <c r="E44" s="8">
        <f t="shared" si="2"/>
        <v>70.749563519999967</v>
      </c>
    </row>
    <row r="45" spans="1:5" x14ac:dyDescent="0.25">
      <c r="A45" s="11" t="s">
        <v>29</v>
      </c>
      <c r="B45" s="2">
        <v>0.28699999999999998</v>
      </c>
      <c r="C45" s="10">
        <v>8.5000000000000006E-2</v>
      </c>
      <c r="D45" s="9">
        <f t="shared" si="1"/>
        <v>0.20199999999999996</v>
      </c>
      <c r="E45" s="8">
        <f t="shared" si="2"/>
        <v>69.121033279999978</v>
      </c>
    </row>
    <row r="46" spans="1:5" x14ac:dyDescent="0.25">
      <c r="A46" s="11" t="s">
        <v>37</v>
      </c>
      <c r="B46" s="2">
        <v>0.28699999999999998</v>
      </c>
      <c r="C46" s="10">
        <v>8.5000000000000006E-2</v>
      </c>
      <c r="D46" s="9">
        <f t="shared" si="1"/>
        <v>0.20199999999999996</v>
      </c>
      <c r="E46" s="8">
        <f t="shared" si="2"/>
        <v>69.121033279999978</v>
      </c>
    </row>
    <row r="47" spans="1:5" x14ac:dyDescent="0.25">
      <c r="A47" s="11" t="s">
        <v>37</v>
      </c>
      <c r="B47" s="2">
        <v>0.28599999999999998</v>
      </c>
      <c r="C47" s="10">
        <v>8.5000000000000006E-2</v>
      </c>
      <c r="D47" s="9">
        <f t="shared" si="1"/>
        <v>0.20099999999999996</v>
      </c>
      <c r="E47" s="8">
        <f t="shared" si="2"/>
        <v>68.715122319999978</v>
      </c>
    </row>
    <row r="48" spans="1:5" x14ac:dyDescent="0.25">
      <c r="A48" s="11" t="s">
        <v>30</v>
      </c>
      <c r="B48" s="2">
        <v>0.27700000000000002</v>
      </c>
      <c r="C48" s="10">
        <v>8.5000000000000006E-2</v>
      </c>
      <c r="D48" s="9">
        <f t="shared" si="1"/>
        <v>0.192</v>
      </c>
      <c r="E48" s="8">
        <f t="shared" si="2"/>
        <v>65.083912479999995</v>
      </c>
    </row>
    <row r="49" spans="1:5" x14ac:dyDescent="0.25">
      <c r="A49" s="11" t="s">
        <v>30</v>
      </c>
      <c r="B49" s="2">
        <v>0.30199999999999999</v>
      </c>
      <c r="C49" s="10">
        <v>8.5000000000000006E-2</v>
      </c>
      <c r="D49" s="9">
        <f t="shared" si="1"/>
        <v>0.21699999999999997</v>
      </c>
      <c r="E49" s="8">
        <f t="shared" si="2"/>
        <v>75.268334479999979</v>
      </c>
    </row>
    <row r="50" spans="1:5" x14ac:dyDescent="0.25">
      <c r="A50" s="11" t="s">
        <v>31</v>
      </c>
      <c r="B50" s="2">
        <v>0.438</v>
      </c>
      <c r="C50" s="10">
        <v>8.5000000000000006E-2</v>
      </c>
      <c r="D50" s="9">
        <f t="shared" si="1"/>
        <v>0.35299999999999998</v>
      </c>
      <c r="E50" s="8">
        <f t="shared" si="2"/>
        <v>136.02122087999999</v>
      </c>
    </row>
    <row r="51" spans="1:5" x14ac:dyDescent="0.25">
      <c r="A51" s="11" t="s">
        <v>31</v>
      </c>
      <c r="B51" s="2">
        <v>0.47800000000000004</v>
      </c>
      <c r="C51" s="10">
        <v>8.5000000000000006E-2</v>
      </c>
      <c r="D51" s="9">
        <f t="shared" si="1"/>
        <v>0.39300000000000002</v>
      </c>
      <c r="E51" s="8">
        <f t="shared" si="2"/>
        <v>155.60972967999999</v>
      </c>
    </row>
    <row r="52" spans="1:5" x14ac:dyDescent="0.25">
      <c r="A52" s="11" t="s">
        <v>32</v>
      </c>
      <c r="B52" s="2">
        <v>0.39200000000000002</v>
      </c>
      <c r="C52" s="10">
        <v>8.5000000000000006E-2</v>
      </c>
      <c r="D52" s="9">
        <f t="shared" si="1"/>
        <v>0.307</v>
      </c>
      <c r="E52" s="8">
        <f t="shared" si="2"/>
        <v>114.46096567999999</v>
      </c>
    </row>
    <row r="53" spans="1:5" x14ac:dyDescent="0.25">
      <c r="A53" s="11" t="s">
        <v>32</v>
      </c>
      <c r="B53" s="2">
        <v>0.38400000000000001</v>
      </c>
      <c r="C53" s="10">
        <v>8.5000000000000006E-2</v>
      </c>
      <c r="D53" s="9">
        <f t="shared" si="1"/>
        <v>0.29899999999999999</v>
      </c>
      <c r="E53" s="8">
        <f t="shared" si="2"/>
        <v>110.81690231999998</v>
      </c>
    </row>
    <row r="54" spans="1:5" x14ac:dyDescent="0.25">
      <c r="A54" s="11" t="s">
        <v>33</v>
      </c>
      <c r="B54" s="2">
        <v>0.47599999999999998</v>
      </c>
      <c r="C54" s="10">
        <v>8.5000000000000006E-2</v>
      </c>
      <c r="D54" s="9">
        <f t="shared" si="1"/>
        <v>0.39099999999999996</v>
      </c>
      <c r="E54" s="8">
        <f t="shared" si="2"/>
        <v>154.61173591999997</v>
      </c>
    </row>
    <row r="55" spans="1:5" x14ac:dyDescent="0.25">
      <c r="A55" s="11" t="s">
        <v>33</v>
      </c>
      <c r="B55" s="2">
        <v>0.53300000000000003</v>
      </c>
      <c r="C55" s="10">
        <v>8.5000000000000006E-2</v>
      </c>
      <c r="D55" s="9">
        <f t="shared" si="1"/>
        <v>0.44800000000000001</v>
      </c>
      <c r="E55" s="8">
        <f t="shared" si="2"/>
        <v>183.82050127999997</v>
      </c>
    </row>
    <row r="56" spans="1:5" x14ac:dyDescent="0.25">
      <c r="A56" s="11" t="s">
        <v>34</v>
      </c>
      <c r="B56" s="2">
        <v>0.28599999999999998</v>
      </c>
      <c r="C56" s="10">
        <v>8.5000000000000006E-2</v>
      </c>
      <c r="D56" s="9">
        <f t="shared" si="1"/>
        <v>0.20099999999999996</v>
      </c>
      <c r="E56" s="8">
        <f t="shared" si="2"/>
        <v>68.715122319999978</v>
      </c>
    </row>
    <row r="57" spans="1:5" x14ac:dyDescent="0.25">
      <c r="A57" s="11" t="s">
        <v>34</v>
      </c>
      <c r="B57" s="2">
        <v>0.27300000000000002</v>
      </c>
      <c r="C57" s="10">
        <v>8.5000000000000006E-2</v>
      </c>
      <c r="D57" s="9">
        <f t="shared" si="1"/>
        <v>0.188</v>
      </c>
      <c r="E57" s="8">
        <f t="shared" si="2"/>
        <v>63.482746079999991</v>
      </c>
    </row>
    <row r="58" spans="1:5" x14ac:dyDescent="0.25">
      <c r="A58" s="11" t="s">
        <v>35</v>
      </c>
      <c r="B58" s="2">
        <v>0.49099999999999999</v>
      </c>
      <c r="C58" s="10">
        <v>8.5000000000000006E-2</v>
      </c>
      <c r="D58" s="9">
        <f t="shared" si="1"/>
        <v>0.40599999999999997</v>
      </c>
      <c r="E58" s="8">
        <f t="shared" si="2"/>
        <v>162.14433151999998</v>
      </c>
    </row>
    <row r="59" spans="1:5" x14ac:dyDescent="0.25">
      <c r="A59" s="11" t="s">
        <v>35</v>
      </c>
      <c r="B59" s="2">
        <v>0.56200000000000006</v>
      </c>
      <c r="C59" s="10">
        <v>8.5000000000000006E-2</v>
      </c>
      <c r="D59" s="9">
        <f t="shared" si="1"/>
        <v>0.47700000000000004</v>
      </c>
      <c r="E59" s="8">
        <f t="shared" si="2"/>
        <v>199.29043528</v>
      </c>
    </row>
    <row r="60" spans="1:5" x14ac:dyDescent="0.25">
      <c r="A60" s="11" t="s">
        <v>36</v>
      </c>
      <c r="B60" s="2">
        <v>0.30399999999999999</v>
      </c>
      <c r="C60" s="10">
        <v>8.5000000000000006E-2</v>
      </c>
      <c r="D60" s="9">
        <f t="shared" si="1"/>
        <v>0.21899999999999997</v>
      </c>
      <c r="E60" s="8">
        <f t="shared" si="2"/>
        <v>76.096281519999991</v>
      </c>
    </row>
    <row r="61" spans="1:5" x14ac:dyDescent="0.25">
      <c r="A61" s="11" t="s">
        <v>36</v>
      </c>
      <c r="B61" s="2">
        <v>0.311</v>
      </c>
      <c r="C61" s="10">
        <v>8.5000000000000006E-2</v>
      </c>
      <c r="D61" s="9">
        <f t="shared" si="1"/>
        <v>0.22599999999999998</v>
      </c>
      <c r="E61" s="8">
        <f t="shared" si="2"/>
        <v>79.009488319999974</v>
      </c>
    </row>
    <row r="62" spans="1:5" x14ac:dyDescent="0.25">
      <c r="A62" s="11" t="s">
        <v>38</v>
      </c>
      <c r="B62" s="2">
        <v>0.438</v>
      </c>
      <c r="C62" s="10">
        <v>8.5000000000000006E-2</v>
      </c>
      <c r="D62" s="9">
        <f t="shared" si="1"/>
        <v>0.35299999999999998</v>
      </c>
      <c r="E62" s="8">
        <f t="shared" si="2"/>
        <v>136.02122087999999</v>
      </c>
    </row>
    <row r="63" spans="1:5" x14ac:dyDescent="0.25">
      <c r="A63" s="11" t="s">
        <v>38</v>
      </c>
      <c r="B63" s="2">
        <v>0.42799999999999999</v>
      </c>
      <c r="C63" s="10">
        <v>8.5000000000000006E-2</v>
      </c>
      <c r="D63" s="9">
        <f t="shared" si="1"/>
        <v>0.34299999999999997</v>
      </c>
      <c r="E63" s="8">
        <f t="shared" si="2"/>
        <v>131.24625367999997</v>
      </c>
    </row>
    <row r="64" spans="1:5" x14ac:dyDescent="0.25">
      <c r="A64" s="11" t="s">
        <v>39</v>
      </c>
      <c r="B64" s="2">
        <v>0.27900000000000003</v>
      </c>
      <c r="C64" s="10">
        <v>8.5000000000000006E-2</v>
      </c>
      <c r="D64" s="9">
        <f t="shared" si="1"/>
        <v>0.19400000000000001</v>
      </c>
      <c r="E64" s="8">
        <f t="shared" si="2"/>
        <v>65.887427519999989</v>
      </c>
    </row>
    <row r="65" spans="1:5" x14ac:dyDescent="0.25">
      <c r="A65" s="11" t="s">
        <v>39</v>
      </c>
      <c r="B65" s="2">
        <v>0.28899999999999998</v>
      </c>
      <c r="C65" s="10">
        <v>8.5000000000000006E-2</v>
      </c>
      <c r="D65" s="9">
        <f t="shared" si="1"/>
        <v>0.20399999999999996</v>
      </c>
      <c r="E65" s="8">
        <f t="shared" si="2"/>
        <v>69.934321119999979</v>
      </c>
    </row>
    <row r="66" spans="1:5" x14ac:dyDescent="0.25">
      <c r="A66" s="11" t="s">
        <v>40</v>
      </c>
      <c r="B66" s="2">
        <v>0.27200000000000002</v>
      </c>
      <c r="C66" s="10">
        <v>8.5000000000000006E-2</v>
      </c>
      <c r="D66" s="9">
        <f t="shared" ref="D66:D93" si="3">(B66-C66)</f>
        <v>0.187</v>
      </c>
      <c r="E66" s="8">
        <f t="shared" ref="E66:E93" si="4">(244.32*D66*D66)+(307.45*D66)-(2.9531)</f>
        <v>63.083676079999996</v>
      </c>
    </row>
    <row r="67" spans="1:5" x14ac:dyDescent="0.25">
      <c r="A67" s="11" t="s">
        <v>40</v>
      </c>
      <c r="B67" s="2">
        <v>0.28699999999999998</v>
      </c>
      <c r="C67" s="10">
        <v>8.5000000000000006E-2</v>
      </c>
      <c r="D67" s="9">
        <f t="shared" si="3"/>
        <v>0.20199999999999996</v>
      </c>
      <c r="E67" s="8">
        <f t="shared" si="4"/>
        <v>69.121033279999978</v>
      </c>
    </row>
    <row r="68" spans="1:5" x14ac:dyDescent="0.25">
      <c r="A68" s="11" t="s">
        <v>41</v>
      </c>
      <c r="B68" s="2">
        <v>0.30199999999999999</v>
      </c>
      <c r="C68" s="10">
        <v>8.5000000000000006E-2</v>
      </c>
      <c r="D68" s="9">
        <f t="shared" si="3"/>
        <v>0.21699999999999997</v>
      </c>
      <c r="E68" s="8">
        <f t="shared" si="4"/>
        <v>75.268334479999979</v>
      </c>
    </row>
    <row r="69" spans="1:5" x14ac:dyDescent="0.25">
      <c r="A69" s="11" t="s">
        <v>41</v>
      </c>
      <c r="B69" s="2">
        <v>0.315</v>
      </c>
      <c r="C69" s="10">
        <v>8.5000000000000006E-2</v>
      </c>
      <c r="D69" s="9">
        <f t="shared" si="3"/>
        <v>0.22999999999999998</v>
      </c>
      <c r="E69" s="8">
        <f t="shared" si="4"/>
        <v>80.684927999999985</v>
      </c>
    </row>
    <row r="70" spans="1:5" x14ac:dyDescent="0.25">
      <c r="A70" s="11" t="s">
        <v>42</v>
      </c>
      <c r="B70" s="2">
        <v>0.308</v>
      </c>
      <c r="C70" s="10">
        <v>8.5000000000000006E-2</v>
      </c>
      <c r="D70" s="9">
        <f t="shared" si="3"/>
        <v>0.22299999999999998</v>
      </c>
      <c r="E70" s="8">
        <f t="shared" si="4"/>
        <v>77.758039279999977</v>
      </c>
    </row>
    <row r="71" spans="1:5" x14ac:dyDescent="0.25">
      <c r="A71" s="11" t="s">
        <v>42</v>
      </c>
      <c r="B71" s="2">
        <v>0.40100000000000002</v>
      </c>
      <c r="C71" s="10">
        <v>8.5000000000000006E-2</v>
      </c>
      <c r="D71" s="9">
        <f t="shared" si="3"/>
        <v>0.316</v>
      </c>
      <c r="E71" s="8">
        <f t="shared" si="4"/>
        <v>118.59791791999999</v>
      </c>
    </row>
    <row r="72" spans="1:5" x14ac:dyDescent="0.25">
      <c r="A72" s="11" t="s">
        <v>43</v>
      </c>
      <c r="B72" s="2">
        <v>0.27500000000000002</v>
      </c>
      <c r="C72" s="10">
        <v>8.5000000000000006E-2</v>
      </c>
      <c r="D72" s="9">
        <f t="shared" si="3"/>
        <v>0.19</v>
      </c>
      <c r="E72" s="8">
        <f t="shared" si="4"/>
        <v>64.282352000000003</v>
      </c>
    </row>
    <row r="73" spans="1:5" x14ac:dyDescent="0.25">
      <c r="A73" s="11" t="s">
        <v>43</v>
      </c>
      <c r="B73" s="2">
        <v>0.26400000000000001</v>
      </c>
      <c r="C73" s="10">
        <v>8.5000000000000006E-2</v>
      </c>
      <c r="D73" s="9">
        <f t="shared" si="3"/>
        <v>0.17899999999999999</v>
      </c>
      <c r="E73" s="8">
        <f t="shared" si="4"/>
        <v>59.908707119999995</v>
      </c>
    </row>
    <row r="74" spans="1:5" x14ac:dyDescent="0.25">
      <c r="A74" s="11" t="s">
        <v>44</v>
      </c>
      <c r="B74" s="2">
        <v>0.27800000000000002</v>
      </c>
      <c r="C74" s="10">
        <v>8.5000000000000006E-2</v>
      </c>
      <c r="D74" s="9">
        <f t="shared" si="3"/>
        <v>0.193</v>
      </c>
      <c r="E74" s="8">
        <f t="shared" si="4"/>
        <v>65.485425679999992</v>
      </c>
    </row>
    <row r="75" spans="1:5" x14ac:dyDescent="0.25">
      <c r="A75" s="11" t="s">
        <v>44</v>
      </c>
      <c r="B75" s="2">
        <v>0.27400000000000002</v>
      </c>
      <c r="C75" s="10">
        <v>8.5000000000000006E-2</v>
      </c>
      <c r="D75" s="9">
        <f t="shared" si="3"/>
        <v>0.189</v>
      </c>
      <c r="E75" s="8">
        <f t="shared" si="4"/>
        <v>63.88230472</v>
      </c>
    </row>
    <row r="76" spans="1:5" x14ac:dyDescent="0.25">
      <c r="A76" s="11" t="s">
        <v>45</v>
      </c>
      <c r="B76" s="2">
        <v>0.27600000000000002</v>
      </c>
      <c r="C76" s="10">
        <v>8.5000000000000006E-2</v>
      </c>
      <c r="D76" s="9">
        <f t="shared" si="3"/>
        <v>0.191</v>
      </c>
      <c r="E76" s="8">
        <f t="shared" si="4"/>
        <v>64.682887919999985</v>
      </c>
    </row>
    <row r="77" spans="1:5" x14ac:dyDescent="0.25">
      <c r="A77" s="11" t="s">
        <v>45</v>
      </c>
      <c r="B77" s="2">
        <v>0.31900000000000001</v>
      </c>
      <c r="C77" s="10">
        <v>8.5000000000000006E-2</v>
      </c>
      <c r="D77" s="9">
        <f t="shared" si="3"/>
        <v>0.23399999999999999</v>
      </c>
      <c r="E77" s="8">
        <f t="shared" si="4"/>
        <v>82.368185919999988</v>
      </c>
    </row>
    <row r="78" spans="1:5" x14ac:dyDescent="0.25">
      <c r="A78" s="11" t="s">
        <v>46</v>
      </c>
      <c r="B78" s="2">
        <v>0.20699999999999999</v>
      </c>
      <c r="C78" s="10">
        <v>8.5000000000000006E-2</v>
      </c>
      <c r="D78" s="9">
        <f t="shared" si="3"/>
        <v>0.12199999999999998</v>
      </c>
      <c r="E78" s="8">
        <f t="shared" si="4"/>
        <v>38.192258879999997</v>
      </c>
    </row>
    <row r="79" spans="1:5" x14ac:dyDescent="0.25">
      <c r="A79" s="11" t="s">
        <v>46</v>
      </c>
      <c r="B79" s="2">
        <v>0.26300000000000001</v>
      </c>
      <c r="C79" s="10">
        <v>8.5000000000000006E-2</v>
      </c>
      <c r="D79" s="9">
        <f t="shared" si="3"/>
        <v>0.17799999999999999</v>
      </c>
      <c r="E79" s="8">
        <f t="shared" si="4"/>
        <v>59.514034879999997</v>
      </c>
    </row>
    <row r="80" spans="1:5" x14ac:dyDescent="0.25">
      <c r="A80" s="11" t="s">
        <v>47</v>
      </c>
      <c r="B80" s="2">
        <v>0.26900000000000002</v>
      </c>
      <c r="C80" s="10">
        <v>8.5000000000000006E-2</v>
      </c>
      <c r="D80" s="9">
        <f t="shared" si="3"/>
        <v>0.184</v>
      </c>
      <c r="E80" s="8">
        <f t="shared" si="4"/>
        <v>61.88939792</v>
      </c>
    </row>
    <row r="81" spans="1:5" x14ac:dyDescent="0.25">
      <c r="A81" s="11" t="s">
        <v>47</v>
      </c>
      <c r="B81" s="2">
        <v>0.27800000000000002</v>
      </c>
      <c r="C81" s="10">
        <v>8.5000000000000006E-2</v>
      </c>
      <c r="D81" s="9">
        <f t="shared" si="3"/>
        <v>0.193</v>
      </c>
      <c r="E81" s="8">
        <f t="shared" si="4"/>
        <v>65.485425679999992</v>
      </c>
    </row>
    <row r="82" spans="1:5" x14ac:dyDescent="0.25">
      <c r="A82" s="11" t="s">
        <v>48</v>
      </c>
      <c r="B82" s="2">
        <v>0.84399999999999997</v>
      </c>
      <c r="C82" s="10">
        <v>8.5000000000000006E-2</v>
      </c>
      <c r="D82" s="9">
        <f t="shared" si="3"/>
        <v>0.75900000000000001</v>
      </c>
      <c r="E82" s="8">
        <f t="shared" si="4"/>
        <v>371.14955991999994</v>
      </c>
    </row>
    <row r="83" spans="1:5" x14ac:dyDescent="0.25">
      <c r="A83" s="11" t="s">
        <v>48</v>
      </c>
      <c r="B83" s="2">
        <v>0.67700000000000005</v>
      </c>
      <c r="C83" s="10">
        <v>8.5000000000000006E-2</v>
      </c>
      <c r="D83" s="9">
        <f t="shared" si="3"/>
        <v>0.59200000000000008</v>
      </c>
      <c r="E83" s="8">
        <f t="shared" si="4"/>
        <v>264.68266448000003</v>
      </c>
    </row>
    <row r="84" spans="1:5" x14ac:dyDescent="0.25">
      <c r="A84" s="11" t="s">
        <v>49</v>
      </c>
      <c r="B84" s="2">
        <v>0.28299999999999997</v>
      </c>
      <c r="C84" s="10">
        <v>8.5000000000000006E-2</v>
      </c>
      <c r="D84" s="9">
        <f t="shared" si="3"/>
        <v>0.19799999999999995</v>
      </c>
      <c r="E84" s="8">
        <f t="shared" si="4"/>
        <v>67.500321279999966</v>
      </c>
    </row>
    <row r="85" spans="1:5" x14ac:dyDescent="0.25">
      <c r="A85" s="11" t="s">
        <v>49</v>
      </c>
      <c r="B85" s="2">
        <v>0.28499999999999998</v>
      </c>
      <c r="C85" s="10">
        <v>8.5000000000000006E-2</v>
      </c>
      <c r="D85" s="9">
        <f t="shared" si="3"/>
        <v>0.19999999999999996</v>
      </c>
      <c r="E85" s="8">
        <f t="shared" si="4"/>
        <v>68.309699999999964</v>
      </c>
    </row>
    <row r="86" spans="1:5" x14ac:dyDescent="0.25">
      <c r="A86" s="11" t="s">
        <v>50</v>
      </c>
      <c r="B86" s="2">
        <v>0.47899999999999998</v>
      </c>
      <c r="C86" s="10">
        <v>8.5000000000000006E-2</v>
      </c>
      <c r="D86" s="9">
        <f t="shared" si="3"/>
        <v>0.39399999999999996</v>
      </c>
      <c r="E86" s="8">
        <f t="shared" si="4"/>
        <v>156.10945951999997</v>
      </c>
    </row>
    <row r="87" spans="1:5" x14ac:dyDescent="0.25">
      <c r="A87" s="11" t="s">
        <v>50</v>
      </c>
      <c r="B87" s="2">
        <v>0.47699999999999998</v>
      </c>
      <c r="C87" s="10">
        <v>8.5000000000000006E-2</v>
      </c>
      <c r="D87" s="9">
        <f t="shared" si="3"/>
        <v>0.39199999999999996</v>
      </c>
      <c r="E87" s="8">
        <f t="shared" si="4"/>
        <v>155.11048847999996</v>
      </c>
    </row>
    <row r="88" spans="1:5" x14ac:dyDescent="0.25">
      <c r="A88" s="11" t="s">
        <v>51</v>
      </c>
      <c r="B88" s="2">
        <v>0.27600000000000002</v>
      </c>
      <c r="C88" s="10">
        <v>8.5000000000000006E-2</v>
      </c>
      <c r="D88" s="9">
        <f t="shared" si="3"/>
        <v>0.191</v>
      </c>
      <c r="E88" s="8">
        <f t="shared" si="4"/>
        <v>64.682887919999985</v>
      </c>
    </row>
    <row r="89" spans="1:5" x14ac:dyDescent="0.25">
      <c r="A89" s="11" t="s">
        <v>51</v>
      </c>
      <c r="B89" s="2">
        <v>0.27500000000000002</v>
      </c>
      <c r="C89" s="10">
        <v>8.5000000000000006E-2</v>
      </c>
      <c r="D89" s="9">
        <f t="shared" si="3"/>
        <v>0.19</v>
      </c>
      <c r="E89" s="8">
        <f t="shared" si="4"/>
        <v>64.282352000000003</v>
      </c>
    </row>
    <row r="90" spans="1:5" x14ac:dyDescent="0.25">
      <c r="A90" s="11" t="s">
        <v>52</v>
      </c>
      <c r="B90" s="2">
        <v>0.437</v>
      </c>
      <c r="C90" s="10">
        <v>8.5000000000000006E-2</v>
      </c>
      <c r="D90" s="9">
        <f t="shared" si="3"/>
        <v>0.35199999999999998</v>
      </c>
      <c r="E90" s="8">
        <f t="shared" si="4"/>
        <v>135.54152527999997</v>
      </c>
    </row>
    <row r="91" spans="1:5" x14ac:dyDescent="0.25">
      <c r="A91" s="11" t="s">
        <v>52</v>
      </c>
      <c r="B91" s="2">
        <v>0.47399999999999998</v>
      </c>
      <c r="C91" s="10">
        <v>8.5000000000000006E-2</v>
      </c>
      <c r="D91" s="9">
        <f t="shared" si="3"/>
        <v>0.38899999999999996</v>
      </c>
      <c r="E91" s="8">
        <f t="shared" si="4"/>
        <v>153.61569671999996</v>
      </c>
    </row>
    <row r="92" spans="1:5" x14ac:dyDescent="0.25">
      <c r="A92" s="11" t="s">
        <v>53</v>
      </c>
      <c r="B92" s="2">
        <v>0.58099999999999996</v>
      </c>
      <c r="C92" s="10">
        <v>8.5000000000000006E-2</v>
      </c>
      <c r="D92" s="9">
        <f t="shared" si="3"/>
        <v>0.49599999999999994</v>
      </c>
      <c r="E92" s="8">
        <f t="shared" si="4"/>
        <v>209.64872911999996</v>
      </c>
    </row>
    <row r="93" spans="1:5" x14ac:dyDescent="0.25">
      <c r="A93" s="11" t="s">
        <v>53</v>
      </c>
      <c r="B93" s="2">
        <v>0.63800000000000001</v>
      </c>
      <c r="C93" s="10">
        <v>8.5000000000000006E-2</v>
      </c>
      <c r="D93" s="9">
        <f t="shared" si="3"/>
        <v>0.55300000000000005</v>
      </c>
      <c r="E93" s="8">
        <f t="shared" si="4"/>
        <v>241.78200488000002</v>
      </c>
    </row>
  </sheetData>
  <pageMargins left="0.7" right="0.7" top="0.75" bottom="0.75" header="0.3" footer="0.3"/>
  <pageSetup paperSize="9" orientation="portrait" horizontalDpi="4294967293"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L86"/>
  <sheetViews>
    <sheetView workbookViewId="0">
      <selection activeCell="K2" sqref="K2"/>
    </sheetView>
  </sheetViews>
  <sheetFormatPr defaultRowHeight="15" x14ac:dyDescent="0.25"/>
  <cols>
    <col min="1" max="1" width="22.140625" customWidth="1"/>
    <col min="2" max="2" width="13.28515625" customWidth="1"/>
    <col min="3" max="3" width="12.85546875" customWidth="1"/>
    <col min="4" max="4" width="13.140625" customWidth="1"/>
    <col min="5" max="5" width="22" customWidth="1"/>
  </cols>
  <sheetData>
    <row r="2" spans="1:9" x14ac:dyDescent="0.25">
      <c r="A2" s="3">
        <v>2.9569999999999999</v>
      </c>
      <c r="B2" s="3">
        <v>2.875</v>
      </c>
      <c r="C2" s="2">
        <v>1.109</v>
      </c>
      <c r="D2" s="2">
        <v>1.073</v>
      </c>
      <c r="E2" s="2">
        <v>1.323</v>
      </c>
      <c r="F2" s="2">
        <v>1.2090000000000001</v>
      </c>
      <c r="G2" s="2">
        <v>0.998</v>
      </c>
      <c r="H2" s="2">
        <v>1.0580000000000001</v>
      </c>
      <c r="I2" s="2">
        <v>1.232</v>
      </c>
    </row>
    <row r="3" spans="1:9" x14ac:dyDescent="0.25">
      <c r="A3" s="3">
        <v>1.909</v>
      </c>
      <c r="B3" s="3">
        <v>1.8640000000000001</v>
      </c>
      <c r="C3" s="2">
        <v>1.0920000000000001</v>
      </c>
      <c r="D3" s="2">
        <v>1.1040000000000001</v>
      </c>
      <c r="E3" s="2">
        <v>1.23</v>
      </c>
      <c r="F3" s="2">
        <v>0.997</v>
      </c>
      <c r="G3" s="2">
        <v>0.96699999999999997</v>
      </c>
      <c r="H3" s="2">
        <v>1.284</v>
      </c>
      <c r="I3" s="2">
        <v>1.1500000000000001</v>
      </c>
    </row>
    <row r="4" spans="1:9" x14ac:dyDescent="0.25">
      <c r="A4" s="3">
        <v>1.3009999999999999</v>
      </c>
      <c r="B4" s="3">
        <v>1.339</v>
      </c>
      <c r="C4" s="2">
        <v>1.1280000000000001</v>
      </c>
      <c r="D4" s="2">
        <v>1.262</v>
      </c>
      <c r="E4" s="2">
        <v>1.216</v>
      </c>
      <c r="F4" s="2">
        <v>1.181</v>
      </c>
      <c r="G4" s="2">
        <v>1.0840000000000001</v>
      </c>
      <c r="H4" s="2">
        <v>1.554</v>
      </c>
      <c r="I4" s="2">
        <v>1.1619999999999999</v>
      </c>
    </row>
    <row r="5" spans="1:9" x14ac:dyDescent="0.25">
      <c r="A5" s="3">
        <v>0.751</v>
      </c>
      <c r="B5" s="3">
        <v>0.76</v>
      </c>
      <c r="C5" s="2">
        <v>1.075</v>
      </c>
      <c r="D5" s="2">
        <v>1.1599999999999999</v>
      </c>
      <c r="E5" s="2">
        <v>1.155</v>
      </c>
      <c r="F5" s="2">
        <v>1.0669999999999999</v>
      </c>
      <c r="G5" s="2">
        <v>1.101</v>
      </c>
      <c r="H5" s="2">
        <v>1.1859999999999999</v>
      </c>
      <c r="I5" s="2">
        <v>1.143</v>
      </c>
    </row>
    <row r="6" spans="1:9" x14ac:dyDescent="0.25">
      <c r="A6" s="3">
        <v>0.47600000000000003</v>
      </c>
      <c r="B6" s="3">
        <v>0.49099999999999999</v>
      </c>
      <c r="C6" s="2">
        <v>1.3540000000000001</v>
      </c>
      <c r="D6" s="2">
        <v>1.1779999999999999</v>
      </c>
      <c r="E6" s="2">
        <v>1.177</v>
      </c>
      <c r="F6" s="2">
        <v>1.1950000000000001</v>
      </c>
      <c r="G6" s="2">
        <v>1.181</v>
      </c>
      <c r="H6" s="2">
        <v>1.3129999999999999</v>
      </c>
      <c r="I6" s="2">
        <v>0.29299999999999998</v>
      </c>
    </row>
    <row r="7" spans="1:9" x14ac:dyDescent="0.25">
      <c r="A7" s="3">
        <v>0.27200000000000002</v>
      </c>
      <c r="B7" s="3">
        <v>0.248</v>
      </c>
      <c r="C7" s="2">
        <v>1.385</v>
      </c>
      <c r="D7" s="2">
        <v>1.2410000000000001</v>
      </c>
      <c r="E7" s="2">
        <v>1.21</v>
      </c>
      <c r="F7" s="2">
        <v>1.151</v>
      </c>
      <c r="G7" s="2">
        <v>1.2630000000000001</v>
      </c>
      <c r="H7" s="2">
        <v>1.3260000000000001</v>
      </c>
      <c r="I7" s="2">
        <v>0.153</v>
      </c>
    </row>
    <row r="8" spans="1:9" x14ac:dyDescent="0.25">
      <c r="A8" s="3">
        <v>0.184</v>
      </c>
      <c r="B8" s="3">
        <v>0.17599999999999999</v>
      </c>
      <c r="C8" s="2">
        <v>1.2909999999999999</v>
      </c>
      <c r="D8" s="2">
        <v>1.2330000000000001</v>
      </c>
      <c r="E8" s="2">
        <v>1.0920000000000001</v>
      </c>
      <c r="F8" s="2">
        <v>1.107</v>
      </c>
      <c r="G8" s="2">
        <v>1.329</v>
      </c>
      <c r="H8" s="2">
        <v>1.1859999999999999</v>
      </c>
      <c r="I8" s="2">
        <v>0.26100000000000001</v>
      </c>
    </row>
    <row r="9" spans="1:9" x14ac:dyDescent="0.25">
      <c r="A9" s="5">
        <v>6.5000000000000002E-2</v>
      </c>
      <c r="B9" s="5">
        <v>6.6000000000000003E-2</v>
      </c>
      <c r="C9" s="2">
        <v>1.36</v>
      </c>
      <c r="D9" s="2">
        <v>1.2430000000000001</v>
      </c>
      <c r="E9" s="2">
        <v>1.1850000000000001</v>
      </c>
      <c r="F9" s="2">
        <v>1.1879999999999999</v>
      </c>
      <c r="G9" s="2">
        <v>1.323</v>
      </c>
      <c r="H9" s="2">
        <v>1.236</v>
      </c>
      <c r="I9" s="2">
        <v>0.26700000000000002</v>
      </c>
    </row>
    <row r="16" spans="1:9" x14ac:dyDescent="0.25">
      <c r="B16" s="6" t="s">
        <v>12</v>
      </c>
      <c r="C16" s="6" t="s">
        <v>1</v>
      </c>
      <c r="D16" s="6" t="s">
        <v>2</v>
      </c>
      <c r="E16" s="6" t="s">
        <v>3</v>
      </c>
    </row>
    <row r="17" spans="1:12" x14ac:dyDescent="0.25">
      <c r="A17" t="s">
        <v>4</v>
      </c>
      <c r="B17" s="7">
        <v>2.9159999999999999</v>
      </c>
      <c r="C17" s="1">
        <f>B17-B24</f>
        <v>2.851</v>
      </c>
      <c r="D17" s="1">
        <v>2000</v>
      </c>
      <c r="E17" s="8">
        <f>(174.19*C17*C17)+(206.88*C17)+(3.6564)</f>
        <v>2009.32261219</v>
      </c>
    </row>
    <row r="18" spans="1:12" x14ac:dyDescent="0.25">
      <c r="A18" t="s">
        <v>5</v>
      </c>
      <c r="B18" s="7">
        <v>1.8859999999999999</v>
      </c>
      <c r="C18" s="1">
        <f>B18-B24</f>
        <v>1.821</v>
      </c>
      <c r="D18" s="1">
        <v>1000</v>
      </c>
      <c r="E18" s="8">
        <f t="shared" ref="E18:E24" si="0">(174.19*C18*C18)+(206.88*C18)+(3.6564)</f>
        <v>958.00606178999999</v>
      </c>
    </row>
    <row r="19" spans="1:12" x14ac:dyDescent="0.25">
      <c r="A19" t="s">
        <v>6</v>
      </c>
      <c r="B19" s="7">
        <v>1.32</v>
      </c>
      <c r="C19" s="9">
        <f>B19-B24</f>
        <v>1.2550000000000001</v>
      </c>
      <c r="D19" s="1">
        <v>500</v>
      </c>
      <c r="E19" s="8">
        <f t="shared" si="0"/>
        <v>537.64440475000004</v>
      </c>
    </row>
    <row r="20" spans="1:12" x14ac:dyDescent="0.25">
      <c r="A20" t="s">
        <v>7</v>
      </c>
      <c r="B20" s="7">
        <v>0.755</v>
      </c>
      <c r="C20" s="9">
        <f>B20-B25</f>
        <v>0.755</v>
      </c>
      <c r="D20" s="1">
        <v>250</v>
      </c>
      <c r="E20" s="8">
        <f t="shared" si="0"/>
        <v>259.14345475000005</v>
      </c>
    </row>
    <row r="21" spans="1:12" x14ac:dyDescent="0.25">
      <c r="A21" t="s">
        <v>8</v>
      </c>
      <c r="B21" s="7">
        <v>0.48299999999999998</v>
      </c>
      <c r="C21" s="1">
        <f>B21-B24</f>
        <v>0.41799999999999998</v>
      </c>
      <c r="D21" s="1">
        <v>125</v>
      </c>
      <c r="E21" s="8">
        <f t="shared" si="0"/>
        <v>120.56741355999999</v>
      </c>
    </row>
    <row r="22" spans="1:12" x14ac:dyDescent="0.25">
      <c r="A22" t="s">
        <v>9</v>
      </c>
      <c r="B22" s="7">
        <v>0.26</v>
      </c>
      <c r="C22" s="9">
        <f>B22-B24</f>
        <v>0.19500000000000001</v>
      </c>
      <c r="D22" s="1">
        <v>62.5</v>
      </c>
      <c r="E22" s="8">
        <f t="shared" si="0"/>
        <v>50.621574750000001</v>
      </c>
    </row>
    <row r="23" spans="1:12" x14ac:dyDescent="0.25">
      <c r="A23" t="s">
        <v>10</v>
      </c>
      <c r="B23" s="7">
        <v>0.18</v>
      </c>
      <c r="C23" s="9">
        <f>B23-B24</f>
        <v>0.11499999999999999</v>
      </c>
      <c r="D23" s="1">
        <v>31.25</v>
      </c>
      <c r="E23" s="8">
        <f t="shared" si="0"/>
        <v>29.751262749999999</v>
      </c>
    </row>
    <row r="24" spans="1:12" x14ac:dyDescent="0.25">
      <c r="A24" t="s">
        <v>11</v>
      </c>
      <c r="B24" s="10">
        <v>6.5000000000000002E-2</v>
      </c>
      <c r="C24" s="1">
        <f>B24-B24</f>
        <v>0</v>
      </c>
      <c r="D24" s="1">
        <v>0</v>
      </c>
      <c r="E24" s="8">
        <f t="shared" si="0"/>
        <v>3.6564000000000001</v>
      </c>
    </row>
    <row r="27" spans="1:12" x14ac:dyDescent="0.25">
      <c r="K27" s="14" t="s">
        <v>16</v>
      </c>
      <c r="L27" s="14"/>
    </row>
    <row r="34" spans="1:5" x14ac:dyDescent="0.25">
      <c r="A34" s="11" t="s">
        <v>13</v>
      </c>
      <c r="B34" s="2" t="s">
        <v>14</v>
      </c>
      <c r="C34" s="4" t="s">
        <v>11</v>
      </c>
      <c r="D34" s="1" t="s">
        <v>1</v>
      </c>
      <c r="E34" s="12" t="s">
        <v>15</v>
      </c>
    </row>
    <row r="35" spans="1:5" x14ac:dyDescent="0.25">
      <c r="A35" s="11" t="s">
        <v>54</v>
      </c>
      <c r="B35" s="2">
        <v>1.109</v>
      </c>
      <c r="C35" s="10">
        <v>6.5000000000000002E-2</v>
      </c>
      <c r="D35" s="9">
        <f t="shared" ref="D35:D66" si="1">(B35-C35)</f>
        <v>1.044</v>
      </c>
      <c r="E35" s="8">
        <f t="shared" ref="E35:E66" si="2">(174.19*D35*D35)+(206.88*D35)+(3.6564)</f>
        <v>409.49507184000004</v>
      </c>
    </row>
    <row r="36" spans="1:5" x14ac:dyDescent="0.25">
      <c r="A36" s="11" t="s">
        <v>54</v>
      </c>
      <c r="B36" s="2">
        <v>1.0920000000000001</v>
      </c>
      <c r="C36" s="10">
        <v>6.5000000000000002E-2</v>
      </c>
      <c r="D36" s="9">
        <f t="shared" si="1"/>
        <v>1.0270000000000001</v>
      </c>
      <c r="E36" s="8">
        <f t="shared" si="2"/>
        <v>399.84540451000004</v>
      </c>
    </row>
    <row r="37" spans="1:5" x14ac:dyDescent="0.25">
      <c r="A37" s="11" t="s">
        <v>55</v>
      </c>
      <c r="B37" s="2">
        <v>1.1280000000000001</v>
      </c>
      <c r="C37" s="10">
        <v>6.5000000000000002E-2</v>
      </c>
      <c r="D37" s="9">
        <f t="shared" si="1"/>
        <v>1.0630000000000002</v>
      </c>
      <c r="E37" s="8">
        <f t="shared" si="2"/>
        <v>420.39914011000013</v>
      </c>
    </row>
    <row r="38" spans="1:5" x14ac:dyDescent="0.25">
      <c r="A38" s="11" t="s">
        <v>55</v>
      </c>
      <c r="B38" s="2">
        <v>1.075</v>
      </c>
      <c r="C38" s="10">
        <v>6.5000000000000002E-2</v>
      </c>
      <c r="D38" s="9">
        <f t="shared" si="1"/>
        <v>1.01</v>
      </c>
      <c r="E38" s="8">
        <f t="shared" si="2"/>
        <v>390.29641900000007</v>
      </c>
    </row>
    <row r="39" spans="1:5" x14ac:dyDescent="0.25">
      <c r="A39" s="11" t="s">
        <v>56</v>
      </c>
      <c r="B39" s="2">
        <v>1.3540000000000001</v>
      </c>
      <c r="C39" s="10">
        <v>6.5000000000000002E-2</v>
      </c>
      <c r="D39" s="9">
        <f t="shared" si="1"/>
        <v>1.2890000000000001</v>
      </c>
      <c r="E39" s="8">
        <f t="shared" si="2"/>
        <v>559.74506299000006</v>
      </c>
    </row>
    <row r="40" spans="1:5" x14ac:dyDescent="0.25">
      <c r="A40" s="11" t="s">
        <v>56</v>
      </c>
      <c r="B40" s="2">
        <v>1.385</v>
      </c>
      <c r="C40" s="10">
        <v>6.5000000000000002E-2</v>
      </c>
      <c r="D40" s="9">
        <f t="shared" si="1"/>
        <v>1.32</v>
      </c>
      <c r="E40" s="8">
        <f t="shared" si="2"/>
        <v>580.24665599999992</v>
      </c>
    </row>
    <row r="41" spans="1:5" x14ac:dyDescent="0.25">
      <c r="A41" s="11" t="s">
        <v>57</v>
      </c>
      <c r="B41" s="2">
        <v>1.2909999999999999</v>
      </c>
      <c r="C41" s="10">
        <v>6.5000000000000002E-2</v>
      </c>
      <c r="D41" s="9">
        <f t="shared" si="1"/>
        <v>1.226</v>
      </c>
      <c r="E41" s="8">
        <f t="shared" si="2"/>
        <v>519.11208843999998</v>
      </c>
    </row>
    <row r="42" spans="1:5" x14ac:dyDescent="0.25">
      <c r="A42" s="11" t="s">
        <v>57</v>
      </c>
      <c r="B42" s="2">
        <v>1.36</v>
      </c>
      <c r="C42" s="10">
        <v>6.5000000000000002E-2</v>
      </c>
      <c r="D42" s="9">
        <f t="shared" si="1"/>
        <v>1.2950000000000002</v>
      </c>
      <c r="E42" s="8">
        <f t="shared" si="2"/>
        <v>563.68698475000008</v>
      </c>
    </row>
    <row r="43" spans="1:5" x14ac:dyDescent="0.25">
      <c r="A43" s="11" t="s">
        <v>58</v>
      </c>
      <c r="B43" s="2">
        <v>1.073</v>
      </c>
      <c r="C43" s="10">
        <v>6.5000000000000002E-2</v>
      </c>
      <c r="D43" s="9">
        <f t="shared" si="1"/>
        <v>1.008</v>
      </c>
      <c r="E43" s="8">
        <f t="shared" si="2"/>
        <v>389.17962816000005</v>
      </c>
    </row>
    <row r="44" spans="1:5" x14ac:dyDescent="0.25">
      <c r="A44" s="11" t="s">
        <v>58</v>
      </c>
      <c r="B44" s="2">
        <v>1.1040000000000001</v>
      </c>
      <c r="C44" s="10">
        <v>6.5000000000000002E-2</v>
      </c>
      <c r="D44" s="9">
        <f t="shared" si="1"/>
        <v>1.0390000000000001</v>
      </c>
      <c r="E44" s="8">
        <f t="shared" si="2"/>
        <v>406.6464829900001</v>
      </c>
    </row>
    <row r="45" spans="1:5" x14ac:dyDescent="0.25">
      <c r="A45" s="11" t="s">
        <v>59</v>
      </c>
      <c r="B45" s="2">
        <v>1.262</v>
      </c>
      <c r="C45" s="10">
        <v>6.5000000000000002E-2</v>
      </c>
      <c r="D45" s="9">
        <f t="shared" si="1"/>
        <v>1.1970000000000001</v>
      </c>
      <c r="E45" s="8">
        <f t="shared" si="2"/>
        <v>500.87275971000008</v>
      </c>
    </row>
    <row r="46" spans="1:5" x14ac:dyDescent="0.25">
      <c r="A46" s="11" t="s">
        <v>59</v>
      </c>
      <c r="B46" s="2">
        <v>1.1599999999999999</v>
      </c>
      <c r="C46" s="10">
        <v>6.5000000000000002E-2</v>
      </c>
      <c r="D46" s="9">
        <f t="shared" si="1"/>
        <v>1.095</v>
      </c>
      <c r="E46" s="8">
        <f t="shared" si="2"/>
        <v>439.04816475000001</v>
      </c>
    </row>
    <row r="47" spans="1:5" x14ac:dyDescent="0.25">
      <c r="A47" s="11" t="s">
        <v>60</v>
      </c>
      <c r="B47" s="2">
        <v>1.1779999999999999</v>
      </c>
      <c r="C47" s="10">
        <v>6.5000000000000002E-2</v>
      </c>
      <c r="D47" s="9">
        <f t="shared" si="1"/>
        <v>1.113</v>
      </c>
      <c r="E47" s="8">
        <f t="shared" si="2"/>
        <v>449.69501211000005</v>
      </c>
    </row>
    <row r="48" spans="1:5" x14ac:dyDescent="0.25">
      <c r="A48" s="11" t="s">
        <v>60</v>
      </c>
      <c r="B48" s="2">
        <v>1.2410000000000001</v>
      </c>
      <c r="C48" s="10">
        <v>6.5000000000000002E-2</v>
      </c>
      <c r="D48" s="9">
        <f t="shared" si="1"/>
        <v>1.1760000000000002</v>
      </c>
      <c r="E48" s="8">
        <f t="shared" si="2"/>
        <v>487.84786944000012</v>
      </c>
    </row>
    <row r="49" spans="1:5" x14ac:dyDescent="0.25">
      <c r="A49" s="11" t="s">
        <v>61</v>
      </c>
      <c r="B49" s="2">
        <v>1.2330000000000001</v>
      </c>
      <c r="C49" s="10">
        <v>6.5000000000000002E-2</v>
      </c>
      <c r="D49" s="9">
        <f t="shared" si="1"/>
        <v>1.1680000000000001</v>
      </c>
      <c r="E49" s="8">
        <f t="shared" si="2"/>
        <v>482.92641856000006</v>
      </c>
    </row>
    <row r="50" spans="1:5" x14ac:dyDescent="0.25">
      <c r="A50" s="11" t="s">
        <v>61</v>
      </c>
      <c r="B50" s="2">
        <v>1.2430000000000001</v>
      </c>
      <c r="C50" s="10">
        <v>6.5000000000000002E-2</v>
      </c>
      <c r="D50" s="9">
        <f t="shared" si="1"/>
        <v>1.1780000000000002</v>
      </c>
      <c r="E50" s="8">
        <f t="shared" si="2"/>
        <v>489.08171596000011</v>
      </c>
    </row>
    <row r="51" spans="1:5" x14ac:dyDescent="0.25">
      <c r="A51" s="11" t="s">
        <v>62</v>
      </c>
      <c r="B51" s="2">
        <v>1.323</v>
      </c>
      <c r="C51" s="10">
        <v>6.5000000000000002E-2</v>
      </c>
      <c r="D51" s="9">
        <f t="shared" si="1"/>
        <v>1.258</v>
      </c>
      <c r="E51" s="8">
        <f t="shared" si="2"/>
        <v>539.57826316000001</v>
      </c>
    </row>
    <row r="52" spans="1:5" x14ac:dyDescent="0.25">
      <c r="A52" s="11" t="s">
        <v>62</v>
      </c>
      <c r="B52" s="2">
        <v>1.23</v>
      </c>
      <c r="C52" s="10">
        <v>6.5000000000000002E-2</v>
      </c>
      <c r="D52" s="9">
        <f t="shared" si="1"/>
        <v>1.165</v>
      </c>
      <c r="E52" s="8">
        <f t="shared" si="2"/>
        <v>481.08662275</v>
      </c>
    </row>
    <row r="53" spans="1:5" x14ac:dyDescent="0.25">
      <c r="A53" s="11" t="s">
        <v>63</v>
      </c>
      <c r="B53" s="2">
        <v>1.216</v>
      </c>
      <c r="C53" s="10">
        <v>6.5000000000000002E-2</v>
      </c>
      <c r="D53" s="9">
        <f t="shared" si="1"/>
        <v>1.151</v>
      </c>
      <c r="E53" s="8">
        <f t="shared" si="2"/>
        <v>472.54236619</v>
      </c>
    </row>
    <row r="54" spans="1:5" x14ac:dyDescent="0.25">
      <c r="A54" s="11" t="s">
        <v>63</v>
      </c>
      <c r="B54" s="2">
        <v>1.155</v>
      </c>
      <c r="C54" s="10">
        <v>6.5000000000000002E-2</v>
      </c>
      <c r="D54" s="9">
        <f t="shared" si="1"/>
        <v>1.0900000000000001</v>
      </c>
      <c r="E54" s="8">
        <f t="shared" si="2"/>
        <v>436.11073900000002</v>
      </c>
    </row>
    <row r="55" spans="1:5" x14ac:dyDescent="0.25">
      <c r="A55" s="11" t="s">
        <v>64</v>
      </c>
      <c r="B55" s="2">
        <v>1.177</v>
      </c>
      <c r="C55" s="10">
        <v>6.5000000000000002E-2</v>
      </c>
      <c r="D55" s="9">
        <f t="shared" si="1"/>
        <v>1.1120000000000001</v>
      </c>
      <c r="E55" s="8">
        <f t="shared" si="2"/>
        <v>449.10055936000009</v>
      </c>
    </row>
    <row r="56" spans="1:5" x14ac:dyDescent="0.25">
      <c r="A56" s="11" t="s">
        <v>64</v>
      </c>
      <c r="B56" s="2">
        <v>1.21</v>
      </c>
      <c r="C56" s="10">
        <v>6.5000000000000002E-2</v>
      </c>
      <c r="D56" s="9">
        <f t="shared" si="1"/>
        <v>1.145</v>
      </c>
      <c r="E56" s="8">
        <f t="shared" si="2"/>
        <v>468.90144475000005</v>
      </c>
    </row>
    <row r="57" spans="1:5" x14ac:dyDescent="0.25">
      <c r="A57" s="11" t="s">
        <v>65</v>
      </c>
      <c r="B57" s="2">
        <v>1.0920000000000001</v>
      </c>
      <c r="C57" s="10">
        <v>6.5000000000000002E-2</v>
      </c>
      <c r="D57" s="9">
        <f t="shared" si="1"/>
        <v>1.0270000000000001</v>
      </c>
      <c r="E57" s="8">
        <f t="shared" si="2"/>
        <v>399.84540451000004</v>
      </c>
    </row>
    <row r="58" spans="1:5" x14ac:dyDescent="0.25">
      <c r="A58" s="11" t="s">
        <v>65</v>
      </c>
      <c r="B58" s="2">
        <v>1.1850000000000001</v>
      </c>
      <c r="C58" s="10">
        <v>6.5000000000000002E-2</v>
      </c>
      <c r="D58" s="9">
        <f t="shared" si="1"/>
        <v>1.1200000000000001</v>
      </c>
      <c r="E58" s="8">
        <f t="shared" si="2"/>
        <v>453.86593600000009</v>
      </c>
    </row>
    <row r="59" spans="1:5" x14ac:dyDescent="0.25">
      <c r="A59" s="11" t="s">
        <v>66</v>
      </c>
      <c r="B59" s="2">
        <v>1.2090000000000001</v>
      </c>
      <c r="C59" s="10">
        <v>6.5000000000000002E-2</v>
      </c>
      <c r="D59" s="9">
        <f t="shared" si="1"/>
        <v>1.1440000000000001</v>
      </c>
      <c r="E59" s="8">
        <f t="shared" si="2"/>
        <v>468.29584384000009</v>
      </c>
    </row>
    <row r="60" spans="1:5" x14ac:dyDescent="0.25">
      <c r="A60" s="11" t="s">
        <v>66</v>
      </c>
      <c r="B60" s="2">
        <v>0.997</v>
      </c>
      <c r="C60" s="10">
        <v>6.5000000000000002E-2</v>
      </c>
      <c r="D60" s="9">
        <f t="shared" si="1"/>
        <v>0.93199999999999994</v>
      </c>
      <c r="E60" s="8">
        <f t="shared" si="2"/>
        <v>347.77417455999995</v>
      </c>
    </row>
    <row r="61" spans="1:5" x14ac:dyDescent="0.25">
      <c r="A61" s="11" t="s">
        <v>67</v>
      </c>
      <c r="B61" s="2">
        <v>1.181</v>
      </c>
      <c r="C61" s="10">
        <v>6.5000000000000002E-2</v>
      </c>
      <c r="D61" s="9">
        <f t="shared" si="1"/>
        <v>1.1160000000000001</v>
      </c>
      <c r="E61" s="8">
        <f t="shared" si="2"/>
        <v>451.4804606400001</v>
      </c>
    </row>
    <row r="62" spans="1:5" x14ac:dyDescent="0.25">
      <c r="A62" s="11" t="s">
        <v>67</v>
      </c>
      <c r="B62" s="2">
        <v>1.0669999999999999</v>
      </c>
      <c r="C62" s="10">
        <v>6.5000000000000002E-2</v>
      </c>
      <c r="D62" s="9">
        <f t="shared" si="1"/>
        <v>1.002</v>
      </c>
      <c r="E62" s="8">
        <f t="shared" si="2"/>
        <v>385.83761676</v>
      </c>
    </row>
    <row r="63" spans="1:5" x14ac:dyDescent="0.25">
      <c r="A63" s="11" t="s">
        <v>68</v>
      </c>
      <c r="B63" s="2">
        <v>1.1950000000000001</v>
      </c>
      <c r="C63" s="10">
        <v>6.5000000000000002E-2</v>
      </c>
      <c r="D63" s="9">
        <f t="shared" si="1"/>
        <v>1.1300000000000001</v>
      </c>
      <c r="E63" s="8">
        <f t="shared" si="2"/>
        <v>459.85401100000007</v>
      </c>
    </row>
    <row r="64" spans="1:5" x14ac:dyDescent="0.25">
      <c r="A64" s="11" t="s">
        <v>68</v>
      </c>
      <c r="B64" s="2">
        <v>1.151</v>
      </c>
      <c r="C64" s="10">
        <v>6.5000000000000002E-2</v>
      </c>
      <c r="D64" s="9">
        <f t="shared" si="1"/>
        <v>1.0860000000000001</v>
      </c>
      <c r="E64" s="8">
        <f t="shared" si="2"/>
        <v>433.76706924000001</v>
      </c>
    </row>
    <row r="65" spans="1:5" x14ac:dyDescent="0.25">
      <c r="A65" s="11" t="s">
        <v>69</v>
      </c>
      <c r="B65" s="2">
        <v>1.107</v>
      </c>
      <c r="C65" s="10">
        <v>6.5000000000000002E-2</v>
      </c>
      <c r="D65" s="9">
        <f t="shared" si="1"/>
        <v>1.042</v>
      </c>
      <c r="E65" s="8">
        <f t="shared" si="2"/>
        <v>408.35459115999998</v>
      </c>
    </row>
    <row r="66" spans="1:5" x14ac:dyDescent="0.25">
      <c r="A66" s="11" t="s">
        <v>69</v>
      </c>
      <c r="B66" s="2">
        <v>1.1879999999999999</v>
      </c>
      <c r="C66" s="10">
        <v>6.5000000000000002E-2</v>
      </c>
      <c r="D66" s="9">
        <f t="shared" si="1"/>
        <v>1.123</v>
      </c>
      <c r="E66" s="8">
        <f t="shared" si="2"/>
        <v>455.65870050999996</v>
      </c>
    </row>
    <row r="67" spans="1:5" x14ac:dyDescent="0.25">
      <c r="A67" s="11" t="s">
        <v>70</v>
      </c>
      <c r="B67" s="2">
        <v>0.998</v>
      </c>
      <c r="C67" s="10">
        <v>6.5000000000000002E-2</v>
      </c>
      <c r="D67" s="9">
        <f t="shared" ref="D67:D86" si="3">(B67-C67)</f>
        <v>0.93300000000000005</v>
      </c>
      <c r="E67" s="8">
        <f t="shared" ref="E67:E86" si="4">(174.19*D67*D67)+(206.88*D67)+(3.6564)</f>
        <v>348.30591891000006</v>
      </c>
    </row>
    <row r="68" spans="1:5" x14ac:dyDescent="0.25">
      <c r="A68" s="11" t="s">
        <v>70</v>
      </c>
      <c r="B68" s="2">
        <v>0.96699999999999997</v>
      </c>
      <c r="C68" s="10">
        <v>6.5000000000000002E-2</v>
      </c>
      <c r="D68" s="9">
        <f t="shared" si="3"/>
        <v>0.90199999999999991</v>
      </c>
      <c r="E68" s="8">
        <f t="shared" si="4"/>
        <v>331.98384075999996</v>
      </c>
    </row>
    <row r="69" spans="1:5" x14ac:dyDescent="0.25">
      <c r="A69" s="11" t="s">
        <v>71</v>
      </c>
      <c r="B69" s="2">
        <v>1.0840000000000001</v>
      </c>
      <c r="C69" s="10">
        <v>6.5000000000000002E-2</v>
      </c>
      <c r="D69" s="9">
        <f t="shared" si="3"/>
        <v>1.0190000000000001</v>
      </c>
      <c r="E69" s="8">
        <f t="shared" si="4"/>
        <v>395.33922259000013</v>
      </c>
    </row>
    <row r="70" spans="1:5" x14ac:dyDescent="0.25">
      <c r="A70" s="11" t="s">
        <v>71</v>
      </c>
      <c r="B70" s="2">
        <v>1.101</v>
      </c>
      <c r="C70" s="10">
        <v>6.5000000000000002E-2</v>
      </c>
      <c r="D70" s="9">
        <f t="shared" si="3"/>
        <v>1.036</v>
      </c>
      <c r="E70" s="8">
        <f t="shared" si="4"/>
        <v>404.94151024000001</v>
      </c>
    </row>
    <row r="71" spans="1:5" x14ac:dyDescent="0.25">
      <c r="A71" s="11" t="s">
        <v>72</v>
      </c>
      <c r="B71" s="2">
        <v>1.181</v>
      </c>
      <c r="C71" s="10">
        <v>6.5000000000000002E-2</v>
      </c>
      <c r="D71" s="9">
        <f t="shared" si="3"/>
        <v>1.1160000000000001</v>
      </c>
      <c r="E71" s="8">
        <f t="shared" si="4"/>
        <v>451.4804606400001</v>
      </c>
    </row>
    <row r="72" spans="1:5" x14ac:dyDescent="0.25">
      <c r="A72" s="11" t="s">
        <v>72</v>
      </c>
      <c r="B72" s="2">
        <v>1.2630000000000001</v>
      </c>
      <c r="C72" s="10">
        <v>6.5000000000000002E-2</v>
      </c>
      <c r="D72" s="9">
        <f t="shared" si="3"/>
        <v>1.1980000000000002</v>
      </c>
      <c r="E72" s="8">
        <f t="shared" si="4"/>
        <v>501.49682476000015</v>
      </c>
    </row>
    <row r="73" spans="1:5" x14ac:dyDescent="0.25">
      <c r="A73" s="11" t="s">
        <v>73</v>
      </c>
      <c r="B73" s="2">
        <v>1.329</v>
      </c>
      <c r="C73" s="10">
        <v>6.5000000000000002E-2</v>
      </c>
      <c r="D73" s="9">
        <f t="shared" si="3"/>
        <v>1.264</v>
      </c>
      <c r="E73" s="8">
        <f t="shared" si="4"/>
        <v>543.45538623999994</v>
      </c>
    </row>
    <row r="74" spans="1:5" x14ac:dyDescent="0.25">
      <c r="A74" s="11" t="s">
        <v>73</v>
      </c>
      <c r="B74" s="2">
        <v>1.323</v>
      </c>
      <c r="C74" s="10">
        <v>6.5000000000000002E-2</v>
      </c>
      <c r="D74" s="9">
        <f t="shared" si="3"/>
        <v>1.258</v>
      </c>
      <c r="E74" s="8">
        <f t="shared" si="4"/>
        <v>539.57826316000001</v>
      </c>
    </row>
    <row r="75" spans="1:5" x14ac:dyDescent="0.25">
      <c r="A75" s="11" t="s">
        <v>74</v>
      </c>
      <c r="B75" s="2">
        <v>1.0580000000000001</v>
      </c>
      <c r="C75" s="10">
        <v>6.5000000000000002E-2</v>
      </c>
      <c r="D75" s="9">
        <f t="shared" si="3"/>
        <v>0.9930000000000001</v>
      </c>
      <c r="E75" s="8">
        <f t="shared" si="4"/>
        <v>380.84811531000008</v>
      </c>
    </row>
    <row r="76" spans="1:5" x14ac:dyDescent="0.25">
      <c r="A76" s="11" t="s">
        <v>74</v>
      </c>
      <c r="B76" s="2">
        <v>1.284</v>
      </c>
      <c r="C76" s="10">
        <v>6.5000000000000002E-2</v>
      </c>
      <c r="D76" s="9">
        <f t="shared" si="3"/>
        <v>1.2190000000000001</v>
      </c>
      <c r="E76" s="8">
        <f t="shared" si="4"/>
        <v>514.68266659000005</v>
      </c>
    </row>
    <row r="77" spans="1:5" x14ac:dyDescent="0.25">
      <c r="A77" s="11" t="s">
        <v>75</v>
      </c>
      <c r="B77" s="2">
        <v>1.554</v>
      </c>
      <c r="C77" s="10">
        <v>6.5000000000000002E-2</v>
      </c>
      <c r="D77" s="9">
        <f t="shared" si="3"/>
        <v>1.4890000000000001</v>
      </c>
      <c r="E77" s="8">
        <f t="shared" si="4"/>
        <v>697.9010269900001</v>
      </c>
    </row>
    <row r="78" spans="1:5" x14ac:dyDescent="0.25">
      <c r="A78" s="11" t="s">
        <v>75</v>
      </c>
      <c r="B78" s="2">
        <v>1.1859999999999999</v>
      </c>
      <c r="C78" s="10">
        <v>6.5000000000000002E-2</v>
      </c>
      <c r="D78" s="9">
        <f t="shared" si="3"/>
        <v>1.121</v>
      </c>
      <c r="E78" s="8">
        <f t="shared" si="4"/>
        <v>454.46317578999998</v>
      </c>
    </row>
    <row r="79" spans="1:5" x14ac:dyDescent="0.25">
      <c r="A79" s="11" t="s">
        <v>76</v>
      </c>
      <c r="B79" s="2">
        <v>1.3129999999999999</v>
      </c>
      <c r="C79" s="10">
        <v>6.5000000000000002E-2</v>
      </c>
      <c r="D79" s="9">
        <f t="shared" si="3"/>
        <v>1.248</v>
      </c>
      <c r="E79" s="8">
        <f t="shared" si="4"/>
        <v>533.14426175999995</v>
      </c>
    </row>
    <row r="80" spans="1:5" x14ac:dyDescent="0.25">
      <c r="A80" s="11" t="s">
        <v>76</v>
      </c>
      <c r="B80" s="2">
        <v>1.3260000000000001</v>
      </c>
      <c r="C80" s="10">
        <v>6.5000000000000002E-2</v>
      </c>
      <c r="D80" s="9">
        <f t="shared" si="3"/>
        <v>1.2610000000000001</v>
      </c>
      <c r="E80" s="8">
        <f t="shared" si="4"/>
        <v>541.51525699000001</v>
      </c>
    </row>
    <row r="81" spans="1:5" x14ac:dyDescent="0.25">
      <c r="A81" s="11" t="s">
        <v>77</v>
      </c>
      <c r="B81" s="2">
        <v>1.1859999999999999</v>
      </c>
      <c r="C81" s="10">
        <v>6.5000000000000002E-2</v>
      </c>
      <c r="D81" s="9">
        <f t="shared" si="3"/>
        <v>1.121</v>
      </c>
      <c r="E81" s="8">
        <f t="shared" si="4"/>
        <v>454.46317578999998</v>
      </c>
    </row>
    <row r="82" spans="1:5" x14ac:dyDescent="0.25">
      <c r="A82" s="11" t="s">
        <v>77</v>
      </c>
      <c r="B82" s="2">
        <v>1.236</v>
      </c>
      <c r="C82" s="10">
        <v>6.5000000000000002E-2</v>
      </c>
      <c r="D82" s="9">
        <f t="shared" si="3"/>
        <v>1.171</v>
      </c>
      <c r="E82" s="8">
        <f t="shared" si="4"/>
        <v>484.76934979000004</v>
      </c>
    </row>
    <row r="83" spans="1:5" x14ac:dyDescent="0.25">
      <c r="A83" s="11" t="s">
        <v>78</v>
      </c>
      <c r="B83" s="2">
        <v>1.232</v>
      </c>
      <c r="C83" s="10">
        <v>6.5000000000000002E-2</v>
      </c>
      <c r="D83" s="9">
        <f t="shared" si="3"/>
        <v>1.167</v>
      </c>
      <c r="E83" s="8">
        <f t="shared" si="4"/>
        <v>482.31280491000001</v>
      </c>
    </row>
    <row r="84" spans="1:5" x14ac:dyDescent="0.25">
      <c r="A84" s="11" t="s">
        <v>78</v>
      </c>
      <c r="B84" s="2">
        <v>1.1500000000000001</v>
      </c>
      <c r="C84" s="10">
        <v>6.5000000000000002E-2</v>
      </c>
      <c r="D84" s="9">
        <f t="shared" si="3"/>
        <v>1.0850000000000002</v>
      </c>
      <c r="E84" s="8">
        <f t="shared" si="4"/>
        <v>433.1820227500001</v>
      </c>
    </row>
    <row r="85" spans="1:5" x14ac:dyDescent="0.25">
      <c r="A85" s="11" t="s">
        <v>79</v>
      </c>
      <c r="B85" s="2">
        <v>1.1619999999999999</v>
      </c>
      <c r="C85" s="10">
        <v>6.5000000000000002E-2</v>
      </c>
      <c r="D85" s="9">
        <f t="shared" si="3"/>
        <v>1.097</v>
      </c>
      <c r="E85" s="8">
        <f t="shared" si="4"/>
        <v>440.22557370999999</v>
      </c>
    </row>
    <row r="86" spans="1:5" x14ac:dyDescent="0.25">
      <c r="A86" s="11" t="s">
        <v>79</v>
      </c>
      <c r="B86" s="2">
        <v>1.143</v>
      </c>
      <c r="C86" s="10">
        <v>6.5000000000000002E-2</v>
      </c>
      <c r="D86" s="9">
        <f t="shared" si="3"/>
        <v>1.0780000000000001</v>
      </c>
      <c r="E86" s="8">
        <f t="shared" si="4"/>
        <v>429.09645196000002</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L93"/>
  <sheetViews>
    <sheetView workbookViewId="0">
      <selection activeCell="L2" sqref="L2"/>
    </sheetView>
  </sheetViews>
  <sheetFormatPr defaultRowHeight="15" x14ac:dyDescent="0.25"/>
  <cols>
    <col min="1" max="1" width="18" customWidth="1"/>
    <col min="2" max="2" width="13" customWidth="1"/>
    <col min="3" max="3" width="12.5703125" customWidth="1"/>
    <col min="4" max="4" width="13.28515625" customWidth="1"/>
    <col min="5" max="5" width="17.7109375" customWidth="1"/>
  </cols>
  <sheetData>
    <row r="2" spans="1:10" x14ac:dyDescent="0.25">
      <c r="A2" s="3">
        <v>2.5750000000000002</v>
      </c>
      <c r="B2" s="3">
        <v>2.6579999999999999</v>
      </c>
      <c r="C2" s="2">
        <v>0.26400000000000001</v>
      </c>
      <c r="D2" s="2">
        <v>0.26600000000000001</v>
      </c>
      <c r="E2" s="2">
        <v>0.25800000000000001</v>
      </c>
      <c r="F2" s="2">
        <v>0.255</v>
      </c>
      <c r="G2" s="2">
        <v>0.26200000000000001</v>
      </c>
      <c r="H2" s="2">
        <v>0.41600000000000004</v>
      </c>
      <c r="I2" s="2">
        <v>0.26300000000000001</v>
      </c>
      <c r="J2" s="2">
        <v>0.26200000000000001</v>
      </c>
    </row>
    <row r="3" spans="1:10" x14ac:dyDescent="0.25">
      <c r="A3" s="3">
        <v>1.5350000000000001</v>
      </c>
      <c r="B3" s="3">
        <v>1.589</v>
      </c>
      <c r="C3" s="2">
        <v>0.26500000000000001</v>
      </c>
      <c r="D3" s="2">
        <v>0.26</v>
      </c>
      <c r="E3" s="2">
        <v>0.255</v>
      </c>
      <c r="F3" s="2">
        <v>0.25600000000000001</v>
      </c>
      <c r="G3" s="2">
        <v>0.34599999999999997</v>
      </c>
      <c r="H3" s="2">
        <v>0.38400000000000001</v>
      </c>
      <c r="I3" s="2">
        <v>0.59299999999999997</v>
      </c>
      <c r="J3" s="2">
        <v>0.25600000000000001</v>
      </c>
    </row>
    <row r="4" spans="1:10" x14ac:dyDescent="0.25">
      <c r="A4" s="3">
        <v>0.94899999999999995</v>
      </c>
      <c r="B4" s="3">
        <v>0.95299999999999996</v>
      </c>
      <c r="C4" s="2">
        <v>0.26100000000000001</v>
      </c>
      <c r="D4" s="2">
        <v>0.26300000000000001</v>
      </c>
      <c r="E4" s="2">
        <v>0.25800000000000001</v>
      </c>
      <c r="F4" s="2">
        <v>0.25600000000000001</v>
      </c>
      <c r="G4" s="2">
        <v>0.25900000000000001</v>
      </c>
      <c r="H4" s="2">
        <v>0.25700000000000001</v>
      </c>
      <c r="I4" s="2">
        <v>0.25900000000000001</v>
      </c>
      <c r="J4" s="2">
        <v>0.36299999999999999</v>
      </c>
    </row>
    <row r="5" spans="1:10" x14ac:dyDescent="0.25">
      <c r="A5" s="3">
        <v>0.53800000000000003</v>
      </c>
      <c r="B5" s="3">
        <v>0.49399999999999999</v>
      </c>
      <c r="C5" s="2">
        <v>0.25900000000000001</v>
      </c>
      <c r="D5" s="2">
        <v>0.26200000000000001</v>
      </c>
      <c r="E5" s="2">
        <v>0.254</v>
      </c>
      <c r="F5" s="2">
        <v>0.253</v>
      </c>
      <c r="G5" s="2">
        <v>0.254</v>
      </c>
      <c r="H5" s="2">
        <v>0.27100000000000002</v>
      </c>
      <c r="I5" s="2">
        <v>0.26700000000000002</v>
      </c>
      <c r="J5" s="2">
        <v>0.26</v>
      </c>
    </row>
    <row r="6" spans="1:10" x14ac:dyDescent="0.25">
      <c r="A6" s="3">
        <v>0.29299999999999998</v>
      </c>
      <c r="B6" s="3">
        <v>0.28300000000000003</v>
      </c>
      <c r="C6" s="2">
        <v>0.26</v>
      </c>
      <c r="D6" s="2">
        <v>0.26700000000000002</v>
      </c>
      <c r="E6" s="2">
        <v>0.25800000000000001</v>
      </c>
      <c r="F6" s="2">
        <v>0.26300000000000001</v>
      </c>
      <c r="G6" s="2">
        <v>0.26100000000000001</v>
      </c>
      <c r="H6" s="2">
        <v>0.25900000000000001</v>
      </c>
      <c r="I6" s="2">
        <v>0.80800000000000005</v>
      </c>
      <c r="J6" s="2">
        <v>0.25900000000000001</v>
      </c>
    </row>
    <row r="7" spans="1:10" x14ac:dyDescent="0.25">
      <c r="A7" s="3">
        <v>0.191</v>
      </c>
      <c r="B7" s="3">
        <v>0.16</v>
      </c>
      <c r="C7" s="2">
        <v>0.25900000000000001</v>
      </c>
      <c r="D7" s="2">
        <v>0.26600000000000001</v>
      </c>
      <c r="E7" s="2">
        <v>0.26300000000000001</v>
      </c>
      <c r="F7" s="2">
        <v>0.26200000000000001</v>
      </c>
      <c r="G7" s="2">
        <v>0.25900000000000001</v>
      </c>
      <c r="H7" s="2">
        <v>0.47600000000000003</v>
      </c>
      <c r="I7" s="2">
        <v>0.45700000000000002</v>
      </c>
      <c r="J7" s="2">
        <v>0.29400000000000004</v>
      </c>
    </row>
    <row r="8" spans="1:10" x14ac:dyDescent="0.25">
      <c r="A8" s="3">
        <v>0.10300000000000001</v>
      </c>
      <c r="B8" s="3">
        <v>0.1</v>
      </c>
      <c r="C8" s="2">
        <v>0.25800000000000001</v>
      </c>
      <c r="D8" s="2">
        <v>0.26200000000000001</v>
      </c>
      <c r="E8" s="2">
        <v>0.26100000000000001</v>
      </c>
      <c r="F8" s="2">
        <v>0.25900000000000001</v>
      </c>
      <c r="G8" s="2">
        <v>0.25800000000000001</v>
      </c>
      <c r="H8" s="2">
        <v>0.497</v>
      </c>
      <c r="I8" s="2">
        <v>0.25600000000000001</v>
      </c>
      <c r="J8" s="2">
        <v>0.26700000000000002</v>
      </c>
    </row>
    <row r="9" spans="1:10" x14ac:dyDescent="0.25">
      <c r="A9" s="5">
        <v>6.7000000000000004E-2</v>
      </c>
      <c r="B9" s="5">
        <v>5.7000000000000002E-2</v>
      </c>
      <c r="C9" s="2">
        <v>0.25600000000000001</v>
      </c>
      <c r="D9" s="2">
        <v>0.28100000000000003</v>
      </c>
      <c r="E9" s="2">
        <v>0.26</v>
      </c>
      <c r="F9" s="2">
        <v>0.25700000000000001</v>
      </c>
      <c r="G9" s="2">
        <v>0.254</v>
      </c>
      <c r="H9" s="2">
        <v>0.254</v>
      </c>
      <c r="I9" s="2">
        <v>0.43500000000000005</v>
      </c>
      <c r="J9" s="2">
        <v>0.26600000000000001</v>
      </c>
    </row>
    <row r="16" spans="1:10" x14ac:dyDescent="0.25">
      <c r="B16" s="6" t="s">
        <v>12</v>
      </c>
      <c r="C16" s="6" t="s">
        <v>1</v>
      </c>
      <c r="D16" s="6" t="s">
        <v>2</v>
      </c>
      <c r="E16" s="6" t="s">
        <v>3</v>
      </c>
    </row>
    <row r="17" spans="1:12" x14ac:dyDescent="0.25">
      <c r="A17" t="s">
        <v>4</v>
      </c>
      <c r="B17" s="7">
        <v>2.6160000000000001</v>
      </c>
      <c r="C17" s="1">
        <f>B17-B24</f>
        <v>2.5540000000000003</v>
      </c>
      <c r="D17" s="1">
        <v>2000</v>
      </c>
      <c r="E17" s="8">
        <f>(127.85*C17*C17)+(456.85*C17)+(4.6279)</f>
        <v>2005.3776106</v>
      </c>
    </row>
    <row r="18" spans="1:12" x14ac:dyDescent="0.25">
      <c r="A18" t="s">
        <v>5</v>
      </c>
      <c r="B18" s="7">
        <v>1.5620000000000001</v>
      </c>
      <c r="C18" s="1">
        <f>B18-B24</f>
        <v>1.5</v>
      </c>
      <c r="D18" s="1">
        <v>1000</v>
      </c>
      <c r="E18" s="8">
        <f t="shared" ref="E18:E24" si="0">(127.85*C18*C18)+(456.85*C18)+(4.6279)</f>
        <v>977.56539999999995</v>
      </c>
    </row>
    <row r="19" spans="1:12" x14ac:dyDescent="0.25">
      <c r="A19" t="s">
        <v>6</v>
      </c>
      <c r="B19" s="7">
        <v>0.95099999999999996</v>
      </c>
      <c r="C19" s="9">
        <f>B19-B24</f>
        <v>0.88900000000000001</v>
      </c>
      <c r="D19" s="1">
        <v>500</v>
      </c>
      <c r="E19" s="8">
        <f t="shared" si="0"/>
        <v>511.81008985</v>
      </c>
    </row>
    <row r="20" spans="1:12" x14ac:dyDescent="0.25">
      <c r="A20" t="s">
        <v>7</v>
      </c>
      <c r="B20" s="7">
        <v>0.51600000000000001</v>
      </c>
      <c r="C20" s="9">
        <f>B20-B25</f>
        <v>0.51600000000000001</v>
      </c>
      <c r="D20" s="1">
        <v>250</v>
      </c>
      <c r="E20" s="8">
        <f t="shared" si="0"/>
        <v>274.40332960000006</v>
      </c>
    </row>
    <row r="21" spans="1:12" x14ac:dyDescent="0.25">
      <c r="A21" t="s">
        <v>8</v>
      </c>
      <c r="B21" s="7">
        <v>0.28799999999999998</v>
      </c>
      <c r="C21" s="1">
        <f>B21-B24</f>
        <v>0.22599999999999998</v>
      </c>
      <c r="D21" s="1">
        <v>125</v>
      </c>
      <c r="E21" s="8">
        <f t="shared" si="0"/>
        <v>114.40606659999999</v>
      </c>
    </row>
    <row r="22" spans="1:12" x14ac:dyDescent="0.25">
      <c r="A22" t="s">
        <v>9</v>
      </c>
      <c r="B22" s="7">
        <v>0.17499999999999999</v>
      </c>
      <c r="C22" s="9">
        <f>B22-B24</f>
        <v>0.11299999999999999</v>
      </c>
      <c r="D22" s="1">
        <v>62.5</v>
      </c>
      <c r="E22" s="8">
        <f t="shared" si="0"/>
        <v>57.884466649999993</v>
      </c>
    </row>
    <row r="23" spans="1:12" x14ac:dyDescent="0.25">
      <c r="A23" t="s">
        <v>10</v>
      </c>
      <c r="B23" s="7">
        <v>0.10100000000000001</v>
      </c>
      <c r="C23" s="9">
        <f>B23-B24</f>
        <v>3.9000000000000007E-2</v>
      </c>
      <c r="D23" s="1">
        <v>31.25</v>
      </c>
      <c r="E23" s="8">
        <f t="shared" si="0"/>
        <v>22.639509850000007</v>
      </c>
    </row>
    <row r="24" spans="1:12" x14ac:dyDescent="0.25">
      <c r="A24" t="s">
        <v>11</v>
      </c>
      <c r="B24" s="10">
        <v>6.2E-2</v>
      </c>
      <c r="C24" s="1">
        <f>B24-B24</f>
        <v>0</v>
      </c>
      <c r="D24" s="1">
        <v>0</v>
      </c>
      <c r="E24" s="8">
        <f t="shared" si="0"/>
        <v>4.6279000000000003</v>
      </c>
    </row>
    <row r="27" spans="1:12" x14ac:dyDescent="0.25">
      <c r="K27" s="14" t="s">
        <v>16</v>
      </c>
      <c r="L27" s="14"/>
    </row>
    <row r="33" spans="1:5" x14ac:dyDescent="0.25">
      <c r="A33" s="11" t="s">
        <v>13</v>
      </c>
      <c r="B33" s="2" t="s">
        <v>14</v>
      </c>
      <c r="C33" s="4" t="s">
        <v>11</v>
      </c>
      <c r="D33" s="1" t="s">
        <v>1</v>
      </c>
      <c r="E33" s="12" t="s">
        <v>15</v>
      </c>
    </row>
    <row r="34" spans="1:5" x14ac:dyDescent="0.25">
      <c r="A34" s="11" t="s">
        <v>22</v>
      </c>
      <c r="B34" s="2">
        <v>0.26400000000000001</v>
      </c>
      <c r="C34" s="10">
        <v>6.2E-2</v>
      </c>
      <c r="D34" s="13">
        <f t="shared" ref="D34:D65" si="1">(B34-C34)</f>
        <v>0.20200000000000001</v>
      </c>
      <c r="E34" s="8">
        <f t="shared" ref="E34:E65" si="2">(127.85*D34*D34)+(456.85*D34)+(4.6279)</f>
        <v>102.12839140000001</v>
      </c>
    </row>
    <row r="35" spans="1:5" x14ac:dyDescent="0.25">
      <c r="A35" s="11" t="s">
        <v>22</v>
      </c>
      <c r="B35" s="2">
        <v>0.26500000000000001</v>
      </c>
      <c r="C35" s="10">
        <v>6.2E-2</v>
      </c>
      <c r="D35" s="13">
        <f t="shared" si="1"/>
        <v>0.20300000000000001</v>
      </c>
      <c r="E35" s="8">
        <f t="shared" si="2"/>
        <v>102.63702065000001</v>
      </c>
    </row>
    <row r="36" spans="1:5" x14ac:dyDescent="0.25">
      <c r="A36" s="11" t="s">
        <v>24</v>
      </c>
      <c r="B36" s="2">
        <v>0.26100000000000001</v>
      </c>
      <c r="C36" s="10">
        <v>6.2E-2</v>
      </c>
      <c r="D36" s="13">
        <f t="shared" si="1"/>
        <v>0.19900000000000001</v>
      </c>
      <c r="E36" s="8">
        <f t="shared" si="2"/>
        <v>100.60403785000001</v>
      </c>
    </row>
    <row r="37" spans="1:5" x14ac:dyDescent="0.25">
      <c r="A37" s="11" t="s">
        <v>24</v>
      </c>
      <c r="B37" s="2">
        <v>0.25900000000000001</v>
      </c>
      <c r="C37" s="10">
        <v>6.2E-2</v>
      </c>
      <c r="D37" s="13">
        <f t="shared" si="1"/>
        <v>0.19700000000000001</v>
      </c>
      <c r="E37" s="8">
        <f t="shared" si="2"/>
        <v>99.589080650000014</v>
      </c>
    </row>
    <row r="38" spans="1:5" x14ac:dyDescent="0.25">
      <c r="A38" s="11" t="s">
        <v>26</v>
      </c>
      <c r="B38" s="2">
        <v>0.26</v>
      </c>
      <c r="C38" s="10">
        <v>6.2E-2</v>
      </c>
      <c r="D38" s="13">
        <f t="shared" si="1"/>
        <v>0.19800000000000001</v>
      </c>
      <c r="E38" s="8">
        <f t="shared" si="2"/>
        <v>100.09643140000001</v>
      </c>
    </row>
    <row r="39" spans="1:5" x14ac:dyDescent="0.25">
      <c r="A39" s="11" t="s">
        <v>26</v>
      </c>
      <c r="B39" s="2">
        <v>0.25900000000000001</v>
      </c>
      <c r="C39" s="10">
        <v>6.2E-2</v>
      </c>
      <c r="D39" s="13">
        <f t="shared" si="1"/>
        <v>0.19700000000000001</v>
      </c>
      <c r="E39" s="8">
        <f t="shared" si="2"/>
        <v>99.589080650000014</v>
      </c>
    </row>
    <row r="40" spans="1:5" x14ac:dyDescent="0.25">
      <c r="A40" s="11" t="s">
        <v>27</v>
      </c>
      <c r="B40" s="2">
        <v>0.25800000000000001</v>
      </c>
      <c r="C40" s="10">
        <v>6.2E-2</v>
      </c>
      <c r="D40" s="13">
        <f t="shared" si="1"/>
        <v>0.19600000000000001</v>
      </c>
      <c r="E40" s="8">
        <f t="shared" si="2"/>
        <v>99.08198560000001</v>
      </c>
    </row>
    <row r="41" spans="1:5" x14ac:dyDescent="0.25">
      <c r="A41" s="11" t="s">
        <v>27</v>
      </c>
      <c r="B41" s="2">
        <v>0.25600000000000001</v>
      </c>
      <c r="C41" s="10">
        <v>6.2E-2</v>
      </c>
      <c r="D41" s="13">
        <f t="shared" si="1"/>
        <v>0.19400000000000001</v>
      </c>
      <c r="E41" s="8">
        <f t="shared" si="2"/>
        <v>98.068562599999993</v>
      </c>
    </row>
    <row r="42" spans="1:5" x14ac:dyDescent="0.25">
      <c r="A42" s="11" t="s">
        <v>28</v>
      </c>
      <c r="B42" s="2">
        <v>0.26600000000000001</v>
      </c>
      <c r="C42" s="10">
        <v>6.2E-2</v>
      </c>
      <c r="D42" s="13">
        <f t="shared" si="1"/>
        <v>0.20400000000000001</v>
      </c>
      <c r="E42" s="8">
        <f t="shared" si="2"/>
        <v>103.14590560000001</v>
      </c>
    </row>
    <row r="43" spans="1:5" x14ac:dyDescent="0.25">
      <c r="A43" s="11" t="s">
        <v>28</v>
      </c>
      <c r="B43" s="2">
        <v>0.26</v>
      </c>
      <c r="C43" s="10">
        <v>6.2E-2</v>
      </c>
      <c r="D43" s="13">
        <f t="shared" si="1"/>
        <v>0.19800000000000001</v>
      </c>
      <c r="E43" s="8">
        <f t="shared" si="2"/>
        <v>100.09643140000001</v>
      </c>
    </row>
    <row r="44" spans="1:5" x14ac:dyDescent="0.25">
      <c r="A44" s="11" t="s">
        <v>29</v>
      </c>
      <c r="B44" s="2">
        <v>0.26300000000000001</v>
      </c>
      <c r="C44" s="10">
        <v>6.2E-2</v>
      </c>
      <c r="D44" s="13">
        <f t="shared" si="1"/>
        <v>0.20100000000000001</v>
      </c>
      <c r="E44" s="8">
        <f t="shared" si="2"/>
        <v>101.62001785000001</v>
      </c>
    </row>
    <row r="45" spans="1:5" x14ac:dyDescent="0.25">
      <c r="A45" s="11" t="s">
        <v>29</v>
      </c>
      <c r="B45" s="2">
        <v>0.26200000000000001</v>
      </c>
      <c r="C45" s="10">
        <v>6.2E-2</v>
      </c>
      <c r="D45" s="13">
        <f t="shared" si="1"/>
        <v>0.2</v>
      </c>
      <c r="E45" s="8">
        <f t="shared" si="2"/>
        <v>101.11190000000001</v>
      </c>
    </row>
    <row r="46" spans="1:5" x14ac:dyDescent="0.25">
      <c r="A46" s="11" t="s">
        <v>37</v>
      </c>
      <c r="B46" s="2">
        <v>0.26700000000000002</v>
      </c>
      <c r="C46" s="10">
        <v>6.2E-2</v>
      </c>
      <c r="D46" s="13">
        <f t="shared" si="1"/>
        <v>0.20500000000000002</v>
      </c>
      <c r="E46" s="8">
        <f t="shared" si="2"/>
        <v>103.65504625</v>
      </c>
    </row>
    <row r="47" spans="1:5" x14ac:dyDescent="0.25">
      <c r="A47" s="11" t="s">
        <v>37</v>
      </c>
      <c r="B47" s="2">
        <v>0.26600000000000001</v>
      </c>
      <c r="C47" s="10">
        <v>6.2E-2</v>
      </c>
      <c r="D47" s="13">
        <f t="shared" si="1"/>
        <v>0.20400000000000001</v>
      </c>
      <c r="E47" s="8">
        <f t="shared" si="2"/>
        <v>103.14590560000001</v>
      </c>
    </row>
    <row r="48" spans="1:5" x14ac:dyDescent="0.25">
      <c r="A48" s="11" t="s">
        <v>30</v>
      </c>
      <c r="B48" s="2">
        <v>0.26200000000000001</v>
      </c>
      <c r="C48" s="10">
        <v>6.2E-2</v>
      </c>
      <c r="D48" s="13">
        <f t="shared" si="1"/>
        <v>0.2</v>
      </c>
      <c r="E48" s="8">
        <f t="shared" si="2"/>
        <v>101.11190000000001</v>
      </c>
    </row>
    <row r="49" spans="1:5" x14ac:dyDescent="0.25">
      <c r="A49" s="11" t="s">
        <v>30</v>
      </c>
      <c r="B49" s="2">
        <v>0.28100000000000003</v>
      </c>
      <c r="C49" s="10">
        <v>6.2E-2</v>
      </c>
      <c r="D49" s="13">
        <f t="shared" si="1"/>
        <v>0.21900000000000003</v>
      </c>
      <c r="E49" s="8">
        <f t="shared" si="2"/>
        <v>110.80986385000001</v>
      </c>
    </row>
    <row r="50" spans="1:5" x14ac:dyDescent="0.25">
      <c r="A50" s="11" t="s">
        <v>31</v>
      </c>
      <c r="B50" s="2">
        <v>0.25800000000000001</v>
      </c>
      <c r="C50" s="10">
        <v>6.2E-2</v>
      </c>
      <c r="D50" s="13">
        <f t="shared" si="1"/>
        <v>0.19600000000000001</v>
      </c>
      <c r="E50" s="8">
        <f t="shared" si="2"/>
        <v>99.08198560000001</v>
      </c>
    </row>
    <row r="51" spans="1:5" x14ac:dyDescent="0.25">
      <c r="A51" s="11" t="s">
        <v>31</v>
      </c>
      <c r="B51" s="2">
        <v>0.255</v>
      </c>
      <c r="C51" s="10">
        <v>6.2E-2</v>
      </c>
      <c r="D51" s="13">
        <f t="shared" si="1"/>
        <v>0.193</v>
      </c>
      <c r="E51" s="8">
        <f t="shared" si="2"/>
        <v>97.562234650000008</v>
      </c>
    </row>
    <row r="52" spans="1:5" x14ac:dyDescent="0.25">
      <c r="A52" s="11" t="s">
        <v>32</v>
      </c>
      <c r="B52" s="2">
        <v>0.25800000000000001</v>
      </c>
      <c r="C52" s="10">
        <v>6.2E-2</v>
      </c>
      <c r="D52" s="13">
        <f t="shared" si="1"/>
        <v>0.19600000000000001</v>
      </c>
      <c r="E52" s="8">
        <f t="shared" si="2"/>
        <v>99.08198560000001</v>
      </c>
    </row>
    <row r="53" spans="1:5" x14ac:dyDescent="0.25">
      <c r="A53" s="11" t="s">
        <v>32</v>
      </c>
      <c r="B53" s="2">
        <v>0.254</v>
      </c>
      <c r="C53" s="10">
        <v>6.2E-2</v>
      </c>
      <c r="D53" s="13">
        <f t="shared" si="1"/>
        <v>0.192</v>
      </c>
      <c r="E53" s="8">
        <f t="shared" si="2"/>
        <v>97.056162400000005</v>
      </c>
    </row>
    <row r="54" spans="1:5" x14ac:dyDescent="0.25">
      <c r="A54" s="11" t="s">
        <v>33</v>
      </c>
      <c r="B54" s="2">
        <v>0.25800000000000001</v>
      </c>
      <c r="C54" s="10">
        <v>6.2E-2</v>
      </c>
      <c r="D54" s="13">
        <f t="shared" si="1"/>
        <v>0.19600000000000001</v>
      </c>
      <c r="E54" s="8">
        <f t="shared" si="2"/>
        <v>99.08198560000001</v>
      </c>
    </row>
    <row r="55" spans="1:5" x14ac:dyDescent="0.25">
      <c r="A55" s="11" t="s">
        <v>33</v>
      </c>
      <c r="B55" s="2">
        <v>0.26300000000000001</v>
      </c>
      <c r="C55" s="10">
        <v>6.2E-2</v>
      </c>
      <c r="D55" s="13">
        <f t="shared" si="1"/>
        <v>0.20100000000000001</v>
      </c>
      <c r="E55" s="8">
        <f t="shared" si="2"/>
        <v>101.62001785000001</v>
      </c>
    </row>
    <row r="56" spans="1:5" x14ac:dyDescent="0.25">
      <c r="A56" s="11" t="s">
        <v>34</v>
      </c>
      <c r="B56" s="2">
        <v>0.26100000000000001</v>
      </c>
      <c r="C56" s="10">
        <v>6.2E-2</v>
      </c>
      <c r="D56" s="13">
        <f t="shared" si="1"/>
        <v>0.19900000000000001</v>
      </c>
      <c r="E56" s="8">
        <f t="shared" si="2"/>
        <v>100.60403785000001</v>
      </c>
    </row>
    <row r="57" spans="1:5" x14ac:dyDescent="0.25">
      <c r="A57" s="11" t="s">
        <v>34</v>
      </c>
      <c r="B57" s="2">
        <v>0.26</v>
      </c>
      <c r="C57" s="10">
        <v>6.2E-2</v>
      </c>
      <c r="D57" s="13">
        <f t="shared" si="1"/>
        <v>0.19800000000000001</v>
      </c>
      <c r="E57" s="8">
        <f t="shared" si="2"/>
        <v>100.09643140000001</v>
      </c>
    </row>
    <row r="58" spans="1:5" x14ac:dyDescent="0.25">
      <c r="A58" s="11" t="s">
        <v>35</v>
      </c>
      <c r="B58" s="2">
        <v>0.255</v>
      </c>
      <c r="C58" s="10">
        <v>6.2E-2</v>
      </c>
      <c r="D58" s="13">
        <f t="shared" si="1"/>
        <v>0.193</v>
      </c>
      <c r="E58" s="8">
        <f t="shared" si="2"/>
        <v>97.562234650000008</v>
      </c>
    </row>
    <row r="59" spans="1:5" x14ac:dyDescent="0.25">
      <c r="A59" s="11" t="s">
        <v>35</v>
      </c>
      <c r="B59" s="2">
        <v>0.25600000000000001</v>
      </c>
      <c r="C59" s="10">
        <v>6.2E-2</v>
      </c>
      <c r="D59" s="13">
        <f t="shared" si="1"/>
        <v>0.19400000000000001</v>
      </c>
      <c r="E59" s="8">
        <f t="shared" si="2"/>
        <v>98.068562599999993</v>
      </c>
    </row>
    <row r="60" spans="1:5" x14ac:dyDescent="0.25">
      <c r="A60" s="11" t="s">
        <v>36</v>
      </c>
      <c r="B60" s="2">
        <v>0.25600000000000001</v>
      </c>
      <c r="C60" s="10">
        <v>6.2E-2</v>
      </c>
      <c r="D60" s="13">
        <f t="shared" si="1"/>
        <v>0.19400000000000001</v>
      </c>
      <c r="E60" s="8">
        <f t="shared" si="2"/>
        <v>98.068562599999993</v>
      </c>
    </row>
    <row r="61" spans="1:5" x14ac:dyDescent="0.25">
      <c r="A61" s="11" t="s">
        <v>36</v>
      </c>
      <c r="B61" s="2">
        <v>0.253</v>
      </c>
      <c r="C61" s="10">
        <v>6.2E-2</v>
      </c>
      <c r="D61" s="13">
        <f t="shared" si="1"/>
        <v>0.191</v>
      </c>
      <c r="E61" s="8">
        <f t="shared" si="2"/>
        <v>96.550345849999999</v>
      </c>
    </row>
    <row r="62" spans="1:5" x14ac:dyDescent="0.25">
      <c r="A62" s="11" t="s">
        <v>38</v>
      </c>
      <c r="B62" s="2">
        <v>0.26300000000000001</v>
      </c>
      <c r="C62" s="10">
        <v>6.2E-2</v>
      </c>
      <c r="D62" s="13">
        <f t="shared" si="1"/>
        <v>0.20100000000000001</v>
      </c>
      <c r="E62" s="8">
        <f t="shared" si="2"/>
        <v>101.62001785000001</v>
      </c>
    </row>
    <row r="63" spans="1:5" x14ac:dyDescent="0.25">
      <c r="A63" s="11" t="s">
        <v>38</v>
      </c>
      <c r="B63" s="2">
        <v>0.26200000000000001</v>
      </c>
      <c r="C63" s="10">
        <v>6.2E-2</v>
      </c>
      <c r="D63" s="13">
        <f t="shared" si="1"/>
        <v>0.2</v>
      </c>
      <c r="E63" s="8">
        <f t="shared" si="2"/>
        <v>101.11190000000001</v>
      </c>
    </row>
    <row r="64" spans="1:5" x14ac:dyDescent="0.25">
      <c r="A64" s="11" t="s">
        <v>39</v>
      </c>
      <c r="B64" s="2">
        <v>0.25900000000000001</v>
      </c>
      <c r="C64" s="10">
        <v>6.2E-2</v>
      </c>
      <c r="D64" s="13">
        <f t="shared" si="1"/>
        <v>0.19700000000000001</v>
      </c>
      <c r="E64" s="8">
        <f t="shared" si="2"/>
        <v>99.589080650000014</v>
      </c>
    </row>
    <row r="65" spans="1:5" x14ac:dyDescent="0.25">
      <c r="A65" s="11" t="s">
        <v>39</v>
      </c>
      <c r="B65" s="2">
        <v>0.25700000000000001</v>
      </c>
      <c r="C65" s="10">
        <v>6.2E-2</v>
      </c>
      <c r="D65" s="13">
        <f t="shared" si="1"/>
        <v>0.19500000000000001</v>
      </c>
      <c r="E65" s="8">
        <f t="shared" si="2"/>
        <v>98.575146250000003</v>
      </c>
    </row>
    <row r="66" spans="1:5" x14ac:dyDescent="0.25">
      <c r="A66" s="11" t="s">
        <v>40</v>
      </c>
      <c r="B66" s="2">
        <v>0.26200000000000001</v>
      </c>
      <c r="C66" s="10">
        <v>6.2E-2</v>
      </c>
      <c r="D66" s="13">
        <f t="shared" ref="D66:D93" si="3">(B66-C66)</f>
        <v>0.2</v>
      </c>
      <c r="E66" s="8">
        <f t="shared" ref="E66:E93" si="4">(127.85*D66*D66)+(456.85*D66)+(4.6279)</f>
        <v>101.11190000000001</v>
      </c>
    </row>
    <row r="67" spans="1:5" x14ac:dyDescent="0.25">
      <c r="A67" s="11" t="s">
        <v>40</v>
      </c>
      <c r="B67" s="2">
        <v>0.34599999999999997</v>
      </c>
      <c r="C67" s="10">
        <v>6.2E-2</v>
      </c>
      <c r="D67" s="13">
        <f t="shared" si="3"/>
        <v>0.28399999999999997</v>
      </c>
      <c r="E67" s="8">
        <f t="shared" si="4"/>
        <v>144.68516959999999</v>
      </c>
    </row>
    <row r="68" spans="1:5" x14ac:dyDescent="0.25">
      <c r="A68" s="11" t="s">
        <v>41</v>
      </c>
      <c r="B68" s="2">
        <v>0.25900000000000001</v>
      </c>
      <c r="C68" s="10">
        <v>6.2E-2</v>
      </c>
      <c r="D68" s="13">
        <f t="shared" si="3"/>
        <v>0.19700000000000001</v>
      </c>
      <c r="E68" s="8">
        <f t="shared" si="4"/>
        <v>99.589080650000014</v>
      </c>
    </row>
    <row r="69" spans="1:5" x14ac:dyDescent="0.25">
      <c r="A69" s="11" t="s">
        <v>41</v>
      </c>
      <c r="B69" s="2">
        <v>0.254</v>
      </c>
      <c r="C69" s="10">
        <v>6.2E-2</v>
      </c>
      <c r="D69" s="13">
        <f t="shared" si="3"/>
        <v>0.192</v>
      </c>
      <c r="E69" s="8">
        <f t="shared" si="4"/>
        <v>97.056162400000005</v>
      </c>
    </row>
    <row r="70" spans="1:5" x14ac:dyDescent="0.25">
      <c r="A70" s="11" t="s">
        <v>42</v>
      </c>
      <c r="B70" s="2">
        <v>0.26100000000000001</v>
      </c>
      <c r="C70" s="10">
        <v>6.2E-2</v>
      </c>
      <c r="D70" s="13">
        <f t="shared" si="3"/>
        <v>0.19900000000000001</v>
      </c>
      <c r="E70" s="8">
        <f t="shared" si="4"/>
        <v>100.60403785000001</v>
      </c>
    </row>
    <row r="71" spans="1:5" x14ac:dyDescent="0.25">
      <c r="A71" s="11" t="s">
        <v>42</v>
      </c>
      <c r="B71" s="2">
        <v>0.25900000000000001</v>
      </c>
      <c r="C71" s="10">
        <v>6.2E-2</v>
      </c>
      <c r="D71" s="13">
        <f t="shared" si="3"/>
        <v>0.19700000000000001</v>
      </c>
      <c r="E71" s="8">
        <f t="shared" si="4"/>
        <v>99.589080650000014</v>
      </c>
    </row>
    <row r="72" spans="1:5" x14ac:dyDescent="0.25">
      <c r="A72" s="11" t="s">
        <v>43</v>
      </c>
      <c r="B72" s="2">
        <v>0.25800000000000001</v>
      </c>
      <c r="C72" s="10">
        <v>6.2E-2</v>
      </c>
      <c r="D72" s="13">
        <f t="shared" si="3"/>
        <v>0.19600000000000001</v>
      </c>
      <c r="E72" s="8">
        <f t="shared" si="4"/>
        <v>99.08198560000001</v>
      </c>
    </row>
    <row r="73" spans="1:5" x14ac:dyDescent="0.25">
      <c r="A73" s="11" t="s">
        <v>43</v>
      </c>
      <c r="B73" s="2">
        <v>0.254</v>
      </c>
      <c r="C73" s="10">
        <v>6.2E-2</v>
      </c>
      <c r="D73" s="13">
        <f t="shared" si="3"/>
        <v>0.192</v>
      </c>
      <c r="E73" s="8">
        <f t="shared" si="4"/>
        <v>97.056162400000005</v>
      </c>
    </row>
    <row r="74" spans="1:5" x14ac:dyDescent="0.25">
      <c r="A74" s="11" t="s">
        <v>44</v>
      </c>
      <c r="B74" s="2">
        <v>0.41600000000000004</v>
      </c>
      <c r="C74" s="10">
        <v>6.2E-2</v>
      </c>
      <c r="D74" s="13">
        <f t="shared" si="3"/>
        <v>0.35400000000000004</v>
      </c>
      <c r="E74" s="8">
        <f t="shared" si="4"/>
        <v>182.37445060000005</v>
      </c>
    </row>
    <row r="75" spans="1:5" x14ac:dyDescent="0.25">
      <c r="A75" s="11" t="s">
        <v>44</v>
      </c>
      <c r="B75" s="2">
        <v>0.38400000000000001</v>
      </c>
      <c r="C75" s="10">
        <v>6.2E-2</v>
      </c>
      <c r="D75" s="13">
        <f t="shared" si="3"/>
        <v>0.32200000000000001</v>
      </c>
      <c r="E75" s="8">
        <f t="shared" si="4"/>
        <v>164.98959940000003</v>
      </c>
    </row>
    <row r="76" spans="1:5" x14ac:dyDescent="0.25">
      <c r="A76" s="11" t="s">
        <v>45</v>
      </c>
      <c r="B76" s="2">
        <v>0.25700000000000001</v>
      </c>
      <c r="C76" s="10">
        <v>6.2E-2</v>
      </c>
      <c r="D76" s="13">
        <f t="shared" si="3"/>
        <v>0.19500000000000001</v>
      </c>
      <c r="E76" s="8">
        <f t="shared" si="4"/>
        <v>98.575146250000003</v>
      </c>
    </row>
    <row r="77" spans="1:5" x14ac:dyDescent="0.25">
      <c r="A77" s="11" t="s">
        <v>45</v>
      </c>
      <c r="B77" s="2">
        <v>0.27100000000000002</v>
      </c>
      <c r="C77" s="10">
        <v>6.2E-2</v>
      </c>
      <c r="D77" s="13">
        <f t="shared" si="3"/>
        <v>0.20900000000000002</v>
      </c>
      <c r="E77" s="8">
        <f t="shared" si="4"/>
        <v>105.69416585000002</v>
      </c>
    </row>
    <row r="78" spans="1:5" x14ac:dyDescent="0.25">
      <c r="A78" s="11" t="s">
        <v>46</v>
      </c>
      <c r="B78" s="2">
        <v>0.25900000000000001</v>
      </c>
      <c r="C78" s="10">
        <v>6.2E-2</v>
      </c>
      <c r="D78" s="13">
        <f t="shared" si="3"/>
        <v>0.19700000000000001</v>
      </c>
      <c r="E78" s="8">
        <f t="shared" si="4"/>
        <v>99.589080650000014</v>
      </c>
    </row>
    <row r="79" spans="1:5" x14ac:dyDescent="0.25">
      <c r="A79" s="11" t="s">
        <v>46</v>
      </c>
      <c r="B79" s="2">
        <v>0.47600000000000003</v>
      </c>
      <c r="C79" s="10">
        <v>6.2E-2</v>
      </c>
      <c r="D79" s="13">
        <f t="shared" si="3"/>
        <v>0.41400000000000003</v>
      </c>
      <c r="E79" s="8">
        <f t="shared" si="4"/>
        <v>215.67677860000003</v>
      </c>
    </row>
    <row r="80" spans="1:5" x14ac:dyDescent="0.25">
      <c r="A80" s="11" t="s">
        <v>47</v>
      </c>
      <c r="B80" s="2">
        <v>0.497</v>
      </c>
      <c r="C80" s="10">
        <v>6.2E-2</v>
      </c>
      <c r="D80" s="13">
        <f t="shared" si="3"/>
        <v>0.435</v>
      </c>
      <c r="E80" s="8">
        <f t="shared" si="4"/>
        <v>227.55006625000001</v>
      </c>
    </row>
    <row r="81" spans="1:5" x14ac:dyDescent="0.25">
      <c r="A81" s="11" t="s">
        <v>47</v>
      </c>
      <c r="B81" s="2">
        <v>0.254</v>
      </c>
      <c r="C81" s="10">
        <v>6.2E-2</v>
      </c>
      <c r="D81" s="13">
        <f t="shared" si="3"/>
        <v>0.192</v>
      </c>
      <c r="E81" s="8">
        <f t="shared" si="4"/>
        <v>97.056162400000005</v>
      </c>
    </row>
    <row r="82" spans="1:5" x14ac:dyDescent="0.25">
      <c r="A82" s="11" t="s">
        <v>48</v>
      </c>
      <c r="B82" s="2">
        <v>0.26300000000000001</v>
      </c>
      <c r="C82" s="10">
        <v>6.2E-2</v>
      </c>
      <c r="D82" s="13">
        <f t="shared" si="3"/>
        <v>0.20100000000000001</v>
      </c>
      <c r="E82" s="8">
        <f t="shared" si="4"/>
        <v>101.62001785000001</v>
      </c>
    </row>
    <row r="83" spans="1:5" x14ac:dyDescent="0.25">
      <c r="A83" s="11" t="s">
        <v>48</v>
      </c>
      <c r="B83" s="2">
        <v>0.59299999999999997</v>
      </c>
      <c r="C83" s="10">
        <v>6.2E-2</v>
      </c>
      <c r="D83" s="13">
        <f t="shared" si="3"/>
        <v>0.53099999999999992</v>
      </c>
      <c r="E83" s="8">
        <f t="shared" si="4"/>
        <v>283.26396384999998</v>
      </c>
    </row>
    <row r="84" spans="1:5" x14ac:dyDescent="0.25">
      <c r="A84" s="11" t="s">
        <v>49</v>
      </c>
      <c r="B84" s="2">
        <v>0.25900000000000001</v>
      </c>
      <c r="C84" s="10">
        <v>6.2E-2</v>
      </c>
      <c r="D84" s="13">
        <f t="shared" si="3"/>
        <v>0.19700000000000001</v>
      </c>
      <c r="E84" s="8">
        <f t="shared" si="4"/>
        <v>99.589080650000014</v>
      </c>
    </row>
    <row r="85" spans="1:5" x14ac:dyDescent="0.25">
      <c r="A85" s="11" t="s">
        <v>49</v>
      </c>
      <c r="B85" s="2">
        <v>0.26700000000000002</v>
      </c>
      <c r="C85" s="10">
        <v>6.2E-2</v>
      </c>
      <c r="D85" s="13">
        <f t="shared" si="3"/>
        <v>0.20500000000000002</v>
      </c>
      <c r="E85" s="8">
        <f t="shared" si="4"/>
        <v>103.65504625</v>
      </c>
    </row>
    <row r="86" spans="1:5" x14ac:dyDescent="0.25">
      <c r="A86" s="11" t="s">
        <v>50</v>
      </c>
      <c r="B86" s="2">
        <v>0.80800000000000005</v>
      </c>
      <c r="C86" s="10">
        <v>6.2E-2</v>
      </c>
      <c r="D86" s="13">
        <f t="shared" si="3"/>
        <v>0.746</v>
      </c>
      <c r="E86" s="8">
        <f t="shared" si="4"/>
        <v>416.58857060000003</v>
      </c>
    </row>
    <row r="87" spans="1:5" x14ac:dyDescent="0.25">
      <c r="A87" s="11" t="s">
        <v>50</v>
      </c>
      <c r="B87" s="2">
        <v>0.45700000000000002</v>
      </c>
      <c r="C87" s="10">
        <v>6.2E-2</v>
      </c>
      <c r="D87" s="13">
        <f t="shared" si="3"/>
        <v>0.39500000000000002</v>
      </c>
      <c r="E87" s="8">
        <f t="shared" si="4"/>
        <v>205.03144625000004</v>
      </c>
    </row>
    <row r="88" spans="1:5" x14ac:dyDescent="0.25">
      <c r="A88" s="11" t="s">
        <v>51</v>
      </c>
      <c r="B88" s="2">
        <v>0.25600000000000001</v>
      </c>
      <c r="C88" s="10">
        <v>6.2E-2</v>
      </c>
      <c r="D88" s="13">
        <f t="shared" si="3"/>
        <v>0.19400000000000001</v>
      </c>
      <c r="E88" s="8">
        <f t="shared" si="4"/>
        <v>98.068562599999993</v>
      </c>
    </row>
    <row r="89" spans="1:5" x14ac:dyDescent="0.25">
      <c r="A89" s="11" t="s">
        <v>51</v>
      </c>
      <c r="B89" s="2">
        <v>0.43500000000000005</v>
      </c>
      <c r="C89" s="10">
        <v>6.2E-2</v>
      </c>
      <c r="D89" s="13">
        <f t="shared" si="3"/>
        <v>0.37300000000000005</v>
      </c>
      <c r="E89" s="8">
        <f t="shared" si="4"/>
        <v>192.82059265000007</v>
      </c>
    </row>
    <row r="90" spans="1:5" x14ac:dyDescent="0.25">
      <c r="A90" s="11" t="s">
        <v>52</v>
      </c>
      <c r="B90" s="2">
        <v>0.26200000000000001</v>
      </c>
      <c r="C90" s="10">
        <v>6.2E-2</v>
      </c>
      <c r="D90" s="13">
        <f t="shared" si="3"/>
        <v>0.2</v>
      </c>
      <c r="E90" s="8">
        <f t="shared" si="4"/>
        <v>101.11190000000001</v>
      </c>
    </row>
    <row r="91" spans="1:5" x14ac:dyDescent="0.25">
      <c r="A91" s="11" t="s">
        <v>52</v>
      </c>
      <c r="B91" s="2">
        <v>0.25600000000000001</v>
      </c>
      <c r="C91" s="10">
        <v>6.2E-2</v>
      </c>
      <c r="D91" s="13">
        <f t="shared" si="3"/>
        <v>0.19400000000000001</v>
      </c>
      <c r="E91" s="8">
        <f t="shared" si="4"/>
        <v>98.068562599999993</v>
      </c>
    </row>
    <row r="92" spans="1:5" x14ac:dyDescent="0.25">
      <c r="A92" s="11" t="s">
        <v>53</v>
      </c>
      <c r="B92" s="2">
        <v>0.36299999999999999</v>
      </c>
      <c r="C92" s="10">
        <v>6.2E-2</v>
      </c>
      <c r="D92" s="13">
        <f t="shared" si="3"/>
        <v>0.30099999999999999</v>
      </c>
      <c r="E92" s="8">
        <f t="shared" si="4"/>
        <v>153.72308785000001</v>
      </c>
    </row>
    <row r="93" spans="1:5" x14ac:dyDescent="0.25">
      <c r="A93" s="11" t="s">
        <v>53</v>
      </c>
      <c r="B93" s="2">
        <v>0.26</v>
      </c>
      <c r="C93" s="10">
        <v>6.2E-2</v>
      </c>
      <c r="D93" s="13">
        <f t="shared" si="3"/>
        <v>0.19800000000000001</v>
      </c>
      <c r="E93" s="8">
        <f t="shared" si="4"/>
        <v>100.09643140000001</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L87"/>
  <sheetViews>
    <sheetView workbookViewId="0">
      <selection activeCell="K2" sqref="K2"/>
    </sheetView>
  </sheetViews>
  <sheetFormatPr defaultRowHeight="15" x14ac:dyDescent="0.25"/>
  <cols>
    <col min="1" max="1" width="19.7109375" customWidth="1"/>
    <col min="2" max="2" width="15" customWidth="1"/>
    <col min="3" max="3" width="15.7109375" customWidth="1"/>
    <col min="4" max="4" width="14.85546875" customWidth="1"/>
    <col min="5" max="5" width="19.42578125" customWidth="1"/>
  </cols>
  <sheetData>
    <row r="2" spans="1:9" x14ac:dyDescent="0.25">
      <c r="A2" s="3">
        <v>2.899</v>
      </c>
      <c r="B2" s="3">
        <v>2.867</v>
      </c>
      <c r="C2" s="2">
        <v>0.255</v>
      </c>
      <c r="D2" s="2">
        <v>0.80500000000000005</v>
      </c>
      <c r="E2" s="2">
        <v>0.218</v>
      </c>
      <c r="F2" s="2">
        <v>0.189</v>
      </c>
      <c r="G2" s="2">
        <v>0.21199999999999999</v>
      </c>
      <c r="H2" s="2">
        <v>0.215</v>
      </c>
      <c r="I2" s="2">
        <v>0.26</v>
      </c>
    </row>
    <row r="3" spans="1:9" x14ac:dyDescent="0.25">
      <c r="A3" s="3">
        <v>1.9419999999999999</v>
      </c>
      <c r="B3" s="3">
        <v>1.921</v>
      </c>
      <c r="C3" s="2">
        <v>0.28600000000000003</v>
      </c>
      <c r="D3" s="2">
        <v>0.247</v>
      </c>
      <c r="E3" s="2">
        <v>0.498</v>
      </c>
      <c r="F3" s="2">
        <v>0.20700000000000002</v>
      </c>
      <c r="G3" s="2">
        <v>0.16700000000000001</v>
      </c>
      <c r="H3" s="2">
        <v>0.36099999999999999</v>
      </c>
      <c r="I3" s="2">
        <v>0.25</v>
      </c>
    </row>
    <row r="4" spans="1:9" x14ac:dyDescent="0.25">
      <c r="A4" s="3">
        <v>1.224</v>
      </c>
      <c r="B4" s="3">
        <v>1.1950000000000001</v>
      </c>
      <c r="C4" s="2">
        <v>0.318</v>
      </c>
      <c r="D4" s="2">
        <v>0.26100000000000001</v>
      </c>
      <c r="E4" s="2">
        <v>0.57400000000000007</v>
      </c>
      <c r="F4" s="2">
        <v>0.19800000000000001</v>
      </c>
      <c r="G4" s="2">
        <v>0.22700000000000001</v>
      </c>
      <c r="H4" s="2">
        <v>0.42599999999999999</v>
      </c>
      <c r="I4" s="2">
        <v>0.22900000000000001</v>
      </c>
    </row>
    <row r="5" spans="1:9" x14ac:dyDescent="0.25">
      <c r="A5" s="3">
        <v>0.79300000000000004</v>
      </c>
      <c r="B5" s="3">
        <v>0.78800000000000003</v>
      </c>
      <c r="C5" s="2">
        <v>0.24199999999999999</v>
      </c>
      <c r="D5" s="2">
        <v>0.25</v>
      </c>
      <c r="E5" s="2">
        <v>0.53100000000000003</v>
      </c>
      <c r="F5" s="2">
        <v>0.20899999999999999</v>
      </c>
      <c r="G5" s="2">
        <v>0.65300000000000002</v>
      </c>
      <c r="H5" s="2">
        <v>0.183</v>
      </c>
      <c r="I5" s="2">
        <v>0.189</v>
      </c>
    </row>
    <row r="6" spans="1:9" x14ac:dyDescent="0.25">
      <c r="A6" s="3">
        <v>0.47200000000000003</v>
      </c>
      <c r="B6" s="3">
        <v>0.45300000000000001</v>
      </c>
      <c r="C6" s="2">
        <v>0.59599999999999997</v>
      </c>
      <c r="D6" s="2">
        <v>0.23300000000000001</v>
      </c>
      <c r="E6" s="2">
        <v>0.312</v>
      </c>
      <c r="F6" s="2">
        <v>0.20100000000000001</v>
      </c>
      <c r="G6" s="2">
        <v>0.248</v>
      </c>
      <c r="H6" s="2">
        <v>0.186</v>
      </c>
      <c r="I6" s="2">
        <v>8.8999999999999996E-2</v>
      </c>
    </row>
    <row r="7" spans="1:9" x14ac:dyDescent="0.25">
      <c r="A7" s="3">
        <v>0.38</v>
      </c>
      <c r="B7" s="3">
        <v>0.32</v>
      </c>
      <c r="C7" s="2">
        <v>0.40500000000000003</v>
      </c>
      <c r="D7" s="2">
        <v>0.24199999999999999</v>
      </c>
      <c r="E7" s="2">
        <v>0.70599999999999996</v>
      </c>
      <c r="F7" s="2">
        <v>0.312</v>
      </c>
      <c r="G7" s="2">
        <v>0.29799999999999999</v>
      </c>
      <c r="H7" s="2">
        <v>0.32100000000000001</v>
      </c>
      <c r="I7" s="2">
        <v>5.2999999999999999E-2</v>
      </c>
    </row>
    <row r="8" spans="1:9" x14ac:dyDescent="0.25">
      <c r="A8" s="3">
        <v>0.20899999999999999</v>
      </c>
      <c r="B8" s="3">
        <v>0.21099999999999999</v>
      </c>
      <c r="C8" s="2">
        <v>0.26200000000000001</v>
      </c>
      <c r="D8" s="2">
        <v>0.25</v>
      </c>
      <c r="E8" s="2">
        <v>0.35499999999999998</v>
      </c>
      <c r="F8" s="2">
        <v>0.26200000000000001</v>
      </c>
      <c r="G8" s="2">
        <v>0.23600000000000002</v>
      </c>
      <c r="H8" s="2">
        <v>0.20600000000000002</v>
      </c>
      <c r="I8" s="2">
        <v>0.06</v>
      </c>
    </row>
    <row r="9" spans="1:9" x14ac:dyDescent="0.25">
      <c r="A9" s="5">
        <v>9.1999999999999998E-2</v>
      </c>
      <c r="B9" s="5">
        <v>9.9000000000000005E-2</v>
      </c>
      <c r="C9" s="2">
        <v>0.253</v>
      </c>
      <c r="D9" s="2">
        <v>0.251</v>
      </c>
      <c r="E9" s="2">
        <v>0.20700000000000002</v>
      </c>
      <c r="F9" s="2">
        <v>0.20500000000000002</v>
      </c>
      <c r="G9" s="2">
        <v>0.19400000000000001</v>
      </c>
      <c r="H9" s="2">
        <v>0.27700000000000002</v>
      </c>
      <c r="I9" s="2">
        <v>5.2000000000000005E-2</v>
      </c>
    </row>
    <row r="18" spans="1:12" x14ac:dyDescent="0.25">
      <c r="B18" s="6" t="s">
        <v>12</v>
      </c>
      <c r="C18" s="6" t="s">
        <v>1</v>
      </c>
      <c r="D18" s="6" t="s">
        <v>2</v>
      </c>
      <c r="E18" s="6" t="s">
        <v>3</v>
      </c>
    </row>
    <row r="19" spans="1:12" x14ac:dyDescent="0.25">
      <c r="A19" t="s">
        <v>4</v>
      </c>
      <c r="B19" s="7">
        <v>2.883</v>
      </c>
      <c r="C19" s="1">
        <f>B19-B26</f>
        <v>2.7879999999999998</v>
      </c>
      <c r="D19" s="1">
        <v>2000</v>
      </c>
      <c r="E19" s="8">
        <f>(177.62*C19*C19)+(221.44*C19)+(1.3802)</f>
        <v>1999.3852332799997</v>
      </c>
    </row>
    <row r="20" spans="1:12" x14ac:dyDescent="0.25">
      <c r="A20" t="s">
        <v>5</v>
      </c>
      <c r="B20" s="7">
        <v>1.931</v>
      </c>
      <c r="C20" s="1">
        <f>B20-B26</f>
        <v>1.8360000000000001</v>
      </c>
      <c r="D20" s="1">
        <v>1000</v>
      </c>
      <c r="E20" s="8">
        <f t="shared" ref="E20:E26" si="0">(177.62*C20*C20)+(221.44*C20)+(1.3802)</f>
        <v>1006.68258752</v>
      </c>
    </row>
    <row r="21" spans="1:12" x14ac:dyDescent="0.25">
      <c r="A21" t="s">
        <v>6</v>
      </c>
      <c r="B21" s="7">
        <v>1.2099</v>
      </c>
      <c r="C21" s="9">
        <f>B21-B26</f>
        <v>1.1149</v>
      </c>
      <c r="D21" s="1">
        <v>500</v>
      </c>
      <c r="E21" s="8">
        <f t="shared" si="0"/>
        <v>469.0456730162</v>
      </c>
    </row>
    <row r="22" spans="1:12" x14ac:dyDescent="0.25">
      <c r="A22" t="s">
        <v>7</v>
      </c>
      <c r="B22" s="7">
        <v>0.79</v>
      </c>
      <c r="C22" s="9">
        <f>B22-B27</f>
        <v>0.79</v>
      </c>
      <c r="D22" s="1">
        <v>250</v>
      </c>
      <c r="E22" s="8">
        <f t="shared" si="0"/>
        <v>287.17044200000004</v>
      </c>
    </row>
    <row r="23" spans="1:12" x14ac:dyDescent="0.25">
      <c r="A23" t="s">
        <v>8</v>
      </c>
      <c r="B23" s="7">
        <v>0.46200000000000002</v>
      </c>
      <c r="C23" s="1">
        <f>B23-B26</f>
        <v>0.36699999999999999</v>
      </c>
      <c r="D23" s="1">
        <v>125</v>
      </c>
      <c r="E23" s="8">
        <f t="shared" si="0"/>
        <v>106.57214017999999</v>
      </c>
    </row>
    <row r="24" spans="1:12" x14ac:dyDescent="0.25">
      <c r="A24" t="s">
        <v>9</v>
      </c>
      <c r="B24" s="7">
        <v>0.35</v>
      </c>
      <c r="C24" s="9">
        <f>B24-B26</f>
        <v>0.255</v>
      </c>
      <c r="D24" s="1">
        <v>62.5</v>
      </c>
      <c r="E24" s="8">
        <f t="shared" si="0"/>
        <v>69.397140500000006</v>
      </c>
    </row>
    <row r="25" spans="1:12" x14ac:dyDescent="0.25">
      <c r="A25" t="s">
        <v>10</v>
      </c>
      <c r="B25" s="7">
        <v>0.21</v>
      </c>
      <c r="C25" s="9">
        <f>B25-B26</f>
        <v>0.11499999999999999</v>
      </c>
      <c r="D25" s="1">
        <v>31.25</v>
      </c>
      <c r="E25" s="8">
        <f t="shared" si="0"/>
        <v>29.194824499999996</v>
      </c>
    </row>
    <row r="26" spans="1:12" x14ac:dyDescent="0.25">
      <c r="A26" t="s">
        <v>11</v>
      </c>
      <c r="B26" s="10">
        <v>9.5000000000000001E-2</v>
      </c>
      <c r="C26" s="1">
        <f>B26-B26</f>
        <v>0</v>
      </c>
      <c r="D26" s="1">
        <v>0</v>
      </c>
      <c r="E26" s="8">
        <f t="shared" si="0"/>
        <v>1.3802000000000001</v>
      </c>
    </row>
    <row r="27" spans="1:12" x14ac:dyDescent="0.25">
      <c r="K27" s="14" t="s">
        <v>16</v>
      </c>
      <c r="L27" s="14"/>
    </row>
    <row r="35" spans="1:5" x14ac:dyDescent="0.25">
      <c r="A35" s="11" t="s">
        <v>13</v>
      </c>
      <c r="B35" s="2" t="s">
        <v>14</v>
      </c>
      <c r="C35" s="4" t="s">
        <v>11</v>
      </c>
      <c r="D35" s="1" t="s">
        <v>1</v>
      </c>
      <c r="E35" s="12" t="s">
        <v>15</v>
      </c>
    </row>
    <row r="36" spans="1:5" x14ac:dyDescent="0.25">
      <c r="A36" s="11" t="s">
        <v>54</v>
      </c>
      <c r="B36" s="2">
        <v>0.255</v>
      </c>
      <c r="C36" s="10">
        <v>9.5000000000000001E-2</v>
      </c>
      <c r="D36" s="9">
        <f t="shared" ref="D36:D67" si="1">(B36-C36)</f>
        <v>0.16</v>
      </c>
      <c r="E36" s="8">
        <f t="shared" ref="E36:E67" si="2">(177.62*D36*D36)+(221.44*D36)+(1.3802)</f>
        <v>41.357672000000001</v>
      </c>
    </row>
    <row r="37" spans="1:5" x14ac:dyDescent="0.25">
      <c r="A37" s="11" t="s">
        <v>54</v>
      </c>
      <c r="B37" s="2">
        <v>0.28600000000000003</v>
      </c>
      <c r="C37" s="10">
        <v>9.5000000000000001E-2</v>
      </c>
      <c r="D37" s="9">
        <f t="shared" si="1"/>
        <v>0.19100000000000003</v>
      </c>
      <c r="E37" s="8">
        <f t="shared" si="2"/>
        <v>50.154995220000011</v>
      </c>
    </row>
    <row r="38" spans="1:5" x14ac:dyDescent="0.25">
      <c r="A38" s="11" t="s">
        <v>55</v>
      </c>
      <c r="B38" s="2">
        <v>0.318</v>
      </c>
      <c r="C38" s="10">
        <v>9.5000000000000001E-2</v>
      </c>
      <c r="D38" s="9">
        <f t="shared" si="1"/>
        <v>0.223</v>
      </c>
      <c r="E38" s="8">
        <f t="shared" si="2"/>
        <v>59.594184980000009</v>
      </c>
    </row>
    <row r="39" spans="1:5" x14ac:dyDescent="0.25">
      <c r="A39" s="11" t="s">
        <v>55</v>
      </c>
      <c r="B39" s="2">
        <v>0.24199999999999999</v>
      </c>
      <c r="C39" s="10">
        <v>9.5000000000000001E-2</v>
      </c>
      <c r="D39" s="9">
        <f t="shared" si="1"/>
        <v>0.14699999999999999</v>
      </c>
      <c r="E39" s="8">
        <f t="shared" si="2"/>
        <v>37.770070580000002</v>
      </c>
    </row>
    <row r="40" spans="1:5" x14ac:dyDescent="0.25">
      <c r="A40" s="11" t="s">
        <v>56</v>
      </c>
      <c r="B40" s="2">
        <v>0.59599999999999997</v>
      </c>
      <c r="C40" s="10">
        <v>9.5000000000000001E-2</v>
      </c>
      <c r="D40" s="9">
        <f t="shared" si="1"/>
        <v>0.501</v>
      </c>
      <c r="E40" s="8">
        <f t="shared" si="2"/>
        <v>156.90443762000001</v>
      </c>
    </row>
    <row r="41" spans="1:5" x14ac:dyDescent="0.25">
      <c r="A41" s="11" t="s">
        <v>56</v>
      </c>
      <c r="B41" s="2">
        <v>0.40500000000000003</v>
      </c>
      <c r="C41" s="10">
        <v>9.5000000000000001E-2</v>
      </c>
      <c r="D41" s="9">
        <f t="shared" si="1"/>
        <v>0.31000000000000005</v>
      </c>
      <c r="E41" s="8">
        <f t="shared" si="2"/>
        <v>87.095882000000017</v>
      </c>
    </row>
    <row r="42" spans="1:5" x14ac:dyDescent="0.25">
      <c r="A42" s="11" t="s">
        <v>57</v>
      </c>
      <c r="B42" s="2">
        <v>0.26200000000000001</v>
      </c>
      <c r="C42" s="10">
        <v>9.5000000000000001E-2</v>
      </c>
      <c r="D42" s="9">
        <f t="shared" si="1"/>
        <v>0.16700000000000001</v>
      </c>
      <c r="E42" s="8">
        <f t="shared" si="2"/>
        <v>43.31432418</v>
      </c>
    </row>
    <row r="43" spans="1:5" x14ac:dyDescent="0.25">
      <c r="A43" s="11" t="s">
        <v>57</v>
      </c>
      <c r="B43" s="2">
        <v>0.253</v>
      </c>
      <c r="C43" s="10">
        <v>9.5000000000000001E-2</v>
      </c>
      <c r="D43" s="9">
        <f t="shared" si="1"/>
        <v>0.158</v>
      </c>
      <c r="E43" s="8">
        <f t="shared" si="2"/>
        <v>40.801825680000007</v>
      </c>
    </row>
    <row r="44" spans="1:5" x14ac:dyDescent="0.25">
      <c r="A44" s="11" t="s">
        <v>58</v>
      </c>
      <c r="B44" s="2">
        <v>0.80500000000000005</v>
      </c>
      <c r="C44" s="10">
        <v>9.5000000000000001E-2</v>
      </c>
      <c r="D44" s="9">
        <f t="shared" si="1"/>
        <v>0.71000000000000008</v>
      </c>
      <c r="E44" s="8">
        <f t="shared" si="2"/>
        <v>248.14084200000005</v>
      </c>
    </row>
    <row r="45" spans="1:5" x14ac:dyDescent="0.25">
      <c r="A45" s="11" t="s">
        <v>58</v>
      </c>
      <c r="B45" s="2">
        <v>0.247</v>
      </c>
      <c r="C45" s="10">
        <v>9.5000000000000001E-2</v>
      </c>
      <c r="D45" s="9">
        <f t="shared" si="1"/>
        <v>0.152</v>
      </c>
      <c r="E45" s="8">
        <f t="shared" si="2"/>
        <v>39.142812479999996</v>
      </c>
    </row>
    <row r="46" spans="1:5" x14ac:dyDescent="0.25">
      <c r="A46" s="11" t="s">
        <v>59</v>
      </c>
      <c r="B46" s="2">
        <v>0.26100000000000001</v>
      </c>
      <c r="C46" s="10">
        <v>9.5000000000000001E-2</v>
      </c>
      <c r="D46" s="9">
        <f t="shared" si="1"/>
        <v>0.16600000000000001</v>
      </c>
      <c r="E46" s="8">
        <f t="shared" si="2"/>
        <v>43.03373672</v>
      </c>
    </row>
    <row r="47" spans="1:5" x14ac:dyDescent="0.25">
      <c r="A47" s="11" t="s">
        <v>59</v>
      </c>
      <c r="B47" s="2">
        <v>0.25</v>
      </c>
      <c r="C47" s="10">
        <v>9.5000000000000001E-2</v>
      </c>
      <c r="D47" s="9">
        <f t="shared" si="1"/>
        <v>0.155</v>
      </c>
      <c r="E47" s="8">
        <f t="shared" si="2"/>
        <v>39.970720499999999</v>
      </c>
    </row>
    <row r="48" spans="1:5" x14ac:dyDescent="0.25">
      <c r="A48" s="11" t="s">
        <v>60</v>
      </c>
      <c r="B48" s="2">
        <v>0.23300000000000001</v>
      </c>
      <c r="C48" s="10">
        <v>9.5000000000000001E-2</v>
      </c>
      <c r="D48" s="9">
        <f t="shared" si="1"/>
        <v>0.13800000000000001</v>
      </c>
      <c r="E48" s="8">
        <f t="shared" si="2"/>
        <v>35.321515280000007</v>
      </c>
    </row>
    <row r="49" spans="1:5" x14ac:dyDescent="0.25">
      <c r="A49" s="11" t="s">
        <v>60</v>
      </c>
      <c r="B49" s="2">
        <v>0.24199999999999999</v>
      </c>
      <c r="C49" s="10">
        <v>9.5000000000000001E-2</v>
      </c>
      <c r="D49" s="9">
        <f t="shared" si="1"/>
        <v>0.14699999999999999</v>
      </c>
      <c r="E49" s="8">
        <f t="shared" si="2"/>
        <v>37.770070580000002</v>
      </c>
    </row>
    <row r="50" spans="1:5" x14ac:dyDescent="0.25">
      <c r="A50" s="11" t="s">
        <v>61</v>
      </c>
      <c r="B50" s="2">
        <v>0.25</v>
      </c>
      <c r="C50" s="10">
        <v>9.5000000000000001E-2</v>
      </c>
      <c r="D50" s="9">
        <f t="shared" si="1"/>
        <v>0.155</v>
      </c>
      <c r="E50" s="8">
        <f t="shared" si="2"/>
        <v>39.970720499999999</v>
      </c>
    </row>
    <row r="51" spans="1:5" x14ac:dyDescent="0.25">
      <c r="A51" s="11" t="s">
        <v>61</v>
      </c>
      <c r="B51" s="2">
        <v>0.251</v>
      </c>
      <c r="C51" s="10">
        <v>9.5000000000000001E-2</v>
      </c>
      <c r="D51" s="9">
        <f t="shared" si="1"/>
        <v>0.156</v>
      </c>
      <c r="E51" s="8">
        <f t="shared" si="2"/>
        <v>40.247400320000004</v>
      </c>
    </row>
    <row r="52" spans="1:5" x14ac:dyDescent="0.25">
      <c r="A52" s="11" t="s">
        <v>62</v>
      </c>
      <c r="B52" s="2">
        <v>0.218</v>
      </c>
      <c r="C52" s="10">
        <v>9.5000000000000001E-2</v>
      </c>
      <c r="D52" s="9">
        <f t="shared" si="1"/>
        <v>0.123</v>
      </c>
      <c r="E52" s="8">
        <f t="shared" si="2"/>
        <v>31.304532980000001</v>
      </c>
    </row>
    <row r="53" spans="1:5" x14ac:dyDescent="0.25">
      <c r="A53" s="11" t="s">
        <v>62</v>
      </c>
      <c r="B53" s="2">
        <v>0.498</v>
      </c>
      <c r="C53" s="10">
        <v>9.5000000000000001E-2</v>
      </c>
      <c r="D53" s="9">
        <f t="shared" si="1"/>
        <v>0.40300000000000002</v>
      </c>
      <c r="E53" s="8">
        <f t="shared" si="2"/>
        <v>119.46760658000002</v>
      </c>
    </row>
    <row r="54" spans="1:5" x14ac:dyDescent="0.25">
      <c r="A54" s="11" t="s">
        <v>63</v>
      </c>
      <c r="B54" s="2">
        <v>0.57400000000000007</v>
      </c>
      <c r="C54" s="10">
        <v>9.5000000000000001E-2</v>
      </c>
      <c r="D54" s="9">
        <f t="shared" si="1"/>
        <v>0.47900000000000009</v>
      </c>
      <c r="E54" s="8">
        <f t="shared" si="2"/>
        <v>148.20327042000002</v>
      </c>
    </row>
    <row r="55" spans="1:5" x14ac:dyDescent="0.25">
      <c r="A55" s="11" t="s">
        <v>63</v>
      </c>
      <c r="B55" s="2">
        <v>0.53100000000000003</v>
      </c>
      <c r="C55" s="10">
        <v>9.5000000000000001E-2</v>
      </c>
      <c r="D55" s="9">
        <f t="shared" si="1"/>
        <v>0.43600000000000005</v>
      </c>
      <c r="E55" s="8">
        <f t="shared" si="2"/>
        <v>131.69289152000002</v>
      </c>
    </row>
    <row r="56" spans="1:5" x14ac:dyDescent="0.25">
      <c r="A56" s="11" t="s">
        <v>64</v>
      </c>
      <c r="B56" s="2">
        <v>0.312</v>
      </c>
      <c r="C56" s="10">
        <v>9.5000000000000001E-2</v>
      </c>
      <c r="D56" s="9">
        <f t="shared" si="1"/>
        <v>0.217</v>
      </c>
      <c r="E56" s="8">
        <f t="shared" si="2"/>
        <v>57.796628179999999</v>
      </c>
    </row>
    <row r="57" spans="1:5" x14ac:dyDescent="0.25">
      <c r="A57" s="11" t="s">
        <v>64</v>
      </c>
      <c r="B57" s="2">
        <v>0.70599999999999996</v>
      </c>
      <c r="C57" s="10">
        <v>9.5000000000000001E-2</v>
      </c>
      <c r="D57" s="9">
        <f t="shared" si="1"/>
        <v>0.61099999999999999</v>
      </c>
      <c r="E57" s="8">
        <f t="shared" si="2"/>
        <v>202.98931601999999</v>
      </c>
    </row>
    <row r="58" spans="1:5" x14ac:dyDescent="0.25">
      <c r="A58" s="11" t="s">
        <v>65</v>
      </c>
      <c r="B58" s="2">
        <v>0.35499999999999998</v>
      </c>
      <c r="C58" s="10">
        <v>9.5000000000000001E-2</v>
      </c>
      <c r="D58" s="9">
        <f t="shared" si="1"/>
        <v>0.26</v>
      </c>
      <c r="E58" s="8">
        <f t="shared" si="2"/>
        <v>70.961712000000006</v>
      </c>
    </row>
    <row r="59" spans="1:5" x14ac:dyDescent="0.25">
      <c r="A59" s="11" t="s">
        <v>65</v>
      </c>
      <c r="B59" s="2">
        <v>0.20700000000000002</v>
      </c>
      <c r="C59" s="10">
        <v>9.5000000000000001E-2</v>
      </c>
      <c r="D59" s="9">
        <f t="shared" si="1"/>
        <v>0.11200000000000002</v>
      </c>
      <c r="E59" s="8">
        <f t="shared" si="2"/>
        <v>28.40954528</v>
      </c>
    </row>
    <row r="60" spans="1:5" x14ac:dyDescent="0.25">
      <c r="A60" s="11" t="s">
        <v>66</v>
      </c>
      <c r="B60" s="2">
        <v>0.189</v>
      </c>
      <c r="C60" s="10">
        <v>9.5000000000000001E-2</v>
      </c>
      <c r="D60" s="9">
        <f t="shared" si="1"/>
        <v>9.4E-2</v>
      </c>
      <c r="E60" s="8">
        <f t="shared" si="2"/>
        <v>23.765010319999998</v>
      </c>
    </row>
    <row r="61" spans="1:5" x14ac:dyDescent="0.25">
      <c r="A61" s="11" t="s">
        <v>66</v>
      </c>
      <c r="B61" s="2">
        <v>0.20700000000000002</v>
      </c>
      <c r="C61" s="10">
        <v>9.5000000000000001E-2</v>
      </c>
      <c r="D61" s="9">
        <f t="shared" si="1"/>
        <v>0.11200000000000002</v>
      </c>
      <c r="E61" s="8">
        <f t="shared" si="2"/>
        <v>28.40954528</v>
      </c>
    </row>
    <row r="62" spans="1:5" x14ac:dyDescent="0.25">
      <c r="A62" s="11" t="s">
        <v>67</v>
      </c>
      <c r="B62" s="2">
        <v>0.19800000000000001</v>
      </c>
      <c r="C62" s="10">
        <v>9.5000000000000001E-2</v>
      </c>
      <c r="D62" s="9">
        <f t="shared" si="1"/>
        <v>0.10300000000000001</v>
      </c>
      <c r="E62" s="8">
        <f t="shared" si="2"/>
        <v>26.072890580000003</v>
      </c>
    </row>
    <row r="63" spans="1:5" x14ac:dyDescent="0.25">
      <c r="A63" s="11" t="s">
        <v>67</v>
      </c>
      <c r="B63" s="2">
        <v>0.20899999999999999</v>
      </c>
      <c r="C63" s="10">
        <v>9.5000000000000001E-2</v>
      </c>
      <c r="D63" s="9">
        <f t="shared" si="1"/>
        <v>0.11399999999999999</v>
      </c>
      <c r="E63" s="8">
        <f t="shared" si="2"/>
        <v>28.932709519999996</v>
      </c>
    </row>
    <row r="64" spans="1:5" x14ac:dyDescent="0.25">
      <c r="A64" s="11" t="s">
        <v>68</v>
      </c>
      <c r="B64" s="2">
        <v>0.20100000000000001</v>
      </c>
      <c r="C64" s="10">
        <v>9.5000000000000001E-2</v>
      </c>
      <c r="D64" s="9">
        <f t="shared" si="1"/>
        <v>0.10600000000000001</v>
      </c>
      <c r="E64" s="8">
        <f t="shared" si="2"/>
        <v>26.848578320000001</v>
      </c>
    </row>
    <row r="65" spans="1:5" x14ac:dyDescent="0.25">
      <c r="A65" s="11" t="s">
        <v>68</v>
      </c>
      <c r="B65" s="2">
        <v>0.312</v>
      </c>
      <c r="C65" s="10">
        <v>9.5000000000000001E-2</v>
      </c>
      <c r="D65" s="9">
        <f t="shared" si="1"/>
        <v>0.217</v>
      </c>
      <c r="E65" s="8">
        <f t="shared" si="2"/>
        <v>57.796628179999999</v>
      </c>
    </row>
    <row r="66" spans="1:5" x14ac:dyDescent="0.25">
      <c r="A66" s="11" t="s">
        <v>69</v>
      </c>
      <c r="B66" s="2">
        <v>0.26200000000000001</v>
      </c>
      <c r="C66" s="10">
        <v>9.5000000000000001E-2</v>
      </c>
      <c r="D66" s="9">
        <f t="shared" si="1"/>
        <v>0.16700000000000001</v>
      </c>
      <c r="E66" s="8">
        <f t="shared" si="2"/>
        <v>43.31432418</v>
      </c>
    </row>
    <row r="67" spans="1:5" x14ac:dyDescent="0.25">
      <c r="A67" s="11" t="s">
        <v>69</v>
      </c>
      <c r="B67" s="2">
        <v>0.20500000000000002</v>
      </c>
      <c r="C67" s="10">
        <v>9.5000000000000001E-2</v>
      </c>
      <c r="D67" s="9">
        <f t="shared" si="1"/>
        <v>0.11000000000000001</v>
      </c>
      <c r="E67" s="8">
        <f t="shared" si="2"/>
        <v>27.887802000000004</v>
      </c>
    </row>
    <row r="68" spans="1:5" x14ac:dyDescent="0.25">
      <c r="A68" s="11" t="s">
        <v>70</v>
      </c>
      <c r="B68" s="2">
        <v>0.21199999999999999</v>
      </c>
      <c r="C68" s="10">
        <v>9.5000000000000001E-2</v>
      </c>
      <c r="D68" s="9">
        <f t="shared" ref="D68:D87" si="3">(B68-C68)</f>
        <v>0.11699999999999999</v>
      </c>
      <c r="E68" s="8">
        <f t="shared" ref="E68:E87" si="4">(177.62*D68*D68)+(221.44*D68)+(1.3802)</f>
        <v>29.720120179999995</v>
      </c>
    </row>
    <row r="69" spans="1:5" x14ac:dyDescent="0.25">
      <c r="A69" s="11" t="s">
        <v>70</v>
      </c>
      <c r="B69" s="2">
        <v>0.16700000000000001</v>
      </c>
      <c r="C69" s="10">
        <v>9.5000000000000001E-2</v>
      </c>
      <c r="D69" s="9">
        <f t="shared" si="3"/>
        <v>7.2000000000000008E-2</v>
      </c>
      <c r="E69" s="8">
        <f t="shared" si="4"/>
        <v>18.244662080000001</v>
      </c>
    </row>
    <row r="70" spans="1:5" x14ac:dyDescent="0.25">
      <c r="A70" s="11" t="s">
        <v>71</v>
      </c>
      <c r="B70" s="2">
        <v>0.22700000000000001</v>
      </c>
      <c r="C70" s="10">
        <v>9.5000000000000001E-2</v>
      </c>
      <c r="D70" s="9">
        <f t="shared" si="3"/>
        <v>0.13200000000000001</v>
      </c>
      <c r="E70" s="8">
        <f t="shared" si="4"/>
        <v>33.705130880000006</v>
      </c>
    </row>
    <row r="71" spans="1:5" x14ac:dyDescent="0.25">
      <c r="A71" s="11" t="s">
        <v>71</v>
      </c>
      <c r="B71" s="2">
        <v>0.65300000000000002</v>
      </c>
      <c r="C71" s="10">
        <v>9.5000000000000001E-2</v>
      </c>
      <c r="D71" s="9">
        <f t="shared" si="3"/>
        <v>0.55800000000000005</v>
      </c>
      <c r="E71" s="8">
        <f t="shared" si="4"/>
        <v>180.24819368000001</v>
      </c>
    </row>
    <row r="72" spans="1:5" x14ac:dyDescent="0.25">
      <c r="A72" s="11" t="s">
        <v>72</v>
      </c>
      <c r="B72" s="2">
        <v>0.248</v>
      </c>
      <c r="C72" s="10">
        <v>9.5000000000000001E-2</v>
      </c>
      <c r="D72" s="9">
        <f t="shared" si="3"/>
        <v>0.153</v>
      </c>
      <c r="E72" s="8">
        <f t="shared" si="4"/>
        <v>39.418426580000002</v>
      </c>
    </row>
    <row r="73" spans="1:5" x14ac:dyDescent="0.25">
      <c r="A73" s="11" t="s">
        <v>72</v>
      </c>
      <c r="B73" s="2">
        <v>0.29799999999999999</v>
      </c>
      <c r="C73" s="10">
        <v>9.5000000000000001E-2</v>
      </c>
      <c r="D73" s="9">
        <f t="shared" si="3"/>
        <v>0.20299999999999999</v>
      </c>
      <c r="E73" s="8">
        <f t="shared" si="4"/>
        <v>53.652062579999992</v>
      </c>
    </row>
    <row r="74" spans="1:5" x14ac:dyDescent="0.25">
      <c r="A74" s="11" t="s">
        <v>73</v>
      </c>
      <c r="B74" s="2">
        <v>0.23600000000000002</v>
      </c>
      <c r="C74" s="10">
        <v>9.5000000000000001E-2</v>
      </c>
      <c r="D74" s="9">
        <f t="shared" si="3"/>
        <v>0.14100000000000001</v>
      </c>
      <c r="E74" s="8">
        <f t="shared" si="4"/>
        <v>36.134503220000006</v>
      </c>
    </row>
    <row r="75" spans="1:5" x14ac:dyDescent="0.25">
      <c r="A75" s="11" t="s">
        <v>73</v>
      </c>
      <c r="B75" s="2">
        <v>0.19400000000000001</v>
      </c>
      <c r="C75" s="10">
        <v>9.5000000000000001E-2</v>
      </c>
      <c r="D75" s="9">
        <f t="shared" si="3"/>
        <v>9.9000000000000005E-2</v>
      </c>
      <c r="E75" s="8">
        <f t="shared" si="4"/>
        <v>25.043613619999999</v>
      </c>
    </row>
    <row r="76" spans="1:5" x14ac:dyDescent="0.25">
      <c r="A76" s="11" t="s">
        <v>74</v>
      </c>
      <c r="B76" s="2">
        <v>0.215</v>
      </c>
      <c r="C76" s="10">
        <v>9.5000000000000001E-2</v>
      </c>
      <c r="D76" s="9">
        <f t="shared" si="3"/>
        <v>0.12</v>
      </c>
      <c r="E76" s="8">
        <f t="shared" si="4"/>
        <v>30.510727999999997</v>
      </c>
    </row>
    <row r="77" spans="1:5" x14ac:dyDescent="0.25">
      <c r="A77" s="11" t="s">
        <v>74</v>
      </c>
      <c r="B77" s="2">
        <v>0.36099999999999999</v>
      </c>
      <c r="C77" s="10">
        <v>9.5000000000000001E-2</v>
      </c>
      <c r="D77" s="9">
        <f t="shared" si="3"/>
        <v>0.26600000000000001</v>
      </c>
      <c r="E77" s="8">
        <f t="shared" si="4"/>
        <v>72.850920720000005</v>
      </c>
    </row>
    <row r="78" spans="1:5" x14ac:dyDescent="0.25">
      <c r="A78" s="11" t="s">
        <v>75</v>
      </c>
      <c r="B78" s="2">
        <v>0.42599999999999999</v>
      </c>
      <c r="C78" s="10">
        <v>9.5000000000000001E-2</v>
      </c>
      <c r="D78" s="9">
        <f t="shared" si="3"/>
        <v>0.33099999999999996</v>
      </c>
      <c r="E78" s="8">
        <f t="shared" si="4"/>
        <v>94.137064819999992</v>
      </c>
    </row>
    <row r="79" spans="1:5" x14ac:dyDescent="0.25">
      <c r="A79" s="11" t="s">
        <v>75</v>
      </c>
      <c r="B79" s="2">
        <v>0.183</v>
      </c>
      <c r="C79" s="10">
        <v>9.5000000000000001E-2</v>
      </c>
      <c r="D79" s="9">
        <f t="shared" si="3"/>
        <v>8.7999999999999995E-2</v>
      </c>
      <c r="E79" s="8">
        <f t="shared" si="4"/>
        <v>22.242409279999997</v>
      </c>
    </row>
    <row r="80" spans="1:5" x14ac:dyDescent="0.25">
      <c r="A80" s="11" t="s">
        <v>76</v>
      </c>
      <c r="B80" s="2">
        <v>0.186</v>
      </c>
      <c r="C80" s="10">
        <v>9.5000000000000001E-2</v>
      </c>
      <c r="D80" s="9">
        <f t="shared" si="3"/>
        <v>9.0999999999999998E-2</v>
      </c>
      <c r="E80" s="8">
        <f t="shared" si="4"/>
        <v>23.002111219999996</v>
      </c>
    </row>
    <row r="81" spans="1:5" x14ac:dyDescent="0.25">
      <c r="A81" s="11" t="s">
        <v>76</v>
      </c>
      <c r="B81" s="2">
        <v>0.32100000000000001</v>
      </c>
      <c r="C81" s="10">
        <v>9.5000000000000001E-2</v>
      </c>
      <c r="D81" s="9">
        <f t="shared" si="3"/>
        <v>0.22600000000000001</v>
      </c>
      <c r="E81" s="8">
        <f t="shared" si="4"/>
        <v>60.497759120000005</v>
      </c>
    </row>
    <row r="82" spans="1:5" x14ac:dyDescent="0.25">
      <c r="A82" s="11" t="s">
        <v>77</v>
      </c>
      <c r="B82" s="2">
        <v>0.20600000000000002</v>
      </c>
      <c r="C82" s="10">
        <v>9.5000000000000001E-2</v>
      </c>
      <c r="D82" s="9">
        <f t="shared" si="3"/>
        <v>0.11100000000000002</v>
      </c>
      <c r="E82" s="8">
        <f t="shared" si="4"/>
        <v>28.148496020000003</v>
      </c>
    </row>
    <row r="83" spans="1:5" x14ac:dyDescent="0.25">
      <c r="A83" s="11" t="s">
        <v>77</v>
      </c>
      <c r="B83" s="2">
        <v>0.27700000000000002</v>
      </c>
      <c r="C83" s="10">
        <v>9.5000000000000001E-2</v>
      </c>
      <c r="D83" s="9">
        <f t="shared" si="3"/>
        <v>0.18200000000000002</v>
      </c>
      <c r="E83" s="8">
        <f t="shared" si="4"/>
        <v>47.56576488000001</v>
      </c>
    </row>
    <row r="84" spans="1:5" x14ac:dyDescent="0.25">
      <c r="A84" s="11" t="s">
        <v>78</v>
      </c>
      <c r="B84" s="2">
        <v>0.26</v>
      </c>
      <c r="C84" s="10">
        <v>9.5000000000000001E-2</v>
      </c>
      <c r="D84" s="9">
        <f t="shared" si="3"/>
        <v>0.16500000000000001</v>
      </c>
      <c r="E84" s="8">
        <f t="shared" si="4"/>
        <v>42.753504500000005</v>
      </c>
    </row>
    <row r="85" spans="1:5" x14ac:dyDescent="0.25">
      <c r="A85" s="11" t="s">
        <v>78</v>
      </c>
      <c r="B85" s="2">
        <v>0.25</v>
      </c>
      <c r="C85" s="10">
        <v>9.5000000000000001E-2</v>
      </c>
      <c r="D85" s="9">
        <f t="shared" si="3"/>
        <v>0.155</v>
      </c>
      <c r="E85" s="8">
        <f t="shared" si="4"/>
        <v>39.970720499999999</v>
      </c>
    </row>
    <row r="86" spans="1:5" x14ac:dyDescent="0.25">
      <c r="A86" s="11" t="s">
        <v>79</v>
      </c>
      <c r="B86" s="2">
        <v>0.22900000000000001</v>
      </c>
      <c r="C86" s="10">
        <v>9.5000000000000001E-2</v>
      </c>
      <c r="D86" s="9">
        <f t="shared" si="3"/>
        <v>0.13400000000000001</v>
      </c>
      <c r="E86" s="8">
        <f t="shared" si="4"/>
        <v>34.242504719999999</v>
      </c>
    </row>
    <row r="87" spans="1:5" x14ac:dyDescent="0.25">
      <c r="A87" s="11" t="s">
        <v>79</v>
      </c>
      <c r="B87" s="2">
        <v>0.189</v>
      </c>
      <c r="C87" s="10">
        <v>9.5000000000000001E-2</v>
      </c>
      <c r="D87" s="9">
        <f t="shared" si="3"/>
        <v>9.4E-2</v>
      </c>
      <c r="E87" s="8">
        <f t="shared" si="4"/>
        <v>23.765010319999998</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K89"/>
  <sheetViews>
    <sheetView workbookViewId="0">
      <selection activeCell="K2" sqref="K2"/>
    </sheetView>
  </sheetViews>
  <sheetFormatPr defaultRowHeight="15" x14ac:dyDescent="0.25"/>
  <cols>
    <col min="1" max="1" width="21.7109375" customWidth="1"/>
    <col min="2" max="2" width="13.42578125" customWidth="1"/>
    <col min="3" max="3" width="14.7109375" customWidth="1"/>
    <col min="4" max="4" width="13.5703125" customWidth="1"/>
    <col min="5" max="5" width="19" customWidth="1"/>
  </cols>
  <sheetData>
    <row r="2" spans="1:9" x14ac:dyDescent="0.25">
      <c r="A2" s="3">
        <v>1.9970000000000001</v>
      </c>
      <c r="B2" s="3">
        <v>1.9870000000000001</v>
      </c>
      <c r="C2" s="2">
        <v>7.5999999999999998E-2</v>
      </c>
      <c r="D2" s="2">
        <v>6.5000000000000002E-2</v>
      </c>
      <c r="E2" s="2">
        <v>7.2000000000000008E-2</v>
      </c>
      <c r="F2" s="2">
        <v>8.2000000000000003E-2</v>
      </c>
      <c r="G2" s="2">
        <v>0.107</v>
      </c>
      <c r="H2" s="2">
        <v>0.23600000000000002</v>
      </c>
      <c r="I2" s="2">
        <v>0.10100000000000001</v>
      </c>
    </row>
    <row r="3" spans="1:9" x14ac:dyDescent="0.25">
      <c r="A3" s="3">
        <v>1.3009999999999999</v>
      </c>
      <c r="B3" s="3">
        <v>1.3680000000000001</v>
      </c>
      <c r="C3" s="2">
        <v>0.115</v>
      </c>
      <c r="D3" s="2">
        <v>6.5000000000000002E-2</v>
      </c>
      <c r="E3" s="2">
        <v>8.3000000000000004E-2</v>
      </c>
      <c r="F3" s="2">
        <v>6.2E-2</v>
      </c>
      <c r="G3" s="2">
        <v>6.6000000000000003E-2</v>
      </c>
      <c r="H3" s="2">
        <v>0.17599999999999999</v>
      </c>
      <c r="I3" s="2">
        <v>6.9000000000000006E-2</v>
      </c>
    </row>
    <row r="4" spans="1:9" x14ac:dyDescent="0.25">
      <c r="A4" s="3">
        <v>0.92300000000000004</v>
      </c>
      <c r="B4" s="3">
        <v>0.93</v>
      </c>
      <c r="C4" s="2">
        <v>0.29599999999999999</v>
      </c>
      <c r="D4" s="2">
        <v>8.2000000000000003E-2</v>
      </c>
      <c r="E4" s="2">
        <v>7.5999999999999998E-2</v>
      </c>
      <c r="F4" s="2">
        <v>6.2E-2</v>
      </c>
      <c r="G4" s="2">
        <v>8.7000000000000008E-2</v>
      </c>
      <c r="H4" s="2">
        <v>7.8E-2</v>
      </c>
      <c r="I4" s="2">
        <v>7.5999999999999998E-2</v>
      </c>
    </row>
    <row r="5" spans="1:9" x14ac:dyDescent="0.25">
      <c r="A5" s="3">
        <v>0.57899999999999996</v>
      </c>
      <c r="B5" s="3">
        <v>0.57799999999999996</v>
      </c>
      <c r="C5" s="2">
        <v>0.108</v>
      </c>
      <c r="D5" s="2">
        <v>8.1000000000000003E-2</v>
      </c>
      <c r="E5" s="2">
        <v>7.1000000000000008E-2</v>
      </c>
      <c r="F5" s="2">
        <v>8.1000000000000003E-2</v>
      </c>
      <c r="G5" s="2">
        <v>6.4000000000000001E-2</v>
      </c>
      <c r="H5" s="2">
        <v>6.5000000000000002E-2</v>
      </c>
      <c r="I5" s="2">
        <v>0.30499999999999999</v>
      </c>
    </row>
    <row r="6" spans="1:9" x14ac:dyDescent="0.25">
      <c r="A6" s="3">
        <v>0.317</v>
      </c>
      <c r="B6" s="3">
        <v>0.32300000000000001</v>
      </c>
      <c r="C6" s="2">
        <v>0.13400000000000001</v>
      </c>
      <c r="D6" s="2">
        <v>8.2000000000000003E-2</v>
      </c>
      <c r="E6" s="2">
        <v>0.06</v>
      </c>
      <c r="F6" s="2">
        <v>8.2000000000000003E-2</v>
      </c>
      <c r="G6" s="2">
        <v>6.2E-2</v>
      </c>
      <c r="H6" s="2">
        <v>0.10300000000000001</v>
      </c>
      <c r="I6" s="2">
        <v>0.125</v>
      </c>
    </row>
    <row r="7" spans="1:9" x14ac:dyDescent="0.25">
      <c r="A7" s="3">
        <v>0.26600000000000001</v>
      </c>
      <c r="B7" s="3">
        <v>0.246</v>
      </c>
      <c r="C7" s="2">
        <v>0.13100000000000001</v>
      </c>
      <c r="D7" s="2">
        <v>0.122</v>
      </c>
      <c r="E7" s="2">
        <v>0.14899999999999999</v>
      </c>
      <c r="F7" s="2">
        <v>0.158</v>
      </c>
      <c r="G7" s="2">
        <v>0.11</v>
      </c>
      <c r="H7" s="2">
        <v>0.219</v>
      </c>
      <c r="I7" s="2">
        <v>0.22800000000000001</v>
      </c>
    </row>
    <row r="8" spans="1:9" x14ac:dyDescent="0.25">
      <c r="A8" s="3">
        <v>0.152</v>
      </c>
      <c r="B8" s="3">
        <v>0.128</v>
      </c>
      <c r="C8" s="2">
        <v>0.47800000000000004</v>
      </c>
      <c r="D8" s="2">
        <v>7.4999999999999997E-2</v>
      </c>
      <c r="E8" s="2">
        <v>9.2999999999999999E-2</v>
      </c>
      <c r="F8" s="2">
        <v>7.2000000000000008E-2</v>
      </c>
      <c r="G8" s="2">
        <v>0.09</v>
      </c>
      <c r="H8" s="2">
        <v>0.121</v>
      </c>
      <c r="I8" s="2">
        <v>0.16400000000000001</v>
      </c>
    </row>
    <row r="9" spans="1:9" x14ac:dyDescent="0.25">
      <c r="A9" s="5">
        <v>4.9000000000000002E-2</v>
      </c>
      <c r="B9" s="5">
        <v>4.1000000000000002E-2</v>
      </c>
      <c r="C9" s="2">
        <v>0.155</v>
      </c>
      <c r="D9" s="2">
        <v>6.6000000000000003E-2</v>
      </c>
      <c r="E9" s="2">
        <v>0.10200000000000001</v>
      </c>
      <c r="F9" s="2">
        <v>7.2000000000000008E-2</v>
      </c>
      <c r="G9" s="2">
        <v>7.9000000000000001E-2</v>
      </c>
      <c r="H9" s="2">
        <v>6.6000000000000003E-2</v>
      </c>
      <c r="I9" s="2">
        <v>0.13100000000000001</v>
      </c>
    </row>
    <row r="17" spans="1:11" x14ac:dyDescent="0.25">
      <c r="B17" s="6" t="s">
        <v>12</v>
      </c>
      <c r="C17" s="6" t="s">
        <v>1</v>
      </c>
      <c r="D17" s="6" t="s">
        <v>2</v>
      </c>
      <c r="E17" s="6" t="s">
        <v>3</v>
      </c>
    </row>
    <row r="18" spans="1:11" x14ac:dyDescent="0.25">
      <c r="A18" t="s">
        <v>4</v>
      </c>
      <c r="B18" s="7">
        <v>1.992</v>
      </c>
      <c r="C18" s="1">
        <f>B18-B25</f>
        <v>1.9470000000000001</v>
      </c>
      <c r="D18" s="1">
        <v>1000</v>
      </c>
      <c r="E18" s="8">
        <f>(208.93*C18*C18)+(106.91*C18)+(2.7785)</f>
        <v>1002.9459943700001</v>
      </c>
    </row>
    <row r="19" spans="1:11" x14ac:dyDescent="0.25">
      <c r="A19" t="s">
        <v>5</v>
      </c>
      <c r="B19" s="7">
        <v>1.3340000000000001</v>
      </c>
      <c r="C19" s="1">
        <f>B19-B25</f>
        <v>1.2890000000000001</v>
      </c>
      <c r="D19" s="1">
        <v>500</v>
      </c>
      <c r="E19" s="8">
        <f t="shared" ref="E19:E25" si="0">(208.93*C19*C19)+(106.91*C19)+(2.7785)</f>
        <v>487.7270725300001</v>
      </c>
    </row>
    <row r="20" spans="1:11" x14ac:dyDescent="0.25">
      <c r="A20" t="s">
        <v>6</v>
      </c>
      <c r="B20" s="7">
        <v>0.92600000000000005</v>
      </c>
      <c r="C20" s="9">
        <f>B20-B25</f>
        <v>0.88100000000000001</v>
      </c>
      <c r="D20" s="1">
        <v>250</v>
      </c>
      <c r="E20" s="8">
        <f t="shared" si="0"/>
        <v>259.12952773000001</v>
      </c>
    </row>
    <row r="21" spans="1:11" x14ac:dyDescent="0.25">
      <c r="A21" t="s">
        <v>7</v>
      </c>
      <c r="B21" s="7">
        <v>0.57799999999999996</v>
      </c>
      <c r="C21" s="9">
        <f>B21-B26</f>
        <v>0.57799999999999996</v>
      </c>
      <c r="D21" s="1">
        <v>125</v>
      </c>
      <c r="E21" s="8">
        <f t="shared" si="0"/>
        <v>134.37265012</v>
      </c>
    </row>
    <row r="22" spans="1:11" x14ac:dyDescent="0.25">
      <c r="A22" t="s">
        <v>8</v>
      </c>
      <c r="B22" s="7">
        <v>0.32</v>
      </c>
      <c r="C22" s="1">
        <f>B22-B25</f>
        <v>0.27500000000000002</v>
      </c>
      <c r="D22" s="1">
        <v>62.5</v>
      </c>
      <c r="E22" s="8">
        <f t="shared" si="0"/>
        <v>47.979081250000007</v>
      </c>
    </row>
    <row r="23" spans="1:11" x14ac:dyDescent="0.25">
      <c r="A23" t="s">
        <v>9</v>
      </c>
      <c r="B23" s="7">
        <v>0.25600000000000001</v>
      </c>
      <c r="C23" s="9">
        <f>B23-B25</f>
        <v>0.21100000000000002</v>
      </c>
      <c r="D23" s="1">
        <v>31.25</v>
      </c>
      <c r="E23" s="8">
        <f t="shared" si="0"/>
        <v>34.638282530000005</v>
      </c>
    </row>
    <row r="24" spans="1:11" x14ac:dyDescent="0.25">
      <c r="A24" t="s">
        <v>10</v>
      </c>
      <c r="B24" s="7">
        <v>0.14000000000000001</v>
      </c>
      <c r="C24" s="9">
        <f>B24-B25</f>
        <v>9.5000000000000015E-2</v>
      </c>
      <c r="D24" s="1">
        <v>15.63</v>
      </c>
      <c r="E24" s="8">
        <f t="shared" si="0"/>
        <v>14.820543250000004</v>
      </c>
    </row>
    <row r="25" spans="1:11" x14ac:dyDescent="0.25">
      <c r="A25" t="s">
        <v>11</v>
      </c>
      <c r="B25" s="10">
        <v>4.4999999999999998E-2</v>
      </c>
      <c r="C25" s="1">
        <f>B25-B25</f>
        <v>0</v>
      </c>
      <c r="D25" s="1">
        <v>0</v>
      </c>
      <c r="E25" s="8">
        <f t="shared" si="0"/>
        <v>2.7785000000000002</v>
      </c>
    </row>
    <row r="27" spans="1:11" x14ac:dyDescent="0.25">
      <c r="J27" s="14" t="s">
        <v>16</v>
      </c>
      <c r="K27" s="14"/>
    </row>
    <row r="33" spans="1:5" x14ac:dyDescent="0.25">
      <c r="A33" s="11" t="s">
        <v>13</v>
      </c>
      <c r="B33" s="2" t="s">
        <v>14</v>
      </c>
      <c r="C33" s="4" t="s">
        <v>11</v>
      </c>
      <c r="D33" s="1" t="s">
        <v>1</v>
      </c>
      <c r="E33" s="12" t="s">
        <v>15</v>
      </c>
    </row>
    <row r="34" spans="1:5" x14ac:dyDescent="0.25">
      <c r="A34" s="11" t="s">
        <v>22</v>
      </c>
      <c r="B34" s="2">
        <v>7.5999999999999998E-2</v>
      </c>
      <c r="C34" s="10">
        <v>4.4999999999999998E-2</v>
      </c>
      <c r="D34" s="9">
        <f t="shared" ref="D34:D65" si="1">(B34-C34)</f>
        <v>3.1E-2</v>
      </c>
      <c r="E34" s="8">
        <f t="shared" ref="E34:E65" si="2">(208.93*D34*D34)+(106.91*D34)+(2.7785)</f>
        <v>6.2934917299999995</v>
      </c>
    </row>
    <row r="35" spans="1:5" x14ac:dyDescent="0.25">
      <c r="A35" s="11" t="s">
        <v>22</v>
      </c>
      <c r="B35" s="2">
        <v>0.115</v>
      </c>
      <c r="C35" s="10">
        <v>4.4999999999999998E-2</v>
      </c>
      <c r="D35" s="9">
        <f t="shared" si="1"/>
        <v>7.0000000000000007E-2</v>
      </c>
      <c r="E35" s="8">
        <f t="shared" si="2"/>
        <v>11.285957</v>
      </c>
    </row>
    <row r="36" spans="1:5" x14ac:dyDescent="0.25">
      <c r="A36" s="11" t="s">
        <v>24</v>
      </c>
      <c r="B36" s="2">
        <v>0.29599999999999999</v>
      </c>
      <c r="C36" s="10">
        <v>4.4999999999999998E-2</v>
      </c>
      <c r="D36" s="9">
        <f t="shared" si="1"/>
        <v>0.251</v>
      </c>
      <c r="E36" s="8">
        <f t="shared" si="2"/>
        <v>42.77570893</v>
      </c>
    </row>
    <row r="37" spans="1:5" x14ac:dyDescent="0.25">
      <c r="A37" s="11" t="s">
        <v>24</v>
      </c>
      <c r="B37" s="2">
        <v>0.108</v>
      </c>
      <c r="C37" s="10">
        <v>4.4999999999999998E-2</v>
      </c>
      <c r="D37" s="9">
        <f t="shared" si="1"/>
        <v>6.3E-2</v>
      </c>
      <c r="E37" s="8">
        <f t="shared" si="2"/>
        <v>10.34307317</v>
      </c>
    </row>
    <row r="38" spans="1:5" x14ac:dyDescent="0.25">
      <c r="A38" s="11" t="s">
        <v>26</v>
      </c>
      <c r="B38" s="2">
        <v>0.13400000000000001</v>
      </c>
      <c r="C38" s="10">
        <v>4.4999999999999998E-2</v>
      </c>
      <c r="D38" s="9">
        <f t="shared" si="1"/>
        <v>8.900000000000001E-2</v>
      </c>
      <c r="E38" s="8">
        <f t="shared" si="2"/>
        <v>13.94842453</v>
      </c>
    </row>
    <row r="39" spans="1:5" x14ac:dyDescent="0.25">
      <c r="A39" s="11" t="s">
        <v>26</v>
      </c>
      <c r="B39" s="2">
        <v>0.13100000000000001</v>
      </c>
      <c r="C39" s="10">
        <v>4.4999999999999998E-2</v>
      </c>
      <c r="D39" s="9">
        <f t="shared" si="1"/>
        <v>8.6000000000000007E-2</v>
      </c>
      <c r="E39" s="8">
        <f t="shared" si="2"/>
        <v>13.518006280000002</v>
      </c>
    </row>
    <row r="40" spans="1:5" x14ac:dyDescent="0.25">
      <c r="A40" s="11" t="s">
        <v>27</v>
      </c>
      <c r="B40" s="2">
        <v>0.47800000000000004</v>
      </c>
      <c r="C40" s="10">
        <v>4.4999999999999998E-2</v>
      </c>
      <c r="D40" s="9">
        <f t="shared" si="1"/>
        <v>0.43300000000000005</v>
      </c>
      <c r="E40" s="8">
        <f t="shared" si="2"/>
        <v>88.242606770000009</v>
      </c>
    </row>
    <row r="41" spans="1:5" x14ac:dyDescent="0.25">
      <c r="A41" s="11" t="s">
        <v>27</v>
      </c>
      <c r="B41" s="2">
        <v>0.155</v>
      </c>
      <c r="C41" s="10">
        <v>4.4999999999999998E-2</v>
      </c>
      <c r="D41" s="9">
        <f t="shared" si="1"/>
        <v>0.11</v>
      </c>
      <c r="E41" s="8">
        <f t="shared" si="2"/>
        <v>17.066652999999999</v>
      </c>
    </row>
    <row r="42" spans="1:5" x14ac:dyDescent="0.25">
      <c r="A42" s="11" t="s">
        <v>28</v>
      </c>
      <c r="B42" s="2">
        <v>6.5000000000000002E-2</v>
      </c>
      <c r="C42" s="10">
        <v>4.4999999999999998E-2</v>
      </c>
      <c r="D42" s="9">
        <f t="shared" si="1"/>
        <v>2.0000000000000004E-2</v>
      </c>
      <c r="E42" s="8">
        <f t="shared" si="2"/>
        <v>5.0002720000000007</v>
      </c>
    </row>
    <row r="43" spans="1:5" x14ac:dyDescent="0.25">
      <c r="A43" s="11" t="s">
        <v>28</v>
      </c>
      <c r="B43" s="2">
        <v>6.5000000000000002E-2</v>
      </c>
      <c r="C43" s="10">
        <v>4.4999999999999998E-2</v>
      </c>
      <c r="D43" s="9">
        <f t="shared" si="1"/>
        <v>2.0000000000000004E-2</v>
      </c>
      <c r="E43" s="8">
        <f t="shared" si="2"/>
        <v>5.0002720000000007</v>
      </c>
    </row>
    <row r="44" spans="1:5" x14ac:dyDescent="0.25">
      <c r="A44" s="11" t="s">
        <v>29</v>
      </c>
      <c r="B44" s="2">
        <v>8.2000000000000003E-2</v>
      </c>
      <c r="C44" s="10">
        <v>4.4999999999999998E-2</v>
      </c>
      <c r="D44" s="9">
        <f t="shared" si="1"/>
        <v>3.7000000000000005E-2</v>
      </c>
      <c r="E44" s="8">
        <f t="shared" si="2"/>
        <v>7.0201951700000009</v>
      </c>
    </row>
    <row r="45" spans="1:5" x14ac:dyDescent="0.25">
      <c r="A45" s="11" t="s">
        <v>29</v>
      </c>
      <c r="B45" s="2">
        <v>8.1000000000000003E-2</v>
      </c>
      <c r="C45" s="10">
        <v>4.4999999999999998E-2</v>
      </c>
      <c r="D45" s="9">
        <f t="shared" si="1"/>
        <v>3.6000000000000004E-2</v>
      </c>
      <c r="E45" s="8">
        <f t="shared" si="2"/>
        <v>6.8980332800000008</v>
      </c>
    </row>
    <row r="46" spans="1:5" x14ac:dyDescent="0.25">
      <c r="A46" s="11" t="s">
        <v>37</v>
      </c>
      <c r="B46" s="2">
        <v>8.2000000000000003E-2</v>
      </c>
      <c r="C46" s="10">
        <v>4.4999999999999998E-2</v>
      </c>
      <c r="D46" s="9">
        <f t="shared" si="1"/>
        <v>3.7000000000000005E-2</v>
      </c>
      <c r="E46" s="8">
        <f t="shared" si="2"/>
        <v>7.0201951700000009</v>
      </c>
    </row>
    <row r="47" spans="1:5" x14ac:dyDescent="0.25">
      <c r="A47" s="11" t="s">
        <v>37</v>
      </c>
      <c r="B47" s="2">
        <v>0.122</v>
      </c>
      <c r="C47" s="10">
        <v>4.4999999999999998E-2</v>
      </c>
      <c r="D47" s="9">
        <f t="shared" si="1"/>
        <v>7.6999999999999999E-2</v>
      </c>
      <c r="E47" s="8">
        <f t="shared" si="2"/>
        <v>12.249315970000001</v>
      </c>
    </row>
    <row r="48" spans="1:5" x14ac:dyDescent="0.25">
      <c r="A48" s="11" t="s">
        <v>30</v>
      </c>
      <c r="B48" s="2">
        <v>7.4999999999999997E-2</v>
      </c>
      <c r="C48" s="10">
        <v>4.4999999999999998E-2</v>
      </c>
      <c r="D48" s="9">
        <f t="shared" si="1"/>
        <v>0.03</v>
      </c>
      <c r="E48" s="8">
        <f t="shared" si="2"/>
        <v>6.1738369999999998</v>
      </c>
    </row>
    <row r="49" spans="1:5" x14ac:dyDescent="0.25">
      <c r="A49" s="11" t="s">
        <v>30</v>
      </c>
      <c r="B49" s="2">
        <v>6.6000000000000003E-2</v>
      </c>
      <c r="C49" s="10">
        <v>4.4999999999999998E-2</v>
      </c>
      <c r="D49" s="9">
        <f t="shared" si="1"/>
        <v>2.1000000000000005E-2</v>
      </c>
      <c r="E49" s="8">
        <f t="shared" si="2"/>
        <v>5.1157481300000001</v>
      </c>
    </row>
    <row r="50" spans="1:5" x14ac:dyDescent="0.25">
      <c r="A50" s="11" t="s">
        <v>31</v>
      </c>
      <c r="B50" s="2">
        <v>7.2000000000000008E-2</v>
      </c>
      <c r="C50" s="10">
        <v>4.4999999999999998E-2</v>
      </c>
      <c r="D50" s="9">
        <f t="shared" si="1"/>
        <v>2.700000000000001E-2</v>
      </c>
      <c r="E50" s="8">
        <f t="shared" si="2"/>
        <v>5.8173799700000011</v>
      </c>
    </row>
    <row r="51" spans="1:5" x14ac:dyDescent="0.25">
      <c r="A51" s="11" t="s">
        <v>32</v>
      </c>
      <c r="B51" s="2">
        <v>8.3000000000000004E-2</v>
      </c>
      <c r="C51" s="10">
        <v>4.4999999999999998E-2</v>
      </c>
      <c r="D51" s="9">
        <f t="shared" si="1"/>
        <v>3.8000000000000006E-2</v>
      </c>
      <c r="E51" s="8">
        <f t="shared" si="2"/>
        <v>7.1427749200000008</v>
      </c>
    </row>
    <row r="52" spans="1:5" x14ac:dyDescent="0.25">
      <c r="A52" s="11" t="s">
        <v>32</v>
      </c>
      <c r="B52" s="2">
        <v>7.5999999999999998E-2</v>
      </c>
      <c r="C52" s="10">
        <v>4.4999999999999998E-2</v>
      </c>
      <c r="D52" s="9">
        <f t="shared" si="1"/>
        <v>3.1E-2</v>
      </c>
      <c r="E52" s="8">
        <f t="shared" si="2"/>
        <v>6.2934917299999995</v>
      </c>
    </row>
    <row r="53" spans="1:5" x14ac:dyDescent="0.25">
      <c r="A53" s="11" t="s">
        <v>33</v>
      </c>
      <c r="B53" s="2">
        <v>7.1000000000000008E-2</v>
      </c>
      <c r="C53" s="10">
        <v>4.4999999999999998E-2</v>
      </c>
      <c r="D53" s="9">
        <f t="shared" si="1"/>
        <v>2.6000000000000009E-2</v>
      </c>
      <c r="E53" s="8">
        <f t="shared" si="2"/>
        <v>5.6993966800000013</v>
      </c>
    </row>
    <row r="54" spans="1:5" x14ac:dyDescent="0.25">
      <c r="A54" s="11" t="s">
        <v>33</v>
      </c>
      <c r="B54" s="2">
        <v>0.06</v>
      </c>
      <c r="C54" s="10">
        <v>4.4999999999999998E-2</v>
      </c>
      <c r="D54" s="9">
        <f t="shared" si="1"/>
        <v>1.4999999999999999E-2</v>
      </c>
      <c r="E54" s="8">
        <f t="shared" si="2"/>
        <v>4.4291592499999997</v>
      </c>
    </row>
    <row r="55" spans="1:5" x14ac:dyDescent="0.25">
      <c r="A55" s="11" t="s">
        <v>34</v>
      </c>
      <c r="B55" s="2">
        <v>0.14899999999999999</v>
      </c>
      <c r="C55" s="10">
        <v>4.4999999999999998E-2</v>
      </c>
      <c r="D55" s="9">
        <f t="shared" si="1"/>
        <v>0.104</v>
      </c>
      <c r="E55" s="8">
        <f t="shared" si="2"/>
        <v>16.15692688</v>
      </c>
    </row>
    <row r="56" spans="1:5" x14ac:dyDescent="0.25">
      <c r="A56" s="11" t="s">
        <v>34</v>
      </c>
      <c r="B56" s="2">
        <v>9.2999999999999999E-2</v>
      </c>
      <c r="C56" s="10">
        <v>4.4999999999999998E-2</v>
      </c>
      <c r="D56" s="9">
        <f t="shared" si="1"/>
        <v>4.8000000000000001E-2</v>
      </c>
      <c r="E56" s="8">
        <f t="shared" si="2"/>
        <v>8.3915547200000002</v>
      </c>
    </row>
    <row r="57" spans="1:5" x14ac:dyDescent="0.25">
      <c r="A57" s="11" t="s">
        <v>35</v>
      </c>
      <c r="B57" s="2">
        <v>0.10200000000000001</v>
      </c>
      <c r="C57" s="10">
        <v>4.4999999999999998E-2</v>
      </c>
      <c r="D57" s="9">
        <f t="shared" si="1"/>
        <v>5.7000000000000009E-2</v>
      </c>
      <c r="E57" s="8">
        <f t="shared" si="2"/>
        <v>9.551183570000001</v>
      </c>
    </row>
    <row r="58" spans="1:5" x14ac:dyDescent="0.25">
      <c r="A58" s="11" t="s">
        <v>35</v>
      </c>
      <c r="B58" s="2">
        <v>8.2000000000000003E-2</v>
      </c>
      <c r="C58" s="10">
        <v>4.4999999999999998E-2</v>
      </c>
      <c r="D58" s="9">
        <f t="shared" si="1"/>
        <v>3.7000000000000005E-2</v>
      </c>
      <c r="E58" s="8">
        <f t="shared" si="2"/>
        <v>7.0201951700000009</v>
      </c>
    </row>
    <row r="59" spans="1:5" x14ac:dyDescent="0.25">
      <c r="A59" s="11" t="s">
        <v>36</v>
      </c>
      <c r="B59" s="2">
        <v>6.2E-2</v>
      </c>
      <c r="C59" s="10">
        <v>4.4999999999999998E-2</v>
      </c>
      <c r="D59" s="9">
        <f t="shared" si="1"/>
        <v>1.7000000000000001E-2</v>
      </c>
      <c r="E59" s="8">
        <f t="shared" si="2"/>
        <v>4.6563507700000004</v>
      </c>
    </row>
    <row r="60" spans="1:5" x14ac:dyDescent="0.25">
      <c r="A60" s="11" t="s">
        <v>36</v>
      </c>
      <c r="B60" s="2">
        <v>6.2E-2</v>
      </c>
      <c r="C60" s="10">
        <v>4.4999999999999998E-2</v>
      </c>
      <c r="D60" s="9">
        <f t="shared" si="1"/>
        <v>1.7000000000000001E-2</v>
      </c>
      <c r="E60" s="8">
        <f t="shared" si="2"/>
        <v>4.6563507700000004</v>
      </c>
    </row>
    <row r="61" spans="1:5" x14ac:dyDescent="0.25">
      <c r="A61" s="11" t="s">
        <v>38</v>
      </c>
      <c r="B61" s="2">
        <v>8.1000000000000003E-2</v>
      </c>
      <c r="C61" s="10">
        <v>4.4999999999999998E-2</v>
      </c>
      <c r="D61" s="9">
        <f t="shared" si="1"/>
        <v>3.6000000000000004E-2</v>
      </c>
      <c r="E61" s="8">
        <f t="shared" si="2"/>
        <v>6.8980332800000008</v>
      </c>
    </row>
    <row r="62" spans="1:5" x14ac:dyDescent="0.25">
      <c r="A62" s="11" t="s">
        <v>38</v>
      </c>
      <c r="B62" s="2">
        <v>8.2000000000000003E-2</v>
      </c>
      <c r="C62" s="10">
        <v>4.4999999999999998E-2</v>
      </c>
      <c r="D62" s="9">
        <f t="shared" si="1"/>
        <v>3.7000000000000005E-2</v>
      </c>
      <c r="E62" s="8">
        <f t="shared" si="2"/>
        <v>7.0201951700000009</v>
      </c>
    </row>
    <row r="63" spans="1:5" x14ac:dyDescent="0.25">
      <c r="A63" s="11" t="s">
        <v>39</v>
      </c>
      <c r="B63" s="2">
        <v>0.158</v>
      </c>
      <c r="C63" s="10">
        <v>4.4999999999999998E-2</v>
      </c>
      <c r="D63" s="9">
        <f t="shared" si="1"/>
        <v>0.113</v>
      </c>
      <c r="E63" s="8">
        <f t="shared" si="2"/>
        <v>17.527157170000002</v>
      </c>
    </row>
    <row r="64" spans="1:5" x14ac:dyDescent="0.25">
      <c r="A64" s="11" t="s">
        <v>39</v>
      </c>
      <c r="B64" s="2">
        <v>7.2000000000000008E-2</v>
      </c>
      <c r="C64" s="10">
        <v>4.4999999999999998E-2</v>
      </c>
      <c r="D64" s="9">
        <f t="shared" si="1"/>
        <v>2.700000000000001E-2</v>
      </c>
      <c r="E64" s="8">
        <f t="shared" si="2"/>
        <v>5.8173799700000011</v>
      </c>
    </row>
    <row r="65" spans="1:5" x14ac:dyDescent="0.25">
      <c r="A65" s="11" t="s">
        <v>40</v>
      </c>
      <c r="B65" s="2">
        <v>7.2000000000000008E-2</v>
      </c>
      <c r="C65" s="10">
        <v>4.4999999999999998E-2</v>
      </c>
      <c r="D65" s="9">
        <f t="shared" si="1"/>
        <v>2.700000000000001E-2</v>
      </c>
      <c r="E65" s="8">
        <f t="shared" si="2"/>
        <v>5.8173799700000011</v>
      </c>
    </row>
    <row r="66" spans="1:5" x14ac:dyDescent="0.25">
      <c r="A66" s="11" t="s">
        <v>40</v>
      </c>
      <c r="B66" s="2">
        <v>0.107</v>
      </c>
      <c r="C66" s="10">
        <v>4.4999999999999998E-2</v>
      </c>
      <c r="D66" s="9">
        <f t="shared" ref="D66:D89" si="3">(B66-C66)</f>
        <v>6.2E-2</v>
      </c>
      <c r="E66" s="8">
        <f t="shared" ref="E66:E89" si="4">(208.93*D66*D66)+(106.91*D66)+(2.7785)</f>
        <v>10.21004692</v>
      </c>
    </row>
    <row r="67" spans="1:5" x14ac:dyDescent="0.25">
      <c r="A67" s="11" t="s">
        <v>41</v>
      </c>
      <c r="B67" s="2">
        <v>6.6000000000000003E-2</v>
      </c>
      <c r="C67" s="10">
        <v>4.4999999999999998E-2</v>
      </c>
      <c r="D67" s="9">
        <f t="shared" si="3"/>
        <v>2.1000000000000005E-2</v>
      </c>
      <c r="E67" s="8">
        <f t="shared" si="4"/>
        <v>5.1157481300000001</v>
      </c>
    </row>
    <row r="68" spans="1:5" x14ac:dyDescent="0.25">
      <c r="A68" s="11" t="s">
        <v>41</v>
      </c>
      <c r="B68" s="2">
        <v>8.7000000000000008E-2</v>
      </c>
      <c r="C68" s="10">
        <v>4.4999999999999998E-2</v>
      </c>
      <c r="D68" s="9">
        <f t="shared" si="3"/>
        <v>4.200000000000001E-2</v>
      </c>
      <c r="E68" s="8">
        <f t="shared" si="4"/>
        <v>7.6372725200000007</v>
      </c>
    </row>
    <row r="69" spans="1:5" x14ac:dyDescent="0.25">
      <c r="A69" s="11" t="s">
        <v>42</v>
      </c>
      <c r="B69" s="2">
        <v>6.4000000000000001E-2</v>
      </c>
      <c r="C69" s="10">
        <v>4.4999999999999998E-2</v>
      </c>
      <c r="D69" s="9">
        <f t="shared" si="3"/>
        <v>1.9000000000000003E-2</v>
      </c>
      <c r="E69" s="8">
        <f t="shared" si="4"/>
        <v>4.8852137300000003</v>
      </c>
    </row>
    <row r="70" spans="1:5" x14ac:dyDescent="0.25">
      <c r="A70" s="11" t="s">
        <v>43</v>
      </c>
      <c r="B70" s="2">
        <v>6.2E-2</v>
      </c>
      <c r="C70" s="10">
        <v>4.4999999999999998E-2</v>
      </c>
      <c r="D70" s="9">
        <f t="shared" si="3"/>
        <v>1.7000000000000001E-2</v>
      </c>
      <c r="E70" s="8">
        <f t="shared" si="4"/>
        <v>4.6563507700000004</v>
      </c>
    </row>
    <row r="71" spans="1:5" x14ac:dyDescent="0.25">
      <c r="A71" s="11" t="s">
        <v>43</v>
      </c>
      <c r="B71" s="2">
        <v>0.11</v>
      </c>
      <c r="C71" s="10">
        <v>4.4999999999999998E-2</v>
      </c>
      <c r="D71" s="9">
        <f t="shared" si="3"/>
        <v>6.5000000000000002E-2</v>
      </c>
      <c r="E71" s="8">
        <f t="shared" si="4"/>
        <v>10.610379250000001</v>
      </c>
    </row>
    <row r="72" spans="1:5" x14ac:dyDescent="0.25">
      <c r="A72" s="11" t="s">
        <v>44</v>
      </c>
      <c r="B72" s="2">
        <v>0.09</v>
      </c>
      <c r="C72" s="10">
        <v>4.4999999999999998E-2</v>
      </c>
      <c r="D72" s="9">
        <f t="shared" si="3"/>
        <v>4.4999999999999998E-2</v>
      </c>
      <c r="E72" s="8">
        <f t="shared" si="4"/>
        <v>8.0125332500000006</v>
      </c>
    </row>
    <row r="73" spans="1:5" x14ac:dyDescent="0.25">
      <c r="A73" s="11" t="s">
        <v>44</v>
      </c>
      <c r="B73" s="2">
        <v>7.9000000000000001E-2</v>
      </c>
      <c r="C73" s="10">
        <v>4.4999999999999998E-2</v>
      </c>
      <c r="D73" s="9">
        <f t="shared" si="3"/>
        <v>3.4000000000000002E-2</v>
      </c>
      <c r="E73" s="8">
        <f t="shared" si="4"/>
        <v>6.6549630799999999</v>
      </c>
    </row>
    <row r="74" spans="1:5" x14ac:dyDescent="0.25">
      <c r="A74" s="11" t="s">
        <v>45</v>
      </c>
      <c r="B74" s="2">
        <v>0.23600000000000002</v>
      </c>
      <c r="C74" s="10">
        <v>4.4999999999999998E-2</v>
      </c>
      <c r="D74" s="9">
        <f t="shared" si="3"/>
        <v>0.191</v>
      </c>
      <c r="E74" s="8">
        <f t="shared" si="4"/>
        <v>30.820285330000001</v>
      </c>
    </row>
    <row r="75" spans="1:5" x14ac:dyDescent="0.25">
      <c r="A75" s="11" t="s">
        <v>46</v>
      </c>
      <c r="B75" s="2">
        <v>0.17599999999999999</v>
      </c>
      <c r="C75" s="10">
        <v>4.4999999999999998E-2</v>
      </c>
      <c r="D75" s="9">
        <f t="shared" si="3"/>
        <v>0.13100000000000001</v>
      </c>
      <c r="E75" s="8">
        <f t="shared" si="4"/>
        <v>20.369157730000001</v>
      </c>
    </row>
    <row r="76" spans="1:5" x14ac:dyDescent="0.25">
      <c r="A76" s="11" t="s">
        <v>46</v>
      </c>
      <c r="B76" s="2">
        <v>7.8E-2</v>
      </c>
      <c r="C76" s="10">
        <v>4.4999999999999998E-2</v>
      </c>
      <c r="D76" s="9">
        <f t="shared" si="3"/>
        <v>3.3000000000000002E-2</v>
      </c>
      <c r="E76" s="8">
        <f t="shared" si="4"/>
        <v>6.5340547700000009</v>
      </c>
    </row>
    <row r="77" spans="1:5" x14ac:dyDescent="0.25">
      <c r="A77" s="11" t="s">
        <v>47</v>
      </c>
      <c r="B77" s="2">
        <v>6.5000000000000002E-2</v>
      </c>
      <c r="C77" s="10">
        <v>4.4999999999999998E-2</v>
      </c>
      <c r="D77" s="9">
        <f t="shared" si="3"/>
        <v>2.0000000000000004E-2</v>
      </c>
      <c r="E77" s="8">
        <f t="shared" si="4"/>
        <v>5.0002720000000007</v>
      </c>
    </row>
    <row r="78" spans="1:5" x14ac:dyDescent="0.25">
      <c r="A78" s="11" t="s">
        <v>47</v>
      </c>
      <c r="B78" s="2">
        <v>0.10300000000000001</v>
      </c>
      <c r="C78" s="10">
        <v>4.4999999999999998E-2</v>
      </c>
      <c r="D78" s="9">
        <f t="shared" si="3"/>
        <v>5.800000000000001E-2</v>
      </c>
      <c r="E78" s="8">
        <f t="shared" si="4"/>
        <v>9.6821205200000016</v>
      </c>
    </row>
    <row r="79" spans="1:5" x14ac:dyDescent="0.25">
      <c r="A79" s="11" t="s">
        <v>48</v>
      </c>
      <c r="B79" s="2">
        <v>0.219</v>
      </c>
      <c r="C79" s="10">
        <v>4.4999999999999998E-2</v>
      </c>
      <c r="D79" s="9">
        <f t="shared" si="3"/>
        <v>0.17399999999999999</v>
      </c>
      <c r="E79" s="8">
        <f t="shared" si="4"/>
        <v>27.706404679999999</v>
      </c>
    </row>
    <row r="80" spans="1:5" x14ac:dyDescent="0.25">
      <c r="A80" s="11" t="s">
        <v>48</v>
      </c>
      <c r="B80" s="2">
        <v>0.121</v>
      </c>
      <c r="C80" s="10">
        <v>4.4999999999999998E-2</v>
      </c>
      <c r="D80" s="9">
        <f t="shared" si="3"/>
        <v>7.5999999999999998E-2</v>
      </c>
      <c r="E80" s="8">
        <f t="shared" si="4"/>
        <v>12.110439679999999</v>
      </c>
    </row>
    <row r="81" spans="1:5" x14ac:dyDescent="0.25">
      <c r="A81" s="11" t="s">
        <v>49</v>
      </c>
      <c r="B81" s="2">
        <v>6.6000000000000003E-2</v>
      </c>
      <c r="C81" s="10">
        <v>4.4999999999999998E-2</v>
      </c>
      <c r="D81" s="9">
        <f t="shared" si="3"/>
        <v>2.1000000000000005E-2</v>
      </c>
      <c r="E81" s="8">
        <f t="shared" si="4"/>
        <v>5.1157481300000001</v>
      </c>
    </row>
    <row r="82" spans="1:5" x14ac:dyDescent="0.25">
      <c r="A82" s="11" t="s">
        <v>49</v>
      </c>
      <c r="B82" s="2">
        <v>0.10100000000000001</v>
      </c>
      <c r="C82" s="10">
        <v>4.4999999999999998E-2</v>
      </c>
      <c r="D82" s="9">
        <f t="shared" si="3"/>
        <v>5.6000000000000008E-2</v>
      </c>
      <c r="E82" s="8">
        <f t="shared" si="4"/>
        <v>9.420664480000001</v>
      </c>
    </row>
    <row r="83" spans="1:5" x14ac:dyDescent="0.25">
      <c r="A83" s="11" t="s">
        <v>50</v>
      </c>
      <c r="B83" s="2">
        <v>6.9000000000000006E-2</v>
      </c>
      <c r="C83" s="10">
        <v>4.4999999999999998E-2</v>
      </c>
      <c r="D83" s="9">
        <f t="shared" si="3"/>
        <v>2.4000000000000007E-2</v>
      </c>
      <c r="E83" s="8">
        <f t="shared" si="4"/>
        <v>5.4646836800000003</v>
      </c>
    </row>
    <row r="84" spans="1:5" x14ac:dyDescent="0.25">
      <c r="A84" s="11" t="s">
        <v>50</v>
      </c>
      <c r="B84" s="2">
        <v>7.5999999999999998E-2</v>
      </c>
      <c r="C84" s="10">
        <v>4.4999999999999998E-2</v>
      </c>
      <c r="D84" s="9">
        <f t="shared" si="3"/>
        <v>3.1E-2</v>
      </c>
      <c r="E84" s="8">
        <f t="shared" si="4"/>
        <v>6.2934917299999995</v>
      </c>
    </row>
    <row r="85" spans="1:5" x14ac:dyDescent="0.25">
      <c r="A85" s="11" t="s">
        <v>51</v>
      </c>
      <c r="B85" s="2">
        <v>0.30499999999999999</v>
      </c>
      <c r="C85" s="10">
        <v>4.4999999999999998E-2</v>
      </c>
      <c r="D85" s="9">
        <f t="shared" si="3"/>
        <v>0.26</v>
      </c>
      <c r="E85" s="8">
        <f t="shared" si="4"/>
        <v>44.698768000000008</v>
      </c>
    </row>
    <row r="86" spans="1:5" x14ac:dyDescent="0.25">
      <c r="A86" s="11" t="s">
        <v>51</v>
      </c>
      <c r="B86" s="2">
        <v>0.125</v>
      </c>
      <c r="C86" s="10">
        <v>4.4999999999999998E-2</v>
      </c>
      <c r="D86" s="9">
        <f t="shared" si="3"/>
        <v>0.08</v>
      </c>
      <c r="E86" s="8">
        <f t="shared" si="4"/>
        <v>12.668451999999998</v>
      </c>
    </row>
    <row r="87" spans="1:5" x14ac:dyDescent="0.25">
      <c r="A87" s="11" t="s">
        <v>52</v>
      </c>
      <c r="B87" s="2">
        <v>0.22800000000000001</v>
      </c>
      <c r="C87" s="10">
        <v>4.4999999999999998E-2</v>
      </c>
      <c r="D87" s="9">
        <f t="shared" si="3"/>
        <v>0.183</v>
      </c>
      <c r="E87" s="8">
        <f t="shared" si="4"/>
        <v>29.33988677</v>
      </c>
    </row>
    <row r="88" spans="1:5" x14ac:dyDescent="0.25">
      <c r="A88" s="11" t="s">
        <v>53</v>
      </c>
      <c r="B88" s="2">
        <v>0.16400000000000001</v>
      </c>
      <c r="C88" s="10">
        <v>4.4999999999999998E-2</v>
      </c>
      <c r="D88" s="9">
        <f t="shared" si="3"/>
        <v>0.11900000000000001</v>
      </c>
      <c r="E88" s="8">
        <f t="shared" si="4"/>
        <v>18.459447730000001</v>
      </c>
    </row>
    <row r="89" spans="1:5" x14ac:dyDescent="0.25">
      <c r="A89" s="11" t="s">
        <v>53</v>
      </c>
      <c r="B89" s="2">
        <v>0.13100000000000001</v>
      </c>
      <c r="C89" s="10">
        <v>4.4999999999999998E-2</v>
      </c>
      <c r="D89" s="9">
        <f t="shared" si="3"/>
        <v>8.6000000000000007E-2</v>
      </c>
      <c r="E89" s="8">
        <f t="shared" si="4"/>
        <v>13.518006280000002</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L85"/>
  <sheetViews>
    <sheetView workbookViewId="0">
      <selection activeCell="L2" sqref="L2"/>
    </sheetView>
  </sheetViews>
  <sheetFormatPr defaultRowHeight="15" x14ac:dyDescent="0.25"/>
  <cols>
    <col min="1" max="1" width="25.42578125" customWidth="1"/>
    <col min="2" max="2" width="12.42578125" customWidth="1"/>
    <col min="3" max="3" width="11.85546875" customWidth="1"/>
    <col min="4" max="4" width="11.7109375" customWidth="1"/>
    <col min="5" max="5" width="23.85546875" customWidth="1"/>
  </cols>
  <sheetData>
    <row r="2" spans="1:9" x14ac:dyDescent="0.25">
      <c r="A2" s="3">
        <v>2.2290000000000001</v>
      </c>
      <c r="B2" s="3">
        <v>2.2149999999999999</v>
      </c>
      <c r="C2" s="2">
        <v>0.96799999999999997</v>
      </c>
      <c r="D2" s="2">
        <v>0.28000000000000003</v>
      </c>
      <c r="E2" s="2">
        <v>0.627</v>
      </c>
      <c r="F2" s="2">
        <v>0.26600000000000001</v>
      </c>
      <c r="G2" s="2">
        <v>0.38</v>
      </c>
      <c r="H2" s="2">
        <v>0.33</v>
      </c>
      <c r="I2" s="2">
        <v>0.45500000000000002</v>
      </c>
    </row>
    <row r="3" spans="1:9" x14ac:dyDescent="0.25">
      <c r="A3" s="3">
        <v>1.5049999999999999</v>
      </c>
      <c r="B3" s="3">
        <v>1.456</v>
      </c>
      <c r="C3" s="2">
        <v>0.249</v>
      </c>
      <c r="D3" s="2">
        <v>0.59199999999999997</v>
      </c>
      <c r="E3" s="2">
        <v>0.22800000000000001</v>
      </c>
      <c r="F3" s="2">
        <v>1.5090000000000001</v>
      </c>
      <c r="G3" s="2">
        <v>0.29799999999999999</v>
      </c>
      <c r="H3" s="2">
        <v>0.25900000000000001</v>
      </c>
      <c r="I3" s="2">
        <v>0.27400000000000002</v>
      </c>
    </row>
    <row r="4" spans="1:9" x14ac:dyDescent="0.25">
      <c r="A4" s="3">
        <v>0.95300000000000007</v>
      </c>
      <c r="B4" s="3">
        <v>0.94300000000000006</v>
      </c>
      <c r="C4" s="2">
        <v>0.54300000000000004</v>
      </c>
      <c r="D4" s="2">
        <v>0.59199999999999997</v>
      </c>
      <c r="E4" s="2">
        <v>0.72499999999999998</v>
      </c>
      <c r="F4" s="2">
        <v>0.71099999999999997</v>
      </c>
      <c r="G4" s="2">
        <v>0.35699999999999998</v>
      </c>
      <c r="H4" s="2">
        <v>0.77700000000000002</v>
      </c>
      <c r="I4" s="2">
        <v>0.52800000000000002</v>
      </c>
    </row>
    <row r="5" spans="1:9" x14ac:dyDescent="0.25">
      <c r="A5" s="3">
        <v>0.55800000000000005</v>
      </c>
      <c r="B5" s="3">
        <v>0.55000000000000004</v>
      </c>
      <c r="C5" s="2">
        <v>0.5</v>
      </c>
      <c r="D5" s="2">
        <v>0.53400000000000003</v>
      </c>
      <c r="E5" s="2">
        <v>0.20400000000000001</v>
      </c>
      <c r="F5" s="2">
        <v>0.72499999999999998</v>
      </c>
      <c r="G5" s="2">
        <v>0.24299999999999999</v>
      </c>
      <c r="H5" s="2">
        <v>0.753</v>
      </c>
      <c r="I5" s="2">
        <v>0.5</v>
      </c>
    </row>
    <row r="6" spans="1:9" x14ac:dyDescent="0.25">
      <c r="A6" s="3">
        <v>0.40500000000000003</v>
      </c>
      <c r="B6" s="3">
        <v>0.31</v>
      </c>
      <c r="C6" s="2">
        <v>0.255</v>
      </c>
      <c r="D6" s="2">
        <v>0.24</v>
      </c>
      <c r="E6" s="2">
        <v>0.20300000000000001</v>
      </c>
      <c r="F6" s="2">
        <v>0.223</v>
      </c>
      <c r="G6" s="2">
        <v>0.28300000000000003</v>
      </c>
      <c r="H6" s="2">
        <v>0.59799999999999998</v>
      </c>
      <c r="I6" s="2">
        <v>0.06</v>
      </c>
    </row>
    <row r="7" spans="1:9" x14ac:dyDescent="0.25">
      <c r="A7" s="3">
        <v>0.29499999999999998</v>
      </c>
      <c r="B7" s="3">
        <v>0.26800000000000002</v>
      </c>
      <c r="C7" s="2">
        <v>0.438</v>
      </c>
      <c r="D7" s="2">
        <v>0.52300000000000002</v>
      </c>
      <c r="E7" s="2">
        <v>0.30499999999999999</v>
      </c>
      <c r="F7" s="2">
        <v>0.39600000000000002</v>
      </c>
      <c r="G7" s="2">
        <v>0.39200000000000002</v>
      </c>
      <c r="H7" s="2">
        <v>0.88100000000000001</v>
      </c>
      <c r="I7" s="2">
        <v>6.0999999999999999E-2</v>
      </c>
    </row>
    <row r="8" spans="1:9" x14ac:dyDescent="0.25">
      <c r="A8" s="3">
        <v>0.105</v>
      </c>
      <c r="B8" s="3">
        <v>0.111</v>
      </c>
      <c r="C8" s="2">
        <v>0.53300000000000003</v>
      </c>
      <c r="D8" s="2">
        <v>0.46600000000000003</v>
      </c>
      <c r="E8" s="2">
        <v>0.23200000000000001</v>
      </c>
      <c r="F8" s="2">
        <v>0.23900000000000002</v>
      </c>
      <c r="G8" s="2">
        <v>0.38200000000000001</v>
      </c>
      <c r="H8" s="2">
        <v>0.72</v>
      </c>
      <c r="I8" s="2">
        <v>8.7999999999999995E-2</v>
      </c>
    </row>
    <row r="9" spans="1:9" x14ac:dyDescent="0.25">
      <c r="A9" s="5">
        <v>6.4000000000000001E-2</v>
      </c>
      <c r="B9" s="5">
        <v>6.0999999999999999E-2</v>
      </c>
      <c r="C9" s="2">
        <v>1.1200000000000001</v>
      </c>
      <c r="D9" s="2">
        <v>0.48099999999999998</v>
      </c>
      <c r="E9" s="2">
        <v>0.22800000000000001</v>
      </c>
      <c r="F9" s="2">
        <v>0.27500000000000002</v>
      </c>
      <c r="G9" s="2">
        <v>0.34400000000000003</v>
      </c>
      <c r="H9" s="2">
        <v>0.52700000000000002</v>
      </c>
      <c r="I9" s="2">
        <v>6.2E-2</v>
      </c>
    </row>
    <row r="16" spans="1:9" x14ac:dyDescent="0.25">
      <c r="B16" s="6" t="s">
        <v>12</v>
      </c>
      <c r="C16" s="6" t="s">
        <v>1</v>
      </c>
      <c r="D16" s="6" t="s">
        <v>2</v>
      </c>
      <c r="E16" s="6" t="s">
        <v>3</v>
      </c>
    </row>
    <row r="17" spans="1:12" x14ac:dyDescent="0.25">
      <c r="A17" t="s">
        <v>4</v>
      </c>
      <c r="B17" s="7">
        <v>2.222</v>
      </c>
      <c r="C17" s="1">
        <f>B17-B24</f>
        <v>2.16</v>
      </c>
      <c r="D17" s="1">
        <v>1000</v>
      </c>
      <c r="E17" s="8">
        <f>(146.99*C17*C17)+(144.26*C17)+(2.2109)</f>
        <v>999.60904400000027</v>
      </c>
    </row>
    <row r="18" spans="1:12" x14ac:dyDescent="0.25">
      <c r="A18" t="s">
        <v>5</v>
      </c>
      <c r="B18" s="7">
        <v>1.48</v>
      </c>
      <c r="C18" s="1">
        <f>B18-B24</f>
        <v>1.4179999999999999</v>
      </c>
      <c r="D18" s="1">
        <v>500</v>
      </c>
      <c r="E18" s="8">
        <f t="shared" ref="E18:E24" si="0">(146.99*C18*C18)+(144.26*C18)+(2.2109)</f>
        <v>502.32790075999998</v>
      </c>
    </row>
    <row r="19" spans="1:12" x14ac:dyDescent="0.25">
      <c r="A19" t="s">
        <v>6</v>
      </c>
      <c r="B19" s="7">
        <v>0.94799999999999995</v>
      </c>
      <c r="C19" s="9">
        <f>B19-B24</f>
        <v>0.8859999999999999</v>
      </c>
      <c r="D19" s="1">
        <v>250</v>
      </c>
      <c r="E19" s="8">
        <f t="shared" si="0"/>
        <v>245.41182203999998</v>
      </c>
    </row>
    <row r="20" spans="1:12" x14ac:dyDescent="0.25">
      <c r="A20" t="s">
        <v>7</v>
      </c>
      <c r="B20" s="7">
        <v>0.55400000000000005</v>
      </c>
      <c r="C20" s="9">
        <f>B20-B25</f>
        <v>0.55400000000000005</v>
      </c>
      <c r="D20" s="1">
        <v>125</v>
      </c>
      <c r="E20" s="8">
        <f t="shared" si="0"/>
        <v>127.24452284</v>
      </c>
    </row>
    <row r="21" spans="1:12" x14ac:dyDescent="0.25">
      <c r="A21" t="s">
        <v>8</v>
      </c>
      <c r="B21" s="7">
        <v>0.35699999999999998</v>
      </c>
      <c r="C21" s="1">
        <f>B21-B24</f>
        <v>0.29499999999999998</v>
      </c>
      <c r="D21" s="1">
        <v>62.5</v>
      </c>
      <c r="E21" s="8">
        <f t="shared" si="0"/>
        <v>57.559404749999992</v>
      </c>
    </row>
    <row r="22" spans="1:12" x14ac:dyDescent="0.25">
      <c r="A22" t="s">
        <v>9</v>
      </c>
      <c r="B22" s="7">
        <v>0.28100000000000003</v>
      </c>
      <c r="C22" s="9">
        <f>B22-B24</f>
        <v>0.21900000000000003</v>
      </c>
      <c r="D22" s="1">
        <v>31.25</v>
      </c>
      <c r="E22" s="8">
        <f t="shared" si="0"/>
        <v>40.853627390000007</v>
      </c>
    </row>
    <row r="23" spans="1:12" x14ac:dyDescent="0.25">
      <c r="A23" t="s">
        <v>10</v>
      </c>
      <c r="B23" s="7">
        <v>0.108</v>
      </c>
      <c r="C23" s="9">
        <f>B23-B24</f>
        <v>4.5999999999999999E-2</v>
      </c>
      <c r="D23" s="1">
        <v>15.63</v>
      </c>
      <c r="E23" s="8">
        <f t="shared" si="0"/>
        <v>9.1578908400000003</v>
      </c>
    </row>
    <row r="24" spans="1:12" x14ac:dyDescent="0.25">
      <c r="A24" t="s">
        <v>11</v>
      </c>
      <c r="B24" s="10">
        <v>6.2E-2</v>
      </c>
      <c r="C24" s="1">
        <f>B24-B24</f>
        <v>0</v>
      </c>
      <c r="D24" s="1">
        <v>0</v>
      </c>
      <c r="E24" s="8">
        <f t="shared" si="0"/>
        <v>2.2109000000000001</v>
      </c>
    </row>
    <row r="28" spans="1:12" x14ac:dyDescent="0.25">
      <c r="K28" s="14" t="s">
        <v>16</v>
      </c>
      <c r="L28" s="14"/>
    </row>
    <row r="33" spans="1:5" x14ac:dyDescent="0.25">
      <c r="A33" s="11" t="s">
        <v>13</v>
      </c>
      <c r="B33" s="2" t="s">
        <v>14</v>
      </c>
      <c r="C33" s="4" t="s">
        <v>11</v>
      </c>
      <c r="D33" s="1" t="s">
        <v>1</v>
      </c>
      <c r="E33" s="12" t="s">
        <v>15</v>
      </c>
    </row>
    <row r="34" spans="1:5" x14ac:dyDescent="0.25">
      <c r="A34" s="11" t="s">
        <v>54</v>
      </c>
      <c r="B34" s="2">
        <v>0.96799999999999997</v>
      </c>
      <c r="C34" s="10">
        <v>6.2E-2</v>
      </c>
      <c r="D34" s="9">
        <f t="shared" ref="D34:D65" si="1">(B34-C34)</f>
        <v>0.90599999999999992</v>
      </c>
      <c r="E34" s="8">
        <f t="shared" ref="E34:E65" si="2">(146.99*D34*D34)+(144.26*D34)+(2.2109)</f>
        <v>253.56514363999997</v>
      </c>
    </row>
    <row r="35" spans="1:5" x14ac:dyDescent="0.25">
      <c r="A35" s="11" t="s">
        <v>54</v>
      </c>
      <c r="B35" s="2">
        <v>0.249</v>
      </c>
      <c r="C35" s="10">
        <v>6.2E-2</v>
      </c>
      <c r="D35" s="9">
        <f t="shared" si="1"/>
        <v>0.187</v>
      </c>
      <c r="E35" s="8">
        <f t="shared" si="2"/>
        <v>34.327613309999997</v>
      </c>
    </row>
    <row r="36" spans="1:5" x14ac:dyDescent="0.25">
      <c r="A36" s="11" t="s">
        <v>55</v>
      </c>
      <c r="B36" s="2">
        <v>0.54300000000000004</v>
      </c>
      <c r="C36" s="10">
        <v>6.2E-2</v>
      </c>
      <c r="D36" s="9">
        <f t="shared" si="1"/>
        <v>0.48100000000000004</v>
      </c>
      <c r="E36" s="8">
        <f t="shared" si="2"/>
        <v>105.60771339</v>
      </c>
    </row>
    <row r="37" spans="1:5" x14ac:dyDescent="0.25">
      <c r="A37" s="11" t="s">
        <v>55</v>
      </c>
      <c r="B37" s="2">
        <v>0.5</v>
      </c>
      <c r="C37" s="10">
        <v>6.2E-2</v>
      </c>
      <c r="D37" s="9">
        <f t="shared" si="1"/>
        <v>0.438</v>
      </c>
      <c r="E37" s="8">
        <f t="shared" si="2"/>
        <v>93.595929559999988</v>
      </c>
    </row>
    <row r="38" spans="1:5" x14ac:dyDescent="0.25">
      <c r="A38" s="11" t="s">
        <v>56</v>
      </c>
      <c r="B38" s="2">
        <v>0.255</v>
      </c>
      <c r="C38" s="10">
        <v>6.2E-2</v>
      </c>
      <c r="D38" s="9">
        <f t="shared" si="1"/>
        <v>0.193</v>
      </c>
      <c r="E38" s="8">
        <f t="shared" si="2"/>
        <v>35.528310510000004</v>
      </c>
    </row>
    <row r="39" spans="1:5" x14ac:dyDescent="0.25">
      <c r="A39" s="11" t="s">
        <v>56</v>
      </c>
      <c r="B39" s="2">
        <v>0.438</v>
      </c>
      <c r="C39" s="10">
        <v>6.2E-2</v>
      </c>
      <c r="D39" s="9">
        <f t="shared" si="1"/>
        <v>0.376</v>
      </c>
      <c r="E39" s="8">
        <f t="shared" si="2"/>
        <v>77.233518239999995</v>
      </c>
    </row>
    <row r="40" spans="1:5" x14ac:dyDescent="0.25">
      <c r="A40" s="11" t="s">
        <v>57</v>
      </c>
      <c r="B40" s="2">
        <v>0.53300000000000003</v>
      </c>
      <c r="C40" s="10">
        <v>6.2E-2</v>
      </c>
      <c r="D40" s="9">
        <f t="shared" si="1"/>
        <v>0.47100000000000003</v>
      </c>
      <c r="E40" s="8">
        <f t="shared" si="2"/>
        <v>102.76576859000001</v>
      </c>
    </row>
    <row r="41" spans="1:5" x14ac:dyDescent="0.25">
      <c r="A41" s="11" t="s">
        <v>57</v>
      </c>
      <c r="B41" s="2">
        <v>1.1200000000000001</v>
      </c>
      <c r="C41" s="10">
        <v>6.2E-2</v>
      </c>
      <c r="D41" s="9">
        <f t="shared" si="1"/>
        <v>1.0580000000000001</v>
      </c>
      <c r="E41" s="8">
        <f t="shared" si="2"/>
        <v>319.37329435999999</v>
      </c>
    </row>
    <row r="42" spans="1:5" x14ac:dyDescent="0.25">
      <c r="A42" s="11" t="s">
        <v>58</v>
      </c>
      <c r="B42" s="2">
        <v>0.28000000000000003</v>
      </c>
      <c r="C42" s="10">
        <v>6.2E-2</v>
      </c>
      <c r="D42" s="9">
        <f t="shared" si="1"/>
        <v>0.21800000000000003</v>
      </c>
      <c r="E42" s="8">
        <f t="shared" si="2"/>
        <v>40.64513276000001</v>
      </c>
    </row>
    <row r="43" spans="1:5" x14ac:dyDescent="0.25">
      <c r="A43" s="11" t="s">
        <v>58</v>
      </c>
      <c r="B43" s="2">
        <v>0.59199999999999997</v>
      </c>
      <c r="C43" s="10">
        <v>6.2E-2</v>
      </c>
      <c r="D43" s="9">
        <f t="shared" si="1"/>
        <v>0.53</v>
      </c>
      <c r="E43" s="8">
        <f t="shared" si="2"/>
        <v>119.95819100000001</v>
      </c>
    </row>
    <row r="44" spans="1:5" x14ac:dyDescent="0.25">
      <c r="A44" s="11" t="s">
        <v>59</v>
      </c>
      <c r="B44" s="2">
        <v>0.59199999999999997</v>
      </c>
      <c r="C44" s="10">
        <v>6.2E-2</v>
      </c>
      <c r="D44" s="9">
        <f t="shared" si="1"/>
        <v>0.53</v>
      </c>
      <c r="E44" s="8">
        <f t="shared" si="2"/>
        <v>119.95819100000001</v>
      </c>
    </row>
    <row r="45" spans="1:5" x14ac:dyDescent="0.25">
      <c r="A45" s="11" t="s">
        <v>59</v>
      </c>
      <c r="B45" s="2">
        <v>0.53400000000000003</v>
      </c>
      <c r="C45" s="10">
        <v>6.2E-2</v>
      </c>
      <c r="D45" s="9">
        <f t="shared" si="1"/>
        <v>0.47200000000000003</v>
      </c>
      <c r="E45" s="8">
        <f t="shared" si="2"/>
        <v>103.04864016000001</v>
      </c>
    </row>
    <row r="46" spans="1:5" x14ac:dyDescent="0.25">
      <c r="A46" s="11" t="s">
        <v>60</v>
      </c>
      <c r="B46" s="2">
        <v>0.24</v>
      </c>
      <c r="C46" s="10">
        <v>6.2E-2</v>
      </c>
      <c r="D46" s="9">
        <f t="shared" si="1"/>
        <v>0.17799999999999999</v>
      </c>
      <c r="E46" s="8">
        <f t="shared" si="2"/>
        <v>32.546411159999998</v>
      </c>
    </row>
    <row r="47" spans="1:5" x14ac:dyDescent="0.25">
      <c r="A47" s="11" t="s">
        <v>60</v>
      </c>
      <c r="B47" s="2">
        <v>0.52300000000000002</v>
      </c>
      <c r="C47" s="10">
        <v>6.2E-2</v>
      </c>
      <c r="D47" s="9">
        <f t="shared" si="1"/>
        <v>0.46100000000000002</v>
      </c>
      <c r="E47" s="8">
        <f t="shared" si="2"/>
        <v>99.953221790000001</v>
      </c>
    </row>
    <row r="48" spans="1:5" x14ac:dyDescent="0.25">
      <c r="A48" s="11" t="s">
        <v>61</v>
      </c>
      <c r="B48" s="2">
        <v>0.46600000000000003</v>
      </c>
      <c r="C48" s="10">
        <v>6.2E-2</v>
      </c>
      <c r="D48" s="9">
        <f t="shared" si="1"/>
        <v>0.40400000000000003</v>
      </c>
      <c r="E48" s="8">
        <f t="shared" si="2"/>
        <v>84.483059839999996</v>
      </c>
    </row>
    <row r="49" spans="1:5" x14ac:dyDescent="0.25">
      <c r="A49" s="11" t="s">
        <v>61</v>
      </c>
      <c r="B49" s="2">
        <v>0.48099999999999998</v>
      </c>
      <c r="C49" s="10">
        <v>6.2E-2</v>
      </c>
      <c r="D49" s="9">
        <f t="shared" si="1"/>
        <v>0.41899999999999998</v>
      </c>
      <c r="E49" s="8">
        <f t="shared" si="2"/>
        <v>88.461551389999997</v>
      </c>
    </row>
    <row r="50" spans="1:5" x14ac:dyDescent="0.25">
      <c r="A50" s="11" t="s">
        <v>62</v>
      </c>
      <c r="B50" s="2">
        <v>0.627</v>
      </c>
      <c r="C50" s="10">
        <v>6.2E-2</v>
      </c>
      <c r="D50" s="9">
        <f t="shared" si="1"/>
        <v>0.56499999999999995</v>
      </c>
      <c r="E50" s="8">
        <f t="shared" si="2"/>
        <v>130.64068275</v>
      </c>
    </row>
    <row r="51" spans="1:5" x14ac:dyDescent="0.25">
      <c r="A51" s="11" t="s">
        <v>62</v>
      </c>
      <c r="B51" s="2">
        <v>0.22800000000000001</v>
      </c>
      <c r="C51" s="10">
        <v>6.2E-2</v>
      </c>
      <c r="D51" s="9">
        <f t="shared" si="1"/>
        <v>0.16600000000000001</v>
      </c>
      <c r="E51" s="8">
        <f t="shared" si="2"/>
        <v>30.20851644</v>
      </c>
    </row>
    <row r="52" spans="1:5" x14ac:dyDescent="0.25">
      <c r="A52" s="11" t="s">
        <v>63</v>
      </c>
      <c r="B52" s="2">
        <v>0.72499999999999998</v>
      </c>
      <c r="C52" s="10">
        <v>6.2E-2</v>
      </c>
      <c r="D52" s="9">
        <f t="shared" si="1"/>
        <v>0.66300000000000003</v>
      </c>
      <c r="E52" s="8">
        <f t="shared" si="2"/>
        <v>162.46752731000001</v>
      </c>
    </row>
    <row r="53" spans="1:5" x14ac:dyDescent="0.25">
      <c r="A53" s="11" t="s">
        <v>63</v>
      </c>
      <c r="B53" s="2">
        <v>0.20400000000000001</v>
      </c>
      <c r="C53" s="10">
        <v>6.2E-2</v>
      </c>
      <c r="D53" s="9">
        <f t="shared" si="1"/>
        <v>0.14200000000000002</v>
      </c>
      <c r="E53" s="8">
        <f t="shared" si="2"/>
        <v>25.659726360000001</v>
      </c>
    </row>
    <row r="54" spans="1:5" x14ac:dyDescent="0.25">
      <c r="A54" s="11" t="s">
        <v>64</v>
      </c>
      <c r="B54" s="2">
        <v>0.20300000000000001</v>
      </c>
      <c r="C54" s="10">
        <v>6.2E-2</v>
      </c>
      <c r="D54" s="9">
        <f t="shared" si="1"/>
        <v>0.14100000000000001</v>
      </c>
      <c r="E54" s="8">
        <f t="shared" si="2"/>
        <v>25.473868190000001</v>
      </c>
    </row>
    <row r="55" spans="1:5" x14ac:dyDescent="0.25">
      <c r="A55" s="11" t="s">
        <v>64</v>
      </c>
      <c r="B55" s="2">
        <v>0.30499999999999999</v>
      </c>
      <c r="C55" s="10">
        <v>6.2E-2</v>
      </c>
      <c r="D55" s="9">
        <f t="shared" si="1"/>
        <v>0.24299999999999999</v>
      </c>
      <c r="E55" s="8">
        <f t="shared" si="2"/>
        <v>45.945692510000001</v>
      </c>
    </row>
    <row r="56" spans="1:5" x14ac:dyDescent="0.25">
      <c r="A56" s="11" t="s">
        <v>65</v>
      </c>
      <c r="B56" s="2">
        <v>0.23200000000000001</v>
      </c>
      <c r="C56" s="10">
        <v>6.2E-2</v>
      </c>
      <c r="D56" s="9">
        <f t="shared" si="1"/>
        <v>0.17</v>
      </c>
      <c r="E56" s="8">
        <f t="shared" si="2"/>
        <v>30.983111000000001</v>
      </c>
    </row>
    <row r="57" spans="1:5" x14ac:dyDescent="0.25">
      <c r="A57" s="11" t="s">
        <v>65</v>
      </c>
      <c r="B57" s="2">
        <v>0.22800000000000001</v>
      </c>
      <c r="C57" s="10">
        <v>6.2E-2</v>
      </c>
      <c r="D57" s="9">
        <f t="shared" si="1"/>
        <v>0.16600000000000001</v>
      </c>
      <c r="E57" s="8">
        <f t="shared" si="2"/>
        <v>30.20851644</v>
      </c>
    </row>
    <row r="58" spans="1:5" x14ac:dyDescent="0.25">
      <c r="A58" s="11" t="s">
        <v>66</v>
      </c>
      <c r="B58" s="2">
        <v>0.26600000000000001</v>
      </c>
      <c r="C58" s="10">
        <v>6.2E-2</v>
      </c>
      <c r="D58" s="9">
        <f t="shared" si="1"/>
        <v>0.20400000000000001</v>
      </c>
      <c r="E58" s="8">
        <f t="shared" si="2"/>
        <v>37.757075840000006</v>
      </c>
    </row>
    <row r="59" spans="1:5" x14ac:dyDescent="0.25">
      <c r="A59" s="11" t="s">
        <v>66</v>
      </c>
      <c r="B59" s="2">
        <v>1.5090000000000001</v>
      </c>
      <c r="C59" s="10">
        <v>6.2E-2</v>
      </c>
      <c r="D59" s="9">
        <f t="shared" si="1"/>
        <v>1.4470000000000001</v>
      </c>
      <c r="E59" s="8">
        <f t="shared" si="2"/>
        <v>518.72410491000005</v>
      </c>
    </row>
    <row r="60" spans="1:5" x14ac:dyDescent="0.25">
      <c r="A60" s="11" t="s">
        <v>67</v>
      </c>
      <c r="B60" s="2">
        <v>0.71099999999999997</v>
      </c>
      <c r="C60" s="10">
        <v>6.2E-2</v>
      </c>
      <c r="D60" s="9">
        <f t="shared" si="1"/>
        <v>0.64900000000000002</v>
      </c>
      <c r="E60" s="8">
        <f t="shared" si="2"/>
        <v>157.74797499000002</v>
      </c>
    </row>
    <row r="61" spans="1:5" x14ac:dyDescent="0.25">
      <c r="A61" s="11" t="s">
        <v>67</v>
      </c>
      <c r="B61" s="2">
        <v>0.72499999999999998</v>
      </c>
      <c r="C61" s="10">
        <v>6.2E-2</v>
      </c>
      <c r="D61" s="9">
        <f t="shared" si="1"/>
        <v>0.66300000000000003</v>
      </c>
      <c r="E61" s="8">
        <f t="shared" si="2"/>
        <v>162.46752731000001</v>
      </c>
    </row>
    <row r="62" spans="1:5" x14ac:dyDescent="0.25">
      <c r="A62" s="11" t="s">
        <v>68</v>
      </c>
      <c r="B62" s="2">
        <v>0.223</v>
      </c>
      <c r="C62" s="10">
        <v>6.2E-2</v>
      </c>
      <c r="D62" s="9">
        <f t="shared" si="1"/>
        <v>0.161</v>
      </c>
      <c r="E62" s="8">
        <f t="shared" si="2"/>
        <v>29.246887789999999</v>
      </c>
    </row>
    <row r="63" spans="1:5" x14ac:dyDescent="0.25">
      <c r="A63" s="11" t="s">
        <v>68</v>
      </c>
      <c r="B63" s="2">
        <v>0.39600000000000002</v>
      </c>
      <c r="C63" s="10">
        <v>6.2E-2</v>
      </c>
      <c r="D63" s="9">
        <f t="shared" si="1"/>
        <v>0.33400000000000002</v>
      </c>
      <c r="E63" s="8">
        <f t="shared" si="2"/>
        <v>66.791356440000001</v>
      </c>
    </row>
    <row r="64" spans="1:5" x14ac:dyDescent="0.25">
      <c r="A64" s="11" t="s">
        <v>69</v>
      </c>
      <c r="B64" s="2">
        <v>0.23900000000000002</v>
      </c>
      <c r="C64" s="10">
        <v>6.2E-2</v>
      </c>
      <c r="D64" s="9">
        <f t="shared" si="1"/>
        <v>0.17700000000000002</v>
      </c>
      <c r="E64" s="8">
        <f t="shared" si="2"/>
        <v>32.349969710000003</v>
      </c>
    </row>
    <row r="65" spans="1:5" x14ac:dyDescent="0.25">
      <c r="A65" s="11" t="s">
        <v>69</v>
      </c>
      <c r="B65" s="2">
        <v>0.27500000000000002</v>
      </c>
      <c r="C65" s="10">
        <v>6.2E-2</v>
      </c>
      <c r="D65" s="9">
        <f t="shared" si="1"/>
        <v>0.21300000000000002</v>
      </c>
      <c r="E65" s="8">
        <f t="shared" si="2"/>
        <v>39.607069310000007</v>
      </c>
    </row>
    <row r="66" spans="1:5" x14ac:dyDescent="0.25">
      <c r="A66" s="11" t="s">
        <v>70</v>
      </c>
      <c r="B66" s="2">
        <v>0.38</v>
      </c>
      <c r="C66" s="10">
        <v>6.2E-2</v>
      </c>
      <c r="D66" s="9">
        <f t="shared" ref="D66:D85" si="3">(B66-C66)</f>
        <v>0.318</v>
      </c>
      <c r="E66" s="8">
        <f t="shared" ref="E66:E85" si="4">(146.99*D66*D66)+(144.26*D66)+(2.2109)</f>
        <v>62.949796760000005</v>
      </c>
    </row>
    <row r="67" spans="1:5" x14ac:dyDescent="0.25">
      <c r="A67" s="11" t="s">
        <v>70</v>
      </c>
      <c r="B67" s="2">
        <v>0.29799999999999999</v>
      </c>
      <c r="C67" s="10">
        <v>6.2E-2</v>
      </c>
      <c r="D67" s="9">
        <f t="shared" si="3"/>
        <v>0.23599999999999999</v>
      </c>
      <c r="E67" s="8">
        <f t="shared" si="4"/>
        <v>44.443015039999999</v>
      </c>
    </row>
    <row r="68" spans="1:5" x14ac:dyDescent="0.25">
      <c r="A68" s="11" t="s">
        <v>71</v>
      </c>
      <c r="B68" s="2">
        <v>0.35699999999999998</v>
      </c>
      <c r="C68" s="10">
        <v>6.2E-2</v>
      </c>
      <c r="D68" s="9">
        <f t="shared" si="3"/>
        <v>0.29499999999999998</v>
      </c>
      <c r="E68" s="8">
        <f t="shared" si="4"/>
        <v>57.559404749999992</v>
      </c>
    </row>
    <row r="69" spans="1:5" x14ac:dyDescent="0.25">
      <c r="A69" s="11" t="s">
        <v>71</v>
      </c>
      <c r="B69" s="2">
        <v>0.24299999999999999</v>
      </c>
      <c r="C69" s="10">
        <v>6.2E-2</v>
      </c>
      <c r="D69" s="9">
        <f t="shared" si="3"/>
        <v>0.18099999999999999</v>
      </c>
      <c r="E69" s="8">
        <f t="shared" si="4"/>
        <v>33.137499390000002</v>
      </c>
    </row>
    <row r="70" spans="1:5" x14ac:dyDescent="0.25">
      <c r="A70" s="11" t="s">
        <v>72</v>
      </c>
      <c r="B70" s="2">
        <v>0.28300000000000003</v>
      </c>
      <c r="C70" s="10">
        <v>6.2E-2</v>
      </c>
      <c r="D70" s="9">
        <f t="shared" si="3"/>
        <v>0.22100000000000003</v>
      </c>
      <c r="E70" s="8">
        <f t="shared" si="4"/>
        <v>41.271498590000007</v>
      </c>
    </row>
    <row r="71" spans="1:5" x14ac:dyDescent="0.25">
      <c r="A71" s="11" t="s">
        <v>72</v>
      </c>
      <c r="B71" s="2">
        <v>0.39200000000000002</v>
      </c>
      <c r="C71" s="10">
        <v>6.2E-2</v>
      </c>
      <c r="D71" s="9">
        <f t="shared" si="3"/>
        <v>0.33</v>
      </c>
      <c r="E71" s="8">
        <f t="shared" si="4"/>
        <v>65.823910999999995</v>
      </c>
    </row>
    <row r="72" spans="1:5" x14ac:dyDescent="0.25">
      <c r="A72" s="11" t="s">
        <v>73</v>
      </c>
      <c r="B72" s="2">
        <v>0.38200000000000001</v>
      </c>
      <c r="C72" s="10">
        <v>6.2E-2</v>
      </c>
      <c r="D72" s="9">
        <f t="shared" si="3"/>
        <v>0.32</v>
      </c>
      <c r="E72" s="8">
        <f t="shared" si="4"/>
        <v>63.425876000000002</v>
      </c>
    </row>
    <row r="73" spans="1:5" x14ac:dyDescent="0.25">
      <c r="A73" s="11" t="s">
        <v>73</v>
      </c>
      <c r="B73" s="2">
        <v>0.34400000000000003</v>
      </c>
      <c r="C73" s="10">
        <v>6.2E-2</v>
      </c>
      <c r="D73" s="9">
        <f t="shared" si="3"/>
        <v>0.28200000000000003</v>
      </c>
      <c r="E73" s="8">
        <f t="shared" si="4"/>
        <v>54.581452760000005</v>
      </c>
    </row>
    <row r="74" spans="1:5" x14ac:dyDescent="0.25">
      <c r="A74" s="11" t="s">
        <v>74</v>
      </c>
      <c r="B74" s="2">
        <v>0.33</v>
      </c>
      <c r="C74" s="10">
        <v>6.2E-2</v>
      </c>
      <c r="D74" s="9">
        <f t="shared" si="3"/>
        <v>0.26800000000000002</v>
      </c>
      <c r="E74" s="8">
        <f t="shared" si="4"/>
        <v>51.429989759999998</v>
      </c>
    </row>
    <row r="75" spans="1:5" x14ac:dyDescent="0.25">
      <c r="A75" s="11" t="s">
        <v>74</v>
      </c>
      <c r="B75" s="2">
        <v>0.25900000000000001</v>
      </c>
      <c r="C75" s="10">
        <v>6.2E-2</v>
      </c>
      <c r="D75" s="9">
        <f t="shared" si="3"/>
        <v>0.19700000000000001</v>
      </c>
      <c r="E75" s="8">
        <f t="shared" si="4"/>
        <v>36.334654910000005</v>
      </c>
    </row>
    <row r="76" spans="1:5" x14ac:dyDescent="0.25">
      <c r="A76" s="11" t="s">
        <v>75</v>
      </c>
      <c r="B76" s="2">
        <v>0.77700000000000002</v>
      </c>
      <c r="C76" s="10">
        <v>6.2E-2</v>
      </c>
      <c r="D76" s="9">
        <f t="shared" si="3"/>
        <v>0.71500000000000008</v>
      </c>
      <c r="E76" s="8">
        <f t="shared" si="4"/>
        <v>180.50176275000004</v>
      </c>
    </row>
    <row r="77" spans="1:5" x14ac:dyDescent="0.25">
      <c r="A77" s="11" t="s">
        <v>75</v>
      </c>
      <c r="B77" s="2">
        <v>0.753</v>
      </c>
      <c r="C77" s="10">
        <v>6.2E-2</v>
      </c>
      <c r="D77" s="9">
        <f t="shared" si="3"/>
        <v>0.69100000000000006</v>
      </c>
      <c r="E77" s="8">
        <f t="shared" si="4"/>
        <v>172.07949219000002</v>
      </c>
    </row>
    <row r="78" spans="1:5" x14ac:dyDescent="0.25">
      <c r="A78" s="11" t="s">
        <v>76</v>
      </c>
      <c r="B78" s="2">
        <v>0.59799999999999998</v>
      </c>
      <c r="C78" s="10">
        <v>6.2E-2</v>
      </c>
      <c r="D78" s="9">
        <f t="shared" si="3"/>
        <v>0.53600000000000003</v>
      </c>
      <c r="E78" s="8">
        <f t="shared" si="4"/>
        <v>121.76389904</v>
      </c>
    </row>
    <row r="79" spans="1:5" x14ac:dyDescent="0.25">
      <c r="A79" s="11" t="s">
        <v>76</v>
      </c>
      <c r="B79" s="2">
        <v>0.88100000000000001</v>
      </c>
      <c r="C79" s="10">
        <v>6.2E-2</v>
      </c>
      <c r="D79" s="9">
        <f t="shared" si="3"/>
        <v>0.81899999999999995</v>
      </c>
      <c r="E79" s="8">
        <f t="shared" si="4"/>
        <v>218.95499938999998</v>
      </c>
    </row>
    <row r="80" spans="1:5" x14ac:dyDescent="0.25">
      <c r="A80" s="11" t="s">
        <v>77</v>
      </c>
      <c r="B80" s="2">
        <v>0.72</v>
      </c>
      <c r="C80" s="10">
        <v>6.2E-2</v>
      </c>
      <c r="D80" s="9">
        <f t="shared" si="3"/>
        <v>0.65799999999999992</v>
      </c>
      <c r="E80" s="8">
        <f t="shared" si="4"/>
        <v>160.77535835999998</v>
      </c>
    </row>
    <row r="81" spans="1:5" x14ac:dyDescent="0.25">
      <c r="A81" s="11" t="s">
        <v>77</v>
      </c>
      <c r="B81" s="2">
        <v>0.52700000000000002</v>
      </c>
      <c r="C81" s="10">
        <v>6.2E-2</v>
      </c>
      <c r="D81" s="9">
        <f t="shared" si="3"/>
        <v>0.46500000000000002</v>
      </c>
      <c r="E81" s="8">
        <f t="shared" si="4"/>
        <v>101.07471275</v>
      </c>
    </row>
    <row r="82" spans="1:5" x14ac:dyDescent="0.25">
      <c r="A82" s="11" t="s">
        <v>78</v>
      </c>
      <c r="B82" s="2">
        <v>0.45500000000000002</v>
      </c>
      <c r="C82" s="10">
        <v>6.2E-2</v>
      </c>
      <c r="D82" s="9">
        <f t="shared" si="3"/>
        <v>0.39300000000000002</v>
      </c>
      <c r="E82" s="8">
        <f t="shared" si="4"/>
        <v>81.607538509999998</v>
      </c>
    </row>
    <row r="83" spans="1:5" x14ac:dyDescent="0.25">
      <c r="A83" s="11" t="s">
        <v>78</v>
      </c>
      <c r="B83" s="2">
        <v>0.27400000000000002</v>
      </c>
      <c r="C83" s="10">
        <v>6.2E-2</v>
      </c>
      <c r="D83" s="9">
        <f t="shared" si="3"/>
        <v>0.21200000000000002</v>
      </c>
      <c r="E83" s="8">
        <f t="shared" si="4"/>
        <v>39.400338560000002</v>
      </c>
    </row>
    <row r="84" spans="1:5" x14ac:dyDescent="0.25">
      <c r="A84" s="11" t="s">
        <v>79</v>
      </c>
      <c r="B84" s="2">
        <v>0.52800000000000002</v>
      </c>
      <c r="C84" s="10">
        <v>6.2E-2</v>
      </c>
      <c r="D84" s="9">
        <f t="shared" si="3"/>
        <v>0.46600000000000003</v>
      </c>
      <c r="E84" s="8">
        <f t="shared" si="4"/>
        <v>101.35582044</v>
      </c>
    </row>
    <row r="85" spans="1:5" x14ac:dyDescent="0.25">
      <c r="A85" s="11" t="s">
        <v>79</v>
      </c>
      <c r="B85" s="2">
        <v>0.5</v>
      </c>
      <c r="C85" s="10">
        <v>6.2E-2</v>
      </c>
      <c r="D85" s="9">
        <f t="shared" si="3"/>
        <v>0.438</v>
      </c>
      <c r="E85" s="8">
        <f t="shared" si="4"/>
        <v>93.595929559999988</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57"/>
  <sheetViews>
    <sheetView workbookViewId="0">
      <selection activeCell="H2" sqref="H2"/>
    </sheetView>
  </sheetViews>
  <sheetFormatPr defaultRowHeight="15" x14ac:dyDescent="0.25"/>
  <cols>
    <col min="1" max="1" width="29.5703125" customWidth="1"/>
    <col min="2" max="2" width="19.28515625" customWidth="1"/>
    <col min="3" max="4" width="18.28515625" customWidth="1"/>
    <col min="5" max="5" width="25" customWidth="1"/>
  </cols>
  <sheetData>
    <row r="1" spans="1:5" x14ac:dyDescent="0.25">
      <c r="A1" s="6" t="s">
        <v>17</v>
      </c>
      <c r="B1" s="6" t="s">
        <v>18</v>
      </c>
      <c r="C1" s="6" t="s">
        <v>19</v>
      </c>
      <c r="D1" s="6" t="s">
        <v>20</v>
      </c>
      <c r="E1" s="16" t="s">
        <v>21</v>
      </c>
    </row>
    <row r="2" spans="1:5" x14ac:dyDescent="0.25">
      <c r="A2" s="17" t="s">
        <v>22</v>
      </c>
      <c r="B2" s="15">
        <v>1.63</v>
      </c>
      <c r="C2" s="15">
        <v>6.75</v>
      </c>
      <c r="D2" s="18">
        <f t="shared" ref="D2:D57" si="0">(C2/(B2*1000))*100</f>
        <v>0.41411042944785281</v>
      </c>
      <c r="E2" s="4" t="s">
        <v>25</v>
      </c>
    </row>
    <row r="3" spans="1:5" x14ac:dyDescent="0.25">
      <c r="A3" s="17" t="s">
        <v>24</v>
      </c>
      <c r="B3" s="15">
        <v>1.64</v>
      </c>
      <c r="C3" s="15">
        <v>5.97</v>
      </c>
      <c r="D3" s="18">
        <f t="shared" si="0"/>
        <v>0.36402439024390243</v>
      </c>
      <c r="E3" s="4"/>
    </row>
    <row r="4" spans="1:5" x14ac:dyDescent="0.25">
      <c r="A4" s="17" t="s">
        <v>26</v>
      </c>
      <c r="B4" s="15">
        <v>2.02</v>
      </c>
      <c r="C4" s="15">
        <v>11.3</v>
      </c>
      <c r="D4" s="18">
        <f t="shared" si="0"/>
        <v>0.55940594059405946</v>
      </c>
      <c r="E4" s="4" t="s">
        <v>25</v>
      </c>
    </row>
    <row r="5" spans="1:5" x14ac:dyDescent="0.25">
      <c r="A5" s="17" t="s">
        <v>27</v>
      </c>
      <c r="B5" s="15">
        <v>1.69</v>
      </c>
      <c r="C5" s="15">
        <v>5.39</v>
      </c>
      <c r="D5" s="18">
        <f t="shared" si="0"/>
        <v>0.31893491124260354</v>
      </c>
      <c r="E5" s="4"/>
    </row>
    <row r="6" spans="1:5" x14ac:dyDescent="0.25">
      <c r="A6" s="17" t="s">
        <v>28</v>
      </c>
      <c r="B6" s="15">
        <v>1.64</v>
      </c>
      <c r="C6" s="15">
        <v>4.7</v>
      </c>
      <c r="D6" s="18">
        <f t="shared" si="0"/>
        <v>0.28658536585365851</v>
      </c>
      <c r="E6" s="4"/>
    </row>
    <row r="7" spans="1:5" x14ac:dyDescent="0.25">
      <c r="A7" s="17" t="s">
        <v>29</v>
      </c>
      <c r="B7" s="15">
        <v>1.94</v>
      </c>
      <c r="C7" s="15">
        <v>5.22</v>
      </c>
      <c r="D7" s="18">
        <f t="shared" si="0"/>
        <v>0.2690721649484536</v>
      </c>
      <c r="E7" s="4"/>
    </row>
    <row r="8" spans="1:5" x14ac:dyDescent="0.25">
      <c r="A8" s="17" t="s">
        <v>37</v>
      </c>
      <c r="B8" s="15">
        <v>1.97</v>
      </c>
      <c r="C8" s="15">
        <v>10.62</v>
      </c>
      <c r="D8" s="18">
        <f t="shared" si="0"/>
        <v>0.53908629441624367</v>
      </c>
      <c r="E8" s="4" t="s">
        <v>25</v>
      </c>
    </row>
    <row r="9" spans="1:5" x14ac:dyDescent="0.25">
      <c r="A9" s="17" t="s">
        <v>30</v>
      </c>
      <c r="B9" s="15">
        <v>2.13</v>
      </c>
      <c r="C9" s="15">
        <v>7.22</v>
      </c>
      <c r="D9" s="18">
        <f t="shared" si="0"/>
        <v>0.33896713615023477</v>
      </c>
      <c r="E9" s="4"/>
    </row>
    <row r="10" spans="1:5" x14ac:dyDescent="0.25">
      <c r="A10" s="17" t="s">
        <v>31</v>
      </c>
      <c r="B10" s="15">
        <v>2.15</v>
      </c>
      <c r="C10" s="15">
        <v>7.09</v>
      </c>
      <c r="D10" s="18">
        <f t="shared" si="0"/>
        <v>0.32976744186046508</v>
      </c>
      <c r="E10" s="4"/>
    </row>
    <row r="11" spans="1:5" x14ac:dyDescent="0.25">
      <c r="A11" s="17" t="s">
        <v>32</v>
      </c>
      <c r="B11" s="15">
        <v>2.27</v>
      </c>
      <c r="C11" s="15">
        <v>20.7</v>
      </c>
      <c r="D11" s="18">
        <f t="shared" si="0"/>
        <v>0.91189427312775329</v>
      </c>
      <c r="E11" s="4" t="s">
        <v>23</v>
      </c>
    </row>
    <row r="12" spans="1:5" x14ac:dyDescent="0.25">
      <c r="A12" s="17" t="s">
        <v>33</v>
      </c>
      <c r="B12" s="15">
        <v>1.45</v>
      </c>
      <c r="C12" s="15">
        <v>7.26</v>
      </c>
      <c r="D12" s="18">
        <f t="shared" si="0"/>
        <v>0.50068965517241382</v>
      </c>
      <c r="E12" s="4"/>
    </row>
    <row r="13" spans="1:5" x14ac:dyDescent="0.25">
      <c r="A13" s="17" t="s">
        <v>34</v>
      </c>
      <c r="B13" s="15">
        <v>1.92</v>
      </c>
      <c r="C13" s="15">
        <v>5.42</v>
      </c>
      <c r="D13" s="18">
        <f t="shared" si="0"/>
        <v>0.28229166666666666</v>
      </c>
      <c r="E13" s="4"/>
    </row>
    <row r="14" spans="1:5" x14ac:dyDescent="0.25">
      <c r="A14" s="17" t="s">
        <v>35</v>
      </c>
      <c r="B14" s="15">
        <v>1.94</v>
      </c>
      <c r="C14" s="15">
        <v>4.74</v>
      </c>
      <c r="D14" s="18">
        <f t="shared" si="0"/>
        <v>0.24432989690721649</v>
      </c>
      <c r="E14" s="4"/>
    </row>
    <row r="15" spans="1:5" x14ac:dyDescent="0.25">
      <c r="A15" s="17" t="s">
        <v>36</v>
      </c>
      <c r="B15" s="15">
        <v>1.88</v>
      </c>
      <c r="C15" s="15">
        <v>10.199999999999999</v>
      </c>
      <c r="D15" s="18">
        <f t="shared" si="0"/>
        <v>0.54255319148936165</v>
      </c>
      <c r="E15" s="4" t="s">
        <v>25</v>
      </c>
    </row>
    <row r="16" spans="1:5" x14ac:dyDescent="0.25">
      <c r="A16" s="17" t="s">
        <v>38</v>
      </c>
      <c r="B16" s="15">
        <v>1.97</v>
      </c>
      <c r="C16" s="15">
        <v>10.35</v>
      </c>
      <c r="D16" s="18">
        <f t="shared" si="0"/>
        <v>0.52538071065989844</v>
      </c>
      <c r="E16" s="4" t="s">
        <v>25</v>
      </c>
    </row>
    <row r="17" spans="1:5" x14ac:dyDescent="0.25">
      <c r="A17" s="17" t="s">
        <v>39</v>
      </c>
      <c r="B17" s="15">
        <v>2.79</v>
      </c>
      <c r="C17" s="15">
        <v>26.3</v>
      </c>
      <c r="D17" s="18">
        <f t="shared" si="0"/>
        <v>0.94265232974910396</v>
      </c>
      <c r="E17" s="4" t="s">
        <v>23</v>
      </c>
    </row>
    <row r="18" spans="1:5" x14ac:dyDescent="0.25">
      <c r="A18" s="17" t="s">
        <v>40</v>
      </c>
      <c r="B18" s="15">
        <v>1.87</v>
      </c>
      <c r="C18" s="15">
        <v>15.3</v>
      </c>
      <c r="D18" s="18">
        <f t="shared" si="0"/>
        <v>0.81818181818181823</v>
      </c>
      <c r="E18" s="4" t="s">
        <v>23</v>
      </c>
    </row>
    <row r="19" spans="1:5" x14ac:dyDescent="0.25">
      <c r="A19" s="17" t="s">
        <v>41</v>
      </c>
      <c r="B19" s="15">
        <v>1.68</v>
      </c>
      <c r="C19" s="15">
        <v>4.1900000000000004</v>
      </c>
      <c r="D19" s="18">
        <f t="shared" si="0"/>
        <v>0.24940476190476193</v>
      </c>
      <c r="E19" s="4"/>
    </row>
    <row r="20" spans="1:5" x14ac:dyDescent="0.25">
      <c r="A20" s="17" t="s">
        <v>42</v>
      </c>
      <c r="B20" s="15">
        <v>1.69</v>
      </c>
      <c r="C20" s="15">
        <v>10.58</v>
      </c>
      <c r="D20" s="18">
        <f t="shared" si="0"/>
        <v>0.6260355029585799</v>
      </c>
      <c r="E20" s="4" t="s">
        <v>25</v>
      </c>
    </row>
    <row r="21" spans="1:5" x14ac:dyDescent="0.25">
      <c r="A21" s="17" t="s">
        <v>43</v>
      </c>
      <c r="B21" s="15">
        <v>1.52</v>
      </c>
      <c r="C21" s="15">
        <v>11.5</v>
      </c>
      <c r="D21" s="18">
        <f t="shared" si="0"/>
        <v>0.75657894736842102</v>
      </c>
      <c r="E21" s="4" t="s">
        <v>25</v>
      </c>
    </row>
    <row r="22" spans="1:5" x14ac:dyDescent="0.25">
      <c r="A22" s="17" t="s">
        <v>44</v>
      </c>
      <c r="B22" s="15">
        <v>2.0499999999999998</v>
      </c>
      <c r="C22" s="15">
        <v>6.22</v>
      </c>
      <c r="D22" s="18">
        <f t="shared" si="0"/>
        <v>0.30341463414634146</v>
      </c>
      <c r="E22" s="4"/>
    </row>
    <row r="23" spans="1:5" x14ac:dyDescent="0.25">
      <c r="A23" s="17" t="s">
        <v>45</v>
      </c>
      <c r="B23" s="15">
        <v>1.77</v>
      </c>
      <c r="C23" s="15">
        <v>5.89</v>
      </c>
      <c r="D23" s="18">
        <f t="shared" si="0"/>
        <v>0.33276836158192086</v>
      </c>
      <c r="E23" s="4"/>
    </row>
    <row r="24" spans="1:5" x14ac:dyDescent="0.25">
      <c r="A24" s="17" t="s">
        <v>46</v>
      </c>
      <c r="B24" s="15">
        <v>1.52</v>
      </c>
      <c r="C24" s="15">
        <v>8.4700000000000006</v>
      </c>
      <c r="D24" s="18">
        <f t="shared" si="0"/>
        <v>0.55723684210526325</v>
      </c>
      <c r="E24" s="4" t="s">
        <v>25</v>
      </c>
    </row>
    <row r="25" spans="1:5" x14ac:dyDescent="0.25">
      <c r="A25" s="17" t="s">
        <v>47</v>
      </c>
      <c r="B25" s="15">
        <v>2.4500000000000002</v>
      </c>
      <c r="C25" s="15">
        <v>6.95</v>
      </c>
      <c r="D25" s="18">
        <f t="shared" si="0"/>
        <v>0.28367346938775512</v>
      </c>
      <c r="E25" s="4"/>
    </row>
    <row r="26" spans="1:5" x14ac:dyDescent="0.25">
      <c r="A26" s="17" t="s">
        <v>48</v>
      </c>
      <c r="B26" s="15">
        <v>2.31</v>
      </c>
      <c r="C26" s="15">
        <v>10.83</v>
      </c>
      <c r="D26" s="18">
        <f t="shared" si="0"/>
        <v>0.46883116883116888</v>
      </c>
      <c r="E26" s="4" t="s">
        <v>25</v>
      </c>
    </row>
    <row r="27" spans="1:5" x14ac:dyDescent="0.25">
      <c r="A27" s="17" t="s">
        <v>49</v>
      </c>
      <c r="B27" s="15">
        <v>1.8</v>
      </c>
      <c r="C27" s="15">
        <v>6.95</v>
      </c>
      <c r="D27" s="18">
        <f t="shared" si="0"/>
        <v>0.38611111111111113</v>
      </c>
      <c r="E27" s="4"/>
    </row>
    <row r="28" spans="1:5" x14ac:dyDescent="0.25">
      <c r="A28" s="17" t="s">
        <v>50</v>
      </c>
      <c r="B28" s="15">
        <v>1.81</v>
      </c>
      <c r="C28" s="15">
        <v>5.91</v>
      </c>
      <c r="D28" s="18">
        <f t="shared" si="0"/>
        <v>0.3265193370165746</v>
      </c>
      <c r="E28" s="4"/>
    </row>
    <row r="29" spans="1:5" x14ac:dyDescent="0.25">
      <c r="A29" s="17" t="s">
        <v>51</v>
      </c>
      <c r="B29" s="15">
        <v>1.78</v>
      </c>
      <c r="C29" s="15">
        <v>4.75</v>
      </c>
      <c r="D29" s="18">
        <f t="shared" si="0"/>
        <v>0.26685393258426965</v>
      </c>
      <c r="E29" s="4"/>
    </row>
    <row r="30" spans="1:5" x14ac:dyDescent="0.25">
      <c r="A30" s="17" t="s">
        <v>52</v>
      </c>
      <c r="B30" s="15">
        <v>2.59</v>
      </c>
      <c r="C30" s="15">
        <v>23.6</v>
      </c>
      <c r="D30" s="18">
        <f t="shared" si="0"/>
        <v>0.91119691119691115</v>
      </c>
      <c r="E30" s="4" t="s">
        <v>23</v>
      </c>
    </row>
    <row r="31" spans="1:5" x14ac:dyDescent="0.25">
      <c r="A31" s="17" t="s">
        <v>53</v>
      </c>
      <c r="B31" s="15">
        <v>1.77</v>
      </c>
      <c r="C31" s="15">
        <v>7.94</v>
      </c>
      <c r="D31" s="18">
        <f t="shared" si="0"/>
        <v>0.44858757062146892</v>
      </c>
      <c r="E31" s="4" t="s">
        <v>25</v>
      </c>
    </row>
    <row r="32" spans="1:5" x14ac:dyDescent="0.25">
      <c r="A32" s="17" t="s">
        <v>54</v>
      </c>
      <c r="B32" s="15">
        <v>1.63</v>
      </c>
      <c r="C32" s="15">
        <v>30.75</v>
      </c>
      <c r="D32" s="18">
        <f t="shared" si="0"/>
        <v>1.8865030674846623</v>
      </c>
      <c r="E32" s="4"/>
    </row>
    <row r="33" spans="1:5" x14ac:dyDescent="0.25">
      <c r="A33" s="17" t="s">
        <v>55</v>
      </c>
      <c r="B33" s="15">
        <v>1.51</v>
      </c>
      <c r="C33" s="15">
        <v>16.14</v>
      </c>
      <c r="D33" s="18">
        <f t="shared" si="0"/>
        <v>1.0688741721854305</v>
      </c>
      <c r="E33" s="4"/>
    </row>
    <row r="34" spans="1:5" x14ac:dyDescent="0.25">
      <c r="A34" s="17" t="s">
        <v>56</v>
      </c>
      <c r="B34" s="15">
        <v>1.56</v>
      </c>
      <c r="C34" s="15">
        <v>16.78</v>
      </c>
      <c r="D34" s="18">
        <f t="shared" si="0"/>
        <v>1.0756410256410256</v>
      </c>
      <c r="E34" s="4"/>
    </row>
    <row r="35" spans="1:5" x14ac:dyDescent="0.25">
      <c r="A35" s="17" t="s">
        <v>57</v>
      </c>
      <c r="B35" s="15">
        <v>1.46</v>
      </c>
      <c r="C35" s="15">
        <v>37.32</v>
      </c>
      <c r="D35" s="18">
        <f t="shared" si="0"/>
        <v>2.5561643835616441</v>
      </c>
      <c r="E35" s="4"/>
    </row>
    <row r="36" spans="1:5" x14ac:dyDescent="0.25">
      <c r="A36" s="17" t="s">
        <v>58</v>
      </c>
      <c r="B36" s="15">
        <v>1.54</v>
      </c>
      <c r="C36" s="15">
        <v>21.53</v>
      </c>
      <c r="D36" s="18">
        <f t="shared" si="0"/>
        <v>1.3980519480519482</v>
      </c>
      <c r="E36" s="4"/>
    </row>
    <row r="37" spans="1:5" x14ac:dyDescent="0.25">
      <c r="A37" s="17" t="s">
        <v>59</v>
      </c>
      <c r="B37" s="15">
        <v>1.19</v>
      </c>
      <c r="C37" s="15">
        <v>20.94</v>
      </c>
      <c r="D37" s="18">
        <f t="shared" si="0"/>
        <v>1.7596638655462187</v>
      </c>
      <c r="E37" s="4"/>
    </row>
    <row r="38" spans="1:5" x14ac:dyDescent="0.25">
      <c r="A38" s="17" t="s">
        <v>60</v>
      </c>
      <c r="B38" s="15">
        <v>1.72</v>
      </c>
      <c r="C38" s="15">
        <v>26.18</v>
      </c>
      <c r="D38" s="18">
        <f t="shared" si="0"/>
        <v>1.5220930232558141</v>
      </c>
      <c r="E38" s="4"/>
    </row>
    <row r="39" spans="1:5" x14ac:dyDescent="0.25">
      <c r="A39" s="17" t="s">
        <v>61</v>
      </c>
      <c r="B39" s="15">
        <v>1.58</v>
      </c>
      <c r="C39" s="15">
        <v>18.71</v>
      </c>
      <c r="D39" s="18">
        <f t="shared" si="0"/>
        <v>1.1841772151898735</v>
      </c>
      <c r="E39" s="4"/>
    </row>
    <row r="40" spans="1:5" x14ac:dyDescent="0.25">
      <c r="A40" s="17" t="s">
        <v>62</v>
      </c>
      <c r="B40" s="15">
        <v>1.08</v>
      </c>
      <c r="C40" s="15">
        <v>28.49</v>
      </c>
      <c r="D40" s="18">
        <f t="shared" si="0"/>
        <v>2.6379629629629626</v>
      </c>
      <c r="E40" s="4"/>
    </row>
    <row r="41" spans="1:5" x14ac:dyDescent="0.25">
      <c r="A41" s="17" t="s">
        <v>63</v>
      </c>
      <c r="B41" s="15">
        <v>1.56</v>
      </c>
      <c r="C41" s="15">
        <v>20.79</v>
      </c>
      <c r="D41" s="18">
        <f t="shared" si="0"/>
        <v>1.3326923076923076</v>
      </c>
      <c r="E41" s="4"/>
    </row>
    <row r="42" spans="1:5" x14ac:dyDescent="0.25">
      <c r="A42" s="17" t="s">
        <v>64</v>
      </c>
      <c r="B42" s="15">
        <v>1.62</v>
      </c>
      <c r="C42" s="15">
        <v>24.99</v>
      </c>
      <c r="D42" s="18">
        <f t="shared" si="0"/>
        <v>1.5425925925925925</v>
      </c>
      <c r="E42" s="4"/>
    </row>
    <row r="43" spans="1:5" x14ac:dyDescent="0.25">
      <c r="A43" s="17" t="s">
        <v>65</v>
      </c>
      <c r="B43" s="15">
        <v>1.32</v>
      </c>
      <c r="C43" s="15">
        <v>17.03</v>
      </c>
      <c r="D43" s="18">
        <f t="shared" si="0"/>
        <v>1.2901515151515153</v>
      </c>
      <c r="E43" s="4"/>
    </row>
    <row r="44" spans="1:5" x14ac:dyDescent="0.25">
      <c r="A44" s="17" t="s">
        <v>66</v>
      </c>
      <c r="B44" s="15">
        <v>1.58</v>
      </c>
      <c r="C44" s="15">
        <v>25.33</v>
      </c>
      <c r="D44" s="18">
        <f t="shared" si="0"/>
        <v>1.603164556962025</v>
      </c>
      <c r="E44" s="4"/>
    </row>
    <row r="45" spans="1:5" x14ac:dyDescent="0.25">
      <c r="A45" s="17" t="s">
        <v>67</v>
      </c>
      <c r="B45" s="15">
        <v>1.73</v>
      </c>
      <c r="C45" s="15">
        <v>30.02</v>
      </c>
      <c r="D45" s="18">
        <f t="shared" si="0"/>
        <v>1.7352601156069365</v>
      </c>
      <c r="E45" s="4"/>
    </row>
    <row r="46" spans="1:5" x14ac:dyDescent="0.25">
      <c r="A46" s="17" t="s">
        <v>68</v>
      </c>
      <c r="B46" s="15">
        <v>1.93</v>
      </c>
      <c r="C46" s="15">
        <v>19.001000000000001</v>
      </c>
      <c r="D46" s="18">
        <f t="shared" si="0"/>
        <v>0.98450777202072537</v>
      </c>
      <c r="E46" s="4"/>
    </row>
    <row r="47" spans="1:5" x14ac:dyDescent="0.25">
      <c r="A47" s="17" t="s">
        <v>69</v>
      </c>
      <c r="B47" s="15">
        <v>1.36</v>
      </c>
      <c r="C47" s="15">
        <v>27.9</v>
      </c>
      <c r="D47" s="18">
        <f t="shared" si="0"/>
        <v>2.0514705882352944</v>
      </c>
      <c r="E47" s="4"/>
    </row>
    <row r="48" spans="1:5" x14ac:dyDescent="0.25">
      <c r="A48" s="17" t="s">
        <v>70</v>
      </c>
      <c r="B48" s="15">
        <v>1.2</v>
      </c>
      <c r="C48" s="15">
        <v>24.41</v>
      </c>
      <c r="D48" s="18">
        <f t="shared" si="0"/>
        <v>2.0341666666666667</v>
      </c>
      <c r="E48" s="4"/>
    </row>
    <row r="49" spans="1:5" x14ac:dyDescent="0.25">
      <c r="A49" s="17" t="s">
        <v>71</v>
      </c>
      <c r="B49" s="15">
        <v>1.53</v>
      </c>
      <c r="C49" s="15">
        <v>20.65</v>
      </c>
      <c r="D49" s="18">
        <f t="shared" si="0"/>
        <v>1.349673202614379</v>
      </c>
      <c r="E49" s="4"/>
    </row>
    <row r="50" spans="1:5" x14ac:dyDescent="0.25">
      <c r="A50" s="17" t="s">
        <v>72</v>
      </c>
      <c r="B50" s="15">
        <v>1.81</v>
      </c>
      <c r="C50" s="15">
        <v>26.61</v>
      </c>
      <c r="D50" s="18">
        <f t="shared" si="0"/>
        <v>1.4701657458563535</v>
      </c>
      <c r="E50" s="4"/>
    </row>
    <row r="51" spans="1:5" x14ac:dyDescent="0.25">
      <c r="A51" s="17" t="s">
        <v>73</v>
      </c>
      <c r="B51" s="15">
        <v>1.58</v>
      </c>
      <c r="C51" s="15">
        <v>20.07</v>
      </c>
      <c r="D51" s="18">
        <f t="shared" si="0"/>
        <v>1.2702531645569619</v>
      </c>
      <c r="E51" s="4"/>
    </row>
    <row r="52" spans="1:5" x14ac:dyDescent="0.25">
      <c r="A52" s="17" t="s">
        <v>74</v>
      </c>
      <c r="B52" s="15">
        <v>1.6</v>
      </c>
      <c r="C52" s="15">
        <v>18.809999999999999</v>
      </c>
      <c r="D52" s="18">
        <f t="shared" si="0"/>
        <v>1.1756249999999999</v>
      </c>
      <c r="E52" s="4"/>
    </row>
    <row r="53" spans="1:5" x14ac:dyDescent="0.25">
      <c r="A53" s="17" t="s">
        <v>75</v>
      </c>
      <c r="B53" s="15">
        <v>1.25</v>
      </c>
      <c r="C53" s="15">
        <v>28.35</v>
      </c>
      <c r="D53" s="18">
        <f t="shared" si="0"/>
        <v>2.2680000000000002</v>
      </c>
      <c r="E53" s="4"/>
    </row>
    <row r="54" spans="1:5" x14ac:dyDescent="0.25">
      <c r="A54" s="17" t="s">
        <v>76</v>
      </c>
      <c r="B54" s="15">
        <v>1.24</v>
      </c>
      <c r="C54" s="15">
        <v>26.41</v>
      </c>
      <c r="D54" s="18">
        <f t="shared" si="0"/>
        <v>2.1298387096774194</v>
      </c>
      <c r="E54" s="4"/>
    </row>
    <row r="55" spans="1:5" x14ac:dyDescent="0.25">
      <c r="A55" s="17" t="s">
        <v>77</v>
      </c>
      <c r="B55" s="15">
        <v>1.52</v>
      </c>
      <c r="C55" s="15">
        <v>21.54</v>
      </c>
      <c r="D55" s="18">
        <f t="shared" si="0"/>
        <v>1.4171052631578946</v>
      </c>
      <c r="E55" s="4"/>
    </row>
    <row r="56" spans="1:5" x14ac:dyDescent="0.25">
      <c r="A56" s="17" t="s">
        <v>78</v>
      </c>
      <c r="B56" s="15">
        <v>0.89</v>
      </c>
      <c r="C56" s="15">
        <v>26.6</v>
      </c>
      <c r="D56" s="18">
        <f t="shared" si="0"/>
        <v>2.9887640449438204</v>
      </c>
      <c r="E56" s="4"/>
    </row>
    <row r="57" spans="1:5" x14ac:dyDescent="0.25">
      <c r="A57" s="17" t="s">
        <v>79</v>
      </c>
      <c r="B57" s="15">
        <v>1.32</v>
      </c>
      <c r="C57" s="15">
        <v>29.19</v>
      </c>
      <c r="D57" s="18">
        <f t="shared" si="0"/>
        <v>2.2113636363636364</v>
      </c>
      <c r="E57" s="4"/>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G102"/>
  <sheetViews>
    <sheetView tabSelected="1" workbookViewId="0">
      <selection activeCell="J11" sqref="J11"/>
    </sheetView>
  </sheetViews>
  <sheetFormatPr defaultRowHeight="15" x14ac:dyDescent="0.25"/>
  <cols>
    <col min="1" max="1" width="34.5703125" customWidth="1"/>
    <col min="2" max="2" width="20" customWidth="1"/>
    <col min="3" max="3" width="15.7109375" customWidth="1"/>
    <col min="4" max="4" width="18.140625" customWidth="1"/>
    <col min="5" max="5" width="17.5703125" customWidth="1"/>
    <col min="6" max="6" width="19.85546875" customWidth="1"/>
    <col min="7" max="7" width="71.7109375" customWidth="1"/>
  </cols>
  <sheetData>
    <row r="1" spans="1:7" ht="16.5" thickTop="1" thickBot="1" x14ac:dyDescent="0.3">
      <c r="A1" s="19" t="s">
        <v>80</v>
      </c>
      <c r="B1" s="19" t="s">
        <v>81</v>
      </c>
      <c r="C1" s="19" t="s">
        <v>82</v>
      </c>
      <c r="D1" s="19" t="s">
        <v>83</v>
      </c>
      <c r="E1" s="19" t="s">
        <v>84</v>
      </c>
      <c r="F1" s="19" t="s">
        <v>85</v>
      </c>
      <c r="G1" s="19" t="s">
        <v>86</v>
      </c>
    </row>
    <row r="2" spans="1:7" ht="16.5" thickTop="1" thickBot="1" x14ac:dyDescent="0.3">
      <c r="A2" s="20" t="s">
        <v>93</v>
      </c>
      <c r="B2" s="21" t="s">
        <v>87</v>
      </c>
      <c r="C2" s="22" t="s">
        <v>88</v>
      </c>
      <c r="D2" s="22" t="s">
        <v>92</v>
      </c>
      <c r="E2" s="22" t="s">
        <v>94</v>
      </c>
      <c r="F2" s="22" t="s">
        <v>89</v>
      </c>
      <c r="G2" s="22" t="s">
        <v>90</v>
      </c>
    </row>
    <row r="3" spans="1:7" ht="16.5" thickTop="1" thickBot="1" x14ac:dyDescent="0.3">
      <c r="A3" s="20" t="s">
        <v>91</v>
      </c>
      <c r="B3" s="21" t="s">
        <v>87</v>
      </c>
      <c r="C3" s="22" t="s">
        <v>88</v>
      </c>
      <c r="D3" s="22" t="s">
        <v>92</v>
      </c>
      <c r="E3" s="22" t="s">
        <v>95</v>
      </c>
      <c r="F3" s="22" t="s">
        <v>89</v>
      </c>
      <c r="G3" s="22" t="s">
        <v>90</v>
      </c>
    </row>
    <row r="4" spans="1:7" ht="16.5" thickTop="1" thickBot="1" x14ac:dyDescent="0.3">
      <c r="A4" s="20" t="s">
        <v>96</v>
      </c>
      <c r="B4" s="21" t="s">
        <v>87</v>
      </c>
      <c r="C4" s="22" t="s">
        <v>88</v>
      </c>
      <c r="D4" s="22" t="s">
        <v>92</v>
      </c>
      <c r="E4" s="22" t="s">
        <v>97</v>
      </c>
      <c r="F4" s="22" t="s">
        <v>89</v>
      </c>
      <c r="G4" s="22" t="s">
        <v>90</v>
      </c>
    </row>
    <row r="5" spans="1:7" ht="16.5" thickTop="1" thickBot="1" x14ac:dyDescent="0.3">
      <c r="A5" s="21" t="s">
        <v>98</v>
      </c>
      <c r="B5" s="21" t="s">
        <v>99</v>
      </c>
      <c r="C5" s="22" t="s">
        <v>88</v>
      </c>
      <c r="D5" s="22" t="s">
        <v>100</v>
      </c>
      <c r="E5" s="22" t="s">
        <v>101</v>
      </c>
      <c r="F5" s="22" t="s">
        <v>102</v>
      </c>
      <c r="G5" s="22" t="s">
        <v>103</v>
      </c>
    </row>
    <row r="6" spans="1:7" ht="16.5" thickTop="1" thickBot="1" x14ac:dyDescent="0.3">
      <c r="A6" s="21" t="s">
        <v>104</v>
      </c>
      <c r="B6" s="21" t="s">
        <v>99</v>
      </c>
      <c r="C6" s="22" t="s">
        <v>88</v>
      </c>
      <c r="D6" s="22" t="s">
        <v>100</v>
      </c>
      <c r="E6" s="22" t="s">
        <v>105</v>
      </c>
      <c r="F6" s="22" t="s">
        <v>102</v>
      </c>
      <c r="G6" s="22" t="s">
        <v>103</v>
      </c>
    </row>
    <row r="7" spans="1:7" ht="15.75" thickTop="1" x14ac:dyDescent="0.25">
      <c r="A7" s="23" t="s">
        <v>106</v>
      </c>
      <c r="B7" s="23"/>
      <c r="C7" s="23"/>
      <c r="D7" s="23"/>
      <c r="E7" s="23"/>
      <c r="F7" s="23"/>
      <c r="G7" s="24"/>
    </row>
    <row r="83" spans="1:1" x14ac:dyDescent="0.25">
      <c r="A83" s="14" t="s">
        <v>108</v>
      </c>
    </row>
    <row r="84" spans="1:1" x14ac:dyDescent="0.25">
      <c r="A84" t="s">
        <v>109</v>
      </c>
    </row>
    <row r="85" spans="1:1" x14ac:dyDescent="0.25">
      <c r="A85" t="s">
        <v>110</v>
      </c>
    </row>
    <row r="86" spans="1:1" x14ac:dyDescent="0.25">
      <c r="A86" t="s">
        <v>111</v>
      </c>
    </row>
    <row r="87" spans="1:1" x14ac:dyDescent="0.25">
      <c r="A87" t="s">
        <v>107</v>
      </c>
    </row>
    <row r="88" spans="1:1" x14ac:dyDescent="0.25">
      <c r="A88" t="s">
        <v>112</v>
      </c>
    </row>
    <row r="90" spans="1:1" x14ac:dyDescent="0.25">
      <c r="A90" s="14" t="s">
        <v>113</v>
      </c>
    </row>
    <row r="91" spans="1:1" x14ac:dyDescent="0.25">
      <c r="A91" t="s">
        <v>114</v>
      </c>
    </row>
    <row r="92" spans="1:1" x14ac:dyDescent="0.25">
      <c r="A92" t="s">
        <v>115</v>
      </c>
    </row>
    <row r="93" spans="1:1" x14ac:dyDescent="0.25">
      <c r="A93" t="s">
        <v>116</v>
      </c>
    </row>
    <row r="94" spans="1:1" x14ac:dyDescent="0.25">
      <c r="A94" t="s">
        <v>107</v>
      </c>
    </row>
    <row r="95" spans="1:1" x14ac:dyDescent="0.25">
      <c r="A95" t="s">
        <v>117</v>
      </c>
    </row>
    <row r="97" spans="1:1" x14ac:dyDescent="0.25">
      <c r="A97" s="14" t="s">
        <v>118</v>
      </c>
    </row>
    <row r="98" spans="1:1" x14ac:dyDescent="0.25">
      <c r="A98" t="s">
        <v>119</v>
      </c>
    </row>
    <row r="99" spans="1:1" x14ac:dyDescent="0.25">
      <c r="A99" t="s">
        <v>120</v>
      </c>
    </row>
    <row r="100" spans="1:1" x14ac:dyDescent="0.25">
      <c r="A100" t="s">
        <v>121</v>
      </c>
    </row>
    <row r="101" spans="1:1" x14ac:dyDescent="0.25">
      <c r="A101" t="s">
        <v>107</v>
      </c>
    </row>
    <row r="102" spans="1:1" x14ac:dyDescent="0.25">
      <c r="A102" t="s">
        <v>122</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Çalışma Sayfaları</vt:lpstr>
      </vt:variant>
      <vt:variant>
        <vt:i4>8</vt:i4>
      </vt:variant>
    </vt:vector>
  </HeadingPairs>
  <TitlesOfParts>
    <vt:vector size="8" baseType="lpstr">
      <vt:lpstr>IL10-1.PLATE</vt:lpstr>
      <vt:lpstr>IL10-2.PLATE</vt:lpstr>
      <vt:lpstr>IL1B-1.PLATE</vt:lpstr>
      <vt:lpstr>IL1B-2.PLATE</vt:lpstr>
      <vt:lpstr>TNFA-1.PLATE</vt:lpstr>
      <vt:lpstr>TNFA-2.PLATE</vt:lpstr>
      <vt:lpstr>TAS-TOS-OSI</vt:lpstr>
      <vt:lpstr>Materyal-metod</vt:lpstr>
    </vt:vector>
  </TitlesOfParts>
  <Company>NouS/TncTR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user</cp:lastModifiedBy>
  <dcterms:created xsi:type="dcterms:W3CDTF">2023-04-25T12:59:12Z</dcterms:created>
  <dcterms:modified xsi:type="dcterms:W3CDTF">2023-05-01T14:54:32Z</dcterms:modified>
</cp:coreProperties>
</file>