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nfo\Desktop\"/>
    </mc:Choice>
  </mc:AlternateContent>
  <bookViews>
    <workbookView xWindow="0" yWindow="0" windowWidth="15348" windowHeight="6432"/>
  </bookViews>
  <sheets>
    <sheet name="BECLİN" sheetId="8" r:id="rId1"/>
    <sheet name="HMGB-1" sheetId="14" r:id="rId2"/>
    <sheet name="FGF23-PLATE-1" sheetId="15" r:id="rId3"/>
    <sheet name="FGF23-PLATE-2" sheetId="16" r:id="rId4"/>
    <sheet name="KLOTHO PLATE-1" sheetId="17" r:id="rId5"/>
    <sheet name="KLOTHO PLATE-2" sheetId="18" r:id="rId6"/>
    <sheet name="Materyal-metod" sheetId="19" r:id="rId7"/>
  </sheets>
  <externalReferences>
    <externalReference r:id="rId8"/>
  </externalReferenc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18" l="1"/>
  <c r="E31" i="18"/>
  <c r="D32" i="18"/>
  <c r="E32" i="18"/>
  <c r="D33" i="18"/>
  <c r="E33" i="18"/>
  <c r="D34" i="18"/>
  <c r="E34" i="18"/>
  <c r="D35" i="18"/>
  <c r="E35" i="18"/>
  <c r="D36" i="18"/>
  <c r="E36" i="18"/>
  <c r="D37" i="18"/>
  <c r="E37" i="18"/>
  <c r="D38" i="18"/>
  <c r="E38" i="18"/>
  <c r="D39" i="18"/>
  <c r="E39" i="18"/>
  <c r="D40" i="18"/>
  <c r="E40" i="18"/>
  <c r="D41" i="18"/>
  <c r="E41" i="18"/>
  <c r="D42" i="18"/>
  <c r="E42" i="18"/>
  <c r="D43" i="18"/>
  <c r="E43" i="18"/>
  <c r="D44" i="18"/>
  <c r="E44" i="18"/>
  <c r="D45" i="18"/>
  <c r="E45" i="18"/>
  <c r="D46" i="18"/>
  <c r="E46" i="18"/>
  <c r="D47" i="18"/>
  <c r="E47" i="18"/>
  <c r="D48" i="18"/>
  <c r="E48" i="18"/>
  <c r="D49" i="18"/>
  <c r="E49" i="18"/>
  <c r="D50" i="18"/>
  <c r="E50" i="18"/>
  <c r="D51" i="18"/>
  <c r="E51" i="18"/>
  <c r="D52" i="18"/>
  <c r="E52" i="18"/>
  <c r="D53" i="18"/>
  <c r="E53" i="18"/>
  <c r="D54" i="18"/>
  <c r="E54" i="18"/>
  <c r="D55" i="18"/>
  <c r="E55" i="18"/>
  <c r="D56" i="18"/>
  <c r="E56" i="18"/>
  <c r="D57" i="18"/>
  <c r="E57" i="18"/>
  <c r="D58" i="18"/>
  <c r="E58" i="18"/>
  <c r="D59" i="18"/>
  <c r="E59" i="18"/>
  <c r="D60" i="18"/>
  <c r="E60" i="18"/>
  <c r="D61" i="18"/>
  <c r="E61" i="18"/>
  <c r="D62" i="18"/>
  <c r="E62" i="18"/>
  <c r="D63" i="18"/>
  <c r="E63" i="18"/>
  <c r="D64" i="18"/>
  <c r="E64" i="18"/>
  <c r="D65" i="18"/>
  <c r="E65" i="18"/>
  <c r="D66" i="18"/>
  <c r="E66" i="18"/>
  <c r="D67" i="18"/>
  <c r="E67" i="18"/>
  <c r="D68" i="18"/>
  <c r="E68" i="18"/>
  <c r="D69" i="18"/>
  <c r="E69" i="18"/>
  <c r="D70" i="18"/>
  <c r="E70" i="18"/>
  <c r="D71" i="18"/>
  <c r="E71" i="18"/>
  <c r="C15" i="18"/>
  <c r="E15" i="18"/>
  <c r="C16" i="18"/>
  <c r="E16" i="18"/>
  <c r="C17" i="18"/>
  <c r="E17" i="18"/>
  <c r="C18" i="18"/>
  <c r="E18" i="18"/>
  <c r="C19" i="18"/>
  <c r="E19" i="18"/>
  <c r="C20" i="18"/>
  <c r="E20" i="18"/>
  <c r="C14" i="18"/>
  <c r="E14" i="18"/>
  <c r="D33" i="17"/>
  <c r="E33" i="17"/>
  <c r="D34" i="17"/>
  <c r="E34" i="17"/>
  <c r="D35" i="17"/>
  <c r="E35" i="17"/>
  <c r="D36" i="17"/>
  <c r="E36" i="17"/>
  <c r="D37" i="17"/>
  <c r="E37" i="17"/>
  <c r="D38" i="17"/>
  <c r="E38" i="17"/>
  <c r="D39" i="17"/>
  <c r="E39" i="17"/>
  <c r="D40" i="17"/>
  <c r="E40" i="17"/>
  <c r="D41" i="17"/>
  <c r="E41" i="17"/>
  <c r="D42" i="17"/>
  <c r="E42" i="17"/>
  <c r="D43" i="17"/>
  <c r="E43" i="17"/>
  <c r="D44" i="17"/>
  <c r="E44" i="17"/>
  <c r="D45" i="17"/>
  <c r="E45" i="17"/>
  <c r="D46" i="17"/>
  <c r="E46" i="17"/>
  <c r="D47" i="17"/>
  <c r="E47" i="17"/>
  <c r="D48" i="17"/>
  <c r="E48" i="17"/>
  <c r="D49" i="17"/>
  <c r="E49" i="17"/>
  <c r="D50" i="17"/>
  <c r="E50" i="17"/>
  <c r="D51" i="17"/>
  <c r="E51" i="17"/>
  <c r="D52" i="17"/>
  <c r="E52" i="17"/>
  <c r="D53" i="17"/>
  <c r="E53" i="17"/>
  <c r="D54" i="17"/>
  <c r="E54" i="17"/>
  <c r="D55" i="17"/>
  <c r="E55" i="17"/>
  <c r="D56" i="17"/>
  <c r="E56" i="17"/>
  <c r="D57" i="17"/>
  <c r="E57" i="17"/>
  <c r="D58" i="17"/>
  <c r="E58" i="17"/>
  <c r="D59" i="17"/>
  <c r="E59" i="17"/>
  <c r="D60" i="17"/>
  <c r="E60" i="17"/>
  <c r="D61" i="17"/>
  <c r="E61" i="17"/>
  <c r="D62" i="17"/>
  <c r="E62" i="17"/>
  <c r="D63" i="17"/>
  <c r="E63" i="17"/>
  <c r="D64" i="17"/>
  <c r="E64" i="17"/>
  <c r="D65" i="17"/>
  <c r="E65" i="17"/>
  <c r="D66" i="17"/>
  <c r="E66" i="17"/>
  <c r="D67" i="17"/>
  <c r="E67" i="17"/>
  <c r="D68" i="17"/>
  <c r="E68" i="17"/>
  <c r="D69" i="17"/>
  <c r="E69" i="17"/>
  <c r="D70" i="17"/>
  <c r="E70" i="17"/>
  <c r="D71" i="17"/>
  <c r="E71" i="17"/>
  <c r="D72" i="17"/>
  <c r="E72" i="17"/>
  <c r="D73" i="17"/>
  <c r="E73" i="17"/>
  <c r="D74" i="17"/>
  <c r="E74" i="17"/>
  <c r="D75" i="17"/>
  <c r="E75" i="17"/>
  <c r="D77" i="17"/>
  <c r="E77" i="17"/>
  <c r="D78" i="17"/>
  <c r="E78" i="17"/>
  <c r="D79" i="17"/>
  <c r="E79" i="17"/>
  <c r="D80" i="17"/>
  <c r="E80" i="17"/>
  <c r="D81" i="17"/>
  <c r="E81" i="17"/>
  <c r="D82" i="17"/>
  <c r="E82" i="17"/>
  <c r="D83" i="17"/>
  <c r="E83" i="17"/>
  <c r="D84" i="17"/>
  <c r="E84" i="17"/>
  <c r="D85" i="17"/>
  <c r="E85" i="17"/>
  <c r="D86" i="17"/>
  <c r="E86" i="17"/>
  <c r="D87" i="17"/>
  <c r="E87" i="17"/>
  <c r="D88" i="17"/>
  <c r="E88" i="17"/>
  <c r="D89" i="17"/>
  <c r="E89" i="17"/>
  <c r="D90" i="17"/>
  <c r="E90" i="17"/>
  <c r="D91" i="17"/>
  <c r="E91" i="17"/>
  <c r="D92" i="17"/>
  <c r="E92" i="17"/>
  <c r="D93" i="17"/>
  <c r="E93" i="17"/>
  <c r="D94" i="17"/>
  <c r="E94" i="17"/>
  <c r="D95" i="17"/>
  <c r="E95" i="17"/>
  <c r="D96" i="17"/>
  <c r="E96" i="17"/>
  <c r="D97" i="17"/>
  <c r="E97" i="17"/>
  <c r="D98" i="17"/>
  <c r="E98" i="17"/>
  <c r="D99" i="17"/>
  <c r="E99" i="17"/>
  <c r="D100" i="17"/>
  <c r="E100" i="17"/>
  <c r="D101" i="17"/>
  <c r="E101" i="17"/>
  <c r="D102" i="17"/>
  <c r="E102" i="17"/>
  <c r="D103" i="17"/>
  <c r="E103" i="17"/>
  <c r="D104" i="17"/>
  <c r="E104" i="17"/>
  <c r="D105" i="17"/>
  <c r="E105" i="17"/>
  <c r="D106" i="17"/>
  <c r="E106" i="17"/>
  <c r="D107" i="17"/>
  <c r="E107" i="17"/>
  <c r="D108" i="17"/>
  <c r="E108" i="17"/>
  <c r="D109" i="17"/>
  <c r="E109" i="17"/>
  <c r="D110" i="17"/>
  <c r="E110" i="17"/>
  <c r="D111" i="17"/>
  <c r="E111" i="17"/>
  <c r="D112" i="17"/>
  <c r="E112" i="17"/>
  <c r="D113" i="17"/>
  <c r="E113" i="17"/>
  <c r="D114" i="17"/>
  <c r="E114" i="17"/>
  <c r="D115" i="17"/>
  <c r="E115" i="17"/>
  <c r="D116" i="17"/>
  <c r="E116" i="17"/>
  <c r="D117" i="17"/>
  <c r="E117" i="17"/>
  <c r="D118" i="17"/>
  <c r="E118" i="17"/>
  <c r="D119" i="17"/>
  <c r="E119" i="17"/>
  <c r="D121" i="17"/>
  <c r="E121" i="17"/>
  <c r="D122" i="17"/>
  <c r="E122" i="17"/>
  <c r="C15" i="17"/>
  <c r="E15" i="17"/>
  <c r="C16" i="17"/>
  <c r="E16" i="17"/>
  <c r="C17" i="17"/>
  <c r="E17" i="17"/>
  <c r="C18" i="17"/>
  <c r="E18" i="17"/>
  <c r="C19" i="17"/>
  <c r="E19" i="17"/>
  <c r="C20" i="17"/>
  <c r="E20" i="17"/>
  <c r="C21" i="17"/>
  <c r="E21" i="17"/>
  <c r="C14" i="17"/>
  <c r="E14" i="17"/>
  <c r="D32" i="16"/>
  <c r="E32" i="16"/>
  <c r="D33" i="16"/>
  <c r="E33" i="16"/>
  <c r="D34" i="16"/>
  <c r="E34" i="16"/>
  <c r="D35" i="16"/>
  <c r="E35" i="16"/>
  <c r="D36" i="16"/>
  <c r="E36" i="16"/>
  <c r="D37" i="16"/>
  <c r="E37" i="16"/>
  <c r="D38" i="16"/>
  <c r="E38" i="16"/>
  <c r="D39" i="16"/>
  <c r="E39" i="16"/>
  <c r="D40" i="16"/>
  <c r="E40" i="16"/>
  <c r="D41" i="16"/>
  <c r="E41" i="16"/>
  <c r="D42" i="16"/>
  <c r="E42" i="16"/>
  <c r="D43" i="16"/>
  <c r="E43" i="16"/>
  <c r="D44" i="16"/>
  <c r="E44" i="16"/>
  <c r="D45" i="16"/>
  <c r="E45" i="16"/>
  <c r="D46" i="16"/>
  <c r="E46" i="16"/>
  <c r="D47" i="16"/>
  <c r="E47" i="16"/>
  <c r="D48" i="16"/>
  <c r="E48" i="16"/>
  <c r="D49" i="16"/>
  <c r="E49" i="16"/>
  <c r="D50" i="16"/>
  <c r="E50" i="16"/>
  <c r="D51" i="16"/>
  <c r="E51" i="16"/>
  <c r="D52" i="16"/>
  <c r="E52" i="16"/>
  <c r="D53" i="16"/>
  <c r="E53" i="16"/>
  <c r="D54" i="16"/>
  <c r="E54" i="16"/>
  <c r="D55" i="16"/>
  <c r="E55" i="16"/>
  <c r="D56" i="16"/>
  <c r="E56" i="16"/>
  <c r="D57" i="16"/>
  <c r="E57" i="16"/>
  <c r="D58" i="16"/>
  <c r="E58" i="16"/>
  <c r="D59" i="16"/>
  <c r="E59" i="16"/>
  <c r="D60" i="16"/>
  <c r="E60" i="16"/>
  <c r="D61" i="16"/>
  <c r="E61" i="16"/>
  <c r="D62" i="16"/>
  <c r="E62" i="16"/>
  <c r="D63" i="16"/>
  <c r="E63" i="16"/>
  <c r="D64" i="16"/>
  <c r="E64" i="16"/>
  <c r="D65" i="16"/>
  <c r="E65" i="16"/>
  <c r="D66" i="16"/>
  <c r="E66" i="16"/>
  <c r="D67" i="16"/>
  <c r="E67" i="16"/>
  <c r="D68" i="16"/>
  <c r="E68" i="16"/>
  <c r="D69" i="16"/>
  <c r="E69" i="16"/>
  <c r="D70" i="16"/>
  <c r="E70" i="16"/>
  <c r="D71" i="16"/>
  <c r="E71" i="16"/>
  <c r="D72" i="16"/>
  <c r="E72" i="16"/>
  <c r="C15" i="16"/>
  <c r="E15" i="16"/>
  <c r="C16" i="16"/>
  <c r="E16" i="16"/>
  <c r="C17" i="16"/>
  <c r="E17" i="16"/>
  <c r="C18" i="16"/>
  <c r="E18" i="16"/>
  <c r="C19" i="16"/>
  <c r="E19" i="16"/>
  <c r="C20" i="16"/>
  <c r="E20" i="16"/>
  <c r="C14" i="16"/>
  <c r="E14" i="16"/>
  <c r="D34" i="15"/>
  <c r="E34" i="15"/>
  <c r="D35" i="15"/>
  <c r="E35" i="15"/>
  <c r="D36" i="15"/>
  <c r="E36" i="15"/>
  <c r="D37" i="15"/>
  <c r="E37" i="15"/>
  <c r="D38" i="15"/>
  <c r="E38" i="15"/>
  <c r="D39" i="15"/>
  <c r="E39" i="15"/>
  <c r="D40" i="15"/>
  <c r="E40" i="15"/>
  <c r="D41" i="15"/>
  <c r="E41" i="15"/>
  <c r="D42" i="15"/>
  <c r="E42" i="15"/>
  <c r="D43" i="15"/>
  <c r="E43" i="15"/>
  <c r="D44" i="15"/>
  <c r="E44" i="15"/>
  <c r="D45" i="15"/>
  <c r="E45" i="15"/>
  <c r="D46" i="15"/>
  <c r="E46" i="15"/>
  <c r="D47" i="15"/>
  <c r="E47" i="15"/>
  <c r="D48" i="15"/>
  <c r="E48" i="15"/>
  <c r="D49" i="15"/>
  <c r="E49" i="15"/>
  <c r="D50" i="15"/>
  <c r="E50" i="15"/>
  <c r="D51" i="15"/>
  <c r="E51" i="15"/>
  <c r="D52" i="15"/>
  <c r="E52" i="15"/>
  <c r="D53" i="15"/>
  <c r="E53" i="15"/>
  <c r="D54" i="15"/>
  <c r="E54" i="15"/>
  <c r="D55" i="15"/>
  <c r="E55" i="15"/>
  <c r="D56" i="15"/>
  <c r="E56" i="15"/>
  <c r="D57" i="15"/>
  <c r="E57" i="15"/>
  <c r="D58" i="15"/>
  <c r="E58" i="15"/>
  <c r="D59" i="15"/>
  <c r="E59" i="15"/>
  <c r="D60" i="15"/>
  <c r="E60" i="15"/>
  <c r="D61" i="15"/>
  <c r="E61" i="15"/>
  <c r="D62" i="15"/>
  <c r="E62" i="15"/>
  <c r="D63" i="15"/>
  <c r="E63" i="15"/>
  <c r="D64" i="15"/>
  <c r="E64" i="15"/>
  <c r="D65" i="15"/>
  <c r="E65" i="15"/>
  <c r="D66" i="15"/>
  <c r="E66" i="15"/>
  <c r="D67" i="15"/>
  <c r="E67" i="15"/>
  <c r="D68" i="15"/>
  <c r="E68" i="15"/>
  <c r="D69" i="15"/>
  <c r="E69" i="15"/>
  <c r="D70" i="15"/>
  <c r="E70" i="15"/>
  <c r="D71" i="15"/>
  <c r="E71" i="15"/>
  <c r="D72" i="15"/>
  <c r="E72" i="15"/>
  <c r="D73" i="15"/>
  <c r="E73" i="15"/>
  <c r="D74" i="15"/>
  <c r="E74" i="15"/>
  <c r="D75" i="15"/>
  <c r="E75" i="15"/>
  <c r="D76" i="15"/>
  <c r="E76" i="15"/>
  <c r="D78" i="15"/>
  <c r="E78" i="15"/>
  <c r="D79" i="15"/>
  <c r="E79" i="15"/>
  <c r="D80" i="15"/>
  <c r="E80" i="15"/>
  <c r="D81" i="15"/>
  <c r="E81" i="15"/>
  <c r="D82" i="15"/>
  <c r="E82" i="15"/>
  <c r="D83" i="15"/>
  <c r="E83" i="15"/>
  <c r="D84" i="15"/>
  <c r="E84" i="15"/>
  <c r="D85" i="15"/>
  <c r="E85" i="15"/>
  <c r="D86" i="15"/>
  <c r="E86" i="15"/>
  <c r="D87" i="15"/>
  <c r="E87" i="15"/>
  <c r="D88" i="15"/>
  <c r="E88" i="15"/>
  <c r="D89" i="15"/>
  <c r="E89" i="15"/>
  <c r="D90" i="15"/>
  <c r="E90" i="15"/>
  <c r="D91" i="15"/>
  <c r="E91" i="15"/>
  <c r="D92" i="15"/>
  <c r="E92" i="15"/>
  <c r="D93" i="15"/>
  <c r="E93" i="15"/>
  <c r="D94" i="15"/>
  <c r="E94" i="15"/>
  <c r="D95" i="15"/>
  <c r="E95" i="15"/>
  <c r="D96" i="15"/>
  <c r="E96" i="15"/>
  <c r="D97" i="15"/>
  <c r="E97" i="15"/>
  <c r="D98" i="15"/>
  <c r="E98" i="15"/>
  <c r="D99" i="15"/>
  <c r="E99" i="15"/>
  <c r="D100" i="15"/>
  <c r="E100" i="15"/>
  <c r="D101" i="15"/>
  <c r="E101" i="15"/>
  <c r="D102" i="15"/>
  <c r="E102" i="15"/>
  <c r="D103" i="15"/>
  <c r="E103" i="15"/>
  <c r="D104" i="15"/>
  <c r="E104" i="15"/>
  <c r="D105" i="15"/>
  <c r="E105" i="15"/>
  <c r="D106" i="15"/>
  <c r="E106" i="15"/>
  <c r="D107" i="15"/>
  <c r="E107" i="15"/>
  <c r="D108" i="15"/>
  <c r="E108" i="15"/>
  <c r="D109" i="15"/>
  <c r="E109" i="15"/>
  <c r="D110" i="15"/>
  <c r="E110" i="15"/>
  <c r="D111" i="15"/>
  <c r="E111" i="15"/>
  <c r="D112" i="15"/>
  <c r="E112" i="15"/>
  <c r="D113" i="15"/>
  <c r="E113" i="15"/>
  <c r="D114" i="15"/>
  <c r="E114" i="15"/>
  <c r="D115" i="15"/>
  <c r="E115" i="15"/>
  <c r="D116" i="15"/>
  <c r="E116" i="15"/>
  <c r="D117" i="15"/>
  <c r="E117" i="15"/>
  <c r="D118" i="15"/>
  <c r="E118" i="15"/>
  <c r="D119" i="15"/>
  <c r="E119" i="15"/>
  <c r="D120" i="15"/>
  <c r="E120" i="15"/>
  <c r="D122" i="15"/>
  <c r="E122" i="15"/>
  <c r="D123" i="15"/>
  <c r="E123" i="15"/>
  <c r="C14" i="15"/>
  <c r="E14" i="15"/>
  <c r="C15" i="15"/>
  <c r="E15" i="15"/>
  <c r="C16" i="15"/>
  <c r="E16" i="15"/>
  <c r="C17" i="15"/>
  <c r="E17" i="15"/>
  <c r="C18" i="15"/>
  <c r="E18" i="15"/>
  <c r="C19" i="15"/>
  <c r="E19" i="15"/>
  <c r="C20" i="15"/>
  <c r="E20" i="15"/>
  <c r="C13" i="15"/>
  <c r="E13" i="15"/>
  <c r="D35" i="14"/>
  <c r="E35" i="14"/>
  <c r="D36" i="14"/>
  <c r="E36" i="14"/>
  <c r="D37" i="14"/>
  <c r="E37" i="14"/>
  <c r="D38" i="14"/>
  <c r="E38" i="14"/>
  <c r="D39" i="14"/>
  <c r="E39" i="14"/>
  <c r="D40" i="14"/>
  <c r="E40" i="14"/>
  <c r="D41" i="14"/>
  <c r="E41" i="14"/>
  <c r="D42" i="14"/>
  <c r="E42" i="14"/>
  <c r="D43" i="14"/>
  <c r="E43" i="14"/>
  <c r="D44" i="14"/>
  <c r="E44" i="14"/>
  <c r="D45" i="14"/>
  <c r="E45" i="14"/>
  <c r="D46" i="14"/>
  <c r="E46" i="14"/>
  <c r="D47" i="14"/>
  <c r="E47" i="14"/>
  <c r="D48" i="14"/>
  <c r="E48" i="14"/>
  <c r="D49" i="14"/>
  <c r="E49" i="14"/>
  <c r="D50" i="14"/>
  <c r="E50" i="14"/>
  <c r="D51" i="14"/>
  <c r="E51" i="14"/>
  <c r="D52" i="14"/>
  <c r="E52" i="14"/>
  <c r="D53" i="14"/>
  <c r="E53" i="14"/>
  <c r="D54" i="14"/>
  <c r="E54" i="14"/>
  <c r="D55" i="14"/>
  <c r="E55" i="14"/>
  <c r="D56" i="14"/>
  <c r="E56" i="14"/>
  <c r="D57" i="14"/>
  <c r="E57" i="14"/>
  <c r="D58" i="14"/>
  <c r="E58" i="14"/>
  <c r="D59" i="14"/>
  <c r="E59" i="14"/>
  <c r="D60" i="14"/>
  <c r="E60" i="14"/>
  <c r="D61" i="14"/>
  <c r="E61" i="14"/>
  <c r="D62" i="14"/>
  <c r="E62" i="14"/>
  <c r="D63" i="14"/>
  <c r="E63" i="14"/>
  <c r="D64" i="14"/>
  <c r="E64" i="14"/>
  <c r="D65" i="14"/>
  <c r="E65" i="14"/>
  <c r="D66" i="14"/>
  <c r="E66" i="14"/>
  <c r="D67" i="14"/>
  <c r="E67" i="14"/>
  <c r="D68" i="14"/>
  <c r="E68" i="14"/>
  <c r="D69" i="14"/>
  <c r="E69" i="14"/>
  <c r="D70" i="14"/>
  <c r="E70" i="14"/>
  <c r="D71" i="14"/>
  <c r="E71" i="14"/>
  <c r="D72" i="14"/>
  <c r="E72" i="14"/>
  <c r="D73" i="14"/>
  <c r="E73" i="14"/>
  <c r="D74" i="14"/>
  <c r="E74" i="14"/>
  <c r="D75" i="14"/>
  <c r="E75" i="14"/>
  <c r="D76" i="14"/>
  <c r="E76" i="14"/>
  <c r="D77" i="14"/>
  <c r="E77" i="14"/>
  <c r="D79" i="14"/>
  <c r="E79" i="14"/>
  <c r="D80" i="14"/>
  <c r="E80" i="14"/>
  <c r="D81" i="14"/>
  <c r="E81" i="14"/>
  <c r="D82" i="14"/>
  <c r="E82" i="14"/>
  <c r="D83" i="14"/>
  <c r="E83" i="14"/>
  <c r="D84" i="14"/>
  <c r="E84" i="14"/>
  <c r="D85" i="14"/>
  <c r="E85" i="14"/>
  <c r="D86" i="14"/>
  <c r="E86" i="14"/>
  <c r="D87" i="14"/>
  <c r="E87" i="14"/>
  <c r="D88" i="14"/>
  <c r="E88" i="14"/>
  <c r="D89" i="14"/>
  <c r="E89" i="14"/>
  <c r="D90" i="14"/>
  <c r="E90" i="14"/>
  <c r="D91" i="14"/>
  <c r="E91" i="14"/>
  <c r="D92" i="14"/>
  <c r="E92" i="14"/>
  <c r="D93" i="14"/>
  <c r="E93" i="14"/>
  <c r="D94" i="14"/>
  <c r="E94" i="14"/>
  <c r="D95" i="14"/>
  <c r="E95" i="14"/>
  <c r="D96" i="14"/>
  <c r="E96" i="14"/>
  <c r="D97" i="14"/>
  <c r="E97" i="14"/>
  <c r="D98" i="14"/>
  <c r="E98" i="14"/>
  <c r="D99" i="14"/>
  <c r="E99" i="14"/>
  <c r="D100" i="14"/>
  <c r="E100" i="14"/>
  <c r="D101" i="14"/>
  <c r="E101" i="14"/>
  <c r="D102" i="14"/>
  <c r="E102" i="14"/>
  <c r="D103" i="14"/>
  <c r="E103" i="14"/>
  <c r="D104" i="14"/>
  <c r="E104" i="14"/>
  <c r="D105" i="14"/>
  <c r="E105" i="14"/>
  <c r="D106" i="14"/>
  <c r="E106" i="14"/>
  <c r="D107" i="14"/>
  <c r="E107" i="14"/>
  <c r="D108" i="14"/>
  <c r="E108" i="14"/>
  <c r="D109" i="14"/>
  <c r="E109" i="14"/>
  <c r="D110" i="14"/>
  <c r="E110" i="14"/>
  <c r="D111" i="14"/>
  <c r="E111" i="14"/>
  <c r="D112" i="14"/>
  <c r="E112" i="14"/>
  <c r="D113" i="14"/>
  <c r="E113" i="14"/>
  <c r="D114" i="14"/>
  <c r="E114" i="14"/>
  <c r="D115" i="14"/>
  <c r="E115" i="14"/>
  <c r="D116" i="14"/>
  <c r="E116" i="14"/>
  <c r="D117" i="14"/>
  <c r="E117" i="14"/>
  <c r="D118" i="14"/>
  <c r="E118" i="14"/>
  <c r="D119" i="14"/>
  <c r="E119" i="14"/>
  <c r="D120" i="14"/>
  <c r="E120" i="14"/>
  <c r="D121" i="14"/>
  <c r="E121" i="14"/>
  <c r="C15" i="14"/>
  <c r="E15" i="14"/>
  <c r="C16" i="14"/>
  <c r="E16" i="14"/>
  <c r="C17" i="14"/>
  <c r="E17" i="14"/>
  <c r="C18" i="14"/>
  <c r="E18" i="14"/>
  <c r="C19" i="14"/>
  <c r="E19" i="14"/>
  <c r="C20" i="14"/>
  <c r="E20" i="14"/>
  <c r="C21" i="14"/>
  <c r="E21" i="14"/>
  <c r="C14" i="14"/>
  <c r="E14" i="14"/>
  <c r="D31" i="8"/>
  <c r="E31" i="8"/>
  <c r="D32" i="8"/>
  <c r="E32" i="8"/>
  <c r="D33" i="8"/>
  <c r="E33" i="8"/>
  <c r="D34" i="8"/>
  <c r="E34" i="8"/>
  <c r="D35" i="8"/>
  <c r="E35" i="8"/>
  <c r="D36" i="8"/>
  <c r="E36" i="8"/>
  <c r="D37" i="8"/>
  <c r="E37" i="8"/>
  <c r="D38" i="8"/>
  <c r="E38" i="8"/>
  <c r="D39" i="8"/>
  <c r="E39" i="8"/>
  <c r="D40" i="8"/>
  <c r="E40" i="8"/>
  <c r="D41" i="8"/>
  <c r="E41" i="8"/>
  <c r="D42" i="8"/>
  <c r="E42" i="8"/>
  <c r="D43" i="8"/>
  <c r="E43" i="8"/>
  <c r="D44" i="8"/>
  <c r="E44" i="8"/>
  <c r="D45" i="8"/>
  <c r="E45" i="8"/>
  <c r="D46" i="8"/>
  <c r="E46" i="8"/>
  <c r="D47" i="8"/>
  <c r="E47" i="8"/>
  <c r="D48" i="8"/>
  <c r="E48" i="8"/>
  <c r="D49" i="8"/>
  <c r="E49" i="8"/>
  <c r="D50" i="8"/>
  <c r="E50" i="8"/>
  <c r="D51" i="8"/>
  <c r="E51" i="8"/>
  <c r="D52" i="8"/>
  <c r="E52" i="8"/>
  <c r="D53" i="8"/>
  <c r="E53" i="8"/>
  <c r="D54" i="8"/>
  <c r="E54" i="8"/>
  <c r="D55" i="8"/>
  <c r="E55" i="8"/>
  <c r="D56" i="8"/>
  <c r="E56" i="8"/>
  <c r="D57" i="8"/>
  <c r="E57" i="8"/>
  <c r="D58" i="8"/>
  <c r="E58" i="8"/>
  <c r="D59" i="8"/>
  <c r="E59" i="8"/>
  <c r="D60" i="8"/>
  <c r="E60" i="8"/>
  <c r="D61" i="8"/>
  <c r="E61" i="8"/>
  <c r="D62" i="8"/>
  <c r="E62" i="8"/>
  <c r="D63" i="8"/>
  <c r="E63" i="8"/>
  <c r="D64" i="8"/>
  <c r="E64" i="8"/>
  <c r="D65" i="8"/>
  <c r="E65" i="8"/>
  <c r="D66" i="8"/>
  <c r="E66" i="8"/>
  <c r="D67" i="8"/>
  <c r="E67" i="8"/>
  <c r="D68" i="8"/>
  <c r="E68" i="8"/>
  <c r="D69" i="8"/>
  <c r="E69" i="8"/>
  <c r="D70" i="8"/>
  <c r="E70" i="8"/>
  <c r="D71" i="8"/>
  <c r="E71" i="8"/>
  <c r="D72" i="8"/>
  <c r="E72" i="8"/>
  <c r="D73" i="8"/>
  <c r="E73" i="8"/>
  <c r="D75" i="8"/>
  <c r="E75" i="8"/>
  <c r="D76" i="8"/>
  <c r="E76" i="8"/>
  <c r="D77" i="8"/>
  <c r="E77" i="8"/>
  <c r="D78" i="8"/>
  <c r="E78" i="8"/>
  <c r="D79" i="8"/>
  <c r="E79" i="8"/>
  <c r="D80" i="8"/>
  <c r="E80" i="8"/>
  <c r="D81" i="8"/>
  <c r="E81" i="8"/>
  <c r="D82" i="8"/>
  <c r="E82" i="8"/>
  <c r="D83" i="8"/>
  <c r="E83" i="8"/>
  <c r="D84" i="8"/>
  <c r="E84" i="8"/>
  <c r="D85" i="8"/>
  <c r="E85" i="8"/>
  <c r="D86" i="8"/>
  <c r="E86" i="8"/>
  <c r="D87" i="8"/>
  <c r="E87" i="8"/>
  <c r="D88" i="8"/>
  <c r="E88" i="8"/>
  <c r="D89" i="8"/>
  <c r="E89" i="8"/>
  <c r="D90" i="8"/>
  <c r="E90" i="8"/>
  <c r="D91" i="8"/>
  <c r="E91" i="8"/>
  <c r="D92" i="8"/>
  <c r="E92" i="8"/>
  <c r="D93" i="8"/>
  <c r="E93" i="8"/>
  <c r="D94" i="8"/>
  <c r="E94" i="8"/>
  <c r="D95" i="8"/>
  <c r="E95" i="8"/>
  <c r="D96" i="8"/>
  <c r="E96" i="8"/>
  <c r="D97" i="8"/>
  <c r="E97" i="8"/>
  <c r="D98" i="8"/>
  <c r="E98" i="8"/>
  <c r="D99" i="8"/>
  <c r="E99" i="8"/>
  <c r="D100" i="8"/>
  <c r="E100" i="8"/>
  <c r="D101" i="8"/>
  <c r="E101" i="8"/>
  <c r="D102" i="8"/>
  <c r="E102" i="8"/>
  <c r="D103" i="8"/>
  <c r="E103" i="8"/>
  <c r="D104" i="8"/>
  <c r="E104" i="8"/>
  <c r="D105" i="8"/>
  <c r="E105" i="8"/>
  <c r="D106" i="8"/>
  <c r="E106" i="8"/>
  <c r="D107" i="8"/>
  <c r="E107" i="8"/>
  <c r="D108" i="8"/>
  <c r="E108" i="8"/>
  <c r="D109" i="8"/>
  <c r="E109" i="8"/>
  <c r="D110" i="8"/>
  <c r="E110" i="8"/>
  <c r="D111" i="8"/>
  <c r="E111" i="8"/>
  <c r="D112" i="8"/>
  <c r="E112" i="8"/>
  <c r="D113" i="8"/>
  <c r="E113" i="8"/>
  <c r="D114" i="8"/>
  <c r="E114" i="8"/>
  <c r="D115" i="8"/>
  <c r="E115" i="8"/>
  <c r="D116" i="8"/>
  <c r="E116" i="8"/>
  <c r="D117" i="8"/>
  <c r="E117" i="8"/>
  <c r="C14" i="8"/>
  <c r="E14" i="8"/>
  <c r="C15" i="8"/>
  <c r="E15" i="8"/>
  <c r="C16" i="8"/>
  <c r="E16" i="8"/>
  <c r="C17" i="8"/>
  <c r="E17" i="8"/>
  <c r="C18" i="8"/>
  <c r="E18" i="8"/>
  <c r="C19" i="8"/>
  <c r="E19" i="8"/>
  <c r="C20" i="8"/>
  <c r="E20" i="8"/>
  <c r="C13" i="8"/>
  <c r="E13" i="8"/>
</calcChain>
</file>

<file path=xl/sharedStrings.xml><?xml version="1.0" encoding="utf-8"?>
<sst xmlns="http://schemas.openxmlformats.org/spreadsheetml/2006/main" count="615" uniqueCount="198">
  <si>
    <t xml:space="preserve"> </t>
  </si>
  <si>
    <t>std1</t>
  </si>
  <si>
    <t>std2</t>
  </si>
  <si>
    <t>std3</t>
  </si>
  <si>
    <t>std4</t>
  </si>
  <si>
    <t>std5</t>
  </si>
  <si>
    <t>std6</t>
  </si>
  <si>
    <t>std7</t>
  </si>
  <si>
    <t>blank</t>
  </si>
  <si>
    <t>abs</t>
  </si>
  <si>
    <t>abs-blank</t>
  </si>
  <si>
    <t>expected</t>
  </si>
  <si>
    <t>result</t>
  </si>
  <si>
    <t>concentratıon (ng/ml)</t>
  </si>
  <si>
    <t>Numune</t>
  </si>
  <si>
    <t>absorbans</t>
  </si>
  <si>
    <t>concentratıon (pg/ml)</t>
  </si>
  <si>
    <t>KİT ADI</t>
  </si>
  <si>
    <t>TÜR</t>
  </si>
  <si>
    <t>MARKA</t>
  </si>
  <si>
    <t>LOT</t>
  </si>
  <si>
    <t>CAT. NO</t>
  </si>
  <si>
    <t>Yöntem</t>
  </si>
  <si>
    <t>Elabscience</t>
  </si>
  <si>
    <t>Elisa</t>
  </si>
  <si>
    <t>Centrifuge: HETTICH Mıcro 200-R</t>
  </si>
  <si>
    <t>Microplate Reader: BIO-TEK EL X 800</t>
  </si>
  <si>
    <t>Auto Strip Washer: BIO-TEK EL X 50</t>
  </si>
  <si>
    <t>The enzyme-substrate reaction is terminated by the addition of stop solution and the color turns yellow. The optical density (OD) is measured spectrophotometrically at a wavelength of 450 nm ± 2 nm.</t>
  </si>
  <si>
    <t>İbrahim Karatepe</t>
  </si>
  <si>
    <t>Hüseyin Demirbağ</t>
  </si>
  <si>
    <t>Yılmaz Yıldırım</t>
  </si>
  <si>
    <t>Halit Yıldırım</t>
  </si>
  <si>
    <t>Ferhat Dağdelen</t>
  </si>
  <si>
    <t>Ömer Çelik</t>
  </si>
  <si>
    <t>Tamer Gürolocak</t>
  </si>
  <si>
    <t>Hasan Baysan</t>
  </si>
  <si>
    <t>Burak Kağan Sönmez</t>
  </si>
  <si>
    <t>Mehmet Üstündağ</t>
  </si>
  <si>
    <t>Sinan Çakmak</t>
  </si>
  <si>
    <t>Cihal Al Ali</t>
  </si>
  <si>
    <t>Delil Yılmaz</t>
  </si>
  <si>
    <t>Dlaa Shabta</t>
  </si>
  <si>
    <t>Zülfü Çimen</t>
  </si>
  <si>
    <t>Muhammed Kılıç</t>
  </si>
  <si>
    <t>Murat Gündem</t>
  </si>
  <si>
    <t>Murat Oğuz</t>
  </si>
  <si>
    <t>Ahmet Sayın</t>
  </si>
  <si>
    <t>Hasan Hüseyin Bayat</t>
  </si>
  <si>
    <t>Tufan Çak</t>
  </si>
  <si>
    <t>Bedirhan Uğur</t>
  </si>
  <si>
    <t>İlhan Cüvelek</t>
  </si>
  <si>
    <t>Bedri Şirinoğulları</t>
  </si>
  <si>
    <t>Numan Altundal</t>
  </si>
  <si>
    <t>Ramazan Sönmez</t>
  </si>
  <si>
    <t>Cafer Ekemen</t>
  </si>
  <si>
    <t>Mahmud Hammud</t>
  </si>
  <si>
    <t>Uğurcan Karagöz</t>
  </si>
  <si>
    <t>İbrahim Kaya</t>
  </si>
  <si>
    <t>Mehmet Açdal</t>
  </si>
  <si>
    <t>Abdullah Bakır</t>
  </si>
  <si>
    <t>Mustafa Sertdemir</t>
  </si>
  <si>
    <t>Sabit Esitmez</t>
  </si>
  <si>
    <t>Haydar Çevik</t>
  </si>
  <si>
    <t>Yasin Ormanoğlu</t>
  </si>
  <si>
    <t>Taba Selçuk</t>
  </si>
  <si>
    <t>Mehmet Selçuk</t>
  </si>
  <si>
    <t>Şahin Karatay</t>
  </si>
  <si>
    <t>Mehmet Şekercioğlu</t>
  </si>
  <si>
    <t>Eyyüp Hayta</t>
  </si>
  <si>
    <t>İlhan Öztürk</t>
  </si>
  <si>
    <t>Kontrol Grubu</t>
  </si>
  <si>
    <t>Şizofreni Grubu</t>
  </si>
  <si>
    <t>Ahmed Yiğit</t>
  </si>
  <si>
    <t>Bayram Doğaç</t>
  </si>
  <si>
    <t>Ayhan Baylan</t>
  </si>
  <si>
    <t>Ayhan Akdal</t>
  </si>
  <si>
    <t>Mehmet Hanifi</t>
  </si>
  <si>
    <t>Enver Tülay</t>
  </si>
  <si>
    <t>Ahmet Aldemir</t>
  </si>
  <si>
    <t>Celal Muğla</t>
  </si>
  <si>
    <t>Mehmet Gündüz</t>
  </si>
  <si>
    <t>Ömer Baydoğan</t>
  </si>
  <si>
    <t>Bayram Karaslan</t>
  </si>
  <si>
    <t>Ömer Faruk İnce</t>
  </si>
  <si>
    <t>Ramazan Yeşiltepe</t>
  </si>
  <si>
    <t>Emrah Polat</t>
  </si>
  <si>
    <t>Abdüsselam Taşdemir</t>
  </si>
  <si>
    <t>Reis Yavuz</t>
  </si>
  <si>
    <t>Sadık Kıran</t>
  </si>
  <si>
    <t>Recep Polatoğlu</t>
  </si>
  <si>
    <t>Nusret Can</t>
  </si>
  <si>
    <t>Fahri Karataş</t>
  </si>
  <si>
    <t>Mehmet Seçim Bozer</t>
  </si>
  <si>
    <t>Şehmus Güner</t>
  </si>
  <si>
    <t>Musa Çifçiler</t>
  </si>
  <si>
    <t>Davut Yılmaz</t>
  </si>
  <si>
    <t>Ekrem Tuncer</t>
  </si>
  <si>
    <t>Halil İbrahim Işıldak</t>
  </si>
  <si>
    <t>Cemal Bakmaz</t>
  </si>
  <si>
    <t>Derviş Bahçeci</t>
  </si>
  <si>
    <t>Suat Yalıgil</t>
  </si>
  <si>
    <t>Vahdettin Gerede</t>
  </si>
  <si>
    <t>İlyas Erbey</t>
  </si>
  <si>
    <t>Şükrü Özkan</t>
  </si>
  <si>
    <t>Yusuf Kaya</t>
  </si>
  <si>
    <t>Barış Aslan</t>
  </si>
  <si>
    <t>Fikret Tosun</t>
  </si>
  <si>
    <t>Rıdvan Kaya</t>
  </si>
  <si>
    <t>İzzettin Doğan</t>
  </si>
  <si>
    <t>Murat Özkan</t>
  </si>
  <si>
    <t>Adem Aslan</t>
  </si>
  <si>
    <t>Fatih Demir</t>
  </si>
  <si>
    <t>Fetih Büyüközer</t>
  </si>
  <si>
    <t>Mehmet Orakçı</t>
  </si>
  <si>
    <t>İhsan Bozkurt</t>
  </si>
  <si>
    <t>Kenan Karabey</t>
  </si>
  <si>
    <t>Mehmet Septi Kaya</t>
  </si>
  <si>
    <t>Bipolar Grubu</t>
  </si>
  <si>
    <t>** Bipolar grubunun devamına 2.plate' den bakabilirsiniz.</t>
  </si>
  <si>
    <t>Nesir Türen</t>
  </si>
  <si>
    <t>Şemsettin Yasin</t>
  </si>
  <si>
    <t>Yakup Biçer</t>
  </si>
  <si>
    <t>Yılmaz Atmaca</t>
  </si>
  <si>
    <t>Ali Gülmez</t>
  </si>
  <si>
    <t>Şeyhmus Tuna</t>
  </si>
  <si>
    <t>Halil Yılmaz</t>
  </si>
  <si>
    <t>Ali Emrah Zelal</t>
  </si>
  <si>
    <t>Ömer Faruk Dal</t>
  </si>
  <si>
    <t>Mehmet Metehan Sefi</t>
  </si>
  <si>
    <t>Adem Sarıcan</t>
  </si>
  <si>
    <t>Fırat Soylu</t>
  </si>
  <si>
    <t>Ahmet Özer</t>
  </si>
  <si>
    <t>Mehmet Güler</t>
  </si>
  <si>
    <t>Murat Aydın</t>
  </si>
  <si>
    <t>Zülfiker Yıldırım</t>
  </si>
  <si>
    <t>Murat Acar</t>
  </si>
  <si>
    <t>Hakan Şahin</t>
  </si>
  <si>
    <t>Nurullah Ay</t>
  </si>
  <si>
    <t>Şahin Önver</t>
  </si>
  <si>
    <t>Orhan Demiralp</t>
  </si>
  <si>
    <t>Süleyman Mriç</t>
  </si>
  <si>
    <t>Yüksel Bulduk</t>
  </si>
  <si>
    <t>Ferhat Esen</t>
  </si>
  <si>
    <t>Ömer Faruk Öztürk</t>
  </si>
  <si>
    <t>Hulusi Akdaş</t>
  </si>
  <si>
    <t>Özgür Ceylan</t>
  </si>
  <si>
    <t>Seyfettin Ok</t>
  </si>
  <si>
    <t>Erdal Cengiz</t>
  </si>
  <si>
    <t>Yunus Akın</t>
  </si>
  <si>
    <t>Habib Karadağ</t>
  </si>
  <si>
    <t>İbrahim Şener Aksakallı</t>
  </si>
  <si>
    <t>Adem Kaya</t>
  </si>
  <si>
    <t>Mümtaz Kenan Sağlam</t>
  </si>
  <si>
    <t>Mehmet Aydın</t>
  </si>
  <si>
    <t>Halil Dönmez</t>
  </si>
  <si>
    <t>Adıgüzel Divarcı</t>
  </si>
  <si>
    <t>Mehmet Atilla Arslan</t>
  </si>
  <si>
    <t>Ayhan Yılmaz</t>
  </si>
  <si>
    <t>Metin Özdemir</t>
  </si>
  <si>
    <t>Sedat Üzce</t>
  </si>
  <si>
    <t>KLOTHO(KL)</t>
  </si>
  <si>
    <t>Human</t>
  </si>
  <si>
    <t>FGF23(Fibroblast Growth Factor 23)</t>
  </si>
  <si>
    <t>HMGB-1 (High Mobility Group Protein B1)</t>
  </si>
  <si>
    <t>BECN1(Beclin 1)</t>
  </si>
  <si>
    <t>EV39M6DS8P</t>
  </si>
  <si>
    <t>E-EL-H0564</t>
  </si>
  <si>
    <t>PZDC7RKY4Q</t>
  </si>
  <si>
    <t>E-EL-H1554</t>
  </si>
  <si>
    <t>1AK5DUQYKR</t>
  </si>
  <si>
    <t>E-EL-H1116</t>
  </si>
  <si>
    <t>YQNTQFS5GW</t>
  </si>
  <si>
    <t>E-EL-H5451</t>
  </si>
  <si>
    <t>This ELISA kit uses the Sandwich-ELISA principle. The micro ELISA plate provided in this kit has been pre-coated with an antibody specific to Human BECN1.</t>
  </si>
  <si>
    <t>Samples (or Standards) are added to the micro ELISA plate wells and combined with the specific antibody.</t>
  </si>
  <si>
    <t>Then a biotinylated detection antibody specific for Human BECN1 and Avidin-Horseradish Peroxidase (HRP) conjugate are added successively to each micro plate well and incubated.</t>
  </si>
  <si>
    <t xml:space="preserve"> Free components are washed away. The substrate solution is added to each well. Only those wells that contain Human BECN1, biotinylated detection antibody and Avidin-HRP conjugate will appear blue in color. </t>
  </si>
  <si>
    <t>The enzyme-substrate reaction is terminated by the addition of stop solution and the color turns yellow. The optical density (OD) is measured spectrophotometrically at a wavelength of 450 nm ± 2 nm. The OD value is proportional to the concentration of Human BECN1.</t>
  </si>
  <si>
    <t>You can calculate the concentration of Human BECN1 in the samples by comparing the OD of the samples to the standard curve.</t>
  </si>
  <si>
    <t>BECN1 Test Principle</t>
  </si>
  <si>
    <t xml:space="preserve">This ELISA kit uses the Sandwich-ELISA principle. The micro ELISA plate provided in this kit has been pre-coated with an antibody specific to Human HMGB-1. </t>
  </si>
  <si>
    <t xml:space="preserve"> Samples (or Standards) are added to the micro ELISA plate wells and combined with the specific antibody.</t>
  </si>
  <si>
    <t>Then a biotinylated detection antibody specific for Human HMGB-1 and Avidin-Horseradish Peroxidase (HRP) conjugate are added successively to each micro plate well and incubated.</t>
  </si>
  <si>
    <t>Free components are washed away. The substrate solution is added to each well. Only those wells that contain Human HMGB-1, biotinylated detection antibody and Avidin-HRP conjugate will appear blue in color.</t>
  </si>
  <si>
    <t xml:space="preserve"> The enzyme-substrate reaction is terminated by the addition of stop solution and the color turns yellow. The optical density (OD) is measured spectrophotometrically at a wavelength of 450 nm ± 2 nm.</t>
  </si>
  <si>
    <t>The OD value is proportional to the concentration of Human HMGB-1. You can calculate the concentration of Human HMGB-1 in the samples by comparing the OD of the samples to the standard curve.</t>
  </si>
  <si>
    <t>HMGB-1 Test Principle</t>
  </si>
  <si>
    <t>This ELISA kit uses the Sandwich-ELISA principle. The micro ELISA plate provided in this kit has been pre-coated with an antibody specific to Human KL. Samples (or Standards) are added to the micro ELISA plate wells and combined with the specific antibody</t>
  </si>
  <si>
    <t>Then a biotinylated detection antibody specific for Human KL and Avidin-Horseradish Peroxidase (HRP) conjugate are added successively to each micro plate well and incubated. Free components are washed away</t>
  </si>
  <si>
    <t>The substrate solution is added to each well. Only those wells that contain Human KL, biotinylated detection antibody and Avidin-HRP conjugate will appear blue in color.</t>
  </si>
  <si>
    <t>The OD value is proportional to the concentration of Human KL. You can calculate the concentration of Human KL in the samples by comparing the OD of the samples to the standard curve.</t>
  </si>
  <si>
    <t>KLOTHO Test Principle</t>
  </si>
  <si>
    <t>Samples (or Standards) are added to the micro ELISA plate wells and combined with the specific antibody. Then a biotinylated detection antibody specific for Human FGF23 and Avidin-Horseradish Peroxidase (HRP) conjugate are added successively to each micro plate well and incubated. Free components are washed away.</t>
  </si>
  <si>
    <t>The substrate solution is added to each well. Only those wells that contain Human FGF23, biotinylated detection antibody and Avidin-HRP conjugate will appear blue in color.</t>
  </si>
  <si>
    <t>The OD value is proportional to the concentration of Human FGF23. You can calculate the concentration of Human FGF23 in the samples by comparing the OD of the samples to the standard curve.</t>
  </si>
  <si>
    <t>This ELISA kit uses the Sandwich-ELISA principle. The micro ELISA plate provided in this kit has been pre-coated with an antibody specific to Human FGF23.</t>
  </si>
  <si>
    <t>FGF23 Test Principle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</si>
</sst>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s>
  <fills count="1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3999450666829432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43">
    <xf numFmtId="0" fontId="0" fillId="0" borderId="0" xfId="0"/>
    <xf numFmtId="0" fontId="0" fillId="0" borderId="0" xfId="0" applyAlignment="1">
      <alignment horizontal="center"/>
    </xf>
    <xf numFmtId="0" fontId="0" fillId="0" borderId="1" xfId="0" applyBorder="1" applyAlignment="1">
      <alignment horizontal="center"/>
    </xf>
    <xf numFmtId="0" fontId="0" fillId="4" borderId="1" xfId="0" applyFill="1" applyBorder="1" applyAlignment="1">
      <alignment horizontal="center"/>
    </xf>
    <xf numFmtId="0" fontId="0" fillId="6" borderId="1" xfId="0" applyFill="1" applyBorder="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0" fontId="2" fillId="2" borderId="2" xfId="0" applyFont="1" applyFill="1" applyBorder="1" applyAlignment="1">
      <alignment horizontal="center"/>
    </xf>
    <xf numFmtId="0" fontId="0" fillId="2" borderId="0" xfId="0" applyFill="1"/>
    <xf numFmtId="0" fontId="1" fillId="3" borderId="1" xfId="0" applyFont="1" applyFill="1" applyBorder="1" applyAlignment="1">
      <alignment horizontal="center"/>
    </xf>
    <xf numFmtId="2" fontId="2" fillId="3" borderId="1" xfId="0" applyNumberFormat="1" applyFont="1" applyFill="1" applyBorder="1" applyAlignment="1">
      <alignment horizontal="center"/>
    </xf>
    <xf numFmtId="0" fontId="2" fillId="0" borderId="0" xfId="0" applyFont="1"/>
    <xf numFmtId="0" fontId="2" fillId="3" borderId="1" xfId="0" applyFont="1" applyFill="1" applyBorder="1" applyAlignment="1">
      <alignment horizontal="center"/>
    </xf>
    <xf numFmtId="0" fontId="2" fillId="8" borderId="1" xfId="0" applyFont="1" applyFill="1" applyBorder="1" applyAlignment="1">
      <alignment horizontal="center"/>
    </xf>
    <xf numFmtId="0" fontId="0" fillId="0" borderId="2" xfId="0" applyFill="1" applyBorder="1" applyAlignment="1">
      <alignment horizontal="center"/>
    </xf>
    <xf numFmtId="0" fontId="1" fillId="3" borderId="3" xfId="0" applyFont="1" applyFill="1" applyBorder="1" applyAlignment="1">
      <alignment horizontal="center"/>
    </xf>
    <xf numFmtId="0" fontId="2" fillId="9" borderId="3" xfId="0" applyFont="1" applyFill="1" applyBorder="1" applyAlignment="1">
      <alignment horizontal="center"/>
    </xf>
    <xf numFmtId="0" fontId="2" fillId="5" borderId="3" xfId="0" applyFont="1" applyFill="1" applyBorder="1" applyAlignment="1">
      <alignment horizontal="center"/>
    </xf>
    <xf numFmtId="0" fontId="2" fillId="2" borderId="1" xfId="0" applyFont="1" applyFill="1" applyBorder="1"/>
    <xf numFmtId="0" fontId="0" fillId="2" borderId="1" xfId="0" applyFill="1" applyBorder="1"/>
    <xf numFmtId="0" fontId="0" fillId="0" borderId="0" xfId="0"/>
    <xf numFmtId="0" fontId="2" fillId="8" borderId="2" xfId="0" applyFont="1" applyFill="1" applyBorder="1" applyAlignment="1">
      <alignment horizontal="center"/>
    </xf>
    <xf numFmtId="0" fontId="2" fillId="2" borderId="0" xfId="0" applyFont="1" applyFill="1" applyAlignment="1">
      <alignment horizontal="center"/>
    </xf>
    <xf numFmtId="0" fontId="0" fillId="6" borderId="4" xfId="0" applyFill="1" applyBorder="1" applyAlignment="1">
      <alignment horizontal="center"/>
    </xf>
    <xf numFmtId="0" fontId="2" fillId="4" borderId="4" xfId="0" applyFont="1" applyFill="1" applyBorder="1" applyAlignment="1">
      <alignment horizontal="center"/>
    </xf>
    <xf numFmtId="0" fontId="0" fillId="0" borderId="4" xfId="0" applyBorder="1" applyAlignment="1">
      <alignment horizontal="center"/>
    </xf>
    <xf numFmtId="2" fontId="2" fillId="3" borderId="4" xfId="0" applyNumberFormat="1" applyFont="1" applyFill="1" applyBorder="1" applyAlignment="1">
      <alignment horizontal="center"/>
    </xf>
    <xf numFmtId="0" fontId="2" fillId="8" borderId="5" xfId="0" applyFont="1" applyFill="1" applyBorder="1" applyAlignment="1">
      <alignment horizontal="center"/>
    </xf>
    <xf numFmtId="0" fontId="0" fillId="6" borderId="5" xfId="0" applyFill="1" applyBorder="1" applyAlignment="1">
      <alignment horizontal="center"/>
    </xf>
    <xf numFmtId="0" fontId="2" fillId="4" borderId="5" xfId="0" applyFont="1" applyFill="1" applyBorder="1" applyAlignment="1">
      <alignment horizontal="center"/>
    </xf>
    <xf numFmtId="0" fontId="0" fillId="0" borderId="5" xfId="0" applyBorder="1" applyAlignment="1">
      <alignment horizontal="center"/>
    </xf>
    <xf numFmtId="2" fontId="2" fillId="3" borderId="5" xfId="0" applyNumberFormat="1" applyFont="1" applyFill="1" applyBorder="1" applyAlignment="1">
      <alignment horizontal="center"/>
    </xf>
    <xf numFmtId="0" fontId="2" fillId="2" borderId="0" xfId="0" applyFont="1" applyFill="1" applyBorder="1" applyAlignment="1">
      <alignment horizontal="center"/>
    </xf>
    <xf numFmtId="0" fontId="0" fillId="2" borderId="0" xfId="0" applyFill="1" applyBorder="1"/>
    <xf numFmtId="0" fontId="0" fillId="2" borderId="0" xfId="0" applyFill="1" applyBorder="1" applyAlignment="1">
      <alignment horizontal="center"/>
    </xf>
    <xf numFmtId="2" fontId="2" fillId="2" borderId="0" xfId="0" applyNumberFormat="1" applyFont="1" applyFill="1" applyBorder="1" applyAlignment="1">
      <alignment horizontal="center"/>
    </xf>
    <xf numFmtId="0" fontId="2" fillId="8" borderId="4" xfId="0" applyFont="1" applyFill="1" applyBorder="1" applyAlignment="1">
      <alignment horizontal="center"/>
    </xf>
    <xf numFmtId="0" fontId="0" fillId="4" borderId="4" xfId="0" applyFill="1" applyBorder="1" applyAlignment="1">
      <alignment horizontal="center"/>
    </xf>
    <xf numFmtId="0" fontId="0" fillId="0" borderId="0" xfId="0"/>
    <xf numFmtId="0" fontId="0" fillId="0" borderId="0" xfId="0"/>
    <xf numFmtId="0" fontId="2" fillId="3" borderId="4" xfId="0" applyFont="1" applyFill="1" applyBorder="1" applyAlignment="1">
      <alignment horizontal="center"/>
    </xf>
    <xf numFmtId="0" fontId="0" fillId="0" borderId="0" xfId="0"/>
    <xf numFmtId="0" fontId="2" fillId="7"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BECN1</a:t>
            </a:r>
          </a:p>
        </c:rich>
      </c:tx>
      <c:layout>
        <c:manualLayout>
          <c:xMode val="edge"/>
          <c:yMode val="edge"/>
          <c:x val="0.44292344706911635"/>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2659120734908136"/>
                  <c:y val="-0.2084711286089238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BECLİN!$C$13:$C$20</c:f>
              <c:numCache>
                <c:formatCode>General</c:formatCode>
                <c:ptCount val="8"/>
                <c:pt idx="0">
                  <c:v>2.2479999999999998</c:v>
                </c:pt>
                <c:pt idx="1">
                  <c:v>1.4809999999999999</c:v>
                </c:pt>
                <c:pt idx="2">
                  <c:v>0.81200000000000006</c:v>
                </c:pt>
                <c:pt idx="3">
                  <c:v>0.33400000000000002</c:v>
                </c:pt>
                <c:pt idx="4">
                  <c:v>0.18099999999999999</c:v>
                </c:pt>
                <c:pt idx="5">
                  <c:v>9.6000000000000002E-2</c:v>
                </c:pt>
                <c:pt idx="6">
                  <c:v>4.9999999999999989E-2</c:v>
                </c:pt>
                <c:pt idx="7">
                  <c:v>0</c:v>
                </c:pt>
              </c:numCache>
            </c:numRef>
          </c:xVal>
          <c:yVal>
            <c:numRef>
              <c:f>BECLİN!$D$13:$D$20</c:f>
              <c:numCache>
                <c:formatCode>General</c:formatCode>
                <c:ptCount val="8"/>
                <c:pt idx="0">
                  <c:v>10</c:v>
                </c:pt>
                <c:pt idx="1">
                  <c:v>5</c:v>
                </c:pt>
                <c:pt idx="2">
                  <c:v>2.5</c:v>
                </c:pt>
                <c:pt idx="3">
                  <c:v>1.25</c:v>
                </c:pt>
                <c:pt idx="4">
                  <c:v>0.63</c:v>
                </c:pt>
                <c:pt idx="5">
                  <c:v>0.32</c:v>
                </c:pt>
                <c:pt idx="6">
                  <c:v>0.16</c:v>
                </c:pt>
                <c:pt idx="7">
                  <c:v>0</c:v>
                </c:pt>
              </c:numCache>
            </c:numRef>
          </c:yVal>
          <c:smooth val="0"/>
          <c:extLst>
            <c:ext xmlns:c16="http://schemas.microsoft.com/office/drawing/2014/chart" uri="{C3380CC4-5D6E-409C-BE32-E72D297353CC}">
              <c16:uniqueId val="{00000000-8F41-456B-9961-B6A91C4C00BD}"/>
            </c:ext>
          </c:extLst>
        </c:ser>
        <c:dLbls>
          <c:showLegendKey val="0"/>
          <c:showVal val="0"/>
          <c:showCatName val="0"/>
          <c:showSerName val="0"/>
          <c:showPercent val="0"/>
          <c:showBubbleSize val="0"/>
        </c:dLbls>
        <c:axId val="517885680"/>
        <c:axId val="517886992"/>
      </c:scatterChart>
      <c:valAx>
        <c:axId val="517885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7886992"/>
        <c:crosses val="autoZero"/>
        <c:crossBetween val="midCat"/>
      </c:valAx>
      <c:valAx>
        <c:axId val="517886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78856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HMGB-1</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manualLayout>
          <c:layoutTarget val="inner"/>
          <c:xMode val="edge"/>
          <c:yMode val="edge"/>
          <c:x val="8.6358705161854774E-2"/>
          <c:y val="0.16708333333333336"/>
          <c:w val="0.87119685039370076"/>
          <c:h val="0.7773611111111110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0732152230971129"/>
                  <c:y val="-0.2007432925051035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'HMGB-1'!$C$14:$C$21</c:f>
              <c:numCache>
                <c:formatCode>General</c:formatCode>
                <c:ptCount val="8"/>
                <c:pt idx="0">
                  <c:v>2.4300000000000002</c:v>
                </c:pt>
                <c:pt idx="1">
                  <c:v>1.48</c:v>
                </c:pt>
                <c:pt idx="2">
                  <c:v>0.91900000000000004</c:v>
                </c:pt>
                <c:pt idx="3">
                  <c:v>0.48600000000000004</c:v>
                </c:pt>
                <c:pt idx="4">
                  <c:v>0.29599999999999999</c:v>
                </c:pt>
                <c:pt idx="5">
                  <c:v>0.13300000000000001</c:v>
                </c:pt>
                <c:pt idx="6">
                  <c:v>6.2000000000000013E-2</c:v>
                </c:pt>
                <c:pt idx="7">
                  <c:v>0</c:v>
                </c:pt>
              </c:numCache>
            </c:numRef>
          </c:xVal>
          <c:yVal>
            <c:numRef>
              <c:f>'HMGB-1'!$D$14:$D$21</c:f>
              <c:numCache>
                <c:formatCode>General</c:formatCode>
                <c:ptCount val="8"/>
                <c:pt idx="0">
                  <c:v>2000</c:v>
                </c:pt>
                <c:pt idx="1">
                  <c:v>1000</c:v>
                </c:pt>
                <c:pt idx="2">
                  <c:v>500</c:v>
                </c:pt>
                <c:pt idx="3">
                  <c:v>250</c:v>
                </c:pt>
                <c:pt idx="4">
                  <c:v>125</c:v>
                </c:pt>
                <c:pt idx="5">
                  <c:v>62.5</c:v>
                </c:pt>
                <c:pt idx="6">
                  <c:v>31.25</c:v>
                </c:pt>
                <c:pt idx="7">
                  <c:v>0</c:v>
                </c:pt>
              </c:numCache>
            </c:numRef>
          </c:yVal>
          <c:smooth val="0"/>
          <c:extLst>
            <c:ext xmlns:c16="http://schemas.microsoft.com/office/drawing/2014/chart" uri="{C3380CC4-5D6E-409C-BE32-E72D297353CC}">
              <c16:uniqueId val="{00000000-2DF5-4C8D-9EEB-E1D7C51DDD31}"/>
            </c:ext>
          </c:extLst>
        </c:ser>
        <c:dLbls>
          <c:showLegendKey val="0"/>
          <c:showVal val="0"/>
          <c:showCatName val="0"/>
          <c:showSerName val="0"/>
          <c:showPercent val="0"/>
          <c:showBubbleSize val="0"/>
        </c:dLbls>
        <c:axId val="513780584"/>
        <c:axId val="513781896"/>
      </c:scatterChart>
      <c:valAx>
        <c:axId val="513780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3781896"/>
        <c:crosses val="autoZero"/>
        <c:crossBetween val="midCat"/>
      </c:valAx>
      <c:valAx>
        <c:axId val="513781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3780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FGF23</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376487314085739"/>
                  <c:y val="-0.200302566345873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'FGF23-PLATE-1'!$C$13:$C$20</c:f>
              <c:numCache>
                <c:formatCode>General</c:formatCode>
                <c:ptCount val="8"/>
                <c:pt idx="0">
                  <c:v>2.4419999999999997</c:v>
                </c:pt>
                <c:pt idx="1">
                  <c:v>1.4140000000000001</c:v>
                </c:pt>
                <c:pt idx="2">
                  <c:v>0.83300000000000007</c:v>
                </c:pt>
                <c:pt idx="3">
                  <c:v>0.46</c:v>
                </c:pt>
                <c:pt idx="4">
                  <c:v>0.20799999999999996</c:v>
                </c:pt>
                <c:pt idx="5">
                  <c:v>0.10199999999999999</c:v>
                </c:pt>
                <c:pt idx="6">
                  <c:v>5.4000000000000006E-2</c:v>
                </c:pt>
                <c:pt idx="7">
                  <c:v>0</c:v>
                </c:pt>
              </c:numCache>
            </c:numRef>
          </c:xVal>
          <c:yVal>
            <c:numRef>
              <c:f>'FGF23-PLATE-1'!$D$13:$D$20</c:f>
              <c:numCache>
                <c:formatCode>General</c:formatCode>
                <c:ptCount val="8"/>
                <c:pt idx="0">
                  <c:v>1000</c:v>
                </c:pt>
                <c:pt idx="1">
                  <c:v>500</c:v>
                </c:pt>
                <c:pt idx="2">
                  <c:v>250</c:v>
                </c:pt>
                <c:pt idx="3">
                  <c:v>125</c:v>
                </c:pt>
                <c:pt idx="4">
                  <c:v>62.5</c:v>
                </c:pt>
                <c:pt idx="5">
                  <c:v>31.25</c:v>
                </c:pt>
                <c:pt idx="6">
                  <c:v>15.63</c:v>
                </c:pt>
                <c:pt idx="7">
                  <c:v>0</c:v>
                </c:pt>
              </c:numCache>
            </c:numRef>
          </c:yVal>
          <c:smooth val="0"/>
          <c:extLst>
            <c:ext xmlns:c16="http://schemas.microsoft.com/office/drawing/2014/chart" uri="{C3380CC4-5D6E-409C-BE32-E72D297353CC}">
              <c16:uniqueId val="{00000000-FF76-49B6-8228-34EA90E3F4E0}"/>
            </c:ext>
          </c:extLst>
        </c:ser>
        <c:dLbls>
          <c:showLegendKey val="0"/>
          <c:showVal val="0"/>
          <c:showCatName val="0"/>
          <c:showSerName val="0"/>
          <c:showPercent val="0"/>
          <c:showBubbleSize val="0"/>
        </c:dLbls>
        <c:axId val="335468136"/>
        <c:axId val="335469120"/>
      </c:scatterChart>
      <c:valAx>
        <c:axId val="335468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5469120"/>
        <c:crosses val="autoZero"/>
        <c:crossBetween val="midCat"/>
      </c:valAx>
      <c:valAx>
        <c:axId val="33546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54681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FGF23</a:t>
            </a:r>
          </a:p>
        </c:rich>
      </c:tx>
      <c:layout>
        <c:manualLayout>
          <c:xMode val="edge"/>
          <c:yMode val="edge"/>
          <c:x val="0.4568123359580053"/>
          <c:y val="4.62962962962962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345188101487315"/>
                  <c:y val="-0.1946066637503645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'FGF23-PLATE-2'!$C$14:$C$20</c:f>
              <c:numCache>
                <c:formatCode>General</c:formatCode>
                <c:ptCount val="7"/>
                <c:pt idx="0">
                  <c:v>2.4579999999999997</c:v>
                </c:pt>
                <c:pt idx="1">
                  <c:v>1.4059999999999999</c:v>
                </c:pt>
                <c:pt idx="2">
                  <c:v>0.84600000000000009</c:v>
                </c:pt>
                <c:pt idx="3">
                  <c:v>0.49100000000000005</c:v>
                </c:pt>
                <c:pt idx="4">
                  <c:v>0.22499999999999998</c:v>
                </c:pt>
                <c:pt idx="5">
                  <c:v>7.7999999999999986E-2</c:v>
                </c:pt>
                <c:pt idx="6">
                  <c:v>0</c:v>
                </c:pt>
              </c:numCache>
            </c:numRef>
          </c:xVal>
          <c:yVal>
            <c:numRef>
              <c:f>'FGF23-PLATE-2'!$D$14:$D$20</c:f>
              <c:numCache>
                <c:formatCode>General</c:formatCode>
                <c:ptCount val="7"/>
                <c:pt idx="0">
                  <c:v>1000</c:v>
                </c:pt>
                <c:pt idx="1">
                  <c:v>500</c:v>
                </c:pt>
                <c:pt idx="2">
                  <c:v>250</c:v>
                </c:pt>
                <c:pt idx="3">
                  <c:v>125</c:v>
                </c:pt>
                <c:pt idx="4">
                  <c:v>62.5</c:v>
                </c:pt>
                <c:pt idx="5">
                  <c:v>31.25</c:v>
                </c:pt>
                <c:pt idx="6">
                  <c:v>0</c:v>
                </c:pt>
              </c:numCache>
            </c:numRef>
          </c:yVal>
          <c:smooth val="0"/>
          <c:extLst>
            <c:ext xmlns:c16="http://schemas.microsoft.com/office/drawing/2014/chart" uri="{C3380CC4-5D6E-409C-BE32-E72D297353CC}">
              <c16:uniqueId val="{00000000-9DEE-4A4F-A1A0-B2336F4730C8}"/>
            </c:ext>
          </c:extLst>
        </c:ser>
        <c:dLbls>
          <c:showLegendKey val="0"/>
          <c:showVal val="0"/>
          <c:showCatName val="0"/>
          <c:showSerName val="0"/>
          <c:showPercent val="0"/>
          <c:showBubbleSize val="0"/>
        </c:dLbls>
        <c:axId val="397571208"/>
        <c:axId val="397571536"/>
      </c:scatterChart>
      <c:valAx>
        <c:axId val="3975712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7571536"/>
        <c:crosses val="autoZero"/>
        <c:crossBetween val="midCat"/>
      </c:valAx>
      <c:valAx>
        <c:axId val="39757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7571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KLOTHO</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6141513560804899"/>
                  <c:y val="-0.2403116797900262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'KLOTHO PLATE-1'!$C$14:$C$21</c:f>
              <c:numCache>
                <c:formatCode>General</c:formatCode>
                <c:ptCount val="8"/>
                <c:pt idx="0">
                  <c:v>2.1890000000000001</c:v>
                </c:pt>
                <c:pt idx="1">
                  <c:v>1.339</c:v>
                </c:pt>
                <c:pt idx="2">
                  <c:v>0.76700000000000002</c:v>
                </c:pt>
                <c:pt idx="3">
                  <c:v>0.41199999999999998</c:v>
                </c:pt>
                <c:pt idx="4">
                  <c:v>0.19500000000000001</c:v>
                </c:pt>
                <c:pt idx="5">
                  <c:v>8.8000000000000009E-2</c:v>
                </c:pt>
                <c:pt idx="6">
                  <c:v>3.8000000000000006E-2</c:v>
                </c:pt>
                <c:pt idx="7">
                  <c:v>0</c:v>
                </c:pt>
              </c:numCache>
            </c:numRef>
          </c:xVal>
          <c:yVal>
            <c:numRef>
              <c:f>'KLOTHO PLATE-1'!$D$14:$D$21</c:f>
              <c:numCache>
                <c:formatCode>General</c:formatCode>
                <c:ptCount val="8"/>
                <c:pt idx="0">
                  <c:v>20</c:v>
                </c:pt>
                <c:pt idx="1">
                  <c:v>10</c:v>
                </c:pt>
                <c:pt idx="2">
                  <c:v>5</c:v>
                </c:pt>
                <c:pt idx="3">
                  <c:v>2.5</c:v>
                </c:pt>
                <c:pt idx="4">
                  <c:v>1.25</c:v>
                </c:pt>
                <c:pt idx="5">
                  <c:v>0.63</c:v>
                </c:pt>
                <c:pt idx="6">
                  <c:v>0.31</c:v>
                </c:pt>
                <c:pt idx="7">
                  <c:v>0</c:v>
                </c:pt>
              </c:numCache>
            </c:numRef>
          </c:yVal>
          <c:smooth val="0"/>
          <c:extLst>
            <c:ext xmlns:c16="http://schemas.microsoft.com/office/drawing/2014/chart" uri="{C3380CC4-5D6E-409C-BE32-E72D297353CC}">
              <c16:uniqueId val="{00000000-5714-45F2-983F-A6ABB49FF5F6}"/>
            </c:ext>
          </c:extLst>
        </c:ser>
        <c:dLbls>
          <c:showLegendKey val="0"/>
          <c:showVal val="0"/>
          <c:showCatName val="0"/>
          <c:showSerName val="0"/>
          <c:showPercent val="0"/>
          <c:showBubbleSize val="0"/>
        </c:dLbls>
        <c:axId val="387809296"/>
        <c:axId val="387809624"/>
      </c:scatterChart>
      <c:valAx>
        <c:axId val="38780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87809624"/>
        <c:crosses val="autoZero"/>
        <c:crossBetween val="midCat"/>
      </c:valAx>
      <c:valAx>
        <c:axId val="387809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87809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KLOTHO</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5301049868766403"/>
                  <c:y val="-0.2396015602216389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'KLOTHO PLATE-2'!$C$14:$C$20</c:f>
              <c:numCache>
                <c:formatCode>General</c:formatCode>
                <c:ptCount val="7"/>
                <c:pt idx="0">
                  <c:v>2.2439999999999998</c:v>
                </c:pt>
                <c:pt idx="1">
                  <c:v>1.3479999999999999</c:v>
                </c:pt>
                <c:pt idx="2">
                  <c:v>0.7569999999999999</c:v>
                </c:pt>
                <c:pt idx="3">
                  <c:v>0.433</c:v>
                </c:pt>
                <c:pt idx="4">
                  <c:v>0.184</c:v>
                </c:pt>
                <c:pt idx="5">
                  <c:v>5.4000000000000006E-2</c:v>
                </c:pt>
                <c:pt idx="6">
                  <c:v>0</c:v>
                </c:pt>
              </c:numCache>
            </c:numRef>
          </c:xVal>
          <c:yVal>
            <c:numRef>
              <c:f>'KLOTHO PLATE-2'!$D$14:$D$20</c:f>
              <c:numCache>
                <c:formatCode>General</c:formatCode>
                <c:ptCount val="7"/>
                <c:pt idx="0">
                  <c:v>20</c:v>
                </c:pt>
                <c:pt idx="1">
                  <c:v>10</c:v>
                </c:pt>
                <c:pt idx="2">
                  <c:v>5</c:v>
                </c:pt>
                <c:pt idx="3">
                  <c:v>2.5</c:v>
                </c:pt>
                <c:pt idx="4">
                  <c:v>1.25</c:v>
                </c:pt>
                <c:pt idx="5">
                  <c:v>0.63</c:v>
                </c:pt>
                <c:pt idx="6">
                  <c:v>0</c:v>
                </c:pt>
              </c:numCache>
            </c:numRef>
          </c:yVal>
          <c:smooth val="0"/>
          <c:extLst>
            <c:ext xmlns:c16="http://schemas.microsoft.com/office/drawing/2014/chart" uri="{C3380CC4-5D6E-409C-BE32-E72D297353CC}">
              <c16:uniqueId val="{00000000-6DEF-4FCC-97D6-16EF28AFFA63}"/>
            </c:ext>
          </c:extLst>
        </c:ser>
        <c:dLbls>
          <c:showLegendKey val="0"/>
          <c:showVal val="0"/>
          <c:showCatName val="0"/>
          <c:showSerName val="0"/>
          <c:showPercent val="0"/>
          <c:showBubbleSize val="0"/>
        </c:dLbls>
        <c:axId val="225382760"/>
        <c:axId val="225387352"/>
      </c:scatterChart>
      <c:valAx>
        <c:axId val="225382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25387352"/>
        <c:crosses val="autoZero"/>
        <c:crossBetween val="midCat"/>
      </c:valAx>
      <c:valAx>
        <c:axId val="225387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225382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365760</xdr:colOff>
      <xdr:row>9</xdr:row>
      <xdr:rowOff>175260</xdr:rowOff>
    </xdr:from>
    <xdr:to>
      <xdr:col>14</xdr:col>
      <xdr:colOff>60960</xdr:colOff>
      <xdr:row>24</xdr:row>
      <xdr:rowOff>175260</xdr:rowOff>
    </xdr:to>
    <xdr:graphicFrame macro="">
      <xdr:nvGraphicFramePr>
        <xdr:cNvPr id="3" name="Grafik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388620</xdr:colOff>
      <xdr:row>11</xdr:row>
      <xdr:rowOff>7620</xdr:rowOff>
    </xdr:from>
    <xdr:to>
      <xdr:col>14</xdr:col>
      <xdr:colOff>83820</xdr:colOff>
      <xdr:row>26</xdr:row>
      <xdr:rowOff>7620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464820</xdr:colOff>
      <xdr:row>10</xdr:row>
      <xdr:rowOff>0</xdr:rowOff>
    </xdr:from>
    <xdr:to>
      <xdr:col>14</xdr:col>
      <xdr:colOff>160020</xdr:colOff>
      <xdr:row>25</xdr:row>
      <xdr:rowOff>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411480</xdr:colOff>
      <xdr:row>8</xdr:row>
      <xdr:rowOff>7620</xdr:rowOff>
    </xdr:from>
    <xdr:to>
      <xdr:col>15</xdr:col>
      <xdr:colOff>106680</xdr:colOff>
      <xdr:row>23</xdr:row>
      <xdr:rowOff>7620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419100</xdr:colOff>
      <xdr:row>11</xdr:row>
      <xdr:rowOff>0</xdr:rowOff>
    </xdr:from>
    <xdr:to>
      <xdr:col>15</xdr:col>
      <xdr:colOff>114300</xdr:colOff>
      <xdr:row>26</xdr:row>
      <xdr:rowOff>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312420</xdr:colOff>
      <xdr:row>8</xdr:row>
      <xdr:rowOff>167640</xdr:rowOff>
    </xdr:from>
    <xdr:to>
      <xdr:col>15</xdr:col>
      <xdr:colOff>7620</xdr:colOff>
      <xdr:row>23</xdr:row>
      <xdr:rowOff>167640</xdr:rowOff>
    </xdr:to>
    <xdr:graphicFrame macro="">
      <xdr:nvGraphicFramePr>
        <xdr:cNvPr id="2" name="Grafi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8</xdr:col>
      <xdr:colOff>313602</xdr:colOff>
      <xdr:row>51</xdr:row>
      <xdr:rowOff>91440</xdr:rowOff>
    </xdr:to>
    <xdr:pic>
      <xdr:nvPicPr>
        <xdr:cNvPr id="2" name="Resim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912620"/>
          <a:ext cx="9670962" cy="7772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RK%20LAB/Desktop/2020-SONU&#199;LAR/Gamze%20hoca-mda-nef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FA"/>
      <sheetName val="MDA"/>
    </sheetNames>
    <sheetDataSet>
      <sheetData sheetId="0"/>
      <sheetData sheetId="1">
        <row r="4">
          <cell r="C4">
            <v>2.4810000000000003</v>
          </cell>
          <cell r="D4">
            <v>100</v>
          </cell>
        </row>
        <row r="5">
          <cell r="C5">
            <v>1.673</v>
          </cell>
          <cell r="D5">
            <v>50</v>
          </cell>
        </row>
        <row r="6">
          <cell r="C6">
            <v>0.99399999999999999</v>
          </cell>
          <cell r="D6">
            <v>25</v>
          </cell>
        </row>
        <row r="7">
          <cell r="C7">
            <v>0.51300000000000001</v>
          </cell>
          <cell r="D7">
            <v>12.5</v>
          </cell>
        </row>
        <row r="8">
          <cell r="C8">
            <v>0.28800000000000003</v>
          </cell>
          <cell r="D8">
            <v>6.25</v>
          </cell>
        </row>
        <row r="9">
          <cell r="C9">
            <v>0.122</v>
          </cell>
          <cell r="D9">
            <v>3.125</v>
          </cell>
        </row>
        <row r="10">
          <cell r="C10">
            <v>0</v>
          </cell>
          <cell r="D10">
            <v>0</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7"/>
  <sheetViews>
    <sheetView tabSelected="1" workbookViewId="0">
      <selection activeCell="L73" sqref="L73"/>
    </sheetView>
  </sheetViews>
  <sheetFormatPr defaultRowHeight="14.4" x14ac:dyDescent="0.3"/>
  <cols>
    <col min="1" max="1" width="20" customWidth="1"/>
    <col min="2" max="2" width="11.6640625" customWidth="1"/>
    <col min="3" max="3" width="12.5546875" customWidth="1"/>
    <col min="4" max="4" width="12.44140625" customWidth="1"/>
    <col min="5" max="5" width="11.88671875" customWidth="1"/>
  </cols>
  <sheetData>
    <row r="2" spans="1:12" x14ac:dyDescent="0.3">
      <c r="A2" s="5">
        <v>2.3159999999999998</v>
      </c>
      <c r="B2" s="4">
        <v>0.83200000000000007</v>
      </c>
      <c r="C2" s="4">
        <v>0.68500000000000005</v>
      </c>
      <c r="D2" s="4">
        <v>0.48599999999999999</v>
      </c>
      <c r="E2" s="4">
        <v>0.83699999999999997</v>
      </c>
      <c r="F2" s="4">
        <v>0.45</v>
      </c>
      <c r="G2" s="4">
        <v>0.53700000000000003</v>
      </c>
      <c r="H2" s="4">
        <v>0.626</v>
      </c>
      <c r="I2" s="4">
        <v>0.59599999999999997</v>
      </c>
      <c r="J2" s="4">
        <v>0.34900000000000003</v>
      </c>
      <c r="K2" s="4">
        <v>0.495</v>
      </c>
      <c r="L2" s="4">
        <v>0.499</v>
      </c>
    </row>
    <row r="3" spans="1:12" x14ac:dyDescent="0.3">
      <c r="A3" s="5">
        <v>1.5489999999999999</v>
      </c>
      <c r="B3" s="4">
        <v>0.28700000000000003</v>
      </c>
      <c r="C3" s="4">
        <v>0.46600000000000003</v>
      </c>
      <c r="D3" s="4">
        <v>0.48799999999999999</v>
      </c>
      <c r="E3" s="4">
        <v>0.67500000000000004</v>
      </c>
      <c r="F3" s="4">
        <v>0.49099999999999999</v>
      </c>
      <c r="G3" s="4">
        <v>0.47100000000000003</v>
      </c>
      <c r="H3" s="4">
        <v>0.624</v>
      </c>
      <c r="I3" s="4">
        <v>0.497</v>
      </c>
      <c r="J3" s="4">
        <v>0.105</v>
      </c>
      <c r="K3" s="4">
        <v>0.126</v>
      </c>
      <c r="L3" s="4">
        <v>0.28100000000000003</v>
      </c>
    </row>
    <row r="4" spans="1:12" x14ac:dyDescent="0.3">
      <c r="A4" s="5">
        <v>0.88</v>
      </c>
      <c r="B4" s="4">
        <v>0.66400000000000003</v>
      </c>
      <c r="C4" s="4">
        <v>0.61099999999999999</v>
      </c>
      <c r="D4" s="4">
        <v>0.499</v>
      </c>
      <c r="E4" s="4">
        <v>0.59799999999999998</v>
      </c>
      <c r="F4" s="4">
        <v>0.45900000000000002</v>
      </c>
      <c r="G4" s="4">
        <v>0.48699999999999999</v>
      </c>
      <c r="H4" s="4">
        <v>0.495</v>
      </c>
      <c r="I4" s="4">
        <v>0.46</v>
      </c>
      <c r="J4" s="4">
        <v>0.65600000000000003</v>
      </c>
      <c r="K4" s="4">
        <v>0.55600000000000005</v>
      </c>
      <c r="L4" s="4">
        <v>0.39700000000000002</v>
      </c>
    </row>
    <row r="5" spans="1:12" x14ac:dyDescent="0.3">
      <c r="A5" s="5">
        <v>0.40200000000000002</v>
      </c>
      <c r="B5" s="4">
        <v>0.51700000000000002</v>
      </c>
      <c r="C5" s="4">
        <v>0.53700000000000003</v>
      </c>
      <c r="D5" s="4">
        <v>0.22500000000000001</v>
      </c>
      <c r="E5" s="4">
        <v>0.52300000000000002</v>
      </c>
      <c r="F5" s="4">
        <v>0.51100000000000001</v>
      </c>
      <c r="G5" s="4">
        <v>0.58699999999999997</v>
      </c>
      <c r="H5" s="4">
        <v>0.48899999999999999</v>
      </c>
      <c r="I5" s="4">
        <v>0.59699999999999998</v>
      </c>
      <c r="J5" s="4">
        <v>0.10200000000000001</v>
      </c>
      <c r="K5" s="4">
        <v>0.22900000000000001</v>
      </c>
      <c r="L5" s="4">
        <v>0.46300000000000002</v>
      </c>
    </row>
    <row r="6" spans="1:12" x14ac:dyDescent="0.3">
      <c r="A6" s="5">
        <v>0.249</v>
      </c>
      <c r="B6" s="4">
        <v>0.59199999999999997</v>
      </c>
      <c r="C6" s="4">
        <v>0.59799999999999998</v>
      </c>
      <c r="D6" s="4">
        <v>0.63600000000000001</v>
      </c>
      <c r="E6" s="4">
        <v>0.39800000000000002</v>
      </c>
      <c r="F6" s="4">
        <v>0.61299999999999999</v>
      </c>
      <c r="G6" s="4">
        <v>0.57699999999999996</v>
      </c>
      <c r="H6" s="4">
        <v>0.55300000000000005</v>
      </c>
      <c r="I6" s="4">
        <v>0.54500000000000004</v>
      </c>
      <c r="J6" s="4">
        <v>0.42699999999999999</v>
      </c>
      <c r="K6" s="4">
        <v>0.38100000000000001</v>
      </c>
      <c r="L6" s="4">
        <v>0.438</v>
      </c>
    </row>
    <row r="7" spans="1:12" x14ac:dyDescent="0.3">
      <c r="A7" s="5">
        <v>0.16400000000000001</v>
      </c>
      <c r="B7" s="4">
        <v>0.48499999999999999</v>
      </c>
      <c r="C7" s="4">
        <v>0.63400000000000001</v>
      </c>
      <c r="D7" s="4">
        <v>0.28100000000000003</v>
      </c>
      <c r="E7" s="4">
        <v>0.48499999999999999</v>
      </c>
      <c r="F7" s="4">
        <v>0.70399999999999996</v>
      </c>
      <c r="G7" s="4">
        <v>0.57400000000000007</v>
      </c>
      <c r="H7" s="4">
        <v>0.54700000000000004</v>
      </c>
      <c r="I7" s="4">
        <v>0.61199999999999999</v>
      </c>
      <c r="J7" s="4">
        <v>0.19700000000000001</v>
      </c>
      <c r="K7" s="4">
        <v>0.24399999999999999</v>
      </c>
      <c r="L7" s="4">
        <v>0.23200000000000001</v>
      </c>
    </row>
    <row r="8" spans="1:12" x14ac:dyDescent="0.3">
      <c r="A8" s="5">
        <v>0.11799999999999999</v>
      </c>
      <c r="B8" s="4">
        <v>0.54</v>
      </c>
      <c r="C8" s="4">
        <v>0.57400000000000007</v>
      </c>
      <c r="D8" s="4">
        <v>0.626</v>
      </c>
      <c r="E8" s="4">
        <v>0.55600000000000005</v>
      </c>
      <c r="F8" s="4">
        <v>0.55600000000000005</v>
      </c>
      <c r="G8" s="4">
        <v>0.47500000000000003</v>
      </c>
      <c r="H8" s="4">
        <v>0.51100000000000001</v>
      </c>
      <c r="I8" s="4">
        <v>0.53700000000000003</v>
      </c>
      <c r="J8" s="4">
        <v>0.19400000000000001</v>
      </c>
      <c r="K8" s="4">
        <v>0.14699999999999999</v>
      </c>
    </row>
    <row r="9" spans="1:12" x14ac:dyDescent="0.3">
      <c r="A9" s="6">
        <v>6.8000000000000005E-2</v>
      </c>
      <c r="B9" s="4">
        <v>0.67700000000000005</v>
      </c>
      <c r="C9" s="4">
        <v>0.66200000000000003</v>
      </c>
      <c r="D9" s="4">
        <v>0.61799999999999999</v>
      </c>
      <c r="E9" s="4">
        <v>0.626</v>
      </c>
      <c r="F9" s="4">
        <v>0.57799999999999996</v>
      </c>
      <c r="G9" s="4">
        <v>0.47500000000000003</v>
      </c>
      <c r="H9" s="4">
        <v>0.53800000000000003</v>
      </c>
      <c r="I9" s="4">
        <v>0.51200000000000001</v>
      </c>
      <c r="J9" s="4">
        <v>0.129</v>
      </c>
      <c r="K9" s="4">
        <v>0.185</v>
      </c>
    </row>
    <row r="12" spans="1:12" x14ac:dyDescent="0.3">
      <c r="A12" t="s">
        <v>0</v>
      </c>
      <c r="B12" s="9" t="s">
        <v>9</v>
      </c>
      <c r="C12" s="9" t="s">
        <v>10</v>
      </c>
      <c r="D12" s="9" t="s">
        <v>11</v>
      </c>
      <c r="E12" s="9" t="s">
        <v>12</v>
      </c>
    </row>
    <row r="13" spans="1:12" x14ac:dyDescent="0.3">
      <c r="A13" t="s">
        <v>1</v>
      </c>
      <c r="B13" s="5">
        <v>2.3159999999999998</v>
      </c>
      <c r="C13" s="2">
        <f>B13-B20</f>
        <v>2.2479999999999998</v>
      </c>
      <c r="D13" s="1">
        <v>10</v>
      </c>
      <c r="E13" s="10">
        <f>(1.1106*C13*C13)+(1.8219*C13)+(0.1786)</f>
        <v>9.886652742399999</v>
      </c>
    </row>
    <row r="14" spans="1:12" x14ac:dyDescent="0.3">
      <c r="A14" t="s">
        <v>2</v>
      </c>
      <c r="B14" s="5">
        <v>1.5489999999999999</v>
      </c>
      <c r="C14" s="2">
        <f>B14-B20</f>
        <v>1.4809999999999999</v>
      </c>
      <c r="D14" s="2">
        <v>5</v>
      </c>
      <c r="E14" s="10">
        <f t="shared" ref="E14:E77" si="0">(1.1106*C14*C14)+(1.8219*C14)+(0.1786)</f>
        <v>5.3127806265999995</v>
      </c>
    </row>
    <row r="15" spans="1:12" x14ac:dyDescent="0.3">
      <c r="A15" t="s">
        <v>3</v>
      </c>
      <c r="B15" s="5">
        <v>0.88</v>
      </c>
      <c r="C15" s="2">
        <f>B15-B20</f>
        <v>0.81200000000000006</v>
      </c>
      <c r="D15" s="2">
        <v>2.5</v>
      </c>
      <c r="E15" s="10">
        <f t="shared" si="0"/>
        <v>2.3902502464000004</v>
      </c>
    </row>
    <row r="16" spans="1:12" x14ac:dyDescent="0.3">
      <c r="A16" t="s">
        <v>4</v>
      </c>
      <c r="B16" s="5">
        <v>0.40200000000000002</v>
      </c>
      <c r="C16" s="2">
        <f>B16-B20</f>
        <v>0.33400000000000002</v>
      </c>
      <c r="D16" s="2">
        <v>1.25</v>
      </c>
      <c r="E16" s="10">
        <f t="shared" si="0"/>
        <v>0.91100869360000003</v>
      </c>
    </row>
    <row r="17" spans="1:12" x14ac:dyDescent="0.3">
      <c r="A17" t="s">
        <v>5</v>
      </c>
      <c r="B17" s="5">
        <v>0.249</v>
      </c>
      <c r="C17" s="2">
        <f>B17-B20</f>
        <v>0.18099999999999999</v>
      </c>
      <c r="D17" s="2">
        <v>0.63</v>
      </c>
      <c r="E17" s="10">
        <f t="shared" si="0"/>
        <v>0.54474826659999998</v>
      </c>
    </row>
    <row r="18" spans="1:12" x14ac:dyDescent="0.3">
      <c r="A18" t="s">
        <v>6</v>
      </c>
      <c r="B18" s="5">
        <v>0.16400000000000001</v>
      </c>
      <c r="C18" s="2">
        <f>B18-B20</f>
        <v>9.6000000000000002E-2</v>
      </c>
      <c r="D18" s="2">
        <v>0.32</v>
      </c>
      <c r="E18" s="10">
        <f t="shared" si="0"/>
        <v>0.36373768960000002</v>
      </c>
    </row>
    <row r="19" spans="1:12" x14ac:dyDescent="0.3">
      <c r="A19" t="s">
        <v>7</v>
      </c>
      <c r="B19" s="5">
        <v>0.11799999999999999</v>
      </c>
      <c r="C19" s="2">
        <f>B19-B20</f>
        <v>4.9999999999999989E-2</v>
      </c>
      <c r="D19" s="2">
        <v>0.16</v>
      </c>
      <c r="E19" s="10">
        <f t="shared" si="0"/>
        <v>0.27247149999999998</v>
      </c>
    </row>
    <row r="20" spans="1:12" x14ac:dyDescent="0.3">
      <c r="A20" t="s">
        <v>8</v>
      </c>
      <c r="B20" s="6">
        <v>6.8000000000000005E-2</v>
      </c>
      <c r="C20" s="2">
        <f>B20-B20</f>
        <v>0</v>
      </c>
      <c r="D20" s="2">
        <v>0</v>
      </c>
      <c r="E20" s="10">
        <f t="shared" si="0"/>
        <v>0.17860000000000001</v>
      </c>
    </row>
    <row r="26" spans="1:12" x14ac:dyDescent="0.3">
      <c r="G26" s="11"/>
      <c r="J26" s="11" t="s">
        <v>13</v>
      </c>
      <c r="K26" s="11"/>
      <c r="L26" s="11"/>
    </row>
    <row r="29" spans="1:12" x14ac:dyDescent="0.3">
      <c r="A29" s="13" t="s">
        <v>14</v>
      </c>
      <c r="B29" s="4" t="s">
        <v>15</v>
      </c>
      <c r="C29" s="3" t="s">
        <v>8</v>
      </c>
      <c r="D29" s="2" t="s">
        <v>10</v>
      </c>
      <c r="E29" s="12" t="s">
        <v>12</v>
      </c>
    </row>
    <row r="30" spans="1:12" x14ac:dyDescent="0.3">
      <c r="A30" s="22" t="s">
        <v>71</v>
      </c>
      <c r="B30" s="22"/>
      <c r="C30" s="22"/>
      <c r="D30" s="22"/>
      <c r="E30" s="22"/>
    </row>
    <row r="31" spans="1:12" x14ac:dyDescent="0.3">
      <c r="A31" s="13" t="s">
        <v>29</v>
      </c>
      <c r="B31" s="4">
        <v>0.83200000000000007</v>
      </c>
      <c r="C31" s="6">
        <v>6.8000000000000005E-2</v>
      </c>
      <c r="D31" s="2">
        <f>(B31-C31)</f>
        <v>0.76400000000000001</v>
      </c>
      <c r="E31" s="10">
        <f>(1.1106*D31*D31)+(1.8219*D31)+(0.1786)</f>
        <v>2.2187843776</v>
      </c>
    </row>
    <row r="32" spans="1:12" x14ac:dyDescent="0.3">
      <c r="A32" s="13" t="s">
        <v>30</v>
      </c>
      <c r="B32" s="4">
        <v>0.28700000000000003</v>
      </c>
      <c r="C32" s="6">
        <v>6.8000000000000005E-2</v>
      </c>
      <c r="D32" s="2">
        <f>(B32-C32)</f>
        <v>0.21900000000000003</v>
      </c>
      <c r="E32" s="10">
        <f>(1.1106*D32*D32)+(1.8219*D32)+(0.1786)</f>
        <v>0.63086158660000013</v>
      </c>
    </row>
    <row r="33" spans="1:5" x14ac:dyDescent="0.3">
      <c r="A33" s="13" t="s">
        <v>31</v>
      </c>
      <c r="B33" s="4">
        <v>0.66400000000000003</v>
      </c>
      <c r="C33" s="6">
        <v>6.8000000000000005E-2</v>
      </c>
      <c r="D33" s="2">
        <f>(B33-C33)</f>
        <v>0.59600000000000009</v>
      </c>
      <c r="E33" s="10">
        <f>(1.1106*D33*D33)+(1.8219*D33)+(0.1786)</f>
        <v>1.6589552896000004</v>
      </c>
    </row>
    <row r="34" spans="1:5" x14ac:dyDescent="0.3">
      <c r="A34" s="13" t="s">
        <v>32</v>
      </c>
      <c r="B34" s="4">
        <v>0.51700000000000002</v>
      </c>
      <c r="C34" s="6">
        <v>6.8000000000000005E-2</v>
      </c>
      <c r="D34" s="2">
        <f>(B34-C34)</f>
        <v>0.44900000000000001</v>
      </c>
      <c r="E34" s="10">
        <f>(1.1106*D34*D34)+(1.8219*D34)+(0.1786)</f>
        <v>1.2205311706000002</v>
      </c>
    </row>
    <row r="35" spans="1:5" x14ac:dyDescent="0.3">
      <c r="A35" s="13" t="s">
        <v>33</v>
      </c>
      <c r="B35" s="4">
        <v>0.59199999999999997</v>
      </c>
      <c r="C35" s="6">
        <v>6.8000000000000005E-2</v>
      </c>
      <c r="D35" s="2">
        <f>(B35-C35)</f>
        <v>0.52400000000000002</v>
      </c>
      <c r="E35" s="10">
        <f>(1.1106*D35*D35)+(1.8219*D35)+(0.1786)</f>
        <v>1.4382197056000001</v>
      </c>
    </row>
    <row r="36" spans="1:5" x14ac:dyDescent="0.3">
      <c r="A36" s="13" t="s">
        <v>34</v>
      </c>
      <c r="B36" s="4">
        <v>0.48499999999999999</v>
      </c>
      <c r="C36" s="6">
        <v>6.8000000000000005E-2</v>
      </c>
      <c r="D36" s="2">
        <f>(B36-C36)</f>
        <v>0.41699999999999998</v>
      </c>
      <c r="E36" s="10">
        <f>(1.1106*D36*D36)+(1.8219*D36)+(0.1786)</f>
        <v>1.1314534234</v>
      </c>
    </row>
    <row r="37" spans="1:5" x14ac:dyDescent="0.3">
      <c r="A37" s="13" t="s">
        <v>35</v>
      </c>
      <c r="B37" s="4">
        <v>0.54</v>
      </c>
      <c r="C37" s="6">
        <v>6.8000000000000005E-2</v>
      </c>
      <c r="D37" s="2">
        <f>(B37-C37)</f>
        <v>0.47200000000000003</v>
      </c>
      <c r="E37" s="10">
        <f>(1.1106*D37*D37)+(1.8219*D37)+(0.1786)</f>
        <v>1.2859607104000002</v>
      </c>
    </row>
    <row r="38" spans="1:5" x14ac:dyDescent="0.3">
      <c r="A38" s="13" t="s">
        <v>36</v>
      </c>
      <c r="B38" s="4">
        <v>0.67700000000000005</v>
      </c>
      <c r="C38" s="6">
        <v>6.8000000000000005E-2</v>
      </c>
      <c r="D38" s="2">
        <f>(B38-C38)</f>
        <v>0.60899999999999999</v>
      </c>
      <c r="E38" s="10">
        <f>(1.1106*D38*D38)+(1.8219*D38)+(0.1786)</f>
        <v>1.7000375386000002</v>
      </c>
    </row>
    <row r="39" spans="1:5" x14ac:dyDescent="0.3">
      <c r="A39" s="13" t="s">
        <v>37</v>
      </c>
      <c r="B39" s="4">
        <v>0.68500000000000005</v>
      </c>
      <c r="C39" s="6">
        <v>6.8000000000000005E-2</v>
      </c>
      <c r="D39" s="2">
        <f>(B39-C39)</f>
        <v>0.61699999999999999</v>
      </c>
      <c r="E39" s="10">
        <f>(1.1106*D39*D39)+(1.8219*D39)+(0.1786)</f>
        <v>1.7255055034</v>
      </c>
    </row>
    <row r="40" spans="1:5" x14ac:dyDescent="0.3">
      <c r="A40" s="13" t="s">
        <v>38</v>
      </c>
      <c r="B40" s="4">
        <v>0.46600000000000003</v>
      </c>
      <c r="C40" s="6">
        <v>6.8000000000000005E-2</v>
      </c>
      <c r="D40" s="2">
        <f>(B40-C40)</f>
        <v>0.39800000000000002</v>
      </c>
      <c r="E40" s="10">
        <f>(1.1106*D40*D40)+(1.8219*D40)+(0.1786)</f>
        <v>1.0796396824000001</v>
      </c>
    </row>
    <row r="41" spans="1:5" x14ac:dyDescent="0.3">
      <c r="A41" s="13" t="s">
        <v>39</v>
      </c>
      <c r="B41" s="4">
        <v>0.61099999999999999</v>
      </c>
      <c r="C41" s="6">
        <v>6.8000000000000005E-2</v>
      </c>
      <c r="D41" s="2">
        <f>(B41-C41)</f>
        <v>0.54299999999999993</v>
      </c>
      <c r="E41" s="10">
        <f>(1.1106*D41*D41)+(1.8219*D41)+(0.1786)</f>
        <v>1.4953509993999998</v>
      </c>
    </row>
    <row r="42" spans="1:5" x14ac:dyDescent="0.3">
      <c r="A42" s="13" t="s">
        <v>40</v>
      </c>
      <c r="B42" s="4">
        <v>0.53700000000000003</v>
      </c>
      <c r="C42" s="6">
        <v>6.8000000000000005E-2</v>
      </c>
      <c r="D42" s="2">
        <f>(B42-C42)</f>
        <v>0.46900000000000003</v>
      </c>
      <c r="E42" s="10">
        <f>(1.1106*D42*D42)+(1.8219*D42)+(0.1786)</f>
        <v>1.2773597866000002</v>
      </c>
    </row>
    <row r="43" spans="1:5" x14ac:dyDescent="0.3">
      <c r="A43" s="13" t="s">
        <v>41</v>
      </c>
      <c r="B43" s="4">
        <v>0.59799999999999998</v>
      </c>
      <c r="C43" s="6">
        <v>6.8000000000000005E-2</v>
      </c>
      <c r="D43" s="2">
        <f>(B43-C43)</f>
        <v>0.53</v>
      </c>
      <c r="E43" s="10">
        <f>(1.1106*D43*D43)+(1.8219*D43)+(0.1786)</f>
        <v>1.4561745400000004</v>
      </c>
    </row>
    <row r="44" spans="1:5" x14ac:dyDescent="0.3">
      <c r="A44" s="13" t="s">
        <v>42</v>
      </c>
      <c r="B44" s="4">
        <v>0.63400000000000001</v>
      </c>
      <c r="C44" s="6">
        <v>6.8000000000000005E-2</v>
      </c>
      <c r="D44" s="2">
        <f>(B44-C44)</f>
        <v>0.56600000000000006</v>
      </c>
      <c r="E44" s="10">
        <f>(1.1106*D44*D44)+(1.8219*D44)+(0.1786)</f>
        <v>1.5655827736000003</v>
      </c>
    </row>
    <row r="45" spans="1:5" x14ac:dyDescent="0.3">
      <c r="A45" s="13" t="s">
        <v>43</v>
      </c>
      <c r="B45" s="4">
        <v>0.57400000000000007</v>
      </c>
      <c r="C45" s="6">
        <v>6.8000000000000005E-2</v>
      </c>
      <c r="D45" s="2">
        <f>(B45-C45)</f>
        <v>0.50600000000000001</v>
      </c>
      <c r="E45" s="10">
        <f>(1.1106*D45*D45)+(1.8219*D45)+(0.1786)</f>
        <v>1.3848349816000003</v>
      </c>
    </row>
    <row r="46" spans="1:5" x14ac:dyDescent="0.3">
      <c r="A46" s="13" t="s">
        <v>44</v>
      </c>
      <c r="B46" s="4">
        <v>0.66200000000000003</v>
      </c>
      <c r="C46" s="6">
        <v>6.8000000000000005E-2</v>
      </c>
      <c r="D46" s="2">
        <f>(B46-C46)</f>
        <v>0.59400000000000008</v>
      </c>
      <c r="E46" s="10">
        <f>(1.1106*D46*D46)+(1.8219*D46)+(0.1786)</f>
        <v>1.6526682616000004</v>
      </c>
    </row>
    <row r="47" spans="1:5" x14ac:dyDescent="0.3">
      <c r="A47" s="13" t="s">
        <v>45</v>
      </c>
      <c r="B47" s="4">
        <v>0.48599999999999999</v>
      </c>
      <c r="C47" s="6">
        <v>6.8000000000000005E-2</v>
      </c>
      <c r="D47" s="2">
        <f>(B47-C47)</f>
        <v>0.41799999999999998</v>
      </c>
      <c r="E47" s="10">
        <f>(1.1106*D47*D47)+(1.8219*D47)+(0.1786)</f>
        <v>1.1342026744</v>
      </c>
    </row>
    <row r="48" spans="1:5" x14ac:dyDescent="0.3">
      <c r="A48" s="13" t="s">
        <v>46</v>
      </c>
      <c r="B48" s="4">
        <v>0.48799999999999999</v>
      </c>
      <c r="C48" s="6">
        <v>6.8000000000000005E-2</v>
      </c>
      <c r="D48" s="2">
        <f>(B48-C48)</f>
        <v>0.42</v>
      </c>
      <c r="E48" s="10">
        <f>(1.1106*D48*D48)+(1.8219*D48)+(0.1786)</f>
        <v>1.13970784</v>
      </c>
    </row>
    <row r="49" spans="1:5" x14ac:dyDescent="0.3">
      <c r="A49" s="13" t="s">
        <v>47</v>
      </c>
      <c r="B49" s="4">
        <v>0.499</v>
      </c>
      <c r="C49" s="6">
        <v>6.8000000000000005E-2</v>
      </c>
      <c r="D49" s="2">
        <f>(B49-C49)</f>
        <v>0.43099999999999999</v>
      </c>
      <c r="E49" s="10">
        <f>(1.1106*D49*D49)+(1.8219*D49)+(0.1786)</f>
        <v>1.1701450666000002</v>
      </c>
    </row>
    <row r="50" spans="1:5" x14ac:dyDescent="0.3">
      <c r="A50" s="13" t="s">
        <v>48</v>
      </c>
      <c r="B50" s="4">
        <v>0.22500000000000001</v>
      </c>
      <c r="C50" s="6">
        <v>6.8000000000000005E-2</v>
      </c>
      <c r="D50" s="2">
        <f>(B50-C50)</f>
        <v>0.157</v>
      </c>
      <c r="E50" s="10">
        <f>(1.1106*D50*D50)+(1.8219*D50)+(0.1786)</f>
        <v>0.49201347940000006</v>
      </c>
    </row>
    <row r="51" spans="1:5" x14ac:dyDescent="0.3">
      <c r="A51" s="13" t="s">
        <v>49</v>
      </c>
      <c r="B51" s="4">
        <v>0.63600000000000001</v>
      </c>
      <c r="C51" s="6">
        <v>6.8000000000000005E-2</v>
      </c>
      <c r="D51" s="2">
        <f>(B51-C51)</f>
        <v>0.56800000000000006</v>
      </c>
      <c r="E51" s="10">
        <f>(1.1106*D51*D51)+(1.8219*D51)+(0.1786)</f>
        <v>1.5717454144000003</v>
      </c>
    </row>
    <row r="52" spans="1:5" x14ac:dyDescent="0.3">
      <c r="A52" s="13" t="s">
        <v>50</v>
      </c>
      <c r="B52" s="4">
        <v>0.28100000000000003</v>
      </c>
      <c r="C52" s="6">
        <v>6.8000000000000005E-2</v>
      </c>
      <c r="D52" s="2">
        <f>(B52-C52)</f>
        <v>0.21300000000000002</v>
      </c>
      <c r="E52" s="10">
        <f>(1.1106*D52*D52)+(1.8219*D52)+(0.1786)</f>
        <v>0.61705151140000003</v>
      </c>
    </row>
    <row r="53" spans="1:5" x14ac:dyDescent="0.3">
      <c r="A53" s="13" t="s">
        <v>51</v>
      </c>
      <c r="B53" s="4">
        <v>0.626</v>
      </c>
      <c r="C53" s="6">
        <v>6.8000000000000005E-2</v>
      </c>
      <c r="D53" s="2">
        <f>(B53-C53)</f>
        <v>0.55800000000000005</v>
      </c>
      <c r="E53" s="10">
        <f>(1.1106*D53*D53)+(1.8219*D53)+(0.1786)</f>
        <v>1.5410210584000004</v>
      </c>
    </row>
    <row r="54" spans="1:5" x14ac:dyDescent="0.3">
      <c r="A54" s="13" t="s">
        <v>52</v>
      </c>
      <c r="B54" s="4">
        <v>0.61799999999999999</v>
      </c>
      <c r="C54" s="6">
        <v>6.8000000000000005E-2</v>
      </c>
      <c r="D54" s="2">
        <f>(B54-C54)</f>
        <v>0.55000000000000004</v>
      </c>
      <c r="E54" s="10">
        <f>(1.1106*D54*D54)+(1.8219*D54)+(0.1786)</f>
        <v>1.5166015000000004</v>
      </c>
    </row>
    <row r="55" spans="1:5" x14ac:dyDescent="0.3">
      <c r="A55" s="13" t="s">
        <v>53</v>
      </c>
      <c r="B55" s="4">
        <v>0.83699999999999997</v>
      </c>
      <c r="C55" s="6">
        <v>6.8000000000000005E-2</v>
      </c>
      <c r="D55" s="2">
        <f>(B55-C55)</f>
        <v>0.76899999999999991</v>
      </c>
      <c r="E55" s="10">
        <f>(1.1106*D55*D55)+(1.8219*D55)+(0.1786)</f>
        <v>2.2364066265999996</v>
      </c>
    </row>
    <row r="56" spans="1:5" x14ac:dyDescent="0.3">
      <c r="A56" s="13" t="s">
        <v>54</v>
      </c>
      <c r="B56" s="4">
        <v>0.67500000000000004</v>
      </c>
      <c r="C56" s="6">
        <v>6.8000000000000005E-2</v>
      </c>
      <c r="D56" s="2">
        <f>(B56-C56)</f>
        <v>0.60699999999999998</v>
      </c>
      <c r="E56" s="10">
        <f>(1.1106*D56*D56)+(1.8219*D56)+(0.1786)</f>
        <v>1.6936927594</v>
      </c>
    </row>
    <row r="57" spans="1:5" x14ac:dyDescent="0.3">
      <c r="A57" s="13" t="s">
        <v>55</v>
      </c>
      <c r="B57" s="4">
        <v>0.59799999999999998</v>
      </c>
      <c r="C57" s="6">
        <v>6.8000000000000005E-2</v>
      </c>
      <c r="D57" s="2">
        <f>(B57-C57)</f>
        <v>0.53</v>
      </c>
      <c r="E57" s="10">
        <f>(1.1106*D57*D57)+(1.8219*D57)+(0.1786)</f>
        <v>1.4561745400000004</v>
      </c>
    </row>
    <row r="58" spans="1:5" x14ac:dyDescent="0.3">
      <c r="A58" s="13" t="s">
        <v>56</v>
      </c>
      <c r="B58" s="4">
        <v>0.52300000000000002</v>
      </c>
      <c r="C58" s="6">
        <v>6.8000000000000005E-2</v>
      </c>
      <c r="D58" s="2">
        <f>(B58-C58)</f>
        <v>0.45500000000000002</v>
      </c>
      <c r="E58" s="10">
        <f>(1.1106*D58*D58)+(1.8219*D58)+(0.1786)</f>
        <v>1.2374864650000001</v>
      </c>
    </row>
    <row r="59" spans="1:5" x14ac:dyDescent="0.3">
      <c r="A59" s="13" t="s">
        <v>57</v>
      </c>
      <c r="B59" s="4">
        <v>0.39800000000000002</v>
      </c>
      <c r="C59" s="6">
        <v>6.8000000000000005E-2</v>
      </c>
      <c r="D59" s="2">
        <f>(B59-C59)</f>
        <v>0.33</v>
      </c>
      <c r="E59" s="10">
        <f>(1.1106*D59*D59)+(1.8219*D59)+(0.1786)</f>
        <v>0.90077134000000003</v>
      </c>
    </row>
    <row r="60" spans="1:5" x14ac:dyDescent="0.3">
      <c r="A60" s="13" t="s">
        <v>58</v>
      </c>
      <c r="B60" s="4">
        <v>0.48499999999999999</v>
      </c>
      <c r="C60" s="6">
        <v>6.8000000000000005E-2</v>
      </c>
      <c r="D60" s="2">
        <f>(B60-C60)</f>
        <v>0.41699999999999998</v>
      </c>
      <c r="E60" s="10">
        <f>(1.1106*D60*D60)+(1.8219*D60)+(0.1786)</f>
        <v>1.1314534234</v>
      </c>
    </row>
    <row r="61" spans="1:5" x14ac:dyDescent="0.3">
      <c r="A61" s="13" t="s">
        <v>59</v>
      </c>
      <c r="B61" s="4">
        <v>0.55600000000000005</v>
      </c>
      <c r="C61" s="6">
        <v>6.8000000000000005E-2</v>
      </c>
      <c r="D61" s="2">
        <f>(B61-C61)</f>
        <v>0.48800000000000004</v>
      </c>
      <c r="E61" s="10">
        <f>(1.1106*D61*D61)+(1.8219*D61)+(0.1786)</f>
        <v>1.3321699264000002</v>
      </c>
    </row>
    <row r="62" spans="1:5" x14ac:dyDescent="0.3">
      <c r="A62" s="13" t="s">
        <v>60</v>
      </c>
      <c r="B62" s="4">
        <v>0.626</v>
      </c>
      <c r="C62" s="6">
        <v>6.8000000000000005E-2</v>
      </c>
      <c r="D62" s="2">
        <f>(B62-C62)</f>
        <v>0.55800000000000005</v>
      </c>
      <c r="E62" s="10">
        <f>(1.1106*D62*D62)+(1.8219*D62)+(0.1786)</f>
        <v>1.5410210584000004</v>
      </c>
    </row>
    <row r="63" spans="1:5" x14ac:dyDescent="0.3">
      <c r="A63" s="13" t="s">
        <v>62</v>
      </c>
      <c r="B63" s="4">
        <v>0.45</v>
      </c>
      <c r="C63" s="6">
        <v>6.8000000000000005E-2</v>
      </c>
      <c r="D63" s="2">
        <f>(B63-C63)</f>
        <v>0.38200000000000001</v>
      </c>
      <c r="E63" s="10">
        <f>(1.1106*D63*D63)+(1.8219*D63)+(0.1786)</f>
        <v>1.0366289944000002</v>
      </c>
    </row>
    <row r="64" spans="1:5" x14ac:dyDescent="0.3">
      <c r="A64" s="13" t="s">
        <v>61</v>
      </c>
      <c r="B64" s="4">
        <v>0.49099999999999999</v>
      </c>
      <c r="C64" s="6">
        <v>6.8000000000000005E-2</v>
      </c>
      <c r="D64" s="2">
        <f>(B64-C64)</f>
        <v>0.42299999999999999</v>
      </c>
      <c r="E64" s="10">
        <f>(1.1106*D64*D64)+(1.8219*D64)+(0.1786)</f>
        <v>1.1479822474000001</v>
      </c>
    </row>
    <row r="65" spans="1:5" x14ac:dyDescent="0.3">
      <c r="A65" s="13" t="s">
        <v>63</v>
      </c>
      <c r="B65" s="4">
        <v>0.45900000000000002</v>
      </c>
      <c r="C65" s="6">
        <v>6.8000000000000005E-2</v>
      </c>
      <c r="D65" s="2">
        <f>(B65-C65)</f>
        <v>0.39100000000000001</v>
      </c>
      <c r="E65" s="10">
        <f>(1.1106*D65*D65)+(1.8219*D65)+(0.1786)</f>
        <v>1.0607525386000001</v>
      </c>
    </row>
    <row r="66" spans="1:5" x14ac:dyDescent="0.3">
      <c r="A66" s="13" t="s">
        <v>64</v>
      </c>
      <c r="B66" s="4">
        <v>0.51100000000000001</v>
      </c>
      <c r="C66" s="6">
        <v>6.8000000000000005E-2</v>
      </c>
      <c r="D66" s="2">
        <f>(B66-C66)</f>
        <v>0.443</v>
      </c>
      <c r="E66" s="10">
        <f>(1.1106*D66*D66)+(1.8219*D66)+(0.1786)</f>
        <v>1.2036558394000001</v>
      </c>
    </row>
    <row r="67" spans="1:5" x14ac:dyDescent="0.3">
      <c r="A67" s="13" t="s">
        <v>43</v>
      </c>
      <c r="B67" s="4">
        <v>0.61299999999999999</v>
      </c>
      <c r="C67" s="6">
        <v>6.8000000000000005E-2</v>
      </c>
      <c r="D67" s="2">
        <f>(B67-C67)</f>
        <v>0.54499999999999993</v>
      </c>
      <c r="E67" s="10">
        <f>(1.1106*D67*D67)+(1.8219*D67)+(0.1786)</f>
        <v>1.5014114649999999</v>
      </c>
    </row>
    <row r="68" spans="1:5" x14ac:dyDescent="0.3">
      <c r="A68" s="13" t="s">
        <v>65</v>
      </c>
      <c r="B68" s="4">
        <v>0.70399999999999996</v>
      </c>
      <c r="C68" s="6">
        <v>6.8000000000000005E-2</v>
      </c>
      <c r="D68" s="2">
        <f>(B68-C68)</f>
        <v>0.6359999999999999</v>
      </c>
      <c r="E68" s="10">
        <f>(1.1106*D68*D68)+(1.8219*D68)+(0.1786)</f>
        <v>1.7865616575999999</v>
      </c>
    </row>
    <row r="69" spans="1:5" x14ac:dyDescent="0.3">
      <c r="A69" s="13" t="s">
        <v>66</v>
      </c>
      <c r="B69" s="4">
        <v>0.55600000000000005</v>
      </c>
      <c r="C69" s="6">
        <v>6.8000000000000005E-2</v>
      </c>
      <c r="D69" s="2">
        <f>(B69-C69)</f>
        <v>0.48800000000000004</v>
      </c>
      <c r="E69" s="10">
        <f>(1.1106*D69*D69)+(1.8219*D69)+(0.1786)</f>
        <v>1.3321699264000002</v>
      </c>
    </row>
    <row r="70" spans="1:5" x14ac:dyDescent="0.3">
      <c r="A70" s="13" t="s">
        <v>67</v>
      </c>
      <c r="B70" s="4">
        <v>0.57799999999999996</v>
      </c>
      <c r="C70" s="6">
        <v>6.8000000000000005E-2</v>
      </c>
      <c r="D70" s="2">
        <f>(B70-C70)</f>
        <v>0.51</v>
      </c>
      <c r="E70" s="10">
        <f>(1.1106*D70*D70)+(1.8219*D70)+(0.1786)</f>
        <v>1.3966360600000003</v>
      </c>
    </row>
    <row r="71" spans="1:5" x14ac:dyDescent="0.3">
      <c r="A71" s="21" t="s">
        <v>70</v>
      </c>
      <c r="B71" s="4">
        <v>0.53700000000000003</v>
      </c>
      <c r="C71" s="6">
        <v>6.8000000000000005E-2</v>
      </c>
      <c r="D71" s="2">
        <f>(B71-C71)</f>
        <v>0.46900000000000003</v>
      </c>
      <c r="E71" s="10">
        <f>(1.1106*D71*D71)+(1.8219*D71)+(0.1786)</f>
        <v>1.2773597866000002</v>
      </c>
    </row>
    <row r="72" spans="1:5" x14ac:dyDescent="0.3">
      <c r="A72" s="21" t="s">
        <v>68</v>
      </c>
      <c r="B72" s="4">
        <v>0.47100000000000003</v>
      </c>
      <c r="C72" s="6">
        <v>6.8000000000000005E-2</v>
      </c>
      <c r="D72" s="2">
        <f>(B72-C72)</f>
        <v>0.40300000000000002</v>
      </c>
      <c r="E72" s="10">
        <f>(1.1106*D72*D72)+(1.8219*D72)+(0.1786)</f>
        <v>1.0931971354000001</v>
      </c>
    </row>
    <row r="73" spans="1:5" x14ac:dyDescent="0.3">
      <c r="A73" s="21" t="s">
        <v>69</v>
      </c>
      <c r="B73" s="4">
        <v>0.48699999999999999</v>
      </c>
      <c r="C73" s="6">
        <v>6.8000000000000005E-2</v>
      </c>
      <c r="D73" s="2">
        <f>(B73-C73)</f>
        <v>0.41899999999999998</v>
      </c>
      <c r="E73" s="10">
        <f>(1.1106*D73*D73)+(1.8219*D73)+(0.1786)</f>
        <v>1.1369541466000002</v>
      </c>
    </row>
    <row r="74" spans="1:5" x14ac:dyDescent="0.3">
      <c r="A74" s="7" t="s">
        <v>72</v>
      </c>
      <c r="B74" s="8"/>
      <c r="C74" s="8"/>
      <c r="D74" s="8"/>
      <c r="E74" s="8"/>
    </row>
    <row r="75" spans="1:5" x14ac:dyDescent="0.3">
      <c r="A75" s="13" t="s">
        <v>73</v>
      </c>
      <c r="B75" s="4">
        <v>0.58699999999999997</v>
      </c>
      <c r="C75" s="6">
        <v>6.8000000000000005E-2</v>
      </c>
      <c r="D75" s="2">
        <f>(B75-C75)</f>
        <v>0.51899999999999991</v>
      </c>
      <c r="E75" s="10">
        <f>(1.1106*D75*D75)+(1.8219*D75)+(0.1786)</f>
        <v>1.4233184265999999</v>
      </c>
    </row>
    <row r="76" spans="1:5" x14ac:dyDescent="0.3">
      <c r="A76" s="13" t="s">
        <v>74</v>
      </c>
      <c r="B76" s="4">
        <v>0.57699999999999996</v>
      </c>
      <c r="C76" s="6">
        <v>6.8000000000000005E-2</v>
      </c>
      <c r="D76" s="2">
        <f>(B76-C76)</f>
        <v>0.5089999999999999</v>
      </c>
      <c r="E76" s="10">
        <f>(1.1106*D76*D76)+(1.8219*D76)+(0.1786)</f>
        <v>1.3936824585999998</v>
      </c>
    </row>
    <row r="77" spans="1:5" x14ac:dyDescent="0.3">
      <c r="A77" s="13" t="s">
        <v>75</v>
      </c>
      <c r="B77" s="4">
        <v>0.57400000000000007</v>
      </c>
      <c r="C77" s="6">
        <v>6.8000000000000005E-2</v>
      </c>
      <c r="D77" s="2">
        <f>(B77-C77)</f>
        <v>0.50600000000000001</v>
      </c>
      <c r="E77" s="10">
        <f>(1.1106*D77*D77)+(1.8219*D77)+(0.1786)</f>
        <v>1.3848349816000003</v>
      </c>
    </row>
    <row r="78" spans="1:5" x14ac:dyDescent="0.3">
      <c r="A78" s="13" t="s">
        <v>76</v>
      </c>
      <c r="B78" s="4">
        <v>0.47500000000000003</v>
      </c>
      <c r="C78" s="6">
        <v>6.8000000000000005E-2</v>
      </c>
      <c r="D78" s="2">
        <f>(B78-C78)</f>
        <v>0.40700000000000003</v>
      </c>
      <c r="E78" s="10">
        <f>(1.1106*D78*D78)+(1.8219*D78)+(0.1786)</f>
        <v>1.1040830794000001</v>
      </c>
    </row>
    <row r="79" spans="1:5" x14ac:dyDescent="0.3">
      <c r="A79" s="13" t="s">
        <v>77</v>
      </c>
      <c r="B79" s="4">
        <v>0.47500000000000003</v>
      </c>
      <c r="C79" s="6">
        <v>6.8000000000000005E-2</v>
      </c>
      <c r="D79" s="2">
        <f>(B79-C79)</f>
        <v>0.40700000000000003</v>
      </c>
      <c r="E79" s="10">
        <f>(1.1106*D79*D79)+(1.8219*D79)+(0.1786)</f>
        <v>1.1040830794000001</v>
      </c>
    </row>
    <row r="80" spans="1:5" x14ac:dyDescent="0.3">
      <c r="A80" s="13" t="s">
        <v>78</v>
      </c>
      <c r="B80" s="4">
        <v>0.626</v>
      </c>
      <c r="C80" s="6">
        <v>6.8000000000000005E-2</v>
      </c>
      <c r="D80" s="2">
        <f>(B80-C80)</f>
        <v>0.55800000000000005</v>
      </c>
      <c r="E80" s="10">
        <f>(1.1106*D80*D80)+(1.8219*D80)+(0.1786)</f>
        <v>1.5410210584000004</v>
      </c>
    </row>
    <row r="81" spans="1:5" x14ac:dyDescent="0.3">
      <c r="A81" s="13" t="s">
        <v>79</v>
      </c>
      <c r="B81" s="4">
        <v>0.624</v>
      </c>
      <c r="C81" s="6">
        <v>6.8000000000000005E-2</v>
      </c>
      <c r="D81" s="2">
        <f>(B81-C81)</f>
        <v>0.55600000000000005</v>
      </c>
      <c r="E81" s="10">
        <f>(1.1106*D81*D81)+(1.8219*D81)+(0.1786)</f>
        <v>1.5349028416000003</v>
      </c>
    </row>
    <row r="82" spans="1:5" x14ac:dyDescent="0.3">
      <c r="A82" s="13" t="s">
        <v>80</v>
      </c>
      <c r="B82" s="4">
        <v>0.495</v>
      </c>
      <c r="C82" s="6">
        <v>6.8000000000000005E-2</v>
      </c>
      <c r="D82" s="2">
        <f>(B82-C82)</f>
        <v>0.42699999999999999</v>
      </c>
      <c r="E82" s="10">
        <f>(1.1106*D82*D82)+(1.8219*D82)+(0.1786)</f>
        <v>1.1590458874</v>
      </c>
    </row>
    <row r="83" spans="1:5" x14ac:dyDescent="0.3">
      <c r="A83" s="13" t="s">
        <v>81</v>
      </c>
      <c r="B83" s="4">
        <v>0.48899999999999999</v>
      </c>
      <c r="C83" s="6">
        <v>6.8000000000000005E-2</v>
      </c>
      <c r="D83" s="2">
        <f>(B83-C83)</f>
        <v>0.42099999999999999</v>
      </c>
      <c r="E83" s="10">
        <f>(1.1106*D83*D83)+(1.8219*D83)+(0.1786)</f>
        <v>1.1424637546</v>
      </c>
    </row>
    <row r="84" spans="1:5" x14ac:dyDescent="0.3">
      <c r="A84" s="13" t="s">
        <v>82</v>
      </c>
      <c r="B84" s="4">
        <v>0.55300000000000005</v>
      </c>
      <c r="C84" s="6">
        <v>6.8000000000000005E-2</v>
      </c>
      <c r="D84" s="2">
        <f>(B84-C84)</f>
        <v>0.48500000000000004</v>
      </c>
      <c r="E84" s="10">
        <f>(1.1106*D84*D84)+(1.8219*D84)+(0.1786)</f>
        <v>1.3234623850000002</v>
      </c>
    </row>
    <row r="85" spans="1:5" x14ac:dyDescent="0.3">
      <c r="A85" s="13" t="s">
        <v>83</v>
      </c>
      <c r="B85" s="4">
        <v>0.54700000000000004</v>
      </c>
      <c r="C85" s="6">
        <v>6.8000000000000005E-2</v>
      </c>
      <c r="D85" s="2">
        <f>(B85-C85)</f>
        <v>0.47900000000000004</v>
      </c>
      <c r="E85" s="10">
        <f>(1.1106*D85*D85)+(1.8219*D85)+(0.1786)</f>
        <v>1.3061072746000002</v>
      </c>
    </row>
    <row r="86" spans="1:5" x14ac:dyDescent="0.3">
      <c r="A86" s="13" t="s">
        <v>84</v>
      </c>
      <c r="B86" s="4">
        <v>0.51100000000000001</v>
      </c>
      <c r="C86" s="6">
        <v>6.8000000000000005E-2</v>
      </c>
      <c r="D86" s="2">
        <f>(B86-C86)</f>
        <v>0.443</v>
      </c>
      <c r="E86" s="10">
        <f>(1.1106*D86*D86)+(1.8219*D86)+(0.1786)</f>
        <v>1.2036558394000001</v>
      </c>
    </row>
    <row r="87" spans="1:5" x14ac:dyDescent="0.3">
      <c r="A87" s="13" t="s">
        <v>85</v>
      </c>
      <c r="B87" s="4">
        <v>0.53800000000000003</v>
      </c>
      <c r="C87" s="6">
        <v>6.8000000000000005E-2</v>
      </c>
      <c r="D87" s="2">
        <f>(B87-C87)</f>
        <v>0.47000000000000003</v>
      </c>
      <c r="E87" s="10">
        <f>(1.1106*D87*D87)+(1.8219*D87)+(0.1786)</f>
        <v>1.2802245400000003</v>
      </c>
    </row>
    <row r="88" spans="1:5" x14ac:dyDescent="0.3">
      <c r="A88" s="13" t="s">
        <v>86</v>
      </c>
      <c r="B88" s="4">
        <v>0.59599999999999997</v>
      </c>
      <c r="C88" s="6">
        <v>6.8000000000000005E-2</v>
      </c>
      <c r="D88" s="2">
        <f>(B88-C88)</f>
        <v>0.52800000000000002</v>
      </c>
      <c r="E88" s="10">
        <f>(1.1106*D88*D88)+(1.8219*D88)+(0.1786)</f>
        <v>1.4501807104000002</v>
      </c>
    </row>
    <row r="89" spans="1:5" x14ac:dyDescent="0.3">
      <c r="A89" s="13" t="s">
        <v>87</v>
      </c>
      <c r="B89" s="4">
        <v>0.497</v>
      </c>
      <c r="C89" s="6">
        <v>6.8000000000000005E-2</v>
      </c>
      <c r="D89" s="2">
        <f>(B89-C89)</f>
        <v>0.42899999999999999</v>
      </c>
      <c r="E89" s="10">
        <f>(1.1106*D89*D89)+(1.8219*D89)+(0.1786)</f>
        <v>1.1645910346000001</v>
      </c>
    </row>
    <row r="90" spans="1:5" x14ac:dyDescent="0.3">
      <c r="A90" s="13" t="s">
        <v>88</v>
      </c>
      <c r="B90" s="4">
        <v>0.46</v>
      </c>
      <c r="C90" s="6">
        <v>6.8000000000000005E-2</v>
      </c>
      <c r="D90" s="2">
        <f>(B90-C90)</f>
        <v>0.39200000000000002</v>
      </c>
      <c r="E90" s="10">
        <f>(1.1106*D90*D90)+(1.8219*D90)+(0.1786)</f>
        <v>1.0634440384000001</v>
      </c>
    </row>
    <row r="91" spans="1:5" x14ac:dyDescent="0.3">
      <c r="A91" s="13" t="s">
        <v>89</v>
      </c>
      <c r="B91" s="4">
        <v>0.59699999999999998</v>
      </c>
      <c r="C91" s="6">
        <v>6.8000000000000005E-2</v>
      </c>
      <c r="D91" s="2">
        <f>(B91-C91)</f>
        <v>0.52899999999999991</v>
      </c>
      <c r="E91" s="10">
        <f>(1.1106*D91*D91)+(1.8219*D91)+(0.1786)</f>
        <v>1.4531765145999997</v>
      </c>
    </row>
    <row r="92" spans="1:5" x14ac:dyDescent="0.3">
      <c r="A92" s="13" t="s">
        <v>90</v>
      </c>
      <c r="B92" s="4">
        <v>0.54500000000000004</v>
      </c>
      <c r="C92" s="6">
        <v>6.8000000000000005E-2</v>
      </c>
      <c r="D92" s="2">
        <f>(B92-C92)</f>
        <v>0.47700000000000004</v>
      </c>
      <c r="E92" s="10">
        <f>(1.1106*D92*D92)+(1.8219*D92)+(0.1786)</f>
        <v>1.3003400074000002</v>
      </c>
    </row>
    <row r="93" spans="1:5" x14ac:dyDescent="0.3">
      <c r="A93" s="13" t="s">
        <v>91</v>
      </c>
      <c r="B93" s="4">
        <v>0.61199999999999999</v>
      </c>
      <c r="C93" s="6">
        <v>6.8000000000000005E-2</v>
      </c>
      <c r="D93" s="2">
        <f>(B93-C93)</f>
        <v>0.54400000000000004</v>
      </c>
      <c r="E93" s="10">
        <f>(1.1106*D93*D93)+(1.8219*D93)+(0.1786)</f>
        <v>1.4983801216000003</v>
      </c>
    </row>
    <row r="94" spans="1:5" x14ac:dyDescent="0.3">
      <c r="A94" s="13" t="s">
        <v>92</v>
      </c>
      <c r="B94" s="4">
        <v>0.53700000000000003</v>
      </c>
      <c r="C94" s="6">
        <v>6.8000000000000005E-2</v>
      </c>
      <c r="D94" s="2">
        <f>(B94-C94)</f>
        <v>0.46900000000000003</v>
      </c>
      <c r="E94" s="10">
        <f>(1.1106*D94*D94)+(1.8219*D94)+(0.1786)</f>
        <v>1.2773597866000002</v>
      </c>
    </row>
    <row r="95" spans="1:5" x14ac:dyDescent="0.3">
      <c r="A95" s="13" t="s">
        <v>93</v>
      </c>
      <c r="B95" s="4">
        <v>0.51200000000000001</v>
      </c>
      <c r="C95" s="6">
        <v>6.8000000000000005E-2</v>
      </c>
      <c r="D95" s="2">
        <f>(B95-C95)</f>
        <v>0.44400000000000001</v>
      </c>
      <c r="E95" s="10">
        <f>(1.1106*D95*D95)+(1.8219*D95)+(0.1786)</f>
        <v>1.2064628416000003</v>
      </c>
    </row>
    <row r="96" spans="1:5" x14ac:dyDescent="0.3">
      <c r="A96" s="13" t="s">
        <v>94</v>
      </c>
      <c r="B96" s="4">
        <v>0.34900000000000003</v>
      </c>
      <c r="C96" s="6">
        <v>6.8000000000000005E-2</v>
      </c>
      <c r="D96" s="2">
        <f>(B96-C96)</f>
        <v>0.28100000000000003</v>
      </c>
      <c r="E96" s="10">
        <f>(1.1106*D96*D96)+(1.8219*D96)+(0.1786)</f>
        <v>0.77824798660000005</v>
      </c>
    </row>
    <row r="97" spans="1:5" x14ac:dyDescent="0.3">
      <c r="A97" s="13" t="s">
        <v>95</v>
      </c>
      <c r="B97" s="4">
        <v>0.105</v>
      </c>
      <c r="C97" s="6">
        <v>6.8000000000000005E-2</v>
      </c>
      <c r="D97" s="2">
        <f>(B97-C97)</f>
        <v>3.6999999999999991E-2</v>
      </c>
      <c r="E97" s="10">
        <f>(1.1106*D97*D97)+(1.8219*D97)+(0.1786)</f>
        <v>0.24753071139999999</v>
      </c>
    </row>
    <row r="98" spans="1:5" x14ac:dyDescent="0.3">
      <c r="A98" s="13" t="s">
        <v>96</v>
      </c>
      <c r="B98" s="4">
        <v>0.65600000000000003</v>
      </c>
      <c r="C98" s="6">
        <v>6.8000000000000005E-2</v>
      </c>
      <c r="D98" s="2">
        <f>(B98-C98)</f>
        <v>0.58800000000000008</v>
      </c>
      <c r="E98" s="10">
        <f>(1.1106*D98*D98)+(1.8219*D98)+(0.1786)</f>
        <v>1.6338604864000004</v>
      </c>
    </row>
    <row r="99" spans="1:5" x14ac:dyDescent="0.3">
      <c r="A99" s="13" t="s">
        <v>97</v>
      </c>
      <c r="B99" s="4">
        <v>0.10200000000000001</v>
      </c>
      <c r="C99" s="6">
        <v>6.8000000000000005E-2</v>
      </c>
      <c r="D99" s="2">
        <f>(B99-C99)</f>
        <v>3.4000000000000002E-2</v>
      </c>
      <c r="E99" s="10">
        <f>(1.1106*D99*D99)+(1.8219*D99)+(0.1786)</f>
        <v>0.24182845360000002</v>
      </c>
    </row>
    <row r="100" spans="1:5" x14ac:dyDescent="0.3">
      <c r="A100" s="13" t="s">
        <v>98</v>
      </c>
      <c r="B100" s="4">
        <v>0.42699999999999999</v>
      </c>
      <c r="C100" s="6">
        <v>6.8000000000000005E-2</v>
      </c>
      <c r="D100" s="2">
        <f>(B100-C100)</f>
        <v>0.35899999999999999</v>
      </c>
      <c r="E100" s="10">
        <f>(1.1106*D100*D100)+(1.8219*D100)+(0.1786)</f>
        <v>0.97579733859999995</v>
      </c>
    </row>
    <row r="101" spans="1:5" x14ac:dyDescent="0.3">
      <c r="A101" s="13" t="s">
        <v>99</v>
      </c>
      <c r="B101" s="4">
        <v>0.19700000000000001</v>
      </c>
      <c r="C101" s="6">
        <v>6.8000000000000005E-2</v>
      </c>
      <c r="D101" s="2">
        <f>(B101-C101)</f>
        <v>0.129</v>
      </c>
      <c r="E101" s="10">
        <f>(1.1106*D101*D101)+(1.8219*D101)+(0.1786)</f>
        <v>0.4321065946</v>
      </c>
    </row>
    <row r="102" spans="1:5" x14ac:dyDescent="0.3">
      <c r="A102" s="13" t="s">
        <v>100</v>
      </c>
      <c r="B102" s="4">
        <v>0.19400000000000001</v>
      </c>
      <c r="C102" s="6">
        <v>6.8000000000000005E-2</v>
      </c>
      <c r="D102" s="2">
        <f>(B102-C102)</f>
        <v>0.126</v>
      </c>
      <c r="E102" s="10">
        <f>(1.1106*D102*D102)+(1.8219*D102)+(0.1786)</f>
        <v>0.42579128560000001</v>
      </c>
    </row>
    <row r="103" spans="1:5" x14ac:dyDescent="0.3">
      <c r="A103" s="13" t="s">
        <v>101</v>
      </c>
      <c r="B103" s="4">
        <v>0.129</v>
      </c>
      <c r="C103" s="6">
        <v>6.8000000000000005E-2</v>
      </c>
      <c r="D103" s="2">
        <f>(B103-C103)</f>
        <v>6.0999999999999999E-2</v>
      </c>
      <c r="E103" s="10">
        <f>(1.1106*D103*D103)+(1.8219*D103)+(0.1786)</f>
        <v>0.2938684426</v>
      </c>
    </row>
    <row r="104" spans="1:5" x14ac:dyDescent="0.3">
      <c r="A104" s="13" t="s">
        <v>102</v>
      </c>
      <c r="B104" s="4">
        <v>0.495</v>
      </c>
      <c r="C104" s="6">
        <v>6.8000000000000005E-2</v>
      </c>
      <c r="D104" s="2">
        <f>(B104-C104)</f>
        <v>0.42699999999999999</v>
      </c>
      <c r="E104" s="10">
        <f>(1.1106*D104*D104)+(1.8219*D104)+(0.1786)</f>
        <v>1.1590458874</v>
      </c>
    </row>
    <row r="105" spans="1:5" x14ac:dyDescent="0.3">
      <c r="A105" s="13" t="s">
        <v>103</v>
      </c>
      <c r="B105" s="4">
        <v>0.126</v>
      </c>
      <c r="C105" s="6">
        <v>6.8000000000000005E-2</v>
      </c>
      <c r="D105" s="2">
        <f>(B105-C105)</f>
        <v>5.7999999999999996E-2</v>
      </c>
      <c r="E105" s="10">
        <f>(1.1106*D105*D105)+(1.8219*D105)+(0.1786)</f>
        <v>0.28800625839999999</v>
      </c>
    </row>
    <row r="106" spans="1:5" x14ac:dyDescent="0.3">
      <c r="A106" s="13" t="s">
        <v>104</v>
      </c>
      <c r="B106" s="4">
        <v>0.55600000000000005</v>
      </c>
      <c r="C106" s="6">
        <v>6.8000000000000005E-2</v>
      </c>
      <c r="D106" s="2">
        <f>(B106-C106)</f>
        <v>0.48800000000000004</v>
      </c>
      <c r="E106" s="10">
        <f>(1.1106*D106*D106)+(1.8219*D106)+(0.1786)</f>
        <v>1.3321699264000002</v>
      </c>
    </row>
    <row r="107" spans="1:5" x14ac:dyDescent="0.3">
      <c r="A107" s="13" t="s">
        <v>105</v>
      </c>
      <c r="B107" s="4">
        <v>0.22900000000000001</v>
      </c>
      <c r="C107" s="6">
        <v>6.8000000000000005E-2</v>
      </c>
      <c r="D107" s="2">
        <f>(B107-C107)</f>
        <v>0.161</v>
      </c>
      <c r="E107" s="10">
        <f>(1.1106*D107*D107)+(1.8219*D107)+(0.1786)</f>
        <v>0.5007137626</v>
      </c>
    </row>
    <row r="108" spans="1:5" x14ac:dyDescent="0.3">
      <c r="A108" s="13" t="s">
        <v>106</v>
      </c>
      <c r="B108" s="4">
        <v>0.38100000000000001</v>
      </c>
      <c r="C108" s="6">
        <v>6.8000000000000005E-2</v>
      </c>
      <c r="D108" s="2">
        <f>(B108-C108)</f>
        <v>0.313</v>
      </c>
      <c r="E108" s="10">
        <f>(1.1106*D108*D108)+(1.8219*D108)+(0.1786)</f>
        <v>0.85765907139999997</v>
      </c>
    </row>
    <row r="109" spans="1:5" x14ac:dyDescent="0.3">
      <c r="A109" s="13" t="s">
        <v>107</v>
      </c>
      <c r="B109" s="4">
        <v>0.24399999999999999</v>
      </c>
      <c r="C109" s="6">
        <v>6.8000000000000005E-2</v>
      </c>
      <c r="D109" s="2">
        <f>(B109-C109)</f>
        <v>0.17599999999999999</v>
      </c>
      <c r="E109" s="10">
        <f>(1.1106*D109*D109)+(1.8219*D109)+(0.1786)</f>
        <v>0.53365634559999997</v>
      </c>
    </row>
    <row r="110" spans="1:5" x14ac:dyDescent="0.3">
      <c r="A110" s="13" t="s">
        <v>108</v>
      </c>
      <c r="B110" s="4">
        <v>0.14699999999999999</v>
      </c>
      <c r="C110" s="6">
        <v>6.8000000000000005E-2</v>
      </c>
      <c r="D110" s="2">
        <f>(B110-C110)</f>
        <v>7.8999999999999987E-2</v>
      </c>
      <c r="E110" s="10">
        <f>(1.1106*D110*D110)+(1.8219*D110)+(0.1786)</f>
        <v>0.32946135459999998</v>
      </c>
    </row>
    <row r="111" spans="1:5" x14ac:dyDescent="0.3">
      <c r="A111" s="13" t="s">
        <v>109</v>
      </c>
      <c r="B111" s="4">
        <v>0.185</v>
      </c>
      <c r="C111" s="6">
        <v>6.8000000000000005E-2</v>
      </c>
      <c r="D111" s="2">
        <f>(B111-C111)</f>
        <v>0.11699999999999999</v>
      </c>
      <c r="E111" s="10">
        <f>(1.1106*D111*D111)+(1.8219*D111)+(0.1786)</f>
        <v>0.40696530340000003</v>
      </c>
    </row>
    <row r="112" spans="1:5" x14ac:dyDescent="0.3">
      <c r="A112" s="13" t="s">
        <v>110</v>
      </c>
      <c r="B112" s="4">
        <v>0.499</v>
      </c>
      <c r="C112" s="6">
        <v>6.8000000000000005E-2</v>
      </c>
      <c r="D112" s="2">
        <f>(B112-C112)</f>
        <v>0.43099999999999999</v>
      </c>
      <c r="E112" s="10">
        <f>(1.1106*D112*D112)+(1.8219*D112)+(0.1786)</f>
        <v>1.1701450666000002</v>
      </c>
    </row>
    <row r="113" spans="1:5" x14ac:dyDescent="0.3">
      <c r="A113" s="13" t="s">
        <v>111</v>
      </c>
      <c r="B113" s="4">
        <v>0.28100000000000003</v>
      </c>
      <c r="C113" s="6">
        <v>6.8000000000000005E-2</v>
      </c>
      <c r="D113" s="2">
        <f>(B113-C113)</f>
        <v>0.21300000000000002</v>
      </c>
      <c r="E113" s="10">
        <f>(1.1106*D113*D113)+(1.8219*D113)+(0.1786)</f>
        <v>0.61705151140000003</v>
      </c>
    </row>
    <row r="114" spans="1:5" x14ac:dyDescent="0.3">
      <c r="A114" s="13" t="s">
        <v>112</v>
      </c>
      <c r="B114" s="4">
        <v>0.39700000000000002</v>
      </c>
      <c r="C114" s="6">
        <v>6.8000000000000005E-2</v>
      </c>
      <c r="D114" s="2">
        <f>(B114-C114)</f>
        <v>0.32900000000000001</v>
      </c>
      <c r="E114" s="10">
        <f>(1.1106*D114*D114)+(1.8219*D114)+(0.1786)</f>
        <v>0.89821755460000008</v>
      </c>
    </row>
    <row r="115" spans="1:5" x14ac:dyDescent="0.3">
      <c r="A115" s="13" t="s">
        <v>113</v>
      </c>
      <c r="B115" s="4">
        <v>0.46300000000000002</v>
      </c>
      <c r="C115" s="6">
        <v>6.8000000000000005E-2</v>
      </c>
      <c r="D115" s="2">
        <f>(B115-C115)</f>
        <v>0.39500000000000002</v>
      </c>
      <c r="E115" s="10">
        <f>(1.1106*D115*D115)+(1.8219*D115)+(0.1786)</f>
        <v>1.0715318650000001</v>
      </c>
    </row>
    <row r="116" spans="1:5" x14ac:dyDescent="0.3">
      <c r="A116" s="13" t="s">
        <v>114</v>
      </c>
      <c r="B116" s="4">
        <v>0.438</v>
      </c>
      <c r="C116" s="6">
        <v>6.8000000000000005E-2</v>
      </c>
      <c r="D116" s="2">
        <f>(B116-C116)</f>
        <v>0.37</v>
      </c>
      <c r="E116" s="10">
        <f>(1.1106*D116*D116)+(1.8219*D116)+(0.1786)</f>
        <v>1.0047441400000001</v>
      </c>
    </row>
    <row r="117" spans="1:5" x14ac:dyDescent="0.3">
      <c r="A117" s="13" t="s">
        <v>115</v>
      </c>
      <c r="B117" s="4">
        <v>0.23200000000000001</v>
      </c>
      <c r="C117" s="6">
        <v>6.8000000000000005E-2</v>
      </c>
      <c r="D117" s="2">
        <f>(B117-C117)</f>
        <v>0.16400000000000001</v>
      </c>
      <c r="E117" s="10">
        <f>(1.1106*D117*D117)+(1.8219*D117)+(0.1786)</f>
        <v>0.50726229760000008</v>
      </c>
    </row>
  </sheetData>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1"/>
  <sheetViews>
    <sheetView workbookViewId="0">
      <selection activeCell="A11" sqref="A11"/>
    </sheetView>
  </sheetViews>
  <sheetFormatPr defaultRowHeight="14.4" x14ac:dyDescent="0.3"/>
  <cols>
    <col min="1" max="1" width="20.5546875" customWidth="1"/>
    <col min="2" max="2" width="12.21875" customWidth="1"/>
    <col min="3" max="3" width="13.5546875" customWidth="1"/>
    <col min="4" max="4" width="11.6640625" customWidth="1"/>
    <col min="5" max="5" width="12.5546875" customWidth="1"/>
  </cols>
  <sheetData>
    <row r="2" spans="1:12" x14ac:dyDescent="0.3">
      <c r="A2" s="5">
        <v>2.5060000000000002</v>
      </c>
      <c r="B2" s="4">
        <v>1.94</v>
      </c>
      <c r="C2" s="4">
        <v>2.097</v>
      </c>
      <c r="D2" s="4">
        <v>2.3340000000000001</v>
      </c>
      <c r="E2" s="4">
        <v>1.956</v>
      </c>
      <c r="F2" s="4">
        <v>2.0880000000000001</v>
      </c>
      <c r="G2" s="4">
        <v>1.905</v>
      </c>
      <c r="H2" s="4">
        <v>2.7839999999999998</v>
      </c>
      <c r="I2" s="4">
        <v>2.3340000000000001</v>
      </c>
      <c r="J2" s="4">
        <v>2.702</v>
      </c>
      <c r="K2" s="4">
        <v>2.8740000000000001</v>
      </c>
      <c r="L2" s="4">
        <v>2.9489999999999998</v>
      </c>
    </row>
    <row r="3" spans="1:12" x14ac:dyDescent="0.3">
      <c r="A3" s="5">
        <v>1.556</v>
      </c>
      <c r="B3" s="4">
        <v>2.7170000000000001</v>
      </c>
      <c r="C3" s="4">
        <v>2.0449999999999999</v>
      </c>
      <c r="D3" s="4">
        <v>2.7410000000000001</v>
      </c>
      <c r="E3" s="4">
        <v>1.9950000000000001</v>
      </c>
      <c r="F3" s="4">
        <v>2.5300000000000002</v>
      </c>
      <c r="G3" s="4">
        <v>1.6779999999999999</v>
      </c>
      <c r="H3" s="4">
        <v>2.3559999999999999</v>
      </c>
      <c r="I3" s="4">
        <v>2.351</v>
      </c>
      <c r="J3" s="4">
        <v>2.774</v>
      </c>
      <c r="K3" s="4">
        <v>2.827</v>
      </c>
      <c r="L3" s="4">
        <v>2.8969999999999998</v>
      </c>
    </row>
    <row r="4" spans="1:12" x14ac:dyDescent="0.3">
      <c r="A4" s="5">
        <v>0.995</v>
      </c>
      <c r="B4" s="4">
        <v>1.857</v>
      </c>
      <c r="C4" s="4">
        <v>1.849</v>
      </c>
      <c r="D4" s="4">
        <v>2.105</v>
      </c>
      <c r="E4" s="4">
        <v>2.94</v>
      </c>
      <c r="F4" s="4">
        <v>2.58</v>
      </c>
      <c r="G4" s="4">
        <v>1.9470000000000001</v>
      </c>
      <c r="H4" s="4">
        <v>2.8929999999999998</v>
      </c>
      <c r="I4" s="4">
        <v>2.9090000000000003</v>
      </c>
      <c r="J4" s="4">
        <v>2.3780000000000001</v>
      </c>
      <c r="K4" s="4">
        <v>2.3769999999999998</v>
      </c>
      <c r="L4" s="4">
        <v>2.859</v>
      </c>
    </row>
    <row r="5" spans="1:12" x14ac:dyDescent="0.3">
      <c r="A5" s="5">
        <v>0.56200000000000006</v>
      </c>
      <c r="B5" s="4">
        <v>2.1040000000000001</v>
      </c>
      <c r="C5" s="4">
        <v>2.7469999999999999</v>
      </c>
      <c r="D5" s="4">
        <v>2.2010000000000001</v>
      </c>
      <c r="E5" s="4">
        <v>2.109</v>
      </c>
      <c r="F5" s="4">
        <v>2.113</v>
      </c>
      <c r="G5" s="4">
        <v>1.903</v>
      </c>
      <c r="H5" s="4">
        <v>2.669</v>
      </c>
      <c r="I5" s="4">
        <v>2.4569999999999999</v>
      </c>
      <c r="J5" s="4">
        <v>2.8940000000000001</v>
      </c>
      <c r="K5" s="4">
        <v>1.92</v>
      </c>
      <c r="L5" s="4">
        <v>2.9740000000000002</v>
      </c>
    </row>
    <row r="6" spans="1:12" x14ac:dyDescent="0.3">
      <c r="A6" s="5">
        <v>0.372</v>
      </c>
      <c r="B6" s="4">
        <v>2.2050000000000001</v>
      </c>
      <c r="C6" s="4">
        <v>1.895</v>
      </c>
      <c r="D6" s="4">
        <v>2.6120000000000001</v>
      </c>
      <c r="E6" s="4">
        <v>1.9039999999999999</v>
      </c>
      <c r="F6" s="4">
        <v>2.556</v>
      </c>
      <c r="G6" s="4">
        <v>1.8839999999999999</v>
      </c>
      <c r="H6" s="4">
        <v>2.996</v>
      </c>
      <c r="I6" s="4">
        <v>2.472</v>
      </c>
      <c r="J6" s="4">
        <v>2.56</v>
      </c>
      <c r="K6" s="4">
        <v>2.0300000000000002</v>
      </c>
      <c r="L6" s="4">
        <v>2.8570000000000002</v>
      </c>
    </row>
    <row r="7" spans="1:12" x14ac:dyDescent="0.3">
      <c r="A7" s="5">
        <v>0.20899999999999999</v>
      </c>
      <c r="B7" s="4">
        <v>2.1680000000000001</v>
      </c>
      <c r="C7" s="4">
        <v>1.9370000000000001</v>
      </c>
      <c r="D7" s="4">
        <v>2.4060000000000001</v>
      </c>
      <c r="E7" s="4">
        <v>1.9450000000000001</v>
      </c>
      <c r="F7" s="4">
        <v>2.3079999999999998</v>
      </c>
      <c r="G7" s="4">
        <v>1.794</v>
      </c>
      <c r="H7" s="4">
        <v>2.903</v>
      </c>
      <c r="I7" s="4">
        <v>2.9889999999999999</v>
      </c>
      <c r="J7" s="4">
        <v>2.7629999999999999</v>
      </c>
      <c r="K7" s="4">
        <v>2.9260000000000002</v>
      </c>
      <c r="L7" s="4">
        <v>2.7109999999999999</v>
      </c>
    </row>
    <row r="8" spans="1:12" x14ac:dyDescent="0.3">
      <c r="A8" s="5">
        <v>0.13800000000000001</v>
      </c>
      <c r="B8" s="4">
        <v>2.1560000000000001</v>
      </c>
      <c r="C8" s="4">
        <v>2.3540000000000001</v>
      </c>
      <c r="D8" s="4">
        <v>1.2969999999999999</v>
      </c>
      <c r="E8" s="4">
        <v>1.897</v>
      </c>
      <c r="F8" s="4">
        <v>2.6709999999999998</v>
      </c>
      <c r="G8" s="4">
        <v>2.726</v>
      </c>
      <c r="H8" s="4">
        <v>2.0070000000000001</v>
      </c>
      <c r="I8" s="4">
        <v>2.137</v>
      </c>
      <c r="J8" s="4">
        <v>2.7109999999999999</v>
      </c>
      <c r="K8" s="4">
        <v>2.9929999999999999</v>
      </c>
    </row>
    <row r="9" spans="1:12" x14ac:dyDescent="0.3">
      <c r="A9" s="6">
        <v>7.3999999999999996E-2</v>
      </c>
      <c r="B9" s="4">
        <v>2.3420000000000001</v>
      </c>
      <c r="C9" s="4">
        <v>1.996</v>
      </c>
      <c r="D9" s="4">
        <v>1.89</v>
      </c>
      <c r="E9" s="4">
        <v>1.69</v>
      </c>
      <c r="F9" s="4">
        <v>2.7120000000000002</v>
      </c>
      <c r="G9" s="4">
        <v>2.7840000000000003</v>
      </c>
      <c r="H9" s="4">
        <v>2.4990000000000001</v>
      </c>
      <c r="I9" s="4">
        <v>2.1930000000000001</v>
      </c>
      <c r="J9" s="4">
        <v>2.895</v>
      </c>
      <c r="K9" s="4">
        <v>2.919</v>
      </c>
    </row>
    <row r="10" spans="1:12" x14ac:dyDescent="0.3">
      <c r="G10" s="20"/>
    </row>
    <row r="13" spans="1:12" x14ac:dyDescent="0.3">
      <c r="A13" s="20" t="s">
        <v>0</v>
      </c>
      <c r="B13" s="9" t="s">
        <v>9</v>
      </c>
      <c r="C13" s="9" t="s">
        <v>10</v>
      </c>
      <c r="D13" s="9" t="s">
        <v>11</v>
      </c>
      <c r="E13" s="9" t="s">
        <v>12</v>
      </c>
    </row>
    <row r="14" spans="1:12" x14ac:dyDescent="0.3">
      <c r="A14" s="20" t="s">
        <v>1</v>
      </c>
      <c r="B14" s="5">
        <v>2.5060000000000002</v>
      </c>
      <c r="C14" s="2">
        <f>B14-B21</f>
        <v>2.4300000000000002</v>
      </c>
      <c r="D14" s="1">
        <v>2000</v>
      </c>
      <c r="E14" s="10">
        <f>(170.23*C14*C14)+(410.93*C14)+(0.2785)</f>
        <v>2004.0295270000001</v>
      </c>
    </row>
    <row r="15" spans="1:12" x14ac:dyDescent="0.3">
      <c r="A15" s="20" t="s">
        <v>2</v>
      </c>
      <c r="B15" s="5">
        <v>1.556</v>
      </c>
      <c r="C15" s="2">
        <f>B15-B21</f>
        <v>1.48</v>
      </c>
      <c r="D15" s="2">
        <v>1000</v>
      </c>
      <c r="E15" s="10">
        <f t="shared" ref="E15:E78" si="0">(170.23*C15*C15)+(410.93*C15)+(0.2785)</f>
        <v>981.32669199999998</v>
      </c>
    </row>
    <row r="16" spans="1:12" x14ac:dyDescent="0.3">
      <c r="A16" s="20" t="s">
        <v>3</v>
      </c>
      <c r="B16" s="5">
        <v>0.995</v>
      </c>
      <c r="C16" s="2">
        <f>B16-B21</f>
        <v>0.91900000000000004</v>
      </c>
      <c r="D16" s="2">
        <v>500</v>
      </c>
      <c r="E16" s="10">
        <f t="shared" si="0"/>
        <v>521.69278902999997</v>
      </c>
    </row>
    <row r="17" spans="1:12" x14ac:dyDescent="0.3">
      <c r="A17" s="20" t="s">
        <v>4</v>
      </c>
      <c r="B17" s="5">
        <v>0.56200000000000006</v>
      </c>
      <c r="C17" s="2">
        <f>B17-B21</f>
        <v>0.48600000000000004</v>
      </c>
      <c r="D17" s="2">
        <v>250</v>
      </c>
      <c r="E17" s="10">
        <f t="shared" si="0"/>
        <v>240.19812508000001</v>
      </c>
    </row>
    <row r="18" spans="1:12" x14ac:dyDescent="0.3">
      <c r="A18" s="20" t="s">
        <v>5</v>
      </c>
      <c r="B18" s="5">
        <v>0.372</v>
      </c>
      <c r="C18" s="2">
        <f>B18-B21</f>
        <v>0.29599999999999999</v>
      </c>
      <c r="D18" s="2">
        <v>125</v>
      </c>
      <c r="E18" s="10">
        <f t="shared" si="0"/>
        <v>136.82865168000001</v>
      </c>
    </row>
    <row r="19" spans="1:12" x14ac:dyDescent="0.3">
      <c r="A19" s="20" t="s">
        <v>6</v>
      </c>
      <c r="B19" s="5">
        <v>0.20899999999999999</v>
      </c>
      <c r="C19" s="2">
        <f>B19-B21</f>
        <v>0.13300000000000001</v>
      </c>
      <c r="D19" s="2">
        <v>62.5</v>
      </c>
      <c r="E19" s="10">
        <f t="shared" si="0"/>
        <v>57.943388470000009</v>
      </c>
    </row>
    <row r="20" spans="1:12" x14ac:dyDescent="0.3">
      <c r="A20" s="20" t="s">
        <v>7</v>
      </c>
      <c r="B20" s="5">
        <v>0.13800000000000001</v>
      </c>
      <c r="C20" s="2">
        <f>B20-B21</f>
        <v>6.2000000000000013E-2</v>
      </c>
      <c r="D20" s="2">
        <v>31.25</v>
      </c>
      <c r="E20" s="10">
        <f t="shared" si="0"/>
        <v>26.410524120000009</v>
      </c>
    </row>
    <row r="21" spans="1:12" x14ac:dyDescent="0.3">
      <c r="A21" s="20" t="s">
        <v>8</v>
      </c>
      <c r="B21" s="6">
        <v>7.5999999999999998E-2</v>
      </c>
      <c r="C21" s="2">
        <f>B21-B21</f>
        <v>0</v>
      </c>
      <c r="D21" s="2">
        <v>0</v>
      </c>
      <c r="E21" s="10">
        <f t="shared" si="0"/>
        <v>0.27850000000000003</v>
      </c>
    </row>
    <row r="27" spans="1:12" x14ac:dyDescent="0.3">
      <c r="J27" s="11" t="s">
        <v>16</v>
      </c>
      <c r="K27" s="11"/>
      <c r="L27" s="11"/>
    </row>
    <row r="33" spans="1:5" x14ac:dyDescent="0.3">
      <c r="A33" s="36" t="s">
        <v>14</v>
      </c>
      <c r="B33" s="23" t="s">
        <v>15</v>
      </c>
      <c r="C33" s="37" t="s">
        <v>8</v>
      </c>
      <c r="D33" s="25" t="s">
        <v>10</v>
      </c>
      <c r="E33" s="12" t="s">
        <v>12</v>
      </c>
    </row>
    <row r="34" spans="1:5" x14ac:dyDescent="0.3">
      <c r="A34" s="32" t="s">
        <v>71</v>
      </c>
      <c r="B34" s="32"/>
      <c r="C34" s="32"/>
      <c r="D34" s="32"/>
      <c r="E34" s="35"/>
    </row>
    <row r="35" spans="1:5" x14ac:dyDescent="0.3">
      <c r="A35" s="27" t="s">
        <v>29</v>
      </c>
      <c r="B35" s="28">
        <v>1.94</v>
      </c>
      <c r="C35" s="29">
        <v>7.5999999999999998E-2</v>
      </c>
      <c r="D35" s="30">
        <f>(B35-C35)</f>
        <v>1.8639999999999999</v>
      </c>
      <c r="E35" s="31">
        <f>(170.23*D35*D35)+(410.93*D35)+(0.2785)</f>
        <v>1357.7154740799997</v>
      </c>
    </row>
    <row r="36" spans="1:5" x14ac:dyDescent="0.3">
      <c r="A36" s="13" t="s">
        <v>30</v>
      </c>
      <c r="B36" s="4">
        <v>2.7170000000000001</v>
      </c>
      <c r="C36" s="6">
        <v>7.5999999999999998E-2</v>
      </c>
      <c r="D36" s="2">
        <f>(B36-C36)</f>
        <v>2.641</v>
      </c>
      <c r="E36" s="10">
        <f>(170.23*D36*D36)+(410.93*D36)+(0.2785)</f>
        <v>2272.8786226299999</v>
      </c>
    </row>
    <row r="37" spans="1:5" x14ac:dyDescent="0.3">
      <c r="A37" s="13" t="s">
        <v>31</v>
      </c>
      <c r="B37" s="4">
        <v>1.857</v>
      </c>
      <c r="C37" s="6">
        <v>7.5999999999999998E-2</v>
      </c>
      <c r="D37" s="2">
        <f>(B37-C37)</f>
        <v>1.7809999999999999</v>
      </c>
      <c r="E37" s="10">
        <f>(170.23*D37*D37)+(410.93*D37)+(0.2785)</f>
        <v>1272.1077510299997</v>
      </c>
    </row>
    <row r="38" spans="1:5" x14ac:dyDescent="0.3">
      <c r="A38" s="13" t="s">
        <v>32</v>
      </c>
      <c r="B38" s="4">
        <v>2.1040000000000001</v>
      </c>
      <c r="C38" s="6">
        <v>7.5999999999999998E-2</v>
      </c>
      <c r="D38" s="2">
        <f>(B38-C38)</f>
        <v>2.028</v>
      </c>
      <c r="E38" s="10">
        <f>(170.23*D38*D38)+(410.93*D38)+(0.2785)</f>
        <v>1533.7637603199998</v>
      </c>
    </row>
    <row r="39" spans="1:5" x14ac:dyDescent="0.3">
      <c r="A39" s="13" t="s">
        <v>33</v>
      </c>
      <c r="B39" s="4">
        <v>2.2050000000000001</v>
      </c>
      <c r="C39" s="6">
        <v>7.5999999999999998E-2</v>
      </c>
      <c r="D39" s="2">
        <f>(B39-C39)</f>
        <v>2.129</v>
      </c>
      <c r="E39" s="10">
        <f>(170.23*D39*D39)+(410.93*D39)+(0.2785)</f>
        <v>1646.7399474299998</v>
      </c>
    </row>
    <row r="40" spans="1:5" x14ac:dyDescent="0.3">
      <c r="A40" s="13" t="s">
        <v>34</v>
      </c>
      <c r="B40" s="4">
        <v>2.1680000000000001</v>
      </c>
      <c r="C40" s="6">
        <v>7.5999999999999998E-2</v>
      </c>
      <c r="D40" s="2">
        <f>(B40-C40)</f>
        <v>2.0920000000000001</v>
      </c>
      <c r="E40" s="10">
        <f>(170.23*D40*D40)+(410.93*D40)+(0.2785)</f>
        <v>1604.94952672</v>
      </c>
    </row>
    <row r="41" spans="1:5" x14ac:dyDescent="0.3">
      <c r="A41" s="13" t="s">
        <v>35</v>
      </c>
      <c r="B41" s="4">
        <v>2.1560000000000001</v>
      </c>
      <c r="C41" s="6">
        <v>7.5999999999999998E-2</v>
      </c>
      <c r="D41" s="2">
        <f>(B41-C41)</f>
        <v>2.08</v>
      </c>
      <c r="E41" s="10">
        <f>(170.23*D41*D41)+(410.93*D41)+(0.2785)</f>
        <v>1591.4959719999999</v>
      </c>
    </row>
    <row r="42" spans="1:5" x14ac:dyDescent="0.3">
      <c r="A42" s="13" t="s">
        <v>36</v>
      </c>
      <c r="B42" s="4">
        <v>2.3420000000000001</v>
      </c>
      <c r="C42" s="6">
        <v>7.5999999999999998E-2</v>
      </c>
      <c r="D42" s="2">
        <f>(B42-C42)</f>
        <v>2.266</v>
      </c>
      <c r="E42" s="10">
        <f>(170.23*D42*D42)+(410.93*D42)+(0.2785)</f>
        <v>1805.5353938799999</v>
      </c>
    </row>
    <row r="43" spans="1:5" x14ac:dyDescent="0.3">
      <c r="A43" s="13" t="s">
        <v>37</v>
      </c>
      <c r="B43" s="4">
        <v>2.097</v>
      </c>
      <c r="C43" s="6">
        <v>7.5999999999999998E-2</v>
      </c>
      <c r="D43" s="2">
        <f>(B43-C43)</f>
        <v>2.0209999999999999</v>
      </c>
      <c r="E43" s="10">
        <f>(170.23*D43*D43)+(410.93*D43)+(0.2785)</f>
        <v>1526.0624214299996</v>
      </c>
    </row>
    <row r="44" spans="1:5" x14ac:dyDescent="0.3">
      <c r="A44" s="13" t="s">
        <v>38</v>
      </c>
      <c r="B44" s="4">
        <v>2.0449999999999999</v>
      </c>
      <c r="C44" s="6">
        <v>7.5999999999999998E-2</v>
      </c>
      <c r="D44" s="2">
        <f>(B44-C44)</f>
        <v>1.9689999999999999</v>
      </c>
      <c r="E44" s="10">
        <f>(170.23*D44*D44)+(410.93*D44)+(0.2785)</f>
        <v>1469.3747410299998</v>
      </c>
    </row>
    <row r="45" spans="1:5" x14ac:dyDescent="0.3">
      <c r="A45" s="13" t="s">
        <v>39</v>
      </c>
      <c r="B45" s="4">
        <v>1.849</v>
      </c>
      <c r="C45" s="6">
        <v>7.5999999999999998E-2</v>
      </c>
      <c r="D45" s="2">
        <f>(B45-C45)</f>
        <v>1.7729999999999999</v>
      </c>
      <c r="E45" s="10">
        <f>(170.23*D45*D45)+(410.93*D45)+(0.2785)</f>
        <v>1263.9803316699999</v>
      </c>
    </row>
    <row r="46" spans="1:5" x14ac:dyDescent="0.3">
      <c r="A46" s="13" t="s">
        <v>40</v>
      </c>
      <c r="B46" s="4">
        <v>2.7469999999999999</v>
      </c>
      <c r="C46" s="6">
        <v>7.5999999999999998E-2</v>
      </c>
      <c r="D46" s="2">
        <f>(B46-C46)</f>
        <v>2.6709999999999998</v>
      </c>
      <c r="E46" s="10">
        <f>(170.23*D46*D46)+(410.93*D46)+(0.2785)</f>
        <v>2312.3343754299999</v>
      </c>
    </row>
    <row r="47" spans="1:5" x14ac:dyDescent="0.3">
      <c r="A47" s="13" t="s">
        <v>41</v>
      </c>
      <c r="B47" s="4">
        <v>1.895</v>
      </c>
      <c r="C47" s="6">
        <v>7.5999999999999998E-2</v>
      </c>
      <c r="D47" s="2">
        <f>(B47-C47)</f>
        <v>1.819</v>
      </c>
      <c r="E47" s="10">
        <f>(170.23*D47*D47)+(410.93*D47)+(0.2785)</f>
        <v>1311.01055503</v>
      </c>
    </row>
    <row r="48" spans="1:5" x14ac:dyDescent="0.3">
      <c r="A48" s="13" t="s">
        <v>42</v>
      </c>
      <c r="B48" s="4">
        <v>1.9370000000000001</v>
      </c>
      <c r="C48" s="6">
        <v>7.5999999999999998E-2</v>
      </c>
      <c r="D48" s="2">
        <f>(B48-C48)</f>
        <v>1.861</v>
      </c>
      <c r="E48" s="10">
        <f>(170.23*D48*D48)+(410.93*D48)+(0.2785)</f>
        <v>1354.5803638299999</v>
      </c>
    </row>
    <row r="49" spans="1:5" x14ac:dyDescent="0.3">
      <c r="A49" s="13" t="s">
        <v>43</v>
      </c>
      <c r="B49" s="4">
        <v>2.3540000000000001</v>
      </c>
      <c r="C49" s="6">
        <v>7.5999999999999998E-2</v>
      </c>
      <c r="D49" s="2">
        <f>(B49-C49)</f>
        <v>2.278</v>
      </c>
      <c r="E49" s="10">
        <f>(170.23*D49*D49)+(410.93*D49)+(0.2785)</f>
        <v>1819.7488553200001</v>
      </c>
    </row>
    <row r="50" spans="1:5" x14ac:dyDescent="0.3">
      <c r="A50" s="13" t="s">
        <v>44</v>
      </c>
      <c r="B50" s="4">
        <v>1.996</v>
      </c>
      <c r="C50" s="6">
        <v>7.5999999999999998E-2</v>
      </c>
      <c r="D50" s="2">
        <f>(B50-C50)</f>
        <v>1.92</v>
      </c>
      <c r="E50" s="10">
        <f>(170.23*D50*D50)+(410.93*D50)+(0.2785)</f>
        <v>1416.7999719999998</v>
      </c>
    </row>
    <row r="51" spans="1:5" x14ac:dyDescent="0.3">
      <c r="A51" s="13" t="s">
        <v>45</v>
      </c>
      <c r="B51" s="4">
        <v>2.3340000000000001</v>
      </c>
      <c r="C51" s="6">
        <v>7.5999999999999998E-2</v>
      </c>
      <c r="D51" s="2">
        <f>(B51-C51)</f>
        <v>2.258</v>
      </c>
      <c r="E51" s="10">
        <f>(170.23*D51*D51)+(410.93*D51)+(0.2785)</f>
        <v>1796.0869897199998</v>
      </c>
    </row>
    <row r="52" spans="1:5" x14ac:dyDescent="0.3">
      <c r="A52" s="13" t="s">
        <v>46</v>
      </c>
      <c r="B52" s="4">
        <v>2.7410000000000001</v>
      </c>
      <c r="C52" s="6">
        <v>7.5999999999999998E-2</v>
      </c>
      <c r="D52" s="2">
        <f>(B52-C52)</f>
        <v>2.665</v>
      </c>
      <c r="E52" s="10">
        <f>(170.23*D52*D52)+(410.93*D52)+(0.2785)</f>
        <v>2304.4187117500001</v>
      </c>
    </row>
    <row r="53" spans="1:5" x14ac:dyDescent="0.3">
      <c r="A53" s="13" t="s">
        <v>47</v>
      </c>
      <c r="B53" s="4">
        <v>2.105</v>
      </c>
      <c r="C53" s="6">
        <v>7.5999999999999998E-2</v>
      </c>
      <c r="D53" s="2">
        <f>(B53-C53)</f>
        <v>2.0289999999999999</v>
      </c>
      <c r="E53" s="10">
        <f>(170.23*D53*D53)+(410.93*D53)+(0.2785)</f>
        <v>1534.8653134299998</v>
      </c>
    </row>
    <row r="54" spans="1:5" x14ac:dyDescent="0.3">
      <c r="A54" s="13" t="s">
        <v>48</v>
      </c>
      <c r="B54" s="4">
        <v>2.2010000000000001</v>
      </c>
      <c r="C54" s="6">
        <v>7.5999999999999998E-2</v>
      </c>
      <c r="D54" s="2">
        <f>(B54-C54)</f>
        <v>2.125</v>
      </c>
      <c r="E54" s="10">
        <f>(170.23*D54*D54)+(410.93*D54)+(0.2785)</f>
        <v>1642.1995937500001</v>
      </c>
    </row>
    <row r="55" spans="1:5" x14ac:dyDescent="0.3">
      <c r="A55" s="13" t="s">
        <v>49</v>
      </c>
      <c r="B55" s="4">
        <v>2.6120000000000001</v>
      </c>
      <c r="C55" s="6">
        <v>7.5999999999999998E-2</v>
      </c>
      <c r="D55" s="2">
        <f>(B55-C55)</f>
        <v>2.536</v>
      </c>
      <c r="E55" s="10">
        <f>(170.23*D55*D55)+(410.93*D55)+(0.2785)</f>
        <v>2137.1964980799999</v>
      </c>
    </row>
    <row r="56" spans="1:5" x14ac:dyDescent="0.3">
      <c r="A56" s="13" t="s">
        <v>50</v>
      </c>
      <c r="B56" s="4">
        <v>2.4060000000000001</v>
      </c>
      <c r="C56" s="6">
        <v>7.5999999999999998E-2</v>
      </c>
      <c r="D56" s="2">
        <f>(B56-C56)</f>
        <v>2.33</v>
      </c>
      <c r="E56" s="10">
        <f>(170.23*D56*D56)+(410.93*D56)+(0.2785)</f>
        <v>1881.9070469999999</v>
      </c>
    </row>
    <row r="57" spans="1:5" x14ac:dyDescent="0.3">
      <c r="A57" s="13" t="s">
        <v>51</v>
      </c>
      <c r="B57" s="4">
        <v>1.2969999999999999</v>
      </c>
      <c r="C57" s="6">
        <v>7.5999999999999998E-2</v>
      </c>
      <c r="D57" s="2">
        <f>(B57-C57)</f>
        <v>1.2209999999999999</v>
      </c>
      <c r="E57" s="10">
        <f>(170.23*D57*D57)+(410.93*D57)+(0.2785)</f>
        <v>755.80989342999999</v>
      </c>
    </row>
    <row r="58" spans="1:5" x14ac:dyDescent="0.3">
      <c r="A58" s="13" t="s">
        <v>52</v>
      </c>
      <c r="B58" s="4">
        <v>1.89</v>
      </c>
      <c r="C58" s="6">
        <v>7.5999999999999998E-2</v>
      </c>
      <c r="D58" s="2">
        <f>(B58-C58)</f>
        <v>1.8139999999999998</v>
      </c>
      <c r="E58" s="10">
        <f>(170.23*D58*D58)+(410.93*D58)+(0.2785)</f>
        <v>1305.8636770799999</v>
      </c>
    </row>
    <row r="59" spans="1:5" x14ac:dyDescent="0.3">
      <c r="A59" s="13" t="s">
        <v>53</v>
      </c>
      <c r="B59" s="4">
        <v>1.956</v>
      </c>
      <c r="C59" s="6">
        <v>7.5999999999999998E-2</v>
      </c>
      <c r="D59" s="2">
        <f>(B59-C59)</f>
        <v>1.88</v>
      </c>
      <c r="E59" s="10">
        <f>(170.23*D59*D59)+(410.93*D59)+(0.2785)</f>
        <v>1374.4878119999998</v>
      </c>
    </row>
    <row r="60" spans="1:5" x14ac:dyDescent="0.3">
      <c r="A60" s="13" t="s">
        <v>54</v>
      </c>
      <c r="B60" s="4">
        <v>1.9950000000000001</v>
      </c>
      <c r="C60" s="6">
        <v>7.5999999999999998E-2</v>
      </c>
      <c r="D60" s="2">
        <f>(B60-C60)</f>
        <v>1.919</v>
      </c>
      <c r="E60" s="10">
        <f>(170.23*D60*D60)+(410.93*D60)+(0.2785)</f>
        <v>1415.73552903</v>
      </c>
    </row>
    <row r="61" spans="1:5" x14ac:dyDescent="0.3">
      <c r="A61" s="13" t="s">
        <v>55</v>
      </c>
      <c r="B61" s="4">
        <v>2.94</v>
      </c>
      <c r="C61" s="6">
        <v>7.5999999999999998E-2</v>
      </c>
      <c r="D61" s="2">
        <f>(B61-C61)</f>
        <v>2.8639999999999999</v>
      </c>
      <c r="E61" s="10">
        <f>(170.23*D61*D61)+(410.93*D61)+(0.2785)</f>
        <v>2573.49291408</v>
      </c>
    </row>
    <row r="62" spans="1:5" x14ac:dyDescent="0.3">
      <c r="A62" s="13" t="s">
        <v>56</v>
      </c>
      <c r="B62" s="4">
        <v>2.109</v>
      </c>
      <c r="C62" s="6">
        <v>7.5999999999999998E-2</v>
      </c>
      <c r="D62" s="2">
        <f>(B62-C62)</f>
        <v>2.0329999999999999</v>
      </c>
      <c r="E62" s="10">
        <f>(170.23*D62*D62)+(410.93*D62)+(0.2785)</f>
        <v>1539.2749304699998</v>
      </c>
    </row>
    <row r="63" spans="1:5" x14ac:dyDescent="0.3">
      <c r="A63" s="13" t="s">
        <v>57</v>
      </c>
      <c r="B63" s="4">
        <v>1.9039999999999999</v>
      </c>
      <c r="C63" s="6">
        <v>7.5999999999999998E-2</v>
      </c>
      <c r="D63" s="2">
        <f>(B63-C63)</f>
        <v>1.8279999999999998</v>
      </c>
      <c r="E63" s="10">
        <f>(170.23*D63*D63)+(410.93*D63)+(0.2785)</f>
        <v>1320.2963843199998</v>
      </c>
    </row>
    <row r="64" spans="1:5" x14ac:dyDescent="0.3">
      <c r="A64" s="13" t="s">
        <v>58</v>
      </c>
      <c r="B64" s="4">
        <v>1.9450000000000001</v>
      </c>
      <c r="C64" s="6">
        <v>7.5999999999999998E-2</v>
      </c>
      <c r="D64" s="2">
        <f>(B64-C64)</f>
        <v>1.869</v>
      </c>
      <c r="E64" s="10">
        <f>(170.23*D64*D64)+(410.93*D64)+(0.2785)</f>
        <v>1362.9474670299999</v>
      </c>
    </row>
    <row r="65" spans="1:5" x14ac:dyDescent="0.3">
      <c r="A65" s="13" t="s">
        <v>59</v>
      </c>
      <c r="B65" s="4">
        <v>1.897</v>
      </c>
      <c r="C65" s="6">
        <v>7.5999999999999998E-2</v>
      </c>
      <c r="D65" s="2">
        <f>(B65-C65)</f>
        <v>1.821</v>
      </c>
      <c r="E65" s="10">
        <f>(170.23*D65*D65)+(410.93*D65)+(0.2785)</f>
        <v>1313.0716894299999</v>
      </c>
    </row>
    <row r="66" spans="1:5" x14ac:dyDescent="0.3">
      <c r="A66" s="13" t="s">
        <v>60</v>
      </c>
      <c r="B66" s="4">
        <v>1.69</v>
      </c>
      <c r="C66" s="6">
        <v>7.5999999999999998E-2</v>
      </c>
      <c r="D66" s="2">
        <f>(B66-C66)</f>
        <v>1.6139999999999999</v>
      </c>
      <c r="E66" s="10">
        <f>(170.23*D66*D66)+(410.93*D66)+(0.2785)</f>
        <v>1106.9679890799998</v>
      </c>
    </row>
    <row r="67" spans="1:5" x14ac:dyDescent="0.3">
      <c r="A67" s="13" t="s">
        <v>62</v>
      </c>
      <c r="B67" s="4">
        <v>2.0880000000000001</v>
      </c>
      <c r="C67" s="6">
        <v>7.5999999999999998E-2</v>
      </c>
      <c r="D67" s="2">
        <f>(B67-C67)</f>
        <v>2.012</v>
      </c>
      <c r="E67" s="10">
        <f>(170.23*D67*D67)+(410.93*D67)+(0.2785)</f>
        <v>1516.1852131199998</v>
      </c>
    </row>
    <row r="68" spans="1:5" x14ac:dyDescent="0.3">
      <c r="A68" s="13" t="s">
        <v>61</v>
      </c>
      <c r="B68" s="4">
        <v>2.5300000000000002</v>
      </c>
      <c r="C68" s="6">
        <v>7.5999999999999998E-2</v>
      </c>
      <c r="D68" s="2">
        <f>(B68-C68)</f>
        <v>2.4540000000000002</v>
      </c>
      <c r="E68" s="10">
        <f>(170.23*D68*D68)+(410.93*D68)+(0.2785)</f>
        <v>2033.8455266800001</v>
      </c>
    </row>
    <row r="69" spans="1:5" x14ac:dyDescent="0.3">
      <c r="A69" s="13" t="s">
        <v>63</v>
      </c>
      <c r="B69" s="4">
        <v>2.58</v>
      </c>
      <c r="C69" s="6">
        <v>7.5999999999999998E-2</v>
      </c>
      <c r="D69" s="2">
        <f>(B69-C69)</f>
        <v>2.504</v>
      </c>
      <c r="E69" s="10">
        <f>(170.23*D69*D69)+(410.93*D69)+(0.2785)</f>
        <v>2096.5920436800002</v>
      </c>
    </row>
    <row r="70" spans="1:5" x14ac:dyDescent="0.3">
      <c r="A70" s="13" t="s">
        <v>64</v>
      </c>
      <c r="B70" s="4">
        <v>2.113</v>
      </c>
      <c r="C70" s="6">
        <v>7.5999999999999998E-2</v>
      </c>
      <c r="D70" s="2">
        <f>(B70-C70)</f>
        <v>2.0369999999999999</v>
      </c>
      <c r="E70" s="10">
        <f>(170.23*D70*D70)+(410.93*D70)+(0.2785)</f>
        <v>1543.6899948699997</v>
      </c>
    </row>
    <row r="71" spans="1:5" x14ac:dyDescent="0.3">
      <c r="A71" s="13" t="s">
        <v>43</v>
      </c>
      <c r="B71" s="4">
        <v>2.556</v>
      </c>
      <c r="C71" s="6">
        <v>7.5999999999999998E-2</v>
      </c>
      <c r="D71" s="2">
        <f>(B71-C71)</f>
        <v>2.48</v>
      </c>
      <c r="E71" s="10">
        <f>(170.23*D71*D71)+(410.93*D71)+(0.2785)</f>
        <v>2066.3674919999999</v>
      </c>
    </row>
    <row r="72" spans="1:5" x14ac:dyDescent="0.3">
      <c r="A72" s="13" t="s">
        <v>65</v>
      </c>
      <c r="B72" s="4">
        <v>2.3079999999999998</v>
      </c>
      <c r="C72" s="6">
        <v>7.5999999999999998E-2</v>
      </c>
      <c r="D72" s="2">
        <f>(B72-C72)</f>
        <v>2.2319999999999998</v>
      </c>
      <c r="E72" s="10">
        <f>(170.23*D72*D72)+(410.93*D72)+(0.2785)</f>
        <v>1765.5301595199994</v>
      </c>
    </row>
    <row r="73" spans="1:5" x14ac:dyDescent="0.3">
      <c r="A73" s="13" t="s">
        <v>66</v>
      </c>
      <c r="B73" s="4">
        <v>2.6709999999999998</v>
      </c>
      <c r="C73" s="6">
        <v>7.5999999999999998E-2</v>
      </c>
      <c r="D73" s="2">
        <f>(B73-C73)</f>
        <v>2.5949999999999998</v>
      </c>
      <c r="E73" s="10">
        <f>(170.23*D73*D73)+(410.93*D73)+(0.2785)</f>
        <v>2212.9749257499993</v>
      </c>
    </row>
    <row r="74" spans="1:5" x14ac:dyDescent="0.3">
      <c r="A74" s="13" t="s">
        <v>67</v>
      </c>
      <c r="B74" s="4">
        <v>2.7120000000000002</v>
      </c>
      <c r="C74" s="6">
        <v>7.5999999999999998E-2</v>
      </c>
      <c r="D74" s="2">
        <f>(B74-C74)</f>
        <v>2.6360000000000001</v>
      </c>
      <c r="E74" s="10">
        <f>(170.23*D74*D74)+(410.93*D74)+(0.2785)</f>
        <v>2266.3324540799999</v>
      </c>
    </row>
    <row r="75" spans="1:5" x14ac:dyDescent="0.3">
      <c r="A75" s="21" t="s">
        <v>70</v>
      </c>
      <c r="B75" s="4">
        <v>1.905</v>
      </c>
      <c r="C75" s="6">
        <v>7.5999999999999998E-2</v>
      </c>
      <c r="D75" s="2">
        <f>(B75-C75)</f>
        <v>1.829</v>
      </c>
      <c r="E75" s="10">
        <f>(170.23*D75*D75)+(410.93*D75)+(0.2785)</f>
        <v>1321.3298454299998</v>
      </c>
    </row>
    <row r="76" spans="1:5" x14ac:dyDescent="0.3">
      <c r="A76" s="21" t="s">
        <v>68</v>
      </c>
      <c r="B76" s="4">
        <v>1.6779999999999999</v>
      </c>
      <c r="C76" s="6">
        <v>7.5999999999999998E-2</v>
      </c>
      <c r="D76" s="2">
        <f>(B76-C76)</f>
        <v>1.6019999999999999</v>
      </c>
      <c r="E76" s="10">
        <f>(170.23*D76*D76)+(410.93*D76)+(0.2785)</f>
        <v>1095.4673129199998</v>
      </c>
    </row>
    <row r="77" spans="1:5" x14ac:dyDescent="0.3">
      <c r="A77" s="21" t="s">
        <v>69</v>
      </c>
      <c r="B77" s="23">
        <v>1.9470000000000001</v>
      </c>
      <c r="C77" s="24">
        <v>7.5999999999999998E-2</v>
      </c>
      <c r="D77" s="25">
        <f>(B77-C77)</f>
        <v>1.871</v>
      </c>
      <c r="E77" s="26">
        <f>(170.23*D77*D77)+(410.93*D77)+(0.2785)</f>
        <v>1365.0426474299998</v>
      </c>
    </row>
    <row r="78" spans="1:5" x14ac:dyDescent="0.3">
      <c r="A78" s="32" t="s">
        <v>72</v>
      </c>
      <c r="B78" s="33"/>
      <c r="C78" s="32"/>
      <c r="D78" s="34"/>
      <c r="E78" s="35"/>
    </row>
    <row r="79" spans="1:5" x14ac:dyDescent="0.3">
      <c r="A79" s="27" t="s">
        <v>73</v>
      </c>
      <c r="B79" s="28">
        <v>1.903</v>
      </c>
      <c r="C79" s="29">
        <v>7.5999999999999998E-2</v>
      </c>
      <c r="D79" s="30">
        <f>(B79-C79)</f>
        <v>1.827</v>
      </c>
      <c r="E79" s="31">
        <f>(170.23*D79*D79)+(410.93*D79)+(0.2785)</f>
        <v>1319.2632636699998</v>
      </c>
    </row>
    <row r="80" spans="1:5" x14ac:dyDescent="0.3">
      <c r="A80" s="13" t="s">
        <v>74</v>
      </c>
      <c r="B80" s="4">
        <v>1.8839999999999999</v>
      </c>
      <c r="C80" s="6">
        <v>7.5999999999999998E-2</v>
      </c>
      <c r="D80" s="2">
        <f>(B80-C80)</f>
        <v>1.8079999999999998</v>
      </c>
      <c r="E80" s="10">
        <f>(170.23*D80*D80)+(410.93*D80)+(0.2785)</f>
        <v>1299.6986587199997</v>
      </c>
    </row>
    <row r="81" spans="1:5" x14ac:dyDescent="0.3">
      <c r="A81" s="13" t="s">
        <v>75</v>
      </c>
      <c r="B81" s="4">
        <v>1.794</v>
      </c>
      <c r="C81" s="6">
        <v>7.5999999999999998E-2</v>
      </c>
      <c r="D81" s="2">
        <f>(B81-C81)</f>
        <v>1.718</v>
      </c>
      <c r="E81" s="10">
        <f>(170.23*D81*D81)+(410.93*D81)+(0.2785)</f>
        <v>1208.6941705199999</v>
      </c>
    </row>
    <row r="82" spans="1:5" x14ac:dyDescent="0.3">
      <c r="A82" s="13" t="s">
        <v>76</v>
      </c>
      <c r="B82" s="4">
        <v>2.726</v>
      </c>
      <c r="C82" s="6">
        <v>7.5999999999999998E-2</v>
      </c>
      <c r="D82" s="2">
        <f>(B82-C82)</f>
        <v>2.65</v>
      </c>
      <c r="E82" s="10">
        <f>(170.23*D82*D82)+(410.93*D82)+(0.2785)</f>
        <v>2284.6831749999997</v>
      </c>
    </row>
    <row r="83" spans="1:5" x14ac:dyDescent="0.3">
      <c r="A83" s="13" t="s">
        <v>77</v>
      </c>
      <c r="B83" s="4">
        <v>2.7840000000000003</v>
      </c>
      <c r="C83" s="6">
        <v>7.5999999999999998E-2</v>
      </c>
      <c r="D83" s="2">
        <f>(B83-C83)</f>
        <v>2.7080000000000002</v>
      </c>
      <c r="E83" s="10">
        <f>(170.23*D83*D83)+(410.93*D83)+(0.2785)</f>
        <v>2361.4184707199997</v>
      </c>
    </row>
    <row r="84" spans="1:5" x14ac:dyDescent="0.3">
      <c r="A84" s="13" t="s">
        <v>78</v>
      </c>
      <c r="B84" s="4">
        <v>2.7839999999999998</v>
      </c>
      <c r="C84" s="6">
        <v>7.5999999999999998E-2</v>
      </c>
      <c r="D84" s="2">
        <f>(B84-C84)</f>
        <v>2.7079999999999997</v>
      </c>
      <c r="E84" s="10">
        <f>(170.23*D84*D84)+(410.93*D84)+(0.2785)</f>
        <v>2361.4184707199997</v>
      </c>
    </row>
    <row r="85" spans="1:5" x14ac:dyDescent="0.3">
      <c r="A85" s="13" t="s">
        <v>79</v>
      </c>
      <c r="B85" s="4">
        <v>2.3559999999999999</v>
      </c>
      <c r="C85" s="6">
        <v>7.5999999999999998E-2</v>
      </c>
      <c r="D85" s="2">
        <f>(B85-C85)</f>
        <v>2.2799999999999998</v>
      </c>
      <c r="E85" s="10">
        <f>(170.23*D85*D85)+(410.93*D85)+(0.2785)</f>
        <v>1822.1225319999996</v>
      </c>
    </row>
    <row r="86" spans="1:5" x14ac:dyDescent="0.3">
      <c r="A86" s="13" t="s">
        <v>80</v>
      </c>
      <c r="B86" s="4">
        <v>2.8929999999999998</v>
      </c>
      <c r="C86" s="6">
        <v>7.5999999999999998E-2</v>
      </c>
      <c r="D86" s="2">
        <f>(B86-C86)</f>
        <v>2.8169999999999997</v>
      </c>
      <c r="E86" s="10">
        <f>(170.23*D86*D86)+(410.93*D86)+(0.2785)</f>
        <v>2508.7266024699993</v>
      </c>
    </row>
    <row r="87" spans="1:5" x14ac:dyDescent="0.3">
      <c r="A87" s="13" t="s">
        <v>81</v>
      </c>
      <c r="B87" s="4">
        <v>2.669</v>
      </c>
      <c r="C87" s="6">
        <v>7.5999999999999998E-2</v>
      </c>
      <c r="D87" s="2">
        <f>(B87-C87)</f>
        <v>2.593</v>
      </c>
      <c r="E87" s="10">
        <f>(170.23*D87*D87)+(410.93*D87)+(0.2785)</f>
        <v>2210.3867592699999</v>
      </c>
    </row>
    <row r="88" spans="1:5" x14ac:dyDescent="0.3">
      <c r="A88" s="13" t="s">
        <v>82</v>
      </c>
      <c r="B88" s="4">
        <v>2.996</v>
      </c>
      <c r="C88" s="6">
        <v>7.5999999999999998E-2</v>
      </c>
      <c r="D88" s="2">
        <f>(B88-C88)</f>
        <v>2.92</v>
      </c>
      <c r="E88" s="10">
        <f>(170.23*D88*D88)+(410.93*D88)+(0.2785)</f>
        <v>2651.6431719999996</v>
      </c>
    </row>
    <row r="89" spans="1:5" x14ac:dyDescent="0.3">
      <c r="A89" s="13" t="s">
        <v>83</v>
      </c>
      <c r="B89" s="4">
        <v>2.903</v>
      </c>
      <c r="C89" s="6">
        <v>7.5999999999999998E-2</v>
      </c>
      <c r="D89" s="2">
        <f>(B89-C89)</f>
        <v>2.827</v>
      </c>
      <c r="E89" s="10">
        <f>(170.23*D89*D89)+(410.93*D89)+(0.2785)</f>
        <v>2522.4436836700002</v>
      </c>
    </row>
    <row r="90" spans="1:5" x14ac:dyDescent="0.3">
      <c r="A90" s="13" t="s">
        <v>84</v>
      </c>
      <c r="B90" s="4">
        <v>2.0070000000000001</v>
      </c>
      <c r="C90" s="6">
        <v>7.5999999999999998E-2</v>
      </c>
      <c r="D90" s="2">
        <f>(B90-C90)</f>
        <v>1.931</v>
      </c>
      <c r="E90" s="10">
        <f>(170.23*D90*D90)+(410.93*D90)+(0.2785)</f>
        <v>1428.5313150299999</v>
      </c>
    </row>
    <row r="91" spans="1:5" x14ac:dyDescent="0.3">
      <c r="A91" s="13" t="s">
        <v>85</v>
      </c>
      <c r="B91" s="4">
        <v>2.4990000000000001</v>
      </c>
      <c r="C91" s="6">
        <v>7.5999999999999998E-2</v>
      </c>
      <c r="D91" s="2">
        <f>(B91-C91)</f>
        <v>2.423</v>
      </c>
      <c r="E91" s="10">
        <f>(170.23*D91*D91)+(410.93*D91)+(0.2785)</f>
        <v>1995.3701336700001</v>
      </c>
    </row>
    <row r="92" spans="1:5" x14ac:dyDescent="0.3">
      <c r="A92" s="13" t="s">
        <v>86</v>
      </c>
      <c r="B92" s="4">
        <v>2.3340000000000001</v>
      </c>
      <c r="C92" s="6">
        <v>7.5999999999999998E-2</v>
      </c>
      <c r="D92" s="2">
        <f>(B92-C92)</f>
        <v>2.258</v>
      </c>
      <c r="E92" s="10">
        <f>(170.23*D92*D92)+(410.93*D92)+(0.2785)</f>
        <v>1796.0869897199998</v>
      </c>
    </row>
    <row r="93" spans="1:5" x14ac:dyDescent="0.3">
      <c r="A93" s="13" t="s">
        <v>87</v>
      </c>
      <c r="B93" s="4">
        <v>2.351</v>
      </c>
      <c r="C93" s="6">
        <v>7.5999999999999998E-2</v>
      </c>
      <c r="D93" s="2">
        <f>(B93-C93)</f>
        <v>2.2749999999999999</v>
      </c>
      <c r="E93" s="10">
        <f>(170.23*D93*D93)+(410.93*D93)+(0.2785)</f>
        <v>1816.1908937499998</v>
      </c>
    </row>
    <row r="94" spans="1:5" x14ac:dyDescent="0.3">
      <c r="A94" s="13" t="s">
        <v>88</v>
      </c>
      <c r="B94" s="4">
        <v>2.9090000000000003</v>
      </c>
      <c r="C94" s="6">
        <v>7.5999999999999998E-2</v>
      </c>
      <c r="D94" s="2">
        <f>(B94-C94)</f>
        <v>2.8330000000000002</v>
      </c>
      <c r="E94" s="10">
        <f>(170.23*D94*D94)+(410.93*D94)+(0.2785)</f>
        <v>2530.6902744700001</v>
      </c>
    </row>
    <row r="95" spans="1:5" x14ac:dyDescent="0.3">
      <c r="A95" s="13" t="s">
        <v>89</v>
      </c>
      <c r="B95" s="4">
        <v>2.4569999999999999</v>
      </c>
      <c r="C95" s="6">
        <v>7.5999999999999998E-2</v>
      </c>
      <c r="D95" s="2">
        <f>(B95-C95)</f>
        <v>2.3809999999999998</v>
      </c>
      <c r="E95" s="10">
        <f>(170.23*D95*D95)+(410.93*D95)+(0.2785)</f>
        <v>1943.7641070299996</v>
      </c>
    </row>
    <row r="96" spans="1:5" x14ac:dyDescent="0.3">
      <c r="A96" s="13" t="s">
        <v>90</v>
      </c>
      <c r="B96" s="4">
        <v>2.472</v>
      </c>
      <c r="C96" s="6">
        <v>7.5999999999999998E-2</v>
      </c>
      <c r="D96" s="2">
        <f>(B96-C96)</f>
        <v>2.3959999999999999</v>
      </c>
      <c r="E96" s="10">
        <f>(170.23*D96*D96)+(410.93*D96)+(0.2785)</f>
        <v>1962.1258876799998</v>
      </c>
    </row>
    <row r="97" spans="1:5" x14ac:dyDescent="0.3">
      <c r="A97" s="13" t="s">
        <v>91</v>
      </c>
      <c r="B97" s="4">
        <v>2.9889999999999999</v>
      </c>
      <c r="C97" s="6">
        <v>7.5999999999999998E-2</v>
      </c>
      <c r="D97" s="2">
        <f>(B97-C97)</f>
        <v>2.9129999999999998</v>
      </c>
      <c r="E97" s="10">
        <f>(170.23*D97*D97)+(410.93*D97)+(0.2785)</f>
        <v>2641.8160008699997</v>
      </c>
    </row>
    <row r="98" spans="1:5" x14ac:dyDescent="0.3">
      <c r="A98" s="13" t="s">
        <v>92</v>
      </c>
      <c r="B98" s="4">
        <v>2.137</v>
      </c>
      <c r="C98" s="6">
        <v>7.5999999999999998E-2</v>
      </c>
      <c r="D98" s="2">
        <f>(B98-C98)</f>
        <v>2.0609999999999999</v>
      </c>
      <c r="E98" s="10">
        <f>(170.23*D98*D98)+(410.93*D98)+(0.2785)</f>
        <v>1570.2947758299997</v>
      </c>
    </row>
    <row r="99" spans="1:5" x14ac:dyDescent="0.3">
      <c r="A99" s="13" t="s">
        <v>93</v>
      </c>
      <c r="B99" s="4">
        <v>2.1930000000000001</v>
      </c>
      <c r="C99" s="6">
        <v>7.5999999999999998E-2</v>
      </c>
      <c r="D99" s="2">
        <f>(B99-C99)</f>
        <v>2.117</v>
      </c>
      <c r="E99" s="10">
        <f>(170.23*D99*D99)+(410.93*D99)+(0.2785)</f>
        <v>1633.1352284699997</v>
      </c>
    </row>
    <row r="100" spans="1:5" x14ac:dyDescent="0.3">
      <c r="A100" s="13" t="s">
        <v>94</v>
      </c>
      <c r="B100" s="4">
        <v>2.702</v>
      </c>
      <c r="C100" s="6">
        <v>7.5999999999999998E-2</v>
      </c>
      <c r="D100" s="2">
        <f>(B100-C100)</f>
        <v>2.6259999999999999</v>
      </c>
      <c r="E100" s="10">
        <f>(170.23*D100*D100)+(410.93*D100)+(0.2785)</f>
        <v>2253.2656514799996</v>
      </c>
    </row>
    <row r="101" spans="1:5" x14ac:dyDescent="0.3">
      <c r="A101" s="13" t="s">
        <v>95</v>
      </c>
      <c r="B101" s="4">
        <v>2.774</v>
      </c>
      <c r="C101" s="6">
        <v>7.5999999999999998E-2</v>
      </c>
      <c r="D101" s="2">
        <f>(B101-C101)</f>
        <v>2.698</v>
      </c>
      <c r="E101" s="10">
        <f>(170.23*D101*D101)+(410.93*D101)+(0.2785)</f>
        <v>2348.1065369200001</v>
      </c>
    </row>
    <row r="102" spans="1:5" x14ac:dyDescent="0.3">
      <c r="A102" s="13" t="s">
        <v>96</v>
      </c>
      <c r="B102" s="4">
        <v>2.3780000000000001</v>
      </c>
      <c r="C102" s="6">
        <v>7.5999999999999998E-2</v>
      </c>
      <c r="D102" s="2">
        <f>(B102-C102)</f>
        <v>2.302</v>
      </c>
      <c r="E102" s="10">
        <f>(170.23*D102*D102)+(410.93*D102)+(0.2785)</f>
        <v>1848.32285692</v>
      </c>
    </row>
    <row r="103" spans="1:5" x14ac:dyDescent="0.3">
      <c r="A103" s="13" t="s">
        <v>97</v>
      </c>
      <c r="B103" s="4">
        <v>2.8940000000000001</v>
      </c>
      <c r="C103" s="6">
        <v>7.5999999999999998E-2</v>
      </c>
      <c r="D103" s="2">
        <f>(B103-C103)</f>
        <v>2.8180000000000001</v>
      </c>
      <c r="E103" s="10">
        <f>(170.23*D103*D103)+(410.93*D103)+(0.2785)</f>
        <v>2510.0967785199996</v>
      </c>
    </row>
    <row r="104" spans="1:5" x14ac:dyDescent="0.3">
      <c r="A104" s="13" t="s">
        <v>98</v>
      </c>
      <c r="B104" s="4">
        <v>2.56</v>
      </c>
      <c r="C104" s="6">
        <v>7.5999999999999998E-2</v>
      </c>
      <c r="D104" s="2">
        <f>(B104-C104)</f>
        <v>2.484</v>
      </c>
      <c r="E104" s="10">
        <f>(170.23*D104*D104)+(410.93*D104)+(0.2785)</f>
        <v>2071.3912988799998</v>
      </c>
    </row>
    <row r="105" spans="1:5" x14ac:dyDescent="0.3">
      <c r="A105" s="13" t="s">
        <v>99</v>
      </c>
      <c r="B105" s="4">
        <v>2.7629999999999999</v>
      </c>
      <c r="C105" s="6">
        <v>7.5999999999999998E-2</v>
      </c>
      <c r="D105" s="2">
        <f>(B105-C105)</f>
        <v>2.6869999999999998</v>
      </c>
      <c r="E105" s="10">
        <f>(170.23*D105*D105)+(410.93*D105)+(0.2785)</f>
        <v>2333.5027328699994</v>
      </c>
    </row>
    <row r="106" spans="1:5" x14ac:dyDescent="0.3">
      <c r="A106" s="13" t="s">
        <v>100</v>
      </c>
      <c r="B106" s="4">
        <v>2.7109999999999999</v>
      </c>
      <c r="C106" s="6">
        <v>7.5999999999999998E-2</v>
      </c>
      <c r="D106" s="2">
        <f>(B106-C106)</f>
        <v>2.6349999999999998</v>
      </c>
      <c r="E106" s="10">
        <f>(170.23*D106*D106)+(410.93*D106)+(0.2785)</f>
        <v>2265.0242417499994</v>
      </c>
    </row>
    <row r="107" spans="1:5" x14ac:dyDescent="0.3">
      <c r="A107" s="13" t="s">
        <v>101</v>
      </c>
      <c r="B107" s="4">
        <v>2.895</v>
      </c>
      <c r="C107" s="6">
        <v>7.5999999999999998E-2</v>
      </c>
      <c r="D107" s="2">
        <f>(B107-C107)</f>
        <v>2.819</v>
      </c>
      <c r="E107" s="10">
        <f>(170.23*D107*D107)+(410.93*D107)+(0.2785)</f>
        <v>2511.4672950299996</v>
      </c>
    </row>
    <row r="108" spans="1:5" x14ac:dyDescent="0.3">
      <c r="A108" s="13" t="s">
        <v>102</v>
      </c>
      <c r="B108" s="4">
        <v>2.8740000000000001</v>
      </c>
      <c r="C108" s="6">
        <v>7.5999999999999998E-2</v>
      </c>
      <c r="D108" s="2">
        <f>(B108-C108)</f>
        <v>2.798</v>
      </c>
      <c r="E108" s="10">
        <f>(170.23*D108*D108)+(410.93*D108)+(0.2785)</f>
        <v>2482.7579449199998</v>
      </c>
    </row>
    <row r="109" spans="1:5" x14ac:dyDescent="0.3">
      <c r="A109" s="13" t="s">
        <v>103</v>
      </c>
      <c r="B109" s="4">
        <v>2.827</v>
      </c>
      <c r="C109" s="6">
        <v>7.5999999999999998E-2</v>
      </c>
      <c r="D109" s="2">
        <f>(B109-C109)</f>
        <v>2.7509999999999999</v>
      </c>
      <c r="E109" s="10">
        <f>(170.23*D109*D109)+(410.93*D109)+(0.2785)</f>
        <v>2419.0477402299998</v>
      </c>
    </row>
    <row r="110" spans="1:5" x14ac:dyDescent="0.3">
      <c r="A110" s="13" t="s">
        <v>104</v>
      </c>
      <c r="B110" s="4">
        <v>2.3769999999999998</v>
      </c>
      <c r="C110" s="6">
        <v>7.5999999999999998E-2</v>
      </c>
      <c r="D110" s="2">
        <f>(B110-C110)</f>
        <v>2.3009999999999997</v>
      </c>
      <c r="E110" s="10">
        <f>(170.23*D110*D110)+(410.93*D110)+(0.2785)</f>
        <v>1847.1283582299995</v>
      </c>
    </row>
    <row r="111" spans="1:5" x14ac:dyDescent="0.3">
      <c r="A111" s="13" t="s">
        <v>105</v>
      </c>
      <c r="B111" s="4">
        <v>1.92</v>
      </c>
      <c r="C111" s="6">
        <v>7.5999999999999998E-2</v>
      </c>
      <c r="D111" s="2">
        <f>(B111-C111)</f>
        <v>1.8439999999999999</v>
      </c>
      <c r="E111" s="10">
        <f>(170.23*D111*D111)+(410.93*D111)+(0.2785)</f>
        <v>1336.8726172799998</v>
      </c>
    </row>
    <row r="112" spans="1:5" x14ac:dyDescent="0.3">
      <c r="A112" s="13" t="s">
        <v>106</v>
      </c>
      <c r="B112" s="4">
        <v>2.0300000000000002</v>
      </c>
      <c r="C112" s="6">
        <v>7.5999999999999998E-2</v>
      </c>
      <c r="D112" s="2">
        <f>(B112-C112)</f>
        <v>1.9540000000000002</v>
      </c>
      <c r="E112" s="10">
        <f>(170.23*D112*D112)+(410.93*D112)+(0.2785)</f>
        <v>1453.1936066800001</v>
      </c>
    </row>
    <row r="113" spans="1:5" x14ac:dyDescent="0.3">
      <c r="A113" s="13" t="s">
        <v>107</v>
      </c>
      <c r="B113" s="4">
        <v>2.9260000000000002</v>
      </c>
      <c r="C113" s="6">
        <v>7.5999999999999998E-2</v>
      </c>
      <c r="D113" s="2">
        <f>(B113-C113)</f>
        <v>2.85</v>
      </c>
      <c r="E113" s="10">
        <f>(170.23*D113*D113)+(410.93*D113)+(0.2785)</f>
        <v>2554.122175</v>
      </c>
    </row>
    <row r="114" spans="1:5" x14ac:dyDescent="0.3">
      <c r="A114" s="13" t="s">
        <v>108</v>
      </c>
      <c r="B114" s="4">
        <v>2.9929999999999999</v>
      </c>
      <c r="C114" s="6">
        <v>7.5999999999999998E-2</v>
      </c>
      <c r="D114" s="2">
        <f>(B114-C114)</f>
        <v>2.9169999999999998</v>
      </c>
      <c r="E114" s="10">
        <f>(170.23*D114*D114)+(410.93*D114)+(0.2785)</f>
        <v>2647.4294844699994</v>
      </c>
    </row>
    <row r="115" spans="1:5" x14ac:dyDescent="0.3">
      <c r="A115" s="13" t="s">
        <v>109</v>
      </c>
      <c r="B115" s="4">
        <v>2.919</v>
      </c>
      <c r="C115" s="6">
        <v>7.5999999999999998E-2</v>
      </c>
      <c r="D115" s="2">
        <f>(B115-C115)</f>
        <v>2.843</v>
      </c>
      <c r="E115" s="10">
        <f>(170.23*D115*D115)+(410.93*D115)+(0.2785)</f>
        <v>2544.4618292699997</v>
      </c>
    </row>
    <row r="116" spans="1:5" x14ac:dyDescent="0.3">
      <c r="A116" s="13" t="s">
        <v>110</v>
      </c>
      <c r="B116" s="4">
        <v>2.9489999999999998</v>
      </c>
      <c r="C116" s="6">
        <v>7.5999999999999998E-2</v>
      </c>
      <c r="D116" s="2">
        <f>(B116-C116)</f>
        <v>2.8729999999999998</v>
      </c>
      <c r="E116" s="10">
        <f>(170.23*D116*D116)+(410.93*D116)+(0.2785)</f>
        <v>2585.9807696699995</v>
      </c>
    </row>
    <row r="117" spans="1:5" x14ac:dyDescent="0.3">
      <c r="A117" s="13" t="s">
        <v>111</v>
      </c>
      <c r="B117" s="4">
        <v>2.8969999999999998</v>
      </c>
      <c r="C117" s="6">
        <v>7.5999999999999998E-2</v>
      </c>
      <c r="D117" s="2">
        <f>(B117-C117)</f>
        <v>2.8209999999999997</v>
      </c>
      <c r="E117" s="10">
        <f>(170.23*D117*D117)+(410.93*D117)+(0.2785)</f>
        <v>2514.2093494299993</v>
      </c>
    </row>
    <row r="118" spans="1:5" x14ac:dyDescent="0.3">
      <c r="A118" s="13" t="s">
        <v>112</v>
      </c>
      <c r="B118" s="4">
        <v>2.859</v>
      </c>
      <c r="C118" s="6">
        <v>7.5999999999999998E-2</v>
      </c>
      <c r="D118" s="2">
        <f>(B118-C118)</f>
        <v>2.7829999999999999</v>
      </c>
      <c r="E118" s="10">
        <f>(170.23*D118*D118)+(410.93*D118)+(0.2785)</f>
        <v>2462.3431904699996</v>
      </c>
    </row>
    <row r="119" spans="1:5" x14ac:dyDescent="0.3">
      <c r="A119" s="13" t="s">
        <v>113</v>
      </c>
      <c r="B119" s="4">
        <v>2.9740000000000002</v>
      </c>
      <c r="C119" s="6">
        <v>7.5999999999999998E-2</v>
      </c>
      <c r="D119" s="2">
        <f>(B119-C119)</f>
        <v>2.8980000000000001</v>
      </c>
      <c r="E119" s="10">
        <f>(170.23*D119*D119)+(410.93*D119)+(0.2785)</f>
        <v>2620.8139529200002</v>
      </c>
    </row>
    <row r="120" spans="1:5" x14ac:dyDescent="0.3">
      <c r="A120" s="13" t="s">
        <v>114</v>
      </c>
      <c r="B120" s="4">
        <v>2.8570000000000002</v>
      </c>
      <c r="C120" s="6">
        <v>7.5999999999999998E-2</v>
      </c>
      <c r="D120" s="2">
        <f>(B120-C120)</f>
        <v>2.7810000000000001</v>
      </c>
      <c r="E120" s="10">
        <f>(170.23*D120*D120)+(410.93*D120)+(0.2785)</f>
        <v>2459.6270110300002</v>
      </c>
    </row>
    <row r="121" spans="1:5" x14ac:dyDescent="0.3">
      <c r="A121" s="13" t="s">
        <v>115</v>
      </c>
      <c r="B121" s="4">
        <v>2.7109999999999999</v>
      </c>
      <c r="C121" s="6">
        <v>7.5999999999999998E-2</v>
      </c>
      <c r="D121" s="2">
        <f>(B121-C121)</f>
        <v>2.6349999999999998</v>
      </c>
      <c r="E121" s="10">
        <f>(170.23*D121*D121)+(410.93*D121)+(0.2785)</f>
        <v>2265.0242417499994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27"/>
  <sheetViews>
    <sheetView workbookViewId="0">
      <selection activeCell="H118" sqref="H118"/>
    </sheetView>
  </sheetViews>
  <sheetFormatPr defaultRowHeight="14.4" x14ac:dyDescent="0.3"/>
  <cols>
    <col min="1" max="1" width="20.88671875" customWidth="1"/>
    <col min="2" max="3" width="10" customWidth="1"/>
    <col min="4" max="4" width="10.33203125" customWidth="1"/>
    <col min="5" max="5" width="10.77734375" customWidth="1"/>
  </cols>
  <sheetData>
    <row r="2" spans="1:12" x14ac:dyDescent="0.3">
      <c r="A2" s="5">
        <v>2.5209999999999999</v>
      </c>
      <c r="B2" s="4">
        <v>9.6000000000000002E-2</v>
      </c>
      <c r="C2" s="4">
        <v>0.10100000000000001</v>
      </c>
      <c r="D2" s="4">
        <v>0.108</v>
      </c>
      <c r="E2" s="4">
        <v>0.08</v>
      </c>
      <c r="F2" s="4">
        <v>0.107</v>
      </c>
      <c r="G2" s="4">
        <v>0.13800000000000001</v>
      </c>
      <c r="H2" s="4">
        <v>0.29799999999999999</v>
      </c>
      <c r="I2" s="4">
        <v>0.19600000000000001</v>
      </c>
      <c r="J2" s="4">
        <v>0.35799999999999998</v>
      </c>
      <c r="K2" s="4">
        <v>0.121</v>
      </c>
      <c r="L2" s="4">
        <v>0.29199999999999998</v>
      </c>
    </row>
    <row r="3" spans="1:12" x14ac:dyDescent="0.3">
      <c r="A3" s="5">
        <v>1.4930000000000001</v>
      </c>
      <c r="B3" s="4">
        <v>0.28500000000000003</v>
      </c>
      <c r="C3" s="4">
        <v>0.16200000000000001</v>
      </c>
      <c r="D3" s="4">
        <v>0.187</v>
      </c>
      <c r="E3" s="4">
        <v>0.216</v>
      </c>
      <c r="F3" s="4">
        <v>0.11600000000000001</v>
      </c>
      <c r="G3" s="4">
        <v>0.111</v>
      </c>
      <c r="H3" s="4">
        <v>0.189</v>
      </c>
      <c r="I3" s="4">
        <v>0.17799999999999999</v>
      </c>
      <c r="J3" s="4">
        <v>0.13300000000000001</v>
      </c>
      <c r="K3" s="4">
        <v>0.124</v>
      </c>
      <c r="L3" s="4">
        <v>0.17400000000000002</v>
      </c>
    </row>
    <row r="4" spans="1:12" x14ac:dyDescent="0.3">
      <c r="A4" s="5">
        <v>0.91200000000000003</v>
      </c>
      <c r="B4" s="4">
        <v>0.13200000000000001</v>
      </c>
      <c r="C4" s="4">
        <v>0.13400000000000001</v>
      </c>
      <c r="D4" s="4">
        <v>0.23600000000000002</v>
      </c>
      <c r="E4" s="4">
        <v>0.30199999999999999</v>
      </c>
      <c r="F4" s="4">
        <v>0.11800000000000001</v>
      </c>
      <c r="G4" s="4">
        <v>0.16200000000000001</v>
      </c>
      <c r="H4" s="4">
        <v>0.38500000000000001</v>
      </c>
      <c r="I4" s="4">
        <v>0.315</v>
      </c>
      <c r="J4" s="4">
        <v>0.152</v>
      </c>
      <c r="K4" s="4">
        <v>0.16300000000000001</v>
      </c>
      <c r="L4" s="4">
        <v>0.188</v>
      </c>
    </row>
    <row r="5" spans="1:12" x14ac:dyDescent="0.3">
      <c r="A5" s="5">
        <v>0.53900000000000003</v>
      </c>
      <c r="B5" s="4">
        <v>0.24099999999999999</v>
      </c>
      <c r="C5" s="4">
        <v>0.13600000000000001</v>
      </c>
      <c r="D5" s="4">
        <v>9.0999999999999998E-2</v>
      </c>
      <c r="E5" s="4">
        <v>0.221</v>
      </c>
      <c r="F5" s="4">
        <v>0.24299999999999999</v>
      </c>
      <c r="G5" s="4">
        <v>0.22700000000000001</v>
      </c>
      <c r="H5" s="4">
        <v>0.14100000000000001</v>
      </c>
      <c r="I5" s="4">
        <v>0.27300000000000002</v>
      </c>
      <c r="J5" s="4">
        <v>0.39300000000000002</v>
      </c>
      <c r="K5" s="4">
        <v>9.4E-2</v>
      </c>
      <c r="L5" s="4">
        <v>0.53700000000000003</v>
      </c>
    </row>
    <row r="6" spans="1:12" x14ac:dyDescent="0.3">
      <c r="A6" s="5">
        <v>0.28699999999999998</v>
      </c>
      <c r="B6" s="4">
        <v>0.315</v>
      </c>
      <c r="C6" s="4">
        <v>0.32600000000000001</v>
      </c>
      <c r="D6" s="4">
        <v>0.34900000000000003</v>
      </c>
      <c r="E6" s="4">
        <v>0.495</v>
      </c>
      <c r="F6" s="4">
        <v>0.65600000000000003</v>
      </c>
      <c r="G6" s="4">
        <v>0.55600000000000005</v>
      </c>
      <c r="H6" s="4">
        <v>0.39700000000000002</v>
      </c>
      <c r="I6" s="4">
        <v>0.42699999999999999</v>
      </c>
      <c r="J6" s="4">
        <v>0.38100000000000001</v>
      </c>
      <c r="K6" s="4">
        <v>0.438</v>
      </c>
      <c r="L6" s="4">
        <v>0.38700000000000001</v>
      </c>
    </row>
    <row r="7" spans="1:12" x14ac:dyDescent="0.3">
      <c r="A7" s="5">
        <v>0.18099999999999999</v>
      </c>
      <c r="B7" s="4">
        <v>0.115</v>
      </c>
      <c r="C7" s="4">
        <v>0.19400000000000001</v>
      </c>
      <c r="D7" s="4">
        <v>0.105</v>
      </c>
      <c r="E7" s="4">
        <v>0.126</v>
      </c>
      <c r="F7" s="4">
        <v>0.10200000000000001</v>
      </c>
      <c r="G7" s="4">
        <v>0.22900000000000001</v>
      </c>
      <c r="H7" s="4">
        <v>0.46300000000000002</v>
      </c>
      <c r="I7" s="4">
        <v>0.19700000000000001</v>
      </c>
      <c r="J7" s="4">
        <v>0.24399999999999999</v>
      </c>
      <c r="K7" s="4">
        <v>0.23200000000000001</v>
      </c>
      <c r="L7" s="4">
        <v>0.161</v>
      </c>
    </row>
    <row r="8" spans="1:12" x14ac:dyDescent="0.3">
      <c r="A8" s="5">
        <v>0.13300000000000001</v>
      </c>
      <c r="B8" s="4">
        <v>0.191</v>
      </c>
      <c r="C8" s="4">
        <v>0.48099999999999998</v>
      </c>
      <c r="D8" s="4">
        <v>0.13700000000000001</v>
      </c>
      <c r="E8" s="4">
        <v>0.17200000000000001</v>
      </c>
      <c r="F8" s="4">
        <v>8.2000000000000003E-2</v>
      </c>
      <c r="G8" s="4">
        <v>0.24</v>
      </c>
      <c r="H8" s="4">
        <v>0.32200000000000001</v>
      </c>
      <c r="I8" s="4">
        <v>0.17799999999999999</v>
      </c>
      <c r="J8" s="4">
        <v>0.19400000000000001</v>
      </c>
      <c r="K8" s="4">
        <v>0.14699999999999999</v>
      </c>
      <c r="L8" s="4">
        <v>0.41500000000000004</v>
      </c>
    </row>
    <row r="9" spans="1:12" x14ac:dyDescent="0.3">
      <c r="A9" s="6">
        <v>7.9000000000000001E-2</v>
      </c>
      <c r="B9" s="4">
        <v>0.31900000000000001</v>
      </c>
      <c r="C9" s="4">
        <v>0.23200000000000001</v>
      </c>
      <c r="D9" s="4">
        <v>0.122</v>
      </c>
      <c r="E9" s="4">
        <v>9.1999999999999998E-2</v>
      </c>
      <c r="F9" s="4">
        <v>8.5999999999999993E-2</v>
      </c>
      <c r="G9" s="4">
        <v>0.14499999999999999</v>
      </c>
      <c r="H9" s="4">
        <v>0.10100000000000001</v>
      </c>
      <c r="I9" s="4">
        <v>0.379</v>
      </c>
      <c r="J9" s="4">
        <v>0.129</v>
      </c>
      <c r="K9" s="4">
        <v>0.185</v>
      </c>
      <c r="L9" s="4">
        <v>0.222</v>
      </c>
    </row>
    <row r="12" spans="1:12" x14ac:dyDescent="0.3">
      <c r="A12" s="20" t="s">
        <v>0</v>
      </c>
      <c r="B12" s="9" t="s">
        <v>9</v>
      </c>
      <c r="C12" s="9" t="s">
        <v>10</v>
      </c>
      <c r="D12" s="9" t="s">
        <v>11</v>
      </c>
      <c r="E12" s="9" t="s">
        <v>12</v>
      </c>
    </row>
    <row r="13" spans="1:12" x14ac:dyDescent="0.3">
      <c r="A13" s="20" t="s">
        <v>1</v>
      </c>
      <c r="B13" s="5">
        <v>2.5209999999999999</v>
      </c>
      <c r="C13" s="2">
        <f>B13-B20</f>
        <v>2.4419999999999997</v>
      </c>
      <c r="D13" s="2">
        <v>1000</v>
      </c>
      <c r="E13" s="10">
        <f>(62.694*C13*C13)+(256.88*C13)+(1.085)</f>
        <v>1002.253102616</v>
      </c>
    </row>
    <row r="14" spans="1:12" x14ac:dyDescent="0.3">
      <c r="A14" s="20" t="s">
        <v>2</v>
      </c>
      <c r="B14" s="5">
        <v>1.4930000000000001</v>
      </c>
      <c r="C14" s="2">
        <f>B14-B20</f>
        <v>1.4140000000000001</v>
      </c>
      <c r="D14" s="2">
        <v>500</v>
      </c>
      <c r="E14" s="10">
        <f t="shared" ref="E14:E20" si="0">(62.694*C14*C14)+(256.88*C14)+(1.085)</f>
        <v>489.66345282400005</v>
      </c>
    </row>
    <row r="15" spans="1:12" x14ac:dyDescent="0.3">
      <c r="A15" s="20" t="s">
        <v>3</v>
      </c>
      <c r="B15" s="5">
        <v>0.91200000000000003</v>
      </c>
      <c r="C15" s="2">
        <f>B15-B20</f>
        <v>0.83300000000000007</v>
      </c>
      <c r="D15" s="2">
        <v>250</v>
      </c>
      <c r="E15" s="10">
        <f t="shared" si="0"/>
        <v>258.56871696600001</v>
      </c>
    </row>
    <row r="16" spans="1:12" x14ac:dyDescent="0.3">
      <c r="A16" s="20" t="s">
        <v>4</v>
      </c>
      <c r="B16" s="5">
        <v>0.53900000000000003</v>
      </c>
      <c r="C16" s="2">
        <f>B16-B20</f>
        <v>0.46</v>
      </c>
      <c r="D16" s="2">
        <v>125</v>
      </c>
      <c r="E16" s="10">
        <f t="shared" si="0"/>
        <v>132.51585040000001</v>
      </c>
    </row>
    <row r="17" spans="1:12" x14ac:dyDescent="0.3">
      <c r="A17" s="20" t="s">
        <v>5</v>
      </c>
      <c r="B17" s="5">
        <v>0.28699999999999998</v>
      </c>
      <c r="C17" s="2">
        <f>B17-B20</f>
        <v>0.20799999999999996</v>
      </c>
      <c r="D17" s="2">
        <v>62.5</v>
      </c>
      <c r="E17" s="10">
        <f t="shared" si="0"/>
        <v>57.228433215999992</v>
      </c>
    </row>
    <row r="18" spans="1:12" x14ac:dyDescent="0.3">
      <c r="A18" s="20" t="s">
        <v>6</v>
      </c>
      <c r="B18" s="5">
        <v>0.18099999999999999</v>
      </c>
      <c r="C18" s="2">
        <f>B18-B20</f>
        <v>0.10199999999999999</v>
      </c>
      <c r="D18" s="2">
        <v>31.25</v>
      </c>
      <c r="E18" s="10">
        <f t="shared" si="0"/>
        <v>27.939028375999996</v>
      </c>
    </row>
    <row r="19" spans="1:12" x14ac:dyDescent="0.3">
      <c r="A19" s="20" t="s">
        <v>7</v>
      </c>
      <c r="B19" s="5">
        <v>0.13300000000000001</v>
      </c>
      <c r="C19" s="2">
        <f>B19-B20</f>
        <v>5.4000000000000006E-2</v>
      </c>
      <c r="D19" s="14">
        <v>15.63</v>
      </c>
      <c r="E19" s="10">
        <f t="shared" si="0"/>
        <v>15.139335704000001</v>
      </c>
    </row>
    <row r="20" spans="1:12" x14ac:dyDescent="0.3">
      <c r="A20" s="20" t="s">
        <v>8</v>
      </c>
      <c r="B20" s="6">
        <v>7.9000000000000001E-2</v>
      </c>
      <c r="C20" s="2">
        <f>B20-B20</f>
        <v>0</v>
      </c>
      <c r="D20" s="2">
        <v>0</v>
      </c>
      <c r="E20" s="10">
        <f t="shared" si="0"/>
        <v>1.085</v>
      </c>
    </row>
    <row r="26" spans="1:12" x14ac:dyDescent="0.3">
      <c r="J26" s="11" t="s">
        <v>16</v>
      </c>
      <c r="K26" s="11"/>
      <c r="L26" s="11"/>
    </row>
    <row r="32" spans="1:12" x14ac:dyDescent="0.3">
      <c r="A32" s="36" t="s">
        <v>14</v>
      </c>
      <c r="B32" s="23" t="s">
        <v>15</v>
      </c>
      <c r="C32" s="37" t="s">
        <v>8</v>
      </c>
      <c r="D32" s="25" t="s">
        <v>10</v>
      </c>
      <c r="E32" s="40" t="s">
        <v>12</v>
      </c>
    </row>
    <row r="33" spans="1:5" x14ac:dyDescent="0.3">
      <c r="A33" s="32" t="s">
        <v>71</v>
      </c>
      <c r="B33" s="32"/>
      <c r="C33" s="32"/>
      <c r="D33" s="32"/>
      <c r="E33" s="35"/>
    </row>
    <row r="34" spans="1:5" x14ac:dyDescent="0.3">
      <c r="A34" s="27" t="s">
        <v>29</v>
      </c>
      <c r="B34" s="28">
        <v>9.6000000000000002E-2</v>
      </c>
      <c r="C34" s="29">
        <v>7.9000000000000001E-2</v>
      </c>
      <c r="D34" s="30">
        <f>(B34-C34)</f>
        <v>1.7000000000000001E-2</v>
      </c>
      <c r="E34" s="31">
        <f>(62.694*D34*D34)+(256.88*D34)+(1.085)</f>
        <v>5.4700785660000006</v>
      </c>
    </row>
    <row r="35" spans="1:5" x14ac:dyDescent="0.3">
      <c r="A35" s="13" t="s">
        <v>30</v>
      </c>
      <c r="B35" s="4">
        <v>0.28500000000000003</v>
      </c>
      <c r="C35" s="6">
        <v>7.9000000000000001E-2</v>
      </c>
      <c r="D35" s="2">
        <f>(B35-C35)</f>
        <v>0.20600000000000002</v>
      </c>
      <c r="E35" s="10">
        <f>(62.694*D35*D35)+(256.88*D35)+(1.085)</f>
        <v>56.662762584000006</v>
      </c>
    </row>
    <row r="36" spans="1:5" x14ac:dyDescent="0.3">
      <c r="A36" s="13" t="s">
        <v>31</v>
      </c>
      <c r="B36" s="4">
        <v>0.13200000000000001</v>
      </c>
      <c r="C36" s="6">
        <v>7.9000000000000001E-2</v>
      </c>
      <c r="D36" s="2">
        <f>(B36-C36)</f>
        <v>5.3000000000000005E-2</v>
      </c>
      <c r="E36" s="10">
        <f>(62.694*D36*D36)+(256.88*D36)+(1.085)</f>
        <v>14.875747446000002</v>
      </c>
    </row>
    <row r="37" spans="1:5" x14ac:dyDescent="0.3">
      <c r="A37" s="13" t="s">
        <v>32</v>
      </c>
      <c r="B37" s="4">
        <v>0.24099999999999999</v>
      </c>
      <c r="C37" s="6">
        <v>7.9000000000000001E-2</v>
      </c>
      <c r="D37" s="2">
        <f>(B37-C37)</f>
        <v>0.16199999999999998</v>
      </c>
      <c r="E37" s="10">
        <f>(62.694*D37*D37)+(256.88*D37)+(1.085)</f>
        <v>44.344901335999992</v>
      </c>
    </row>
    <row r="38" spans="1:5" x14ac:dyDescent="0.3">
      <c r="A38" s="13" t="s">
        <v>33</v>
      </c>
      <c r="B38" s="4">
        <v>0.315</v>
      </c>
      <c r="C38" s="6">
        <v>7.9000000000000001E-2</v>
      </c>
      <c r="D38" s="2">
        <f>(B38-C38)</f>
        <v>0.23599999999999999</v>
      </c>
      <c r="E38" s="10">
        <f>(62.694*D38*D38)+(256.88*D38)+(1.085)</f>
        <v>65.200485023999988</v>
      </c>
    </row>
    <row r="39" spans="1:5" x14ac:dyDescent="0.3">
      <c r="A39" s="13" t="s">
        <v>34</v>
      </c>
      <c r="B39" s="4">
        <v>0.115</v>
      </c>
      <c r="C39" s="6">
        <v>7.9000000000000001E-2</v>
      </c>
      <c r="D39" s="2">
        <f>(B39-C39)</f>
        <v>3.6000000000000004E-2</v>
      </c>
      <c r="E39" s="10">
        <f>(62.694*D39*D39)+(256.88*D39)+(1.085)</f>
        <v>10.413931424000001</v>
      </c>
    </row>
    <row r="40" spans="1:5" x14ac:dyDescent="0.3">
      <c r="A40" s="13" t="s">
        <v>35</v>
      </c>
      <c r="B40" s="4">
        <v>0.191</v>
      </c>
      <c r="C40" s="6">
        <v>7.9000000000000001E-2</v>
      </c>
      <c r="D40" s="2">
        <f>(B40-C40)</f>
        <v>0.112</v>
      </c>
      <c r="E40" s="10">
        <f>(62.694*D40*D40)+(256.88*D40)+(1.085)</f>
        <v>30.641993536000001</v>
      </c>
    </row>
    <row r="41" spans="1:5" x14ac:dyDescent="0.3">
      <c r="A41" s="13" t="s">
        <v>36</v>
      </c>
      <c r="B41" s="4">
        <v>0.31900000000000001</v>
      </c>
      <c r="C41" s="6">
        <v>7.9000000000000001E-2</v>
      </c>
      <c r="D41" s="2">
        <f>(B41-C41)</f>
        <v>0.24</v>
      </c>
      <c r="E41" s="10">
        <f>(62.694*D41*D41)+(256.88*D41)+(1.085)</f>
        <v>66.347374399999993</v>
      </c>
    </row>
    <row r="42" spans="1:5" x14ac:dyDescent="0.3">
      <c r="A42" s="13" t="s">
        <v>37</v>
      </c>
      <c r="B42" s="4">
        <v>0.10100000000000001</v>
      </c>
      <c r="C42" s="6">
        <v>7.9000000000000001E-2</v>
      </c>
      <c r="D42" s="2">
        <f>(B42-C42)</f>
        <v>2.2000000000000006E-2</v>
      </c>
      <c r="E42" s="10">
        <f>(62.694*D42*D42)+(256.88*D42)+(1.085)</f>
        <v>6.766703896000001</v>
      </c>
    </row>
    <row r="43" spans="1:5" x14ac:dyDescent="0.3">
      <c r="A43" s="13" t="s">
        <v>38</v>
      </c>
      <c r="B43" s="4">
        <v>0.16200000000000001</v>
      </c>
      <c r="C43" s="6">
        <v>7.9000000000000001E-2</v>
      </c>
      <c r="D43" s="2">
        <f>(B43-C43)</f>
        <v>8.3000000000000004E-2</v>
      </c>
      <c r="E43" s="10">
        <f>(62.694*D43*D43)+(256.88*D43)+(1.085)</f>
        <v>22.837938965999999</v>
      </c>
    </row>
    <row r="44" spans="1:5" x14ac:dyDescent="0.3">
      <c r="A44" s="13" t="s">
        <v>39</v>
      </c>
      <c r="B44" s="4">
        <v>0.13400000000000001</v>
      </c>
      <c r="C44" s="6">
        <v>7.9000000000000001E-2</v>
      </c>
      <c r="D44" s="2">
        <f>(B44-C44)</f>
        <v>5.5000000000000007E-2</v>
      </c>
      <c r="E44" s="10">
        <f>(62.694*D44*D44)+(256.88*D44)+(1.085)</f>
        <v>15.40304935</v>
      </c>
    </row>
    <row r="45" spans="1:5" x14ac:dyDescent="0.3">
      <c r="A45" s="13" t="s">
        <v>40</v>
      </c>
      <c r="B45" s="4">
        <v>0.13600000000000001</v>
      </c>
      <c r="C45" s="6">
        <v>7.9000000000000001E-2</v>
      </c>
      <c r="D45" s="2">
        <f>(B45-C45)</f>
        <v>5.7000000000000009E-2</v>
      </c>
      <c r="E45" s="10">
        <f>(62.694*D45*D45)+(256.88*D45)+(1.085)</f>
        <v>15.930852806000001</v>
      </c>
    </row>
    <row r="46" spans="1:5" x14ac:dyDescent="0.3">
      <c r="A46" s="13" t="s">
        <v>41</v>
      </c>
      <c r="B46" s="4">
        <v>0.32600000000000001</v>
      </c>
      <c r="C46" s="6">
        <v>7.9000000000000001E-2</v>
      </c>
      <c r="D46" s="2">
        <f>(B46-C46)</f>
        <v>0.247</v>
      </c>
      <c r="E46" s="10">
        <f>(62.694*D46*D46)+(256.88*D46)+(1.085)</f>
        <v>68.359258245999996</v>
      </c>
    </row>
    <row r="47" spans="1:5" x14ac:dyDescent="0.3">
      <c r="A47" s="13" t="s">
        <v>42</v>
      </c>
      <c r="B47" s="4">
        <v>0.19400000000000001</v>
      </c>
      <c r="C47" s="6">
        <v>7.9000000000000001E-2</v>
      </c>
      <c r="D47" s="2">
        <f>(B47-C47)</f>
        <v>0.115</v>
      </c>
      <c r="E47" s="10">
        <f>(62.694*D47*D47)+(256.88*D47)+(1.085)</f>
        <v>31.45532815</v>
      </c>
    </row>
    <row r="48" spans="1:5" x14ac:dyDescent="0.3">
      <c r="A48" s="13" t="s">
        <v>43</v>
      </c>
      <c r="B48" s="4">
        <v>0.48099999999999998</v>
      </c>
      <c r="C48" s="6">
        <v>7.9000000000000001E-2</v>
      </c>
      <c r="D48" s="2">
        <f>(B48-C48)</f>
        <v>0.40199999999999997</v>
      </c>
      <c r="E48" s="10">
        <f>(62.694*D48*D48)+(256.88*D48)+(1.085)</f>
        <v>114.48236117599998</v>
      </c>
    </row>
    <row r="49" spans="1:5" x14ac:dyDescent="0.3">
      <c r="A49" s="13" t="s">
        <v>44</v>
      </c>
      <c r="B49" s="4">
        <v>0.23200000000000001</v>
      </c>
      <c r="C49" s="6">
        <v>7.9000000000000001E-2</v>
      </c>
      <c r="D49" s="2">
        <f>(B49-C49)</f>
        <v>0.15300000000000002</v>
      </c>
      <c r="E49" s="10">
        <f>(62.694*D49*D49)+(256.88*D49)+(1.085)</f>
        <v>41.855243846000008</v>
      </c>
    </row>
    <row r="50" spans="1:5" x14ac:dyDescent="0.3">
      <c r="A50" s="13" t="s">
        <v>45</v>
      </c>
      <c r="B50" s="4">
        <v>0.108</v>
      </c>
      <c r="C50" s="6">
        <v>7.9000000000000001E-2</v>
      </c>
      <c r="D50" s="2">
        <f>(B50-C50)</f>
        <v>2.8999999999999998E-2</v>
      </c>
      <c r="E50" s="10">
        <f>(62.694*D50*D50)+(256.88*D50)+(1.085)</f>
        <v>8.5872456540000002</v>
      </c>
    </row>
    <row r="51" spans="1:5" x14ac:dyDescent="0.3">
      <c r="A51" s="13" t="s">
        <v>46</v>
      </c>
      <c r="B51" s="4">
        <v>0.187</v>
      </c>
      <c r="C51" s="6">
        <v>7.9000000000000001E-2</v>
      </c>
      <c r="D51" s="2">
        <f>(B51-C51)</f>
        <v>0.108</v>
      </c>
      <c r="E51" s="10">
        <f>(62.694*D51*D51)+(256.88*D51)+(1.085)</f>
        <v>29.559302816000002</v>
      </c>
    </row>
    <row r="52" spans="1:5" x14ac:dyDescent="0.3">
      <c r="A52" s="13" t="s">
        <v>47</v>
      </c>
      <c r="B52" s="4">
        <v>0.23600000000000002</v>
      </c>
      <c r="C52" s="6">
        <v>7.9000000000000001E-2</v>
      </c>
      <c r="D52" s="2">
        <f>(B52-C52)</f>
        <v>0.15700000000000003</v>
      </c>
      <c r="E52" s="10">
        <f>(62.694*D52*D52)+(256.88*D52)+(1.085)</f>
        <v>42.960504406000005</v>
      </c>
    </row>
    <row r="53" spans="1:5" x14ac:dyDescent="0.3">
      <c r="A53" s="13" t="s">
        <v>48</v>
      </c>
      <c r="B53" s="4">
        <v>9.0999999999999998E-2</v>
      </c>
      <c r="C53" s="6">
        <v>7.9000000000000001E-2</v>
      </c>
      <c r="D53" s="2">
        <f>(B53-C53)</f>
        <v>1.1999999999999997E-2</v>
      </c>
      <c r="E53" s="10">
        <f>(62.694*D53*D53)+(256.88*D53)+(1.085)</f>
        <v>4.1765879359999989</v>
      </c>
    </row>
    <row r="54" spans="1:5" x14ac:dyDescent="0.3">
      <c r="A54" s="13" t="s">
        <v>49</v>
      </c>
      <c r="B54" s="4">
        <v>0.34900000000000003</v>
      </c>
      <c r="C54" s="6">
        <v>7.9000000000000001E-2</v>
      </c>
      <c r="D54" s="2">
        <f>(B54-C54)</f>
        <v>0.27</v>
      </c>
      <c r="E54" s="10">
        <f>(62.694*D54*D54)+(256.88*D54)+(1.085)</f>
        <v>75.012992600000004</v>
      </c>
    </row>
    <row r="55" spans="1:5" x14ac:dyDescent="0.3">
      <c r="A55" s="13" t="s">
        <v>50</v>
      </c>
      <c r="B55" s="4">
        <v>0.105</v>
      </c>
      <c r="C55" s="6">
        <v>7.9000000000000001E-2</v>
      </c>
      <c r="D55" s="2">
        <f>(B55-C55)</f>
        <v>2.5999999999999995E-2</v>
      </c>
      <c r="E55" s="10">
        <f>(62.694*D55*D55)+(256.88*D55)+(1.085)</f>
        <v>7.8062611439999987</v>
      </c>
    </row>
    <row r="56" spans="1:5" x14ac:dyDescent="0.3">
      <c r="A56" s="13" t="s">
        <v>51</v>
      </c>
      <c r="B56" s="4">
        <v>0.13700000000000001</v>
      </c>
      <c r="C56" s="6">
        <v>7.9000000000000001E-2</v>
      </c>
      <c r="D56" s="2">
        <f>(B56-C56)</f>
        <v>5.800000000000001E-2</v>
      </c>
      <c r="E56" s="10">
        <f>(62.694*D56*D56)+(256.88*D56)+(1.085)</f>
        <v>16.194942616000002</v>
      </c>
    </row>
    <row r="57" spans="1:5" x14ac:dyDescent="0.3">
      <c r="A57" s="13" t="s">
        <v>52</v>
      </c>
      <c r="B57" s="4">
        <v>0.122</v>
      </c>
      <c r="C57" s="6">
        <v>7.9000000000000001E-2</v>
      </c>
      <c r="D57" s="2">
        <f>(B57-C57)</f>
        <v>4.2999999999999997E-2</v>
      </c>
      <c r="E57" s="10">
        <f>(62.694*D57*D57)+(256.88*D57)+(1.085)</f>
        <v>12.246761205999999</v>
      </c>
    </row>
    <row r="58" spans="1:5" x14ac:dyDescent="0.3">
      <c r="A58" s="13" t="s">
        <v>53</v>
      </c>
      <c r="B58" s="4">
        <v>0.08</v>
      </c>
      <c r="C58" s="6">
        <v>7.9000000000000001E-2</v>
      </c>
      <c r="D58" s="2">
        <f>(B58-C58)</f>
        <v>1.0000000000000009E-3</v>
      </c>
      <c r="E58" s="10">
        <f>(62.694*D58*D58)+(256.88*D58)+(1.085)</f>
        <v>1.3419426940000001</v>
      </c>
    </row>
    <row r="59" spans="1:5" x14ac:dyDescent="0.3">
      <c r="A59" s="13" t="s">
        <v>54</v>
      </c>
      <c r="B59" s="4">
        <v>0.216</v>
      </c>
      <c r="C59" s="6">
        <v>7.9000000000000001E-2</v>
      </c>
      <c r="D59" s="2">
        <f>(B59-C59)</f>
        <v>0.13700000000000001</v>
      </c>
      <c r="E59" s="10">
        <f>(62.694*D59*D59)+(256.88*D59)+(1.085)</f>
        <v>37.454263686000004</v>
      </c>
    </row>
    <row r="60" spans="1:5" x14ac:dyDescent="0.3">
      <c r="A60" s="13" t="s">
        <v>55</v>
      </c>
      <c r="B60" s="4">
        <v>0.30199999999999999</v>
      </c>
      <c r="C60" s="6">
        <v>7.9000000000000001E-2</v>
      </c>
      <c r="D60" s="2">
        <f>(B60-C60)</f>
        <v>0.22299999999999998</v>
      </c>
      <c r="E60" s="10">
        <f>(62.694*D60*D60)+(256.88*D60)+(1.085)</f>
        <v>61.486949925999987</v>
      </c>
    </row>
    <row r="61" spans="1:5" x14ac:dyDescent="0.3">
      <c r="A61" s="13" t="s">
        <v>56</v>
      </c>
      <c r="B61" s="4">
        <v>0.221</v>
      </c>
      <c r="C61" s="6">
        <v>7.9000000000000001E-2</v>
      </c>
      <c r="D61" s="2">
        <f>(B61-C61)</f>
        <v>0.14200000000000002</v>
      </c>
      <c r="E61" s="10">
        <f>(62.694*D61*D61)+(256.88*D61)+(1.085)</f>
        <v>38.826121816000004</v>
      </c>
    </row>
    <row r="62" spans="1:5" x14ac:dyDescent="0.3">
      <c r="A62" s="13" t="s">
        <v>57</v>
      </c>
      <c r="B62" s="4">
        <v>0.495</v>
      </c>
      <c r="C62" s="6">
        <v>7.9000000000000001E-2</v>
      </c>
      <c r="D62" s="2">
        <f>(B62-C62)</f>
        <v>0.41599999999999998</v>
      </c>
      <c r="E62" s="10">
        <f>(62.694*D62*D62)+(256.88*D62)+(1.085)</f>
        <v>118.79665286399998</v>
      </c>
    </row>
    <row r="63" spans="1:5" x14ac:dyDescent="0.3">
      <c r="A63" s="13" t="s">
        <v>58</v>
      </c>
      <c r="B63" s="4">
        <v>0.126</v>
      </c>
      <c r="C63" s="6">
        <v>7.9000000000000001E-2</v>
      </c>
      <c r="D63" s="2">
        <f>(B63-C63)</f>
        <v>4.7E-2</v>
      </c>
      <c r="E63" s="10">
        <f>(62.694*D63*D63)+(256.88*D63)+(1.085)</f>
        <v>13.296851046</v>
      </c>
    </row>
    <row r="64" spans="1:5" x14ac:dyDescent="0.3">
      <c r="A64" s="13" t="s">
        <v>59</v>
      </c>
      <c r="B64" s="4">
        <v>0.17200000000000001</v>
      </c>
      <c r="C64" s="6">
        <v>7.9000000000000001E-2</v>
      </c>
      <c r="D64" s="2">
        <f>(B64-C64)</f>
        <v>9.3000000000000013E-2</v>
      </c>
      <c r="E64" s="10">
        <f>(62.694*D64*D64)+(256.88*D64)+(1.085)</f>
        <v>25.517080406000005</v>
      </c>
    </row>
    <row r="65" spans="1:5" x14ac:dyDescent="0.3">
      <c r="A65" s="13" t="s">
        <v>60</v>
      </c>
      <c r="B65" s="4">
        <v>9.1999999999999998E-2</v>
      </c>
      <c r="C65" s="6">
        <v>7.9000000000000001E-2</v>
      </c>
      <c r="D65" s="2">
        <f>(B65-C65)</f>
        <v>1.2999999999999998E-2</v>
      </c>
      <c r="E65" s="10">
        <f>(62.694*D65*D65)+(256.88*D65)+(1.085)</f>
        <v>4.4350352859999997</v>
      </c>
    </row>
    <row r="66" spans="1:5" x14ac:dyDescent="0.3">
      <c r="A66" s="13" t="s">
        <v>62</v>
      </c>
      <c r="B66" s="4">
        <v>0.107</v>
      </c>
      <c r="C66" s="6">
        <v>7.9000000000000001E-2</v>
      </c>
      <c r="D66" s="2">
        <f>(B66-C66)</f>
        <v>2.7999999999999997E-2</v>
      </c>
      <c r="E66" s="10">
        <f>(62.694*D66*D66)+(256.88*D66)+(1.085)</f>
        <v>8.3267920959999984</v>
      </c>
    </row>
    <row r="67" spans="1:5" x14ac:dyDescent="0.3">
      <c r="A67" s="13" t="s">
        <v>61</v>
      </c>
      <c r="B67" s="4">
        <v>0.11600000000000001</v>
      </c>
      <c r="C67" s="6">
        <v>7.9000000000000001E-2</v>
      </c>
      <c r="D67" s="2">
        <f>(B67-C67)</f>
        <v>3.7000000000000005E-2</v>
      </c>
      <c r="E67" s="10">
        <f>(62.694*D67*D67)+(256.88*D67)+(1.085)</f>
        <v>10.675388086000002</v>
      </c>
    </row>
    <row r="68" spans="1:5" x14ac:dyDescent="0.3">
      <c r="A68" s="13" t="s">
        <v>63</v>
      </c>
      <c r="B68" s="4">
        <v>0.11800000000000001</v>
      </c>
      <c r="C68" s="6">
        <v>7.9000000000000001E-2</v>
      </c>
      <c r="D68" s="2">
        <f>(B68-C68)</f>
        <v>3.9000000000000007E-2</v>
      </c>
      <c r="E68" s="10">
        <f>(62.694*D68*D68)+(256.88*D68)+(1.085)</f>
        <v>11.198677574000001</v>
      </c>
    </row>
    <row r="69" spans="1:5" x14ac:dyDescent="0.3">
      <c r="A69" s="13" t="s">
        <v>64</v>
      </c>
      <c r="B69" s="4">
        <v>0.24299999999999999</v>
      </c>
      <c r="C69" s="6">
        <v>7.9000000000000001E-2</v>
      </c>
      <c r="D69" s="2">
        <f>(B69-C69)</f>
        <v>0.16399999999999998</v>
      </c>
      <c r="E69" s="10">
        <f>(62.694*D69*D69)+(256.88*D69)+(1.085)</f>
        <v>44.899537823999992</v>
      </c>
    </row>
    <row r="70" spans="1:5" x14ac:dyDescent="0.3">
      <c r="A70" s="13" t="s">
        <v>43</v>
      </c>
      <c r="B70" s="4">
        <v>0.65600000000000003</v>
      </c>
      <c r="C70" s="6">
        <v>7.9000000000000001E-2</v>
      </c>
      <c r="D70" s="2">
        <f>(B70-C70)</f>
        <v>0.57700000000000007</v>
      </c>
      <c r="E70" s="10">
        <f>(62.694*D70*D70)+(256.88*D70)+(1.085)</f>
        <v>170.17741072600003</v>
      </c>
    </row>
    <row r="71" spans="1:5" x14ac:dyDescent="0.3">
      <c r="A71" s="13" t="s">
        <v>65</v>
      </c>
      <c r="B71" s="4">
        <v>0.10200000000000001</v>
      </c>
      <c r="C71" s="6">
        <v>7.9000000000000001E-2</v>
      </c>
      <c r="D71" s="2">
        <f>(B71-C71)</f>
        <v>2.3000000000000007E-2</v>
      </c>
      <c r="E71" s="10">
        <f>(62.694*D71*D71)+(256.88*D71)+(1.085)</f>
        <v>7.026405126000002</v>
      </c>
    </row>
    <row r="72" spans="1:5" x14ac:dyDescent="0.3">
      <c r="A72" s="13" t="s">
        <v>66</v>
      </c>
      <c r="B72" s="4">
        <v>8.2000000000000003E-2</v>
      </c>
      <c r="C72" s="6">
        <v>7.9000000000000001E-2</v>
      </c>
      <c r="D72" s="2">
        <f>(B72-C72)</f>
        <v>3.0000000000000027E-3</v>
      </c>
      <c r="E72" s="10">
        <f>(62.694*D72*D72)+(256.88*D72)+(1.085)</f>
        <v>1.8562042460000008</v>
      </c>
    </row>
    <row r="73" spans="1:5" x14ac:dyDescent="0.3">
      <c r="A73" s="13" t="s">
        <v>67</v>
      </c>
      <c r="B73" s="4">
        <v>8.5999999999999993E-2</v>
      </c>
      <c r="C73" s="6">
        <v>7.9000000000000001E-2</v>
      </c>
      <c r="D73" s="2">
        <f>(B73-C73)</f>
        <v>6.9999999999999923E-3</v>
      </c>
      <c r="E73" s="10">
        <f>(62.694*D73*D73)+(256.88*D73)+(1.085)</f>
        <v>2.886232005999998</v>
      </c>
    </row>
    <row r="74" spans="1:5" x14ac:dyDescent="0.3">
      <c r="A74" s="13" t="s">
        <v>70</v>
      </c>
      <c r="B74" s="4">
        <v>0.13800000000000001</v>
      </c>
      <c r="C74" s="6">
        <v>7.9000000000000001E-2</v>
      </c>
      <c r="D74" s="2">
        <f>(B74-C74)</f>
        <v>5.9000000000000011E-2</v>
      </c>
      <c r="E74" s="10">
        <f>(62.694*D74*D74)+(256.88*D74)+(1.085)</f>
        <v>16.459157814000001</v>
      </c>
    </row>
    <row r="75" spans="1:5" x14ac:dyDescent="0.3">
      <c r="A75" s="13" t="s">
        <v>68</v>
      </c>
      <c r="B75" s="4">
        <v>0.111</v>
      </c>
      <c r="C75" s="6">
        <v>7.9000000000000001E-2</v>
      </c>
      <c r="D75" s="2">
        <f>(B75-C75)</f>
        <v>3.2000000000000001E-2</v>
      </c>
      <c r="E75" s="10">
        <f>(62.694*D75*D75)+(256.88*D75)+(1.085)</f>
        <v>9.3693586559999993</v>
      </c>
    </row>
    <row r="76" spans="1:5" x14ac:dyDescent="0.3">
      <c r="A76" s="36" t="s">
        <v>69</v>
      </c>
      <c r="B76" s="23">
        <v>0.16200000000000001</v>
      </c>
      <c r="C76" s="24">
        <v>7.9000000000000001E-2</v>
      </c>
      <c r="D76" s="25">
        <f>(B76-C76)</f>
        <v>8.3000000000000004E-2</v>
      </c>
      <c r="E76" s="26">
        <f>(62.694*D76*D76)+(256.88*D76)+(1.085)</f>
        <v>22.837938965999999</v>
      </c>
    </row>
    <row r="77" spans="1:5" x14ac:dyDescent="0.3">
      <c r="A77" s="32" t="s">
        <v>72</v>
      </c>
      <c r="B77" s="33"/>
      <c r="C77" s="32"/>
      <c r="D77" s="34"/>
      <c r="E77" s="35"/>
    </row>
    <row r="78" spans="1:5" x14ac:dyDescent="0.3">
      <c r="A78" s="27" t="s">
        <v>73</v>
      </c>
      <c r="B78" s="28">
        <v>0.22700000000000001</v>
      </c>
      <c r="C78" s="29">
        <v>7.9000000000000001E-2</v>
      </c>
      <c r="D78" s="30">
        <f>(B78-C78)</f>
        <v>0.14800000000000002</v>
      </c>
      <c r="E78" s="31">
        <f>(62.694*D78*D78)+(256.88*D78)+(1.085)</f>
        <v>40.476489376000011</v>
      </c>
    </row>
    <row r="79" spans="1:5" x14ac:dyDescent="0.3">
      <c r="A79" s="13" t="s">
        <v>74</v>
      </c>
      <c r="B79" s="4">
        <v>0.55600000000000005</v>
      </c>
      <c r="C79" s="6">
        <v>7.9000000000000001E-2</v>
      </c>
      <c r="D79" s="2">
        <f>(B79-C79)</f>
        <v>0.47700000000000004</v>
      </c>
      <c r="E79" s="10">
        <f>(62.694*D79*D79)+(256.88*D79)+(1.085)</f>
        <v>137.88146312600003</v>
      </c>
    </row>
    <row r="80" spans="1:5" x14ac:dyDescent="0.3">
      <c r="A80" s="13" t="s">
        <v>75</v>
      </c>
      <c r="B80" s="4">
        <v>0.22900000000000001</v>
      </c>
      <c r="C80" s="6">
        <v>7.9000000000000001E-2</v>
      </c>
      <c r="D80" s="2">
        <f>(B80-C80)</f>
        <v>0.15000000000000002</v>
      </c>
      <c r="E80" s="10">
        <f>(62.694*D80*D80)+(256.88*D80)+(1.085)</f>
        <v>41.027615000000004</v>
      </c>
    </row>
    <row r="81" spans="1:5" x14ac:dyDescent="0.3">
      <c r="A81" s="13" t="s">
        <v>76</v>
      </c>
      <c r="B81" s="4">
        <v>0.24</v>
      </c>
      <c r="C81" s="6">
        <v>7.9000000000000001E-2</v>
      </c>
      <c r="D81" s="2">
        <f>(B81-C81)</f>
        <v>0.16099999999999998</v>
      </c>
      <c r="E81" s="10">
        <f>(62.694*D81*D81)+(256.88*D81)+(1.085)</f>
        <v>44.067771173999994</v>
      </c>
    </row>
    <row r="82" spans="1:5" x14ac:dyDescent="0.3">
      <c r="A82" s="13" t="s">
        <v>77</v>
      </c>
      <c r="B82" s="4">
        <v>0.14499999999999999</v>
      </c>
      <c r="C82" s="6">
        <v>7.9000000000000001E-2</v>
      </c>
      <c r="D82" s="2">
        <f>(B82-C82)</f>
        <v>6.5999999999999989E-2</v>
      </c>
      <c r="E82" s="10">
        <f>(62.694*D82*D82)+(256.88*D82)+(1.085)</f>
        <v>18.312175063999998</v>
      </c>
    </row>
    <row r="83" spans="1:5" x14ac:dyDescent="0.3">
      <c r="A83" s="13" t="s">
        <v>78</v>
      </c>
      <c r="B83" s="4">
        <v>0.29799999999999999</v>
      </c>
      <c r="C83" s="6">
        <v>7.9000000000000001E-2</v>
      </c>
      <c r="D83" s="2">
        <f>(B83-C83)</f>
        <v>0.21899999999999997</v>
      </c>
      <c r="E83" s="10">
        <f>(62.694*D83*D83)+(256.88*D83)+(1.085)</f>
        <v>60.348586933999997</v>
      </c>
    </row>
    <row r="84" spans="1:5" x14ac:dyDescent="0.3">
      <c r="A84" s="13" t="s">
        <v>79</v>
      </c>
      <c r="B84" s="4">
        <v>0.189</v>
      </c>
      <c r="C84" s="6">
        <v>7.9000000000000001E-2</v>
      </c>
      <c r="D84" s="2">
        <f>(B84-C84)</f>
        <v>0.11</v>
      </c>
      <c r="E84" s="10">
        <f>(62.694*D84*D84)+(256.88*D84)+(1.085)</f>
        <v>30.100397399999999</v>
      </c>
    </row>
    <row r="85" spans="1:5" x14ac:dyDescent="0.3">
      <c r="A85" s="13" t="s">
        <v>80</v>
      </c>
      <c r="B85" s="4">
        <v>0.38500000000000001</v>
      </c>
      <c r="C85" s="6">
        <v>7.9000000000000001E-2</v>
      </c>
      <c r="D85" s="2">
        <f>(B85-C85)</f>
        <v>0.30599999999999999</v>
      </c>
      <c r="E85" s="10">
        <f>(62.694*D85*D85)+(256.88*D85)+(1.085)</f>
        <v>85.560695383999985</v>
      </c>
    </row>
    <row r="86" spans="1:5" x14ac:dyDescent="0.3">
      <c r="A86" s="13" t="s">
        <v>81</v>
      </c>
      <c r="B86" s="4">
        <v>0.14100000000000001</v>
      </c>
      <c r="C86" s="6">
        <v>7.9000000000000001E-2</v>
      </c>
      <c r="D86" s="2">
        <f>(B86-C86)</f>
        <v>6.2000000000000013E-2</v>
      </c>
      <c r="E86" s="10">
        <f>(62.694*D86*D86)+(256.88*D86)+(1.085)</f>
        <v>17.252555736000005</v>
      </c>
    </row>
    <row r="87" spans="1:5" x14ac:dyDescent="0.3">
      <c r="A87" s="13" t="s">
        <v>82</v>
      </c>
      <c r="B87" s="4">
        <v>0.39700000000000002</v>
      </c>
      <c r="C87" s="6">
        <v>7.9000000000000001E-2</v>
      </c>
      <c r="D87" s="2">
        <f>(B87-C87)</f>
        <v>0.318</v>
      </c>
      <c r="E87" s="10">
        <f>(62.694*D87*D87)+(256.88*D87)+(1.085)</f>
        <v>89.112708055999988</v>
      </c>
    </row>
    <row r="88" spans="1:5" x14ac:dyDescent="0.3">
      <c r="A88" s="13" t="s">
        <v>83</v>
      </c>
      <c r="B88" s="4">
        <v>0.46300000000000002</v>
      </c>
      <c r="C88" s="6">
        <v>7.9000000000000001E-2</v>
      </c>
      <c r="D88" s="2">
        <f>(B88-C88)</f>
        <v>0.38400000000000001</v>
      </c>
      <c r="E88" s="10">
        <f>(62.694*D88*D88)+(256.88*D88)+(1.085)</f>
        <v>108.97152646399999</v>
      </c>
    </row>
    <row r="89" spans="1:5" x14ac:dyDescent="0.3">
      <c r="A89" s="13" t="s">
        <v>84</v>
      </c>
      <c r="B89" s="4">
        <v>0.32200000000000001</v>
      </c>
      <c r="C89" s="6">
        <v>7.9000000000000001E-2</v>
      </c>
      <c r="D89" s="2">
        <f>(B89-C89)</f>
        <v>0.24299999999999999</v>
      </c>
      <c r="E89" s="10">
        <f>(62.694*D89*D89)+(256.88*D89)+(1.085)</f>
        <v>67.208858005999986</v>
      </c>
    </row>
    <row r="90" spans="1:5" x14ac:dyDescent="0.3">
      <c r="A90" s="13" t="s">
        <v>85</v>
      </c>
      <c r="B90" s="4">
        <v>0.10100000000000001</v>
      </c>
      <c r="C90" s="6">
        <v>7.9000000000000001E-2</v>
      </c>
      <c r="D90" s="2">
        <f>(B90-C90)</f>
        <v>2.2000000000000006E-2</v>
      </c>
      <c r="E90" s="10">
        <f>(62.694*D90*D90)+(256.88*D90)+(1.085)</f>
        <v>6.766703896000001</v>
      </c>
    </row>
    <row r="91" spans="1:5" x14ac:dyDescent="0.3">
      <c r="A91" s="13" t="s">
        <v>86</v>
      </c>
      <c r="B91" s="4">
        <v>0.19600000000000001</v>
      </c>
      <c r="C91" s="6">
        <v>7.9000000000000001E-2</v>
      </c>
      <c r="D91" s="2">
        <f>(B91-C91)</f>
        <v>0.11700000000000001</v>
      </c>
      <c r="E91" s="10">
        <f>(62.694*D91*D91)+(256.88*D91)+(1.085)</f>
        <v>31.998178166000002</v>
      </c>
    </row>
    <row r="92" spans="1:5" x14ac:dyDescent="0.3">
      <c r="A92" s="13" t="s">
        <v>87</v>
      </c>
      <c r="B92" s="4">
        <v>0.17799999999999999</v>
      </c>
      <c r="C92" s="6">
        <v>7.9000000000000001E-2</v>
      </c>
      <c r="D92" s="2">
        <f>(B92-C92)</f>
        <v>9.8999999999999991E-2</v>
      </c>
      <c r="E92" s="10">
        <f>(62.694*D92*D92)+(256.88*D92)+(1.085)</f>
        <v>27.130583893999997</v>
      </c>
    </row>
    <row r="93" spans="1:5" x14ac:dyDescent="0.3">
      <c r="A93" s="13" t="s">
        <v>88</v>
      </c>
      <c r="B93" s="4">
        <v>0.315</v>
      </c>
      <c r="C93" s="6">
        <v>7.9000000000000001E-2</v>
      </c>
      <c r="D93" s="2">
        <f>(B93-C93)</f>
        <v>0.23599999999999999</v>
      </c>
      <c r="E93" s="10">
        <f>(62.694*D93*D93)+(256.88*D93)+(1.085)</f>
        <v>65.200485023999988</v>
      </c>
    </row>
    <row r="94" spans="1:5" x14ac:dyDescent="0.3">
      <c r="A94" s="13" t="s">
        <v>89</v>
      </c>
      <c r="B94" s="4">
        <v>0.27300000000000002</v>
      </c>
      <c r="C94" s="6">
        <v>7.9000000000000001E-2</v>
      </c>
      <c r="D94" s="2">
        <f>(B94-C94)</f>
        <v>0.19400000000000001</v>
      </c>
      <c r="E94" s="10">
        <f>(62.694*D94*D94)+(256.88*D94)+(1.085)</f>
        <v>53.279271383999998</v>
      </c>
    </row>
    <row r="95" spans="1:5" x14ac:dyDescent="0.3">
      <c r="A95" s="13" t="s">
        <v>90</v>
      </c>
      <c r="B95" s="4">
        <v>0.42699999999999999</v>
      </c>
      <c r="C95" s="6">
        <v>7.9000000000000001E-2</v>
      </c>
      <c r="D95" s="2">
        <f>(B95-C95)</f>
        <v>0.34799999999999998</v>
      </c>
      <c r="E95" s="10">
        <f>(62.694*D95*D95)+(256.88*D95)+(1.085)</f>
        <v>98.071734175999993</v>
      </c>
    </row>
    <row r="96" spans="1:5" x14ac:dyDescent="0.3">
      <c r="A96" s="13" t="s">
        <v>91</v>
      </c>
      <c r="B96" s="4">
        <v>0.19700000000000001</v>
      </c>
      <c r="C96" s="6">
        <v>7.9000000000000001E-2</v>
      </c>
      <c r="D96" s="2">
        <f>(B96-C96)</f>
        <v>0.11800000000000001</v>
      </c>
      <c r="E96" s="10">
        <f>(62.694*D96*D96)+(256.88*D96)+(1.085)</f>
        <v>32.269791255999998</v>
      </c>
    </row>
    <row r="97" spans="1:5" x14ac:dyDescent="0.3">
      <c r="A97" s="13" t="s">
        <v>92</v>
      </c>
      <c r="B97" s="4">
        <v>0.17799999999999999</v>
      </c>
      <c r="C97" s="6">
        <v>7.9000000000000001E-2</v>
      </c>
      <c r="D97" s="2">
        <f>(B97-C97)</f>
        <v>9.8999999999999991E-2</v>
      </c>
      <c r="E97" s="10">
        <f>(62.694*D97*D97)+(256.88*D97)+(1.085)</f>
        <v>27.130583893999997</v>
      </c>
    </row>
    <row r="98" spans="1:5" x14ac:dyDescent="0.3">
      <c r="A98" s="13" t="s">
        <v>93</v>
      </c>
      <c r="B98" s="4">
        <v>0.379</v>
      </c>
      <c r="C98" s="6">
        <v>7.9000000000000001E-2</v>
      </c>
      <c r="D98" s="2">
        <f>(B98-C98)</f>
        <v>0.3</v>
      </c>
      <c r="E98" s="10">
        <f>(62.694*D98*D98)+(256.88*D98)+(1.085)</f>
        <v>83.791459999999987</v>
      </c>
    </row>
    <row r="99" spans="1:5" x14ac:dyDescent="0.3">
      <c r="A99" s="13" t="s">
        <v>94</v>
      </c>
      <c r="B99" s="4">
        <v>0.35799999999999998</v>
      </c>
      <c r="C99" s="6">
        <v>7.9000000000000001E-2</v>
      </c>
      <c r="D99" s="2">
        <f>(B99-C99)</f>
        <v>0.27899999999999997</v>
      </c>
      <c r="E99" s="10">
        <f>(62.694*D99*D99)+(256.88*D99)+(1.085)</f>
        <v>77.634683653999986</v>
      </c>
    </row>
    <row r="100" spans="1:5" x14ac:dyDescent="0.3">
      <c r="A100" s="13" t="s">
        <v>95</v>
      </c>
      <c r="B100" s="4">
        <v>0.13300000000000001</v>
      </c>
      <c r="C100" s="6">
        <v>7.9000000000000001E-2</v>
      </c>
      <c r="D100" s="2">
        <f>(B100-C100)</f>
        <v>5.4000000000000006E-2</v>
      </c>
      <c r="E100" s="10">
        <f>(62.694*D100*D100)+(256.88*D100)+(1.085)</f>
        <v>15.139335704000001</v>
      </c>
    </row>
    <row r="101" spans="1:5" x14ac:dyDescent="0.3">
      <c r="A101" s="13" t="s">
        <v>96</v>
      </c>
      <c r="B101" s="4">
        <v>0.152</v>
      </c>
      <c r="C101" s="6">
        <v>7.9000000000000001E-2</v>
      </c>
      <c r="D101" s="2">
        <f>(B101-C101)</f>
        <v>7.2999999999999995E-2</v>
      </c>
      <c r="E101" s="10">
        <f>(62.694*D101*D101)+(256.88*D101)+(1.085)</f>
        <v>20.171336325999999</v>
      </c>
    </row>
    <row r="102" spans="1:5" x14ac:dyDescent="0.3">
      <c r="A102" s="13" t="s">
        <v>97</v>
      </c>
      <c r="B102" s="4">
        <v>0.39300000000000002</v>
      </c>
      <c r="C102" s="6">
        <v>7.9000000000000001E-2</v>
      </c>
      <c r="D102" s="2">
        <f>(B102-C102)</f>
        <v>0.314</v>
      </c>
      <c r="E102" s="10">
        <f>(62.694*D102*D102)+(256.88*D102)+(1.085)</f>
        <v>87.926697623999999</v>
      </c>
    </row>
    <row r="103" spans="1:5" x14ac:dyDescent="0.3">
      <c r="A103" s="13" t="s">
        <v>98</v>
      </c>
      <c r="B103" s="4">
        <v>0.38100000000000001</v>
      </c>
      <c r="C103" s="6">
        <v>7.9000000000000001E-2</v>
      </c>
      <c r="D103" s="2">
        <f>(B103-C103)</f>
        <v>0.30199999999999999</v>
      </c>
      <c r="E103" s="10">
        <f>(62.694*D103*D103)+(256.88*D103)+(1.085)</f>
        <v>84.380703575999988</v>
      </c>
    </row>
    <row r="104" spans="1:5" x14ac:dyDescent="0.3">
      <c r="A104" s="13" t="s">
        <v>99</v>
      </c>
      <c r="B104" s="4">
        <v>0.24399999999999999</v>
      </c>
      <c r="C104" s="6">
        <v>7.9000000000000001E-2</v>
      </c>
      <c r="D104" s="2">
        <f>(B104-C104)</f>
        <v>0.16499999999999998</v>
      </c>
      <c r="E104" s="10">
        <f>(62.694*D104*D104)+(256.88*D104)+(1.085)</f>
        <v>45.17704415</v>
      </c>
    </row>
    <row r="105" spans="1:5" x14ac:dyDescent="0.3">
      <c r="A105" s="13" t="s">
        <v>100</v>
      </c>
      <c r="B105" s="4">
        <v>0.19400000000000001</v>
      </c>
      <c r="C105" s="6">
        <v>7.9000000000000001E-2</v>
      </c>
      <c r="D105" s="2">
        <f>(B105-C105)</f>
        <v>0.115</v>
      </c>
      <c r="E105" s="10">
        <f>(62.694*D105*D105)+(256.88*D105)+(1.085)</f>
        <v>31.45532815</v>
      </c>
    </row>
    <row r="106" spans="1:5" x14ac:dyDescent="0.3">
      <c r="A106" s="13" t="s">
        <v>101</v>
      </c>
      <c r="B106" s="4">
        <v>0.129</v>
      </c>
      <c r="C106" s="6">
        <v>7.9000000000000001E-2</v>
      </c>
      <c r="D106" s="2">
        <f>(B106-C106)</f>
        <v>0.05</v>
      </c>
      <c r="E106" s="10">
        <f>(62.694*D106*D106)+(256.88*D106)+(1.085)</f>
        <v>14.085735</v>
      </c>
    </row>
    <row r="107" spans="1:5" x14ac:dyDescent="0.3">
      <c r="A107" s="13" t="s">
        <v>102</v>
      </c>
      <c r="B107" s="4">
        <v>0.121</v>
      </c>
      <c r="C107" s="6">
        <v>7.9000000000000001E-2</v>
      </c>
      <c r="D107" s="2">
        <f>(B107-C107)</f>
        <v>4.1999999999999996E-2</v>
      </c>
      <c r="E107" s="10">
        <f>(62.694*D107*D107)+(256.88*D107)+(1.085)</f>
        <v>11.984552216000001</v>
      </c>
    </row>
    <row r="108" spans="1:5" x14ac:dyDescent="0.3">
      <c r="A108" s="13" t="s">
        <v>103</v>
      </c>
      <c r="B108" s="4">
        <v>0.124</v>
      </c>
      <c r="C108" s="6">
        <v>7.9000000000000001E-2</v>
      </c>
      <c r="D108" s="2">
        <f>(B108-C108)</f>
        <v>4.4999999999999998E-2</v>
      </c>
      <c r="E108" s="10">
        <f>(62.694*D108*D108)+(256.88*D108)+(1.085)</f>
        <v>12.77155535</v>
      </c>
    </row>
    <row r="109" spans="1:5" x14ac:dyDescent="0.3">
      <c r="A109" s="13" t="s">
        <v>104</v>
      </c>
      <c r="B109" s="4">
        <v>0.16300000000000001</v>
      </c>
      <c r="C109" s="6">
        <v>7.9000000000000001E-2</v>
      </c>
      <c r="D109" s="2">
        <f>(B109-C109)</f>
        <v>8.4000000000000005E-2</v>
      </c>
      <c r="E109" s="10">
        <f>(62.694*D109*D109)+(256.88*D109)+(1.085)</f>
        <v>23.105288864000002</v>
      </c>
    </row>
    <row r="110" spans="1:5" x14ac:dyDescent="0.3">
      <c r="A110" s="13" t="s">
        <v>105</v>
      </c>
      <c r="B110" s="4">
        <v>9.4E-2</v>
      </c>
      <c r="C110" s="6">
        <v>7.9000000000000001E-2</v>
      </c>
      <c r="D110" s="2">
        <f>(B110-C110)</f>
        <v>1.4999999999999999E-2</v>
      </c>
      <c r="E110" s="10">
        <f>(62.694*D110*D110)+(256.88*D110)+(1.085)</f>
        <v>4.9523061500000001</v>
      </c>
    </row>
    <row r="111" spans="1:5" x14ac:dyDescent="0.3">
      <c r="A111" s="13" t="s">
        <v>106</v>
      </c>
      <c r="B111" s="4">
        <v>0.438</v>
      </c>
      <c r="C111" s="6">
        <v>7.9000000000000001E-2</v>
      </c>
      <c r="D111" s="2">
        <f>(B111-C111)</f>
        <v>0.35899999999999999</v>
      </c>
      <c r="E111" s="10">
        <f>(62.694*D111*D111)+(256.88*D111)+(1.085)</f>
        <v>101.38498541399998</v>
      </c>
    </row>
    <row r="112" spans="1:5" x14ac:dyDescent="0.3">
      <c r="A112" s="13" t="s">
        <v>107</v>
      </c>
      <c r="B112" s="4">
        <v>0.23200000000000001</v>
      </c>
      <c r="C112" s="6">
        <v>7.9000000000000001E-2</v>
      </c>
      <c r="D112" s="2">
        <f>(B112-C112)</f>
        <v>0.15300000000000002</v>
      </c>
      <c r="E112" s="10">
        <f>(62.694*D112*D112)+(256.88*D112)+(1.085)</f>
        <v>41.855243846000008</v>
      </c>
    </row>
    <row r="113" spans="1:5" x14ac:dyDescent="0.3">
      <c r="A113" s="13" t="s">
        <v>108</v>
      </c>
      <c r="B113" s="4">
        <v>0.14699999999999999</v>
      </c>
      <c r="C113" s="6">
        <v>7.9000000000000001E-2</v>
      </c>
      <c r="D113" s="2">
        <f>(B113-C113)</f>
        <v>6.7999999999999991E-2</v>
      </c>
      <c r="E113" s="10">
        <f>(62.694*D113*D113)+(256.88*D113)+(1.085)</f>
        <v>18.842737056000001</v>
      </c>
    </row>
    <row r="114" spans="1:5" x14ac:dyDescent="0.3">
      <c r="A114" s="13" t="s">
        <v>109</v>
      </c>
      <c r="B114" s="4">
        <v>0.185</v>
      </c>
      <c r="C114" s="6">
        <v>7.9000000000000001E-2</v>
      </c>
      <c r="D114" s="2">
        <f>(B114-C114)</f>
        <v>0.106</v>
      </c>
      <c r="E114" s="10">
        <f>(62.694*D114*D114)+(256.88*D114)+(1.085)</f>
        <v>29.018709783999999</v>
      </c>
    </row>
    <row r="115" spans="1:5" x14ac:dyDescent="0.3">
      <c r="A115" s="13" t="s">
        <v>110</v>
      </c>
      <c r="B115" s="4">
        <v>0.29199999999999998</v>
      </c>
      <c r="C115" s="6">
        <v>7.9000000000000001E-2</v>
      </c>
      <c r="D115" s="2">
        <f>(B115-C115)</f>
        <v>0.21299999999999997</v>
      </c>
      <c r="E115" s="10">
        <f>(62.694*D115*D115)+(256.88*D115)+(1.085)</f>
        <v>58.644804085999994</v>
      </c>
    </row>
    <row r="116" spans="1:5" x14ac:dyDescent="0.3">
      <c r="A116" s="13" t="s">
        <v>111</v>
      </c>
      <c r="B116" s="4">
        <v>0.17400000000000002</v>
      </c>
      <c r="C116" s="6">
        <v>7.9000000000000001E-2</v>
      </c>
      <c r="D116" s="2">
        <f>(B116-C116)</f>
        <v>9.5000000000000015E-2</v>
      </c>
      <c r="E116" s="10">
        <f>(62.694*D116*D116)+(256.88*D116)+(1.085)</f>
        <v>26.054413350000004</v>
      </c>
    </row>
    <row r="117" spans="1:5" x14ac:dyDescent="0.3">
      <c r="A117" s="13" t="s">
        <v>112</v>
      </c>
      <c r="B117" s="4">
        <v>0.188</v>
      </c>
      <c r="C117" s="6">
        <v>7.9000000000000001E-2</v>
      </c>
      <c r="D117" s="2">
        <f>(B117-C117)</f>
        <v>0.109</v>
      </c>
      <c r="E117" s="10">
        <f>(62.694*D117*D117)+(256.88*D117)+(1.085)</f>
        <v>29.829787414000002</v>
      </c>
    </row>
    <row r="118" spans="1:5" x14ac:dyDescent="0.3">
      <c r="A118" s="13" t="s">
        <v>113</v>
      </c>
      <c r="B118" s="4">
        <v>0.53700000000000003</v>
      </c>
      <c r="C118" s="6">
        <v>7.9000000000000001E-2</v>
      </c>
      <c r="D118" s="2">
        <f>(B118-C118)</f>
        <v>0.45800000000000002</v>
      </c>
      <c r="E118" s="10">
        <f>(62.694*D118*D118)+(256.88*D118)+(1.085)</f>
        <v>131.88698421600003</v>
      </c>
    </row>
    <row r="119" spans="1:5" x14ac:dyDescent="0.3">
      <c r="A119" s="13" t="s">
        <v>114</v>
      </c>
      <c r="B119" s="4">
        <v>0.38700000000000001</v>
      </c>
      <c r="C119" s="6">
        <v>7.9000000000000001E-2</v>
      </c>
      <c r="D119" s="2">
        <f>(B119-C119)</f>
        <v>0.308</v>
      </c>
      <c r="E119" s="10">
        <f>(62.694*D119*D119)+(256.88*D119)+(1.085)</f>
        <v>86.151443615999995</v>
      </c>
    </row>
    <row r="120" spans="1:5" x14ac:dyDescent="0.3">
      <c r="A120" s="36" t="s">
        <v>115</v>
      </c>
      <c r="B120" s="23">
        <v>0.161</v>
      </c>
      <c r="C120" s="24">
        <v>7.9000000000000001E-2</v>
      </c>
      <c r="D120" s="25">
        <f>(B120-C120)</f>
        <v>8.2000000000000003E-2</v>
      </c>
      <c r="E120" s="26">
        <f>(62.694*D120*D120)+(256.88*D120)+(1.085)</f>
        <v>22.570714456000001</v>
      </c>
    </row>
    <row r="121" spans="1:5" x14ac:dyDescent="0.3">
      <c r="A121" s="32" t="s">
        <v>118</v>
      </c>
      <c r="B121" s="33"/>
      <c r="C121" s="33"/>
      <c r="D121" s="33"/>
      <c r="E121" s="33"/>
    </row>
    <row r="122" spans="1:5" x14ac:dyDescent="0.3">
      <c r="A122" s="27" t="s">
        <v>116</v>
      </c>
      <c r="B122" s="28">
        <v>0.41500000000000004</v>
      </c>
      <c r="C122" s="29">
        <v>7.9000000000000001E-2</v>
      </c>
      <c r="D122" s="30">
        <f>(B122-C122)</f>
        <v>0.33600000000000002</v>
      </c>
      <c r="E122" s="31">
        <f>(62.694*D122*D122)+(256.88*D122)+(1.085)</f>
        <v>94.474581823999998</v>
      </c>
    </row>
    <row r="123" spans="1:5" x14ac:dyDescent="0.3">
      <c r="A123" s="13" t="s">
        <v>117</v>
      </c>
      <c r="B123" s="4">
        <v>0.222</v>
      </c>
      <c r="C123" s="6">
        <v>7.9000000000000001E-2</v>
      </c>
      <c r="D123" s="2">
        <f>(B123-C123)</f>
        <v>0.14300000000000002</v>
      </c>
      <c r="E123" s="10">
        <f>(62.694*D123*D123)+(256.88*D123)+(1.085)</f>
        <v>39.100869606000003</v>
      </c>
    </row>
    <row r="127" spans="1:5" x14ac:dyDescent="0.3">
      <c r="A127" t="s">
        <v>119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2"/>
  <sheetViews>
    <sheetView workbookViewId="0">
      <selection activeCell="G32" sqref="G32"/>
    </sheetView>
  </sheetViews>
  <sheetFormatPr defaultRowHeight="14.4" x14ac:dyDescent="0.3"/>
  <cols>
    <col min="1" max="1" width="24" customWidth="1"/>
    <col min="5" max="5" width="9.6640625" customWidth="1"/>
  </cols>
  <sheetData>
    <row r="2" spans="1:6" x14ac:dyDescent="0.3">
      <c r="A2" s="5">
        <v>2.5259999999999998</v>
      </c>
      <c r="B2" s="4">
        <v>0.10200000000000001</v>
      </c>
      <c r="C2" s="4">
        <v>0.32100000000000001</v>
      </c>
      <c r="D2" s="4">
        <v>0.432</v>
      </c>
      <c r="E2" s="4">
        <v>0.377</v>
      </c>
      <c r="F2" s="4">
        <v>0.09</v>
      </c>
    </row>
    <row r="3" spans="1:6" x14ac:dyDescent="0.3">
      <c r="A3" s="5">
        <v>1.474</v>
      </c>
      <c r="B3" s="4">
        <v>0.16600000000000001</v>
      </c>
      <c r="C3" s="4">
        <v>0.38100000000000001</v>
      </c>
      <c r="D3" s="4">
        <v>0.10300000000000001</v>
      </c>
      <c r="E3" s="4">
        <v>0.14000000000000001</v>
      </c>
      <c r="F3" s="4">
        <v>0.16200000000000001</v>
      </c>
    </row>
    <row r="4" spans="1:6" x14ac:dyDescent="0.3">
      <c r="A4" s="5">
        <v>0.91400000000000003</v>
      </c>
      <c r="B4" s="4">
        <v>0.21199999999999999</v>
      </c>
      <c r="C4" s="4">
        <v>0.19400000000000001</v>
      </c>
      <c r="D4" s="4">
        <v>0.252</v>
      </c>
      <c r="E4" s="4">
        <v>0.114</v>
      </c>
      <c r="F4" s="4">
        <v>0.182</v>
      </c>
    </row>
    <row r="5" spans="1:6" x14ac:dyDescent="0.3">
      <c r="A5" s="5">
        <v>0.55900000000000005</v>
      </c>
      <c r="B5" s="4">
        <v>0.27800000000000002</v>
      </c>
      <c r="C5" s="4">
        <v>0.161</v>
      </c>
      <c r="D5" s="4">
        <v>0.40200000000000002</v>
      </c>
      <c r="E5" s="4">
        <v>0.186</v>
      </c>
      <c r="F5" s="4">
        <v>0.1</v>
      </c>
    </row>
    <row r="6" spans="1:6" x14ac:dyDescent="0.3">
      <c r="A6" s="5">
        <v>0.29299999999999998</v>
      </c>
      <c r="B6" s="4">
        <v>0.61199999999999999</v>
      </c>
      <c r="C6" s="4">
        <v>0.20300000000000001</v>
      </c>
      <c r="D6" s="4">
        <v>0.15</v>
      </c>
      <c r="E6" s="4">
        <v>0.19500000000000001</v>
      </c>
      <c r="F6" s="4">
        <v>7.2000000000000008E-2</v>
      </c>
    </row>
    <row r="7" spans="1:6" x14ac:dyDescent="0.3">
      <c r="A7" s="5">
        <v>0.14599999999999999</v>
      </c>
      <c r="B7" s="4">
        <v>0.437</v>
      </c>
      <c r="C7" s="4">
        <v>0.17599999999999999</v>
      </c>
      <c r="D7" s="4">
        <v>0.183</v>
      </c>
      <c r="E7" s="4">
        <v>0.16900000000000001</v>
      </c>
      <c r="F7" s="4">
        <v>7.0000000000000007E-2</v>
      </c>
    </row>
    <row r="8" spans="1:6" x14ac:dyDescent="0.3">
      <c r="A8" s="6">
        <v>6.8000000000000005E-2</v>
      </c>
      <c r="B8" s="4">
        <v>0.39200000000000002</v>
      </c>
      <c r="C8" s="4">
        <v>0.36699999999999999</v>
      </c>
      <c r="D8" s="4">
        <v>0.19600000000000001</v>
      </c>
      <c r="E8" s="4">
        <v>0.16700000000000001</v>
      </c>
      <c r="F8" s="4">
        <v>0.502</v>
      </c>
    </row>
    <row r="9" spans="1:6" x14ac:dyDescent="0.3">
      <c r="A9" s="4">
        <v>0.17</v>
      </c>
      <c r="B9" s="4">
        <v>0.27600000000000002</v>
      </c>
      <c r="C9" s="4">
        <v>0.16900000000000001</v>
      </c>
      <c r="D9" s="4">
        <v>0.13400000000000001</v>
      </c>
      <c r="E9" s="4">
        <v>0.40800000000000003</v>
      </c>
      <c r="F9" s="4">
        <v>8.7999999999999995E-2</v>
      </c>
    </row>
    <row r="13" spans="1:6" x14ac:dyDescent="0.3">
      <c r="A13" s="38" t="s">
        <v>0</v>
      </c>
      <c r="B13" s="9" t="s">
        <v>9</v>
      </c>
      <c r="C13" s="9" t="s">
        <v>10</v>
      </c>
      <c r="D13" s="9" t="s">
        <v>11</v>
      </c>
      <c r="E13" s="9" t="s">
        <v>12</v>
      </c>
    </row>
    <row r="14" spans="1:6" x14ac:dyDescent="0.3">
      <c r="A14" s="38" t="s">
        <v>1</v>
      </c>
      <c r="B14" s="5">
        <v>2.5259999999999998</v>
      </c>
      <c r="C14" s="2">
        <f>B14-B20</f>
        <v>2.4579999999999997</v>
      </c>
      <c r="D14" s="2">
        <v>1000</v>
      </c>
      <c r="E14" s="10">
        <f>(62.448*C14*C14)+(254.86*C14)+(0.2806)</f>
        <v>1004.022558272</v>
      </c>
    </row>
    <row r="15" spans="1:6" x14ac:dyDescent="0.3">
      <c r="A15" s="38" t="s">
        <v>2</v>
      </c>
      <c r="B15" s="5">
        <v>1.474</v>
      </c>
      <c r="C15" s="2">
        <f>B15-B20</f>
        <v>1.4059999999999999</v>
      </c>
      <c r="D15" s="2">
        <v>500</v>
      </c>
      <c r="E15" s="10">
        <f t="shared" ref="E15:E20" si="0">(62.448*C15*C15)+(254.86*C15)+(0.2806)</f>
        <v>482.063214528</v>
      </c>
    </row>
    <row r="16" spans="1:6" x14ac:dyDescent="0.3">
      <c r="A16" s="38" t="s">
        <v>3</v>
      </c>
      <c r="B16" s="5">
        <v>0.91400000000000003</v>
      </c>
      <c r="C16" s="2">
        <f>B16-B20</f>
        <v>0.84600000000000009</v>
      </c>
      <c r="D16" s="2">
        <v>250</v>
      </c>
      <c r="E16" s="10">
        <f t="shared" si="0"/>
        <v>260.58719276800002</v>
      </c>
    </row>
    <row r="17" spans="1:13" x14ac:dyDescent="0.3">
      <c r="A17" s="38" t="s">
        <v>4</v>
      </c>
      <c r="B17" s="5">
        <v>0.55900000000000005</v>
      </c>
      <c r="C17" s="2">
        <f>B17-B20</f>
        <v>0.49100000000000005</v>
      </c>
      <c r="D17" s="2">
        <v>125</v>
      </c>
      <c r="E17" s="10">
        <f t="shared" si="0"/>
        <v>140.47188628800001</v>
      </c>
    </row>
    <row r="18" spans="1:13" x14ac:dyDescent="0.3">
      <c r="A18" s="38" t="s">
        <v>5</v>
      </c>
      <c r="B18" s="5">
        <v>0.29299999999999998</v>
      </c>
      <c r="C18" s="2">
        <f>B18-B20</f>
        <v>0.22499999999999998</v>
      </c>
      <c r="D18" s="2">
        <v>62.5</v>
      </c>
      <c r="E18" s="10">
        <f t="shared" si="0"/>
        <v>60.785530000000001</v>
      </c>
    </row>
    <row r="19" spans="1:13" x14ac:dyDescent="0.3">
      <c r="A19" s="38" t="s">
        <v>6</v>
      </c>
      <c r="B19" s="5">
        <v>0.14599999999999999</v>
      </c>
      <c r="C19" s="2">
        <f>B19-B20</f>
        <v>7.7999999999999986E-2</v>
      </c>
      <c r="D19" s="2">
        <v>31.25</v>
      </c>
      <c r="E19" s="10">
        <f t="shared" si="0"/>
        <v>20.539613631999998</v>
      </c>
    </row>
    <row r="20" spans="1:13" x14ac:dyDescent="0.3">
      <c r="A20" s="38" t="s">
        <v>8</v>
      </c>
      <c r="B20" s="6">
        <v>6.8000000000000005E-2</v>
      </c>
      <c r="C20" s="2">
        <f>B20-B20</f>
        <v>0</v>
      </c>
      <c r="D20" s="2">
        <v>0</v>
      </c>
      <c r="E20" s="10">
        <f t="shared" si="0"/>
        <v>0.28060000000000002</v>
      </c>
    </row>
    <row r="24" spans="1:13" x14ac:dyDescent="0.3">
      <c r="K24" s="11" t="s">
        <v>16</v>
      </c>
      <c r="L24" s="11"/>
      <c r="M24" s="11"/>
    </row>
    <row r="30" spans="1:13" x14ac:dyDescent="0.3">
      <c r="A30" s="13" t="s">
        <v>14</v>
      </c>
      <c r="B30" s="4" t="s">
        <v>15</v>
      </c>
      <c r="C30" s="3" t="s">
        <v>8</v>
      </c>
      <c r="D30" s="2" t="s">
        <v>10</v>
      </c>
      <c r="E30" s="12" t="s">
        <v>12</v>
      </c>
    </row>
    <row r="31" spans="1:13" x14ac:dyDescent="0.3">
      <c r="A31" s="22" t="s">
        <v>118</v>
      </c>
      <c r="B31" s="22"/>
      <c r="C31" s="22"/>
      <c r="D31" s="22"/>
      <c r="E31" s="22"/>
    </row>
    <row r="32" spans="1:13" x14ac:dyDescent="0.3">
      <c r="A32" s="13" t="s">
        <v>120</v>
      </c>
      <c r="B32" s="4">
        <v>0.17</v>
      </c>
      <c r="C32" s="6">
        <v>6.8000000000000005E-2</v>
      </c>
      <c r="D32" s="2">
        <f>(B32-C32)</f>
        <v>0.10200000000000001</v>
      </c>
      <c r="E32" s="10">
        <f>(62.448*D32*D32)+(254.86*D32)+(0.2806)</f>
        <v>26.926028992000003</v>
      </c>
    </row>
    <row r="33" spans="1:5" x14ac:dyDescent="0.3">
      <c r="A33" s="13" t="s">
        <v>121</v>
      </c>
      <c r="B33" s="4">
        <v>0.10200000000000001</v>
      </c>
      <c r="C33" s="6">
        <v>6.8000000000000005E-2</v>
      </c>
      <c r="D33" s="2">
        <f>(B33-C33)</f>
        <v>3.4000000000000002E-2</v>
      </c>
      <c r="E33" s="10">
        <f>(62.448*D33*D33)+(254.86*D33)+(0.2806)</f>
        <v>9.0180298880000009</v>
      </c>
    </row>
    <row r="34" spans="1:5" x14ac:dyDescent="0.3">
      <c r="A34" s="13" t="s">
        <v>122</v>
      </c>
      <c r="B34" s="4">
        <v>0.16600000000000001</v>
      </c>
      <c r="C34" s="6">
        <v>6.8000000000000005E-2</v>
      </c>
      <c r="D34" s="2">
        <f>(B34-C34)</f>
        <v>9.8000000000000004E-2</v>
      </c>
      <c r="E34" s="10">
        <f>(62.448*D34*D34)+(254.86*D34)+(0.2806)</f>
        <v>25.856630592000002</v>
      </c>
    </row>
    <row r="35" spans="1:5" x14ac:dyDescent="0.3">
      <c r="A35" s="13" t="s">
        <v>123</v>
      </c>
      <c r="B35" s="4">
        <v>0.21199999999999999</v>
      </c>
      <c r="C35" s="6">
        <v>6.8000000000000005E-2</v>
      </c>
      <c r="D35" s="2">
        <f>(B35-C35)</f>
        <v>0.14399999999999999</v>
      </c>
      <c r="E35" s="10">
        <f>(62.448*D35*D35)+(254.86*D35)+(0.2806)</f>
        <v>38.275361728</v>
      </c>
    </row>
    <row r="36" spans="1:5" x14ac:dyDescent="0.3">
      <c r="A36" s="13" t="s">
        <v>124</v>
      </c>
      <c r="B36" s="4">
        <v>0.27800000000000002</v>
      </c>
      <c r="C36" s="6">
        <v>6.8000000000000005E-2</v>
      </c>
      <c r="D36" s="2">
        <f>(B36-C36)</f>
        <v>0.21000000000000002</v>
      </c>
      <c r="E36" s="10">
        <f>(62.448*D36*D36)+(254.86*D36)+(0.2806)</f>
        <v>56.555156800000006</v>
      </c>
    </row>
    <row r="37" spans="1:5" x14ac:dyDescent="0.3">
      <c r="A37" s="13" t="s">
        <v>125</v>
      </c>
      <c r="B37" s="4">
        <v>0.61199999999999999</v>
      </c>
      <c r="C37" s="6">
        <v>6.8000000000000005E-2</v>
      </c>
      <c r="D37" s="2">
        <f>(B37-C37)</f>
        <v>0.54400000000000004</v>
      </c>
      <c r="E37" s="10">
        <f>(62.448*D37*D37)+(254.86*D37)+(0.2806)</f>
        <v>157.40505132800001</v>
      </c>
    </row>
    <row r="38" spans="1:5" x14ac:dyDescent="0.3">
      <c r="A38" s="13" t="s">
        <v>126</v>
      </c>
      <c r="B38" s="4">
        <v>0.437</v>
      </c>
      <c r="C38" s="6">
        <v>6.8000000000000005E-2</v>
      </c>
      <c r="D38" s="2">
        <f>(B38-C38)</f>
        <v>0.36899999999999999</v>
      </c>
      <c r="E38" s="10">
        <f>(62.448*D38*D38)+(254.86*D38)+(0.2806)</f>
        <v>102.82692212800001</v>
      </c>
    </row>
    <row r="39" spans="1:5" x14ac:dyDescent="0.3">
      <c r="A39" s="13" t="s">
        <v>127</v>
      </c>
      <c r="B39" s="4">
        <v>0.39200000000000002</v>
      </c>
      <c r="C39" s="6">
        <v>6.8000000000000005E-2</v>
      </c>
      <c r="D39" s="2">
        <f>(B39-C39)</f>
        <v>0.32400000000000001</v>
      </c>
      <c r="E39" s="10">
        <f>(62.448*D39*D39)+(254.86*D39)+(0.2806)</f>
        <v>89.410781248000006</v>
      </c>
    </row>
    <row r="40" spans="1:5" x14ac:dyDescent="0.3">
      <c r="A40" s="13" t="s">
        <v>128</v>
      </c>
      <c r="B40" s="4">
        <v>0.27600000000000002</v>
      </c>
      <c r="C40" s="6">
        <v>6.8000000000000005E-2</v>
      </c>
      <c r="D40" s="2">
        <f>(B40-C40)</f>
        <v>0.20800000000000002</v>
      </c>
      <c r="E40" s="10">
        <f>(62.448*D40*D40)+(254.86*D40)+(0.2806)</f>
        <v>55.993230272000005</v>
      </c>
    </row>
    <row r="41" spans="1:5" x14ac:dyDescent="0.3">
      <c r="A41" s="13" t="s">
        <v>129</v>
      </c>
      <c r="B41" s="4">
        <v>0.32100000000000001</v>
      </c>
      <c r="C41" s="6">
        <v>6.8000000000000005E-2</v>
      </c>
      <c r="D41" s="2">
        <f>(B41-C41)</f>
        <v>0.253</v>
      </c>
      <c r="E41" s="10">
        <f>(62.448*D41*D41)+(254.86*D41)+(0.2806)</f>
        <v>68.757414032</v>
      </c>
    </row>
    <row r="42" spans="1:5" x14ac:dyDescent="0.3">
      <c r="A42" s="13" t="s">
        <v>130</v>
      </c>
      <c r="B42" s="4">
        <v>0.38100000000000001</v>
      </c>
      <c r="C42" s="6">
        <v>6.8000000000000005E-2</v>
      </c>
      <c r="D42" s="2">
        <f>(B42-C42)</f>
        <v>0.313</v>
      </c>
      <c r="E42" s="10">
        <f>(62.448*D42*D42)+(254.86*D42)+(0.2806)</f>
        <v>86.169748112000008</v>
      </c>
    </row>
    <row r="43" spans="1:5" x14ac:dyDescent="0.3">
      <c r="A43" s="13" t="s">
        <v>131</v>
      </c>
      <c r="B43" s="4">
        <v>0.19400000000000001</v>
      </c>
      <c r="C43" s="6">
        <v>6.8000000000000005E-2</v>
      </c>
      <c r="D43" s="2">
        <f>(B43-C43)</f>
        <v>0.126</v>
      </c>
      <c r="E43" s="10">
        <f>(62.448*D43*D43)+(254.86*D43)+(0.2806)</f>
        <v>33.384384447999999</v>
      </c>
    </row>
    <row r="44" spans="1:5" x14ac:dyDescent="0.3">
      <c r="A44" s="13" t="s">
        <v>132</v>
      </c>
      <c r="B44" s="4">
        <v>0.161</v>
      </c>
      <c r="C44" s="6">
        <v>6.8000000000000005E-2</v>
      </c>
      <c r="D44" s="2">
        <f>(B44-C44)</f>
        <v>9.2999999999999999E-2</v>
      </c>
      <c r="E44" s="10">
        <f>(62.448*D44*D44)+(254.86*D44)+(0.2806)</f>
        <v>24.522692752000001</v>
      </c>
    </row>
    <row r="45" spans="1:5" x14ac:dyDescent="0.3">
      <c r="A45" s="13" t="s">
        <v>133</v>
      </c>
      <c r="B45" s="4">
        <v>0.20300000000000001</v>
      </c>
      <c r="C45" s="6">
        <v>6.8000000000000005E-2</v>
      </c>
      <c r="D45" s="2">
        <f>(B45-C45)</f>
        <v>0.13500000000000001</v>
      </c>
      <c r="E45" s="10">
        <f>(62.448*D45*D45)+(254.86*D45)+(0.2806)</f>
        <v>35.824814800000006</v>
      </c>
    </row>
    <row r="46" spans="1:5" x14ac:dyDescent="0.3">
      <c r="A46" s="13" t="s">
        <v>134</v>
      </c>
      <c r="B46" s="4">
        <v>0.17599999999999999</v>
      </c>
      <c r="C46" s="6">
        <v>6.8000000000000005E-2</v>
      </c>
      <c r="D46" s="2">
        <f>(B46-C46)</f>
        <v>0.10799999999999998</v>
      </c>
      <c r="E46" s="10">
        <f>(62.448*D46*D46)+(254.86*D46)+(0.2806)</f>
        <v>28.533873471999996</v>
      </c>
    </row>
    <row r="47" spans="1:5" x14ac:dyDescent="0.3">
      <c r="A47" s="13" t="s">
        <v>135</v>
      </c>
      <c r="B47" s="4">
        <v>0.36699999999999999</v>
      </c>
      <c r="C47" s="6">
        <v>6.8000000000000005E-2</v>
      </c>
      <c r="D47" s="2">
        <f>(B47-C47)</f>
        <v>0.29899999999999999</v>
      </c>
      <c r="E47" s="10">
        <f>(62.448*D47*D47)+(254.86*D47)+(0.2806)</f>
        <v>82.066653648000013</v>
      </c>
    </row>
    <row r="48" spans="1:5" x14ac:dyDescent="0.3">
      <c r="A48" s="13" t="s">
        <v>136</v>
      </c>
      <c r="B48" s="4">
        <v>0.16900000000000001</v>
      </c>
      <c r="C48" s="6">
        <v>6.8000000000000005E-2</v>
      </c>
      <c r="D48" s="2">
        <f>(B48-C48)</f>
        <v>0.10100000000000001</v>
      </c>
      <c r="E48" s="10">
        <f>(62.448*D48*D48)+(254.86*D48)+(0.2806)</f>
        <v>26.658492048000003</v>
      </c>
    </row>
    <row r="49" spans="1:5" x14ac:dyDescent="0.3">
      <c r="A49" s="13" t="s">
        <v>137</v>
      </c>
      <c r="B49" s="4">
        <v>0.432</v>
      </c>
      <c r="C49" s="6">
        <v>6.8000000000000005E-2</v>
      </c>
      <c r="D49" s="2">
        <f>(B49-C49)</f>
        <v>0.36399999999999999</v>
      </c>
      <c r="E49" s="10">
        <f>(62.448*D49*D49)+(254.86*D49)+(0.2806)</f>
        <v>101.32375020800001</v>
      </c>
    </row>
    <row r="50" spans="1:5" x14ac:dyDescent="0.3">
      <c r="A50" s="13" t="s">
        <v>138</v>
      </c>
      <c r="B50" s="4">
        <v>0.10300000000000001</v>
      </c>
      <c r="C50" s="6">
        <v>6.8000000000000005E-2</v>
      </c>
      <c r="D50" s="2">
        <f>(B50-C50)</f>
        <v>3.5000000000000003E-2</v>
      </c>
      <c r="E50" s="10">
        <f>(62.448*D50*D50)+(254.86*D50)+(0.2806)</f>
        <v>9.2771988000000007</v>
      </c>
    </row>
    <row r="51" spans="1:5" x14ac:dyDescent="0.3">
      <c r="A51" s="13" t="s">
        <v>139</v>
      </c>
      <c r="B51" s="4">
        <v>0.252</v>
      </c>
      <c r="C51" s="6">
        <v>6.8000000000000005E-2</v>
      </c>
      <c r="D51" s="2">
        <f>(B51-C51)</f>
        <v>0.184</v>
      </c>
      <c r="E51" s="10">
        <f>(62.448*D51*D51)+(254.86*D51)+(0.2806)</f>
        <v>49.289079488000006</v>
      </c>
    </row>
    <row r="52" spans="1:5" x14ac:dyDescent="0.3">
      <c r="A52" s="13" t="s">
        <v>140</v>
      </c>
      <c r="B52" s="4">
        <v>0.40200000000000002</v>
      </c>
      <c r="C52" s="6">
        <v>6.8000000000000005E-2</v>
      </c>
      <c r="D52" s="2">
        <f>(B52-C52)</f>
        <v>0.33400000000000002</v>
      </c>
      <c r="E52" s="10">
        <f>(62.448*D52*D52)+(254.86*D52)+(0.2806)</f>
        <v>92.370289088000021</v>
      </c>
    </row>
    <row r="53" spans="1:5" x14ac:dyDescent="0.3">
      <c r="A53" s="13" t="s">
        <v>141</v>
      </c>
      <c r="B53" s="4">
        <v>0.15</v>
      </c>
      <c r="C53" s="6">
        <v>6.8000000000000005E-2</v>
      </c>
      <c r="D53" s="2">
        <f>(B53-C53)</f>
        <v>8.199999999999999E-2</v>
      </c>
      <c r="E53" s="10">
        <f>(62.448*D53*D53)+(254.86*D53)+(0.2806)</f>
        <v>21.599020351999997</v>
      </c>
    </row>
    <row r="54" spans="1:5" x14ac:dyDescent="0.3">
      <c r="A54" s="13" t="s">
        <v>142</v>
      </c>
      <c r="B54" s="4">
        <v>0.183</v>
      </c>
      <c r="C54" s="6">
        <v>6.8000000000000005E-2</v>
      </c>
      <c r="D54" s="2">
        <f>(B54-C54)</f>
        <v>0.11499999999999999</v>
      </c>
      <c r="E54" s="10">
        <f>(62.448*D54*D54)+(254.86*D54)+(0.2806)</f>
        <v>30.415374799999999</v>
      </c>
    </row>
    <row r="55" spans="1:5" x14ac:dyDescent="0.3">
      <c r="A55" s="13" t="s">
        <v>143</v>
      </c>
      <c r="B55" s="4">
        <v>0.19600000000000001</v>
      </c>
      <c r="C55" s="6">
        <v>6.8000000000000005E-2</v>
      </c>
      <c r="D55" s="2">
        <f>(B55-C55)</f>
        <v>0.128</v>
      </c>
      <c r="E55" s="10">
        <f>(62.448*D55*D55)+(254.86*D55)+(0.2806)</f>
        <v>33.925828032000005</v>
      </c>
    </row>
    <row r="56" spans="1:5" x14ac:dyDescent="0.3">
      <c r="A56" s="13" t="s">
        <v>144</v>
      </c>
      <c r="B56" s="4">
        <v>0.13400000000000001</v>
      </c>
      <c r="C56" s="6">
        <v>6.8000000000000005E-2</v>
      </c>
      <c r="D56" s="2">
        <f>(B56-C56)</f>
        <v>6.6000000000000003E-2</v>
      </c>
      <c r="E56" s="10">
        <f>(62.448*D56*D56)+(254.86*D56)+(0.2806)</f>
        <v>17.373383487999998</v>
      </c>
    </row>
    <row r="57" spans="1:5" x14ac:dyDescent="0.3">
      <c r="A57" s="13" t="s">
        <v>145</v>
      </c>
      <c r="B57" s="4">
        <v>0.377</v>
      </c>
      <c r="C57" s="6">
        <v>6.8000000000000005E-2</v>
      </c>
      <c r="D57" s="2">
        <f>(B57-C57)</f>
        <v>0.309</v>
      </c>
      <c r="E57" s="10">
        <f>(62.448*D57*D57)+(254.86*D57)+(0.2806)</f>
        <v>84.994937488000005</v>
      </c>
    </row>
    <row r="58" spans="1:5" x14ac:dyDescent="0.3">
      <c r="A58" s="13" t="s">
        <v>146</v>
      </c>
      <c r="B58" s="4">
        <v>0.14000000000000001</v>
      </c>
      <c r="C58" s="6">
        <v>6.8000000000000005E-2</v>
      </c>
      <c r="D58" s="2">
        <f>(B58-C58)</f>
        <v>7.2000000000000008E-2</v>
      </c>
      <c r="E58" s="10">
        <f>(62.448*D58*D58)+(254.86*D58)+(0.2806)</f>
        <v>18.954250432000006</v>
      </c>
    </row>
    <row r="59" spans="1:5" x14ac:dyDescent="0.3">
      <c r="A59" s="13" t="s">
        <v>147</v>
      </c>
      <c r="B59" s="4">
        <v>0.114</v>
      </c>
      <c r="C59" s="6">
        <v>6.8000000000000005E-2</v>
      </c>
      <c r="D59" s="2">
        <f>(B59-C59)</f>
        <v>4.5999999999999999E-2</v>
      </c>
      <c r="E59" s="10">
        <f>(62.448*D59*D59)+(254.86*D59)+(0.2806)</f>
        <v>12.136299968000001</v>
      </c>
    </row>
    <row r="60" spans="1:5" x14ac:dyDescent="0.3">
      <c r="A60" s="13" t="s">
        <v>148</v>
      </c>
      <c r="B60" s="4">
        <v>0.186</v>
      </c>
      <c r="C60" s="6">
        <v>6.8000000000000005E-2</v>
      </c>
      <c r="D60" s="2">
        <f>(B60-C60)</f>
        <v>0.11799999999999999</v>
      </c>
      <c r="E60" s="10">
        <f>(62.448*D60*D60)+(254.86*D60)+(0.2806)</f>
        <v>31.223605952</v>
      </c>
    </row>
    <row r="61" spans="1:5" x14ac:dyDescent="0.3">
      <c r="A61" s="13" t="s">
        <v>149</v>
      </c>
      <c r="B61" s="4">
        <v>0.19500000000000001</v>
      </c>
      <c r="C61" s="6">
        <v>6.8000000000000005E-2</v>
      </c>
      <c r="D61" s="2">
        <f>(B61-C61)</f>
        <v>0.127</v>
      </c>
      <c r="E61" s="10">
        <f>(62.448*D61*D61)+(254.86*D61)+(0.2806)</f>
        <v>33.655043792000001</v>
      </c>
    </row>
    <row r="62" spans="1:5" x14ac:dyDescent="0.3">
      <c r="A62" s="13" t="s">
        <v>150</v>
      </c>
      <c r="B62" s="4">
        <v>0.16900000000000001</v>
      </c>
      <c r="C62" s="6">
        <v>6.8000000000000005E-2</v>
      </c>
      <c r="D62" s="2">
        <f>(B62-C62)</f>
        <v>0.10100000000000001</v>
      </c>
      <c r="E62" s="10">
        <f>(62.448*D62*D62)+(254.86*D62)+(0.2806)</f>
        <v>26.658492048000003</v>
      </c>
    </row>
    <row r="63" spans="1:5" x14ac:dyDescent="0.3">
      <c r="A63" s="13" t="s">
        <v>151</v>
      </c>
      <c r="B63" s="4">
        <v>0.16700000000000001</v>
      </c>
      <c r="C63" s="6">
        <v>6.8000000000000005E-2</v>
      </c>
      <c r="D63" s="2">
        <f>(B63-C63)</f>
        <v>9.9000000000000005E-2</v>
      </c>
      <c r="E63" s="10">
        <f>(62.448*D63*D63)+(254.86*D63)+(0.2806)</f>
        <v>26.123792848000004</v>
      </c>
    </row>
    <row r="64" spans="1:5" x14ac:dyDescent="0.3">
      <c r="A64" s="13" t="s">
        <v>152</v>
      </c>
      <c r="B64" s="4">
        <v>0.40800000000000003</v>
      </c>
      <c r="C64" s="6">
        <v>6.8000000000000005E-2</v>
      </c>
      <c r="D64" s="2">
        <f>(B64-C64)</f>
        <v>0.34</v>
      </c>
      <c r="E64" s="10">
        <f>(62.448*D64*D64)+(254.86*D64)+(0.2806)</f>
        <v>94.151988800000026</v>
      </c>
    </row>
    <row r="65" spans="1:5" x14ac:dyDescent="0.3">
      <c r="A65" s="13" t="s">
        <v>153</v>
      </c>
      <c r="B65" s="4">
        <v>0.09</v>
      </c>
      <c r="C65" s="6">
        <v>6.8000000000000005E-2</v>
      </c>
      <c r="D65" s="2">
        <f>(B65-C65)</f>
        <v>2.1999999999999992E-2</v>
      </c>
      <c r="E65" s="10">
        <f>(62.448*D65*D65)+(254.86*D65)+(0.2806)</f>
        <v>5.9177448319999977</v>
      </c>
    </row>
    <row r="66" spans="1:5" x14ac:dyDescent="0.3">
      <c r="A66" s="13" t="s">
        <v>154</v>
      </c>
      <c r="B66" s="4">
        <v>0.16200000000000001</v>
      </c>
      <c r="C66" s="6">
        <v>6.8000000000000005E-2</v>
      </c>
      <c r="D66" s="2">
        <f>(B66-C66)</f>
        <v>9.4E-2</v>
      </c>
      <c r="E66" s="10">
        <f>(62.448*D66*D66)+(254.86*D66)+(0.2806)</f>
        <v>24.789230528000001</v>
      </c>
    </row>
    <row r="67" spans="1:5" x14ac:dyDescent="0.3">
      <c r="A67" s="13" t="s">
        <v>155</v>
      </c>
      <c r="B67" s="4">
        <v>0.182</v>
      </c>
      <c r="C67" s="6">
        <v>6.8000000000000005E-2</v>
      </c>
      <c r="D67" s="2">
        <f>(B67-C67)</f>
        <v>0.11399999999999999</v>
      </c>
      <c r="E67" s="10">
        <f>(62.448*D67*D67)+(254.86*D67)+(0.2806)</f>
        <v>30.146214208</v>
      </c>
    </row>
    <row r="68" spans="1:5" x14ac:dyDescent="0.3">
      <c r="A68" s="13" t="s">
        <v>156</v>
      </c>
      <c r="B68" s="4">
        <v>0.1</v>
      </c>
      <c r="C68" s="6">
        <v>6.8000000000000005E-2</v>
      </c>
      <c r="D68" s="2">
        <f>(B68-C68)</f>
        <v>3.2000000000000001E-2</v>
      </c>
      <c r="E68" s="10">
        <f>(62.448*D68*D68)+(254.86*D68)+(0.2806)</f>
        <v>8.5000667520000004</v>
      </c>
    </row>
    <row r="69" spans="1:5" x14ac:dyDescent="0.3">
      <c r="A69" s="13" t="s">
        <v>157</v>
      </c>
      <c r="B69" s="4">
        <v>7.2000000000000008E-2</v>
      </c>
      <c r="C69" s="6">
        <v>6.8000000000000005E-2</v>
      </c>
      <c r="D69" s="2">
        <f>(B69-C69)</f>
        <v>4.0000000000000036E-3</v>
      </c>
      <c r="E69" s="10">
        <f>(62.448*D69*D69)+(254.86*D69)+(0.2806)</f>
        <v>1.3010391680000011</v>
      </c>
    </row>
    <row r="70" spans="1:5" x14ac:dyDescent="0.3">
      <c r="A70" s="13" t="s">
        <v>158</v>
      </c>
      <c r="B70" s="4">
        <v>7.0000000000000007E-2</v>
      </c>
      <c r="C70" s="6">
        <v>6.8000000000000005E-2</v>
      </c>
      <c r="D70" s="2">
        <f>(B70-C70)</f>
        <v>2.0000000000000018E-3</v>
      </c>
      <c r="E70" s="10">
        <f>(62.448*D70*D70)+(254.86*D70)+(0.2806)</f>
        <v>0.79056979200000055</v>
      </c>
    </row>
    <row r="71" spans="1:5" x14ac:dyDescent="0.3">
      <c r="A71" s="13" t="s">
        <v>159</v>
      </c>
      <c r="B71" s="4">
        <v>0.502</v>
      </c>
      <c r="C71" s="6">
        <v>6.8000000000000005E-2</v>
      </c>
      <c r="D71" s="2">
        <f>(B71-C71)</f>
        <v>0.434</v>
      </c>
      <c r="E71" s="10">
        <f>(62.448*D71*D71)+(254.86*D71)+(0.2806)</f>
        <v>122.65229548800001</v>
      </c>
    </row>
    <row r="72" spans="1:5" x14ac:dyDescent="0.3">
      <c r="A72" s="13" t="s">
        <v>160</v>
      </c>
      <c r="B72" s="4">
        <v>8.7999999999999995E-2</v>
      </c>
      <c r="C72" s="6">
        <v>6.8000000000000005E-2</v>
      </c>
      <c r="D72" s="2">
        <f>(B72-C72)</f>
        <v>1.999999999999999E-2</v>
      </c>
      <c r="E72" s="10">
        <f>(62.448*D72*D72)+(254.86*D72)+(0.2806)</f>
        <v>5.4027791999999968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6"/>
  <sheetViews>
    <sheetView workbookViewId="0">
      <selection activeCell="K27" sqref="K26:M27"/>
    </sheetView>
  </sheetViews>
  <sheetFormatPr defaultRowHeight="14.4" x14ac:dyDescent="0.3"/>
  <cols>
    <col min="1" max="1" width="22.109375" customWidth="1"/>
    <col min="2" max="2" width="11.44140625" customWidth="1"/>
    <col min="3" max="3" width="10.5546875" customWidth="1"/>
    <col min="4" max="5" width="10.77734375" customWidth="1"/>
  </cols>
  <sheetData>
    <row r="2" spans="1:12" x14ac:dyDescent="0.3">
      <c r="A2" s="5">
        <v>2.266</v>
      </c>
      <c r="B2" s="4">
        <v>8.1000000000000003E-2</v>
      </c>
      <c r="C2" s="4">
        <v>0.121</v>
      </c>
      <c r="D2" s="4">
        <v>0.14699999999999999</v>
      </c>
      <c r="E2" s="4">
        <v>8.7999999999999995E-2</v>
      </c>
      <c r="F2" s="4">
        <v>9.2999999999999999E-2</v>
      </c>
      <c r="G2" s="4">
        <v>0.13800000000000001</v>
      </c>
      <c r="H2" s="4">
        <v>0.248</v>
      </c>
      <c r="I2" s="4">
        <v>0.17200000000000001</v>
      </c>
      <c r="J2" s="4">
        <v>0.40400000000000003</v>
      </c>
      <c r="K2" s="4">
        <v>0.13400000000000001</v>
      </c>
      <c r="L2" s="4">
        <v>0.161</v>
      </c>
    </row>
    <row r="3" spans="1:12" x14ac:dyDescent="0.3">
      <c r="A3" s="5">
        <v>1.4159999999999999</v>
      </c>
      <c r="B3" s="4">
        <v>0.24399999999999999</v>
      </c>
      <c r="C3" s="4">
        <v>0.13900000000000001</v>
      </c>
      <c r="D3" s="4">
        <v>0.182</v>
      </c>
      <c r="E3" s="4">
        <v>0.186</v>
      </c>
      <c r="F3" s="4">
        <v>0.12</v>
      </c>
      <c r="G3" s="4">
        <v>9.9000000000000005E-2</v>
      </c>
      <c r="H3" s="4">
        <v>0.16700000000000001</v>
      </c>
      <c r="I3" s="4">
        <v>0.159</v>
      </c>
      <c r="J3" s="4">
        <v>0.11</v>
      </c>
      <c r="K3" s="4">
        <v>0.129</v>
      </c>
      <c r="L3" s="4">
        <v>0.12</v>
      </c>
    </row>
    <row r="4" spans="1:12" x14ac:dyDescent="0.3">
      <c r="A4" s="5">
        <v>0.84399999999999997</v>
      </c>
      <c r="B4" s="4">
        <v>0.11800000000000001</v>
      </c>
      <c r="C4" s="4">
        <v>0.13700000000000001</v>
      </c>
      <c r="D4" s="4">
        <v>0.217</v>
      </c>
      <c r="E4" s="4">
        <v>0.26700000000000002</v>
      </c>
      <c r="F4" s="4">
        <v>0.109</v>
      </c>
      <c r="G4" s="4">
        <v>0.10400000000000001</v>
      </c>
      <c r="H4" s="4">
        <v>0.33</v>
      </c>
      <c r="I4" s="4">
        <v>0.314</v>
      </c>
      <c r="J4" s="4">
        <v>0.13900000000000001</v>
      </c>
      <c r="K4" s="4">
        <v>0.152</v>
      </c>
      <c r="L4" s="4">
        <v>0.16900000000000001</v>
      </c>
    </row>
    <row r="5" spans="1:12" x14ac:dyDescent="0.3">
      <c r="A5" s="5">
        <v>0.48899999999999999</v>
      </c>
      <c r="B5" s="4">
        <v>0.20700000000000002</v>
      </c>
      <c r="C5" s="4">
        <v>0.11700000000000001</v>
      </c>
      <c r="D5" s="4">
        <v>0.08</v>
      </c>
      <c r="E5" s="4">
        <v>0.19900000000000001</v>
      </c>
      <c r="F5" s="4">
        <v>0.20899999999999999</v>
      </c>
      <c r="G5" s="4">
        <v>0.22900000000000001</v>
      </c>
      <c r="H5" s="4">
        <v>0.13400000000000001</v>
      </c>
      <c r="I5" s="4">
        <v>0.28300000000000003</v>
      </c>
      <c r="J5" s="4">
        <v>0.315</v>
      </c>
      <c r="K5" s="4">
        <v>8.1000000000000003E-2</v>
      </c>
      <c r="L5" s="4">
        <v>0.42099999999999999</v>
      </c>
    </row>
    <row r="6" spans="1:12" x14ac:dyDescent="0.3">
      <c r="A6" s="5">
        <v>0.27200000000000002</v>
      </c>
      <c r="B6" s="4">
        <v>0.14699999999999999</v>
      </c>
      <c r="C6" s="4">
        <v>0.155</v>
      </c>
      <c r="D6" s="4">
        <v>0.17599999999999999</v>
      </c>
      <c r="E6" s="4">
        <v>0.28200000000000003</v>
      </c>
      <c r="F6" s="4">
        <v>0.39800000000000002</v>
      </c>
      <c r="G6" s="4">
        <v>0.33200000000000002</v>
      </c>
      <c r="H6" s="4">
        <v>0.16600000000000001</v>
      </c>
      <c r="I6" s="4">
        <v>0.221</v>
      </c>
      <c r="J6" s="4">
        <v>0.17699999999999999</v>
      </c>
      <c r="K6" s="4">
        <v>0.151</v>
      </c>
      <c r="L6" s="4">
        <v>0.16200000000000001</v>
      </c>
    </row>
    <row r="7" spans="1:12" x14ac:dyDescent="0.3">
      <c r="A7" s="5">
        <v>0.16500000000000001</v>
      </c>
      <c r="B7" s="4">
        <v>9.0999999999999998E-2</v>
      </c>
      <c r="C7" s="4">
        <v>0.16200000000000001</v>
      </c>
      <c r="D7" s="4">
        <v>9.6000000000000002E-2</v>
      </c>
      <c r="E7" s="4">
        <v>0.154</v>
      </c>
      <c r="F7" s="4">
        <v>9.2999999999999999E-2</v>
      </c>
      <c r="G7" s="4">
        <v>0.27400000000000002</v>
      </c>
      <c r="H7" s="4">
        <v>0.39200000000000002</v>
      </c>
      <c r="I7" s="4">
        <v>0.188</v>
      </c>
      <c r="J7" s="4">
        <v>9.6000000000000002E-2</v>
      </c>
      <c r="K7" s="4">
        <v>0.191</v>
      </c>
      <c r="L7" s="4">
        <v>0.10400000000000001</v>
      </c>
    </row>
    <row r="8" spans="1:12" x14ac:dyDescent="0.3">
      <c r="A8" s="5">
        <v>0.115</v>
      </c>
      <c r="B8" s="4">
        <v>0.16400000000000001</v>
      </c>
      <c r="C8" s="4">
        <v>0.38800000000000001</v>
      </c>
      <c r="D8" s="4">
        <v>0.18</v>
      </c>
      <c r="E8" s="4">
        <v>0.20500000000000002</v>
      </c>
      <c r="F8" s="4">
        <v>8.8999999999999996E-2</v>
      </c>
      <c r="G8" s="4">
        <v>0.17699999999999999</v>
      </c>
      <c r="H8" s="4">
        <v>0.27</v>
      </c>
      <c r="I8" s="4">
        <v>0.154</v>
      </c>
      <c r="J8" s="4">
        <v>0.16500000000000001</v>
      </c>
      <c r="K8" s="4">
        <v>0.11600000000000001</v>
      </c>
      <c r="L8" s="4">
        <v>0.249</v>
      </c>
    </row>
    <row r="9" spans="1:12" x14ac:dyDescent="0.3">
      <c r="A9" s="6">
        <v>7.6999999999999999E-2</v>
      </c>
      <c r="B9" s="4">
        <v>0.27700000000000002</v>
      </c>
      <c r="C9" s="4">
        <v>0.20800000000000002</v>
      </c>
      <c r="D9" s="4">
        <v>0.13800000000000001</v>
      </c>
      <c r="E9" s="4">
        <v>9.4E-2</v>
      </c>
      <c r="F9" s="4">
        <v>0.10400000000000001</v>
      </c>
      <c r="G9" s="4">
        <v>0.157</v>
      </c>
      <c r="H9" s="4">
        <v>0.09</v>
      </c>
      <c r="I9" s="4">
        <v>0.32500000000000001</v>
      </c>
      <c r="J9" s="4">
        <v>0.124</v>
      </c>
      <c r="K9" s="4">
        <v>0.17400000000000002</v>
      </c>
      <c r="L9" s="4">
        <v>0.249</v>
      </c>
    </row>
    <row r="13" spans="1:12" x14ac:dyDescent="0.3">
      <c r="A13" s="39" t="s">
        <v>0</v>
      </c>
      <c r="B13" s="9" t="s">
        <v>9</v>
      </c>
      <c r="C13" s="9" t="s">
        <v>10</v>
      </c>
      <c r="D13" s="9" t="s">
        <v>11</v>
      </c>
      <c r="E13" s="9" t="s">
        <v>12</v>
      </c>
    </row>
    <row r="14" spans="1:12" x14ac:dyDescent="0.3">
      <c r="A14" s="39" t="s">
        <v>1</v>
      </c>
      <c r="B14" s="5">
        <v>2.266</v>
      </c>
      <c r="C14" s="2">
        <f>B14-B21</f>
        <v>2.1890000000000001</v>
      </c>
      <c r="D14" s="2">
        <v>20</v>
      </c>
      <c r="E14" s="10">
        <f>(1.9258*C14*C14)+(4.8472*C14)+(0.1358)</f>
        <v>19.974217101800001</v>
      </c>
    </row>
    <row r="15" spans="1:12" x14ac:dyDescent="0.3">
      <c r="A15" s="39" t="s">
        <v>2</v>
      </c>
      <c r="B15" s="5">
        <v>1.4159999999999999</v>
      </c>
      <c r="C15" s="2">
        <f>B15-B21</f>
        <v>1.339</v>
      </c>
      <c r="D15" s="2">
        <v>10</v>
      </c>
      <c r="E15" s="10">
        <f t="shared" ref="E15:E78" si="0">(1.9258*C15*C15)+(4.8472*C15)+(0.1358)</f>
        <v>10.0790080618</v>
      </c>
    </row>
    <row r="16" spans="1:12" x14ac:dyDescent="0.3">
      <c r="A16" s="39" t="s">
        <v>3</v>
      </c>
      <c r="B16" s="5">
        <v>0.84399999999999997</v>
      </c>
      <c r="C16" s="2">
        <f>B16-B21</f>
        <v>0.76700000000000002</v>
      </c>
      <c r="D16" s="2">
        <v>5</v>
      </c>
      <c r="E16" s="10">
        <f t="shared" si="0"/>
        <v>4.9865293562000002</v>
      </c>
    </row>
    <row r="17" spans="1:13" x14ac:dyDescent="0.3">
      <c r="A17" s="39" t="s">
        <v>4</v>
      </c>
      <c r="B17" s="5">
        <v>0.48899999999999999</v>
      </c>
      <c r="C17" s="2">
        <f>B17-B21</f>
        <v>0.41199999999999998</v>
      </c>
      <c r="D17" s="2">
        <v>2.5</v>
      </c>
      <c r="E17" s="10">
        <f t="shared" si="0"/>
        <v>2.4597393952000002</v>
      </c>
    </row>
    <row r="18" spans="1:13" x14ac:dyDescent="0.3">
      <c r="A18" s="39" t="s">
        <v>5</v>
      </c>
      <c r="B18" s="5">
        <v>0.27200000000000002</v>
      </c>
      <c r="C18" s="2">
        <f>B18-B21</f>
        <v>0.19500000000000001</v>
      </c>
      <c r="D18" s="2">
        <v>1.25</v>
      </c>
      <c r="E18" s="10">
        <f t="shared" si="0"/>
        <v>1.1542325449999999</v>
      </c>
    </row>
    <row r="19" spans="1:13" x14ac:dyDescent="0.3">
      <c r="A19" s="39" t="s">
        <v>6</v>
      </c>
      <c r="B19" s="5">
        <v>0.16500000000000001</v>
      </c>
      <c r="C19" s="2">
        <f>B19-B21</f>
        <v>8.8000000000000009E-2</v>
      </c>
      <c r="D19" s="2">
        <v>0.63</v>
      </c>
      <c r="E19" s="10">
        <f t="shared" si="0"/>
        <v>0.57726699520000002</v>
      </c>
    </row>
    <row r="20" spans="1:13" x14ac:dyDescent="0.3">
      <c r="A20" s="39" t="s">
        <v>7</v>
      </c>
      <c r="B20" s="5">
        <v>0.115</v>
      </c>
      <c r="C20" s="2">
        <f>B20-B21</f>
        <v>3.8000000000000006E-2</v>
      </c>
      <c r="D20" s="14">
        <v>0.31</v>
      </c>
      <c r="E20" s="10">
        <f t="shared" si="0"/>
        <v>0.32277445520000003</v>
      </c>
    </row>
    <row r="21" spans="1:13" x14ac:dyDescent="0.3">
      <c r="A21" s="39" t="s">
        <v>8</v>
      </c>
      <c r="B21" s="6">
        <v>7.6999999999999999E-2</v>
      </c>
      <c r="C21" s="2">
        <f>B21-B21</f>
        <v>0</v>
      </c>
      <c r="D21" s="2">
        <v>0</v>
      </c>
      <c r="E21" s="10">
        <f t="shared" si="0"/>
        <v>0.1358</v>
      </c>
    </row>
    <row r="27" spans="1:13" x14ac:dyDescent="0.3">
      <c r="K27" s="11" t="s">
        <v>13</v>
      </c>
      <c r="L27" s="11"/>
      <c r="M27" s="11"/>
    </row>
    <row r="31" spans="1:13" x14ac:dyDescent="0.3">
      <c r="A31" s="36" t="s">
        <v>14</v>
      </c>
      <c r="B31" s="23" t="s">
        <v>15</v>
      </c>
      <c r="C31" s="37" t="s">
        <v>8</v>
      </c>
      <c r="D31" s="25" t="s">
        <v>10</v>
      </c>
      <c r="E31" s="40" t="s">
        <v>12</v>
      </c>
    </row>
    <row r="32" spans="1:13" x14ac:dyDescent="0.3">
      <c r="A32" s="32" t="s">
        <v>71</v>
      </c>
      <c r="B32" s="32"/>
      <c r="C32" s="32"/>
      <c r="D32" s="32"/>
      <c r="E32" s="35"/>
    </row>
    <row r="33" spans="1:5" x14ac:dyDescent="0.3">
      <c r="A33" s="27" t="s">
        <v>29</v>
      </c>
      <c r="B33" s="28">
        <v>8.1000000000000003E-2</v>
      </c>
      <c r="C33" s="29">
        <v>7.6999999999999999E-2</v>
      </c>
      <c r="D33" s="30">
        <f>(B33-C33)</f>
        <v>4.0000000000000036E-3</v>
      </c>
      <c r="E33" s="31">
        <f>(1.9258*D33*D33)+(4.8472*D33)+(0.1358)</f>
        <v>0.15521961280000002</v>
      </c>
    </row>
    <row r="34" spans="1:5" x14ac:dyDescent="0.3">
      <c r="A34" s="13" t="s">
        <v>30</v>
      </c>
      <c r="B34" s="4">
        <v>0.24399999999999999</v>
      </c>
      <c r="C34" s="6">
        <v>7.6999999999999999E-2</v>
      </c>
      <c r="D34" s="2">
        <f>(B34-C34)</f>
        <v>0.16699999999999998</v>
      </c>
      <c r="E34" s="10">
        <f>(1.9258*D34*D34)+(4.8472*D34)+(0.1358)</f>
        <v>0.99899103619999996</v>
      </c>
    </row>
    <row r="35" spans="1:5" x14ac:dyDescent="0.3">
      <c r="A35" s="13" t="s">
        <v>31</v>
      </c>
      <c r="B35" s="4">
        <v>0.11800000000000001</v>
      </c>
      <c r="C35" s="6">
        <v>7.6999999999999999E-2</v>
      </c>
      <c r="D35" s="2">
        <f>(B35-C35)</f>
        <v>4.1000000000000009E-2</v>
      </c>
      <c r="E35" s="10">
        <f>(1.9258*D35*D35)+(4.8472*D35)+(0.1358)</f>
        <v>0.33777246980000003</v>
      </c>
    </row>
    <row r="36" spans="1:5" x14ac:dyDescent="0.3">
      <c r="A36" s="13" t="s">
        <v>32</v>
      </c>
      <c r="B36" s="4">
        <v>0.20700000000000002</v>
      </c>
      <c r="C36" s="6">
        <v>7.6999999999999999E-2</v>
      </c>
      <c r="D36" s="2">
        <f>(B36-C36)</f>
        <v>0.13</v>
      </c>
      <c r="E36" s="10">
        <f>(1.9258*D36*D36)+(4.8472*D36)+(0.1358)</f>
        <v>0.79848202000000001</v>
      </c>
    </row>
    <row r="37" spans="1:5" x14ac:dyDescent="0.3">
      <c r="A37" s="13" t="s">
        <v>33</v>
      </c>
      <c r="B37" s="4">
        <v>0.14699999999999999</v>
      </c>
      <c r="C37" s="6">
        <v>7.6999999999999999E-2</v>
      </c>
      <c r="D37" s="2">
        <f>(B37-C37)</f>
        <v>6.9999999999999993E-2</v>
      </c>
      <c r="E37" s="10">
        <f>(1.9258*D37*D37)+(4.8472*D37)+(0.1358)</f>
        <v>0.48454041999999997</v>
      </c>
    </row>
    <row r="38" spans="1:5" x14ac:dyDescent="0.3">
      <c r="A38" s="13" t="s">
        <v>34</v>
      </c>
      <c r="B38" s="4">
        <v>9.0999999999999998E-2</v>
      </c>
      <c r="C38" s="6">
        <v>7.6999999999999999E-2</v>
      </c>
      <c r="D38" s="2">
        <f>(B38-C38)</f>
        <v>1.3999999999999999E-2</v>
      </c>
      <c r="E38" s="10">
        <f>(1.9258*D38*D38)+(4.8472*D38)+(0.1358)</f>
        <v>0.20403825679999998</v>
      </c>
    </row>
    <row r="39" spans="1:5" x14ac:dyDescent="0.3">
      <c r="A39" s="13" t="s">
        <v>35</v>
      </c>
      <c r="B39" s="4">
        <v>0.16400000000000001</v>
      </c>
      <c r="C39" s="6">
        <v>7.6999999999999999E-2</v>
      </c>
      <c r="D39" s="2">
        <f>(B39-C39)</f>
        <v>8.7000000000000008E-2</v>
      </c>
      <c r="E39" s="10">
        <f>(1.9258*D39*D39)+(4.8472*D39)+(0.1358)</f>
        <v>0.57208278020000003</v>
      </c>
    </row>
    <row r="40" spans="1:5" x14ac:dyDescent="0.3">
      <c r="A40" s="13" t="s">
        <v>36</v>
      </c>
      <c r="B40" s="4">
        <v>0.27700000000000002</v>
      </c>
      <c r="C40" s="6">
        <v>7.6999999999999999E-2</v>
      </c>
      <c r="D40" s="2">
        <f>(B40-C40)</f>
        <v>0.2</v>
      </c>
      <c r="E40" s="10">
        <f>(1.9258*D40*D40)+(4.8472*D40)+(0.1358)</f>
        <v>1.182272</v>
      </c>
    </row>
    <row r="41" spans="1:5" x14ac:dyDescent="0.3">
      <c r="A41" s="13" t="s">
        <v>37</v>
      </c>
      <c r="B41" s="4">
        <v>0.121</v>
      </c>
      <c r="C41" s="6">
        <v>7.6999999999999999E-2</v>
      </c>
      <c r="D41" s="2">
        <f>(B41-C41)</f>
        <v>4.3999999999999997E-2</v>
      </c>
      <c r="E41" s="10">
        <f>(1.9258*D41*D41)+(4.8472*D41)+(0.1358)</f>
        <v>0.35280514880000002</v>
      </c>
    </row>
    <row r="42" spans="1:5" x14ac:dyDescent="0.3">
      <c r="A42" s="13" t="s">
        <v>38</v>
      </c>
      <c r="B42" s="4">
        <v>0.13900000000000001</v>
      </c>
      <c r="C42" s="6">
        <v>7.6999999999999999E-2</v>
      </c>
      <c r="D42" s="2">
        <f>(B42-C42)</f>
        <v>6.2000000000000013E-2</v>
      </c>
      <c r="E42" s="10">
        <f>(1.9258*D42*D42)+(4.8472*D42)+(0.1358)</f>
        <v>0.4437291752000001</v>
      </c>
    </row>
    <row r="43" spans="1:5" x14ac:dyDescent="0.3">
      <c r="A43" s="13" t="s">
        <v>39</v>
      </c>
      <c r="B43" s="4">
        <v>0.13700000000000001</v>
      </c>
      <c r="C43" s="6">
        <v>7.6999999999999999E-2</v>
      </c>
      <c r="D43" s="2">
        <f>(B43-C43)</f>
        <v>6.0000000000000012E-2</v>
      </c>
      <c r="E43" s="10">
        <f>(1.9258*D43*D43)+(4.8472*D43)+(0.1358)</f>
        <v>0.43356488000000004</v>
      </c>
    </row>
    <row r="44" spans="1:5" x14ac:dyDescent="0.3">
      <c r="A44" s="13" t="s">
        <v>40</v>
      </c>
      <c r="B44" s="4">
        <v>0.11700000000000001</v>
      </c>
      <c r="C44" s="6">
        <v>7.6999999999999999E-2</v>
      </c>
      <c r="D44" s="2">
        <f>(B44-C44)</f>
        <v>4.0000000000000008E-2</v>
      </c>
      <c r="E44" s="10">
        <f>(1.9258*D44*D44)+(4.8472*D44)+(0.1358)</f>
        <v>0.33276928000000006</v>
      </c>
    </row>
    <row r="45" spans="1:5" x14ac:dyDescent="0.3">
      <c r="A45" s="13" t="s">
        <v>41</v>
      </c>
      <c r="B45" s="4">
        <v>0.155</v>
      </c>
      <c r="C45" s="6">
        <v>7.6999999999999999E-2</v>
      </c>
      <c r="D45" s="2">
        <f>(B45-C45)</f>
        <v>7.8E-2</v>
      </c>
      <c r="E45" s="10">
        <f>(1.9258*D45*D45)+(4.8472*D45)+(0.1358)</f>
        <v>0.52559816720000008</v>
      </c>
    </row>
    <row r="46" spans="1:5" x14ac:dyDescent="0.3">
      <c r="A46" s="13" t="s">
        <v>42</v>
      </c>
      <c r="B46" s="4">
        <v>0.16200000000000001</v>
      </c>
      <c r="C46" s="6">
        <v>7.6999999999999999E-2</v>
      </c>
      <c r="D46" s="2">
        <f>(B46-C46)</f>
        <v>8.5000000000000006E-2</v>
      </c>
      <c r="E46" s="10">
        <f>(1.9258*D46*D46)+(4.8472*D46)+(0.1358)</f>
        <v>0.56172590500000008</v>
      </c>
    </row>
    <row r="47" spans="1:5" x14ac:dyDescent="0.3">
      <c r="A47" s="13" t="s">
        <v>43</v>
      </c>
      <c r="B47" s="4">
        <v>0.38800000000000001</v>
      </c>
      <c r="C47" s="6">
        <v>7.6999999999999999E-2</v>
      </c>
      <c r="D47" s="2">
        <f>(B47-C47)</f>
        <v>0.311</v>
      </c>
      <c r="E47" s="10">
        <f>(1.9258*D47*D47)+(4.8472*D47)+(0.1358)</f>
        <v>1.8295445017999998</v>
      </c>
    </row>
    <row r="48" spans="1:5" x14ac:dyDescent="0.3">
      <c r="A48" s="13" t="s">
        <v>44</v>
      </c>
      <c r="B48" s="4">
        <v>0.20800000000000002</v>
      </c>
      <c r="C48" s="6">
        <v>7.6999999999999999E-2</v>
      </c>
      <c r="D48" s="2">
        <f>(B48-C48)</f>
        <v>0.13100000000000001</v>
      </c>
      <c r="E48" s="10">
        <f>(1.9258*D48*D48)+(4.8472*D48)+(0.1358)</f>
        <v>0.8038318538</v>
      </c>
    </row>
    <row r="49" spans="1:5" x14ac:dyDescent="0.3">
      <c r="A49" s="13" t="s">
        <v>45</v>
      </c>
      <c r="B49" s="4">
        <v>0.14699999999999999</v>
      </c>
      <c r="C49" s="6">
        <v>7.6999999999999999E-2</v>
      </c>
      <c r="D49" s="2">
        <f>(B49-C49)</f>
        <v>6.9999999999999993E-2</v>
      </c>
      <c r="E49" s="10">
        <f>(1.9258*D49*D49)+(4.8472*D49)+(0.1358)</f>
        <v>0.48454041999999997</v>
      </c>
    </row>
    <row r="50" spans="1:5" x14ac:dyDescent="0.3">
      <c r="A50" s="13" t="s">
        <v>46</v>
      </c>
      <c r="B50" s="4">
        <v>0.182</v>
      </c>
      <c r="C50" s="6">
        <v>7.6999999999999999E-2</v>
      </c>
      <c r="D50" s="2">
        <f>(B50-C50)</f>
        <v>0.105</v>
      </c>
      <c r="E50" s="10">
        <f>(1.9258*D50*D50)+(4.8472*D50)+(0.1358)</f>
        <v>0.66598794500000003</v>
      </c>
    </row>
    <row r="51" spans="1:5" x14ac:dyDescent="0.3">
      <c r="A51" s="13" t="s">
        <v>47</v>
      </c>
      <c r="B51" s="4">
        <v>0.217</v>
      </c>
      <c r="C51" s="6">
        <v>7.6999999999999999E-2</v>
      </c>
      <c r="D51" s="2">
        <f>(B51-C51)</f>
        <v>0.14000000000000001</v>
      </c>
      <c r="E51" s="10">
        <f>(1.9258*D51*D51)+(4.8472*D51)+(0.1358)</f>
        <v>0.85215368000000014</v>
      </c>
    </row>
    <row r="52" spans="1:5" x14ac:dyDescent="0.3">
      <c r="A52" s="13" t="s">
        <v>48</v>
      </c>
      <c r="B52" s="4">
        <v>0.08</v>
      </c>
      <c r="C52" s="6">
        <v>7.6999999999999999E-2</v>
      </c>
      <c r="D52" s="2">
        <f>(B52-C52)</f>
        <v>3.0000000000000027E-3</v>
      </c>
      <c r="E52" s="10">
        <f>(1.9258*D52*D52)+(4.8472*D52)+(0.1358)</f>
        <v>0.15035893220000002</v>
      </c>
    </row>
    <row r="53" spans="1:5" x14ac:dyDescent="0.3">
      <c r="A53" s="13" t="s">
        <v>49</v>
      </c>
      <c r="B53" s="4">
        <v>0.17599999999999999</v>
      </c>
      <c r="C53" s="6">
        <v>7.6999999999999999E-2</v>
      </c>
      <c r="D53" s="2">
        <f>(B53-C53)</f>
        <v>9.8999999999999991E-2</v>
      </c>
      <c r="E53" s="10">
        <f>(1.9258*D53*D53)+(4.8472*D53)+(0.1358)</f>
        <v>0.63454756579999994</v>
      </c>
    </row>
    <row r="54" spans="1:5" x14ac:dyDescent="0.3">
      <c r="A54" s="13" t="s">
        <v>50</v>
      </c>
      <c r="B54" s="4">
        <v>9.6000000000000002E-2</v>
      </c>
      <c r="C54" s="6">
        <v>7.6999999999999999E-2</v>
      </c>
      <c r="D54" s="2">
        <f>(B54-C54)</f>
        <v>1.9000000000000003E-2</v>
      </c>
      <c r="E54" s="10">
        <f>(1.9258*D54*D54)+(4.8472*D54)+(0.1358)</f>
        <v>0.22859201380000002</v>
      </c>
    </row>
    <row r="55" spans="1:5" x14ac:dyDescent="0.3">
      <c r="A55" s="13" t="s">
        <v>51</v>
      </c>
      <c r="B55" s="4">
        <v>0.18</v>
      </c>
      <c r="C55" s="6">
        <v>7.6999999999999999E-2</v>
      </c>
      <c r="D55" s="2">
        <f>(B55-C55)</f>
        <v>0.10299999999999999</v>
      </c>
      <c r="E55" s="10">
        <f>(1.9258*D55*D55)+(4.8472*D55)+(0.1358)</f>
        <v>0.65549241219999999</v>
      </c>
    </row>
    <row r="56" spans="1:5" x14ac:dyDescent="0.3">
      <c r="A56" s="13" t="s">
        <v>52</v>
      </c>
      <c r="B56" s="4">
        <v>0.13800000000000001</v>
      </c>
      <c r="C56" s="6">
        <v>7.6999999999999999E-2</v>
      </c>
      <c r="D56" s="2">
        <f>(B56-C56)</f>
        <v>6.1000000000000013E-2</v>
      </c>
      <c r="E56" s="10">
        <f>(1.9258*D56*D56)+(4.8472*D56)+(0.1358)</f>
        <v>0.43864510180000005</v>
      </c>
    </row>
    <row r="57" spans="1:5" x14ac:dyDescent="0.3">
      <c r="A57" s="13" t="s">
        <v>53</v>
      </c>
      <c r="B57" s="4">
        <v>8.7999999999999995E-2</v>
      </c>
      <c r="C57" s="6">
        <v>7.6999999999999999E-2</v>
      </c>
      <c r="D57" s="2">
        <f>(B57-C57)</f>
        <v>1.0999999999999996E-2</v>
      </c>
      <c r="E57" s="10">
        <f>(1.9258*D57*D57)+(4.8472*D57)+(0.1358)</f>
        <v>0.18935222179999997</v>
      </c>
    </row>
    <row r="58" spans="1:5" x14ac:dyDescent="0.3">
      <c r="A58" s="13" t="s">
        <v>54</v>
      </c>
      <c r="B58" s="4">
        <v>0.186</v>
      </c>
      <c r="C58" s="6">
        <v>7.6999999999999999E-2</v>
      </c>
      <c r="D58" s="2">
        <f>(B58-C58)</f>
        <v>0.109</v>
      </c>
      <c r="E58" s="10">
        <f>(1.9258*D58*D58)+(4.8472*D58)+(0.1358)</f>
        <v>0.68702522980000003</v>
      </c>
    </row>
    <row r="59" spans="1:5" x14ac:dyDescent="0.3">
      <c r="A59" s="13" t="s">
        <v>55</v>
      </c>
      <c r="B59" s="4">
        <v>0.26700000000000002</v>
      </c>
      <c r="C59" s="6">
        <v>7.6999999999999999E-2</v>
      </c>
      <c r="D59" s="2">
        <f>(B59-C59)</f>
        <v>0.19</v>
      </c>
      <c r="E59" s="10">
        <f>(1.9258*D59*D59)+(4.8472*D59)+(0.1358)</f>
        <v>1.12628938</v>
      </c>
    </row>
    <row r="60" spans="1:5" x14ac:dyDescent="0.3">
      <c r="A60" s="13" t="s">
        <v>56</v>
      </c>
      <c r="B60" s="4">
        <v>0.19900000000000001</v>
      </c>
      <c r="C60" s="6">
        <v>7.6999999999999999E-2</v>
      </c>
      <c r="D60" s="2">
        <f>(B60-C60)</f>
        <v>0.12200000000000001</v>
      </c>
      <c r="E60" s="10">
        <f>(1.9258*D60*D60)+(4.8472*D60)+(0.1358)</f>
        <v>0.75582200720000015</v>
      </c>
    </row>
    <row r="61" spans="1:5" x14ac:dyDescent="0.3">
      <c r="A61" s="13" t="s">
        <v>57</v>
      </c>
      <c r="B61" s="4">
        <v>0.28200000000000003</v>
      </c>
      <c r="C61" s="6">
        <v>7.6999999999999999E-2</v>
      </c>
      <c r="D61" s="2">
        <f>(B61-C61)</f>
        <v>0.20500000000000002</v>
      </c>
      <c r="E61" s="10">
        <f>(1.9258*D61*D61)+(4.8472*D61)+(0.1358)</f>
        <v>1.2104077450000001</v>
      </c>
    </row>
    <row r="62" spans="1:5" x14ac:dyDescent="0.3">
      <c r="A62" s="13" t="s">
        <v>58</v>
      </c>
      <c r="B62" s="4">
        <v>0.154</v>
      </c>
      <c r="C62" s="6">
        <v>7.6999999999999999E-2</v>
      </c>
      <c r="D62" s="2">
        <f>(B62-C62)</f>
        <v>7.6999999999999999E-2</v>
      </c>
      <c r="E62" s="10">
        <f>(1.9258*D62*D62)+(4.8472*D62)+(0.1358)</f>
        <v>0.52045246820000002</v>
      </c>
    </row>
    <row r="63" spans="1:5" x14ac:dyDescent="0.3">
      <c r="A63" s="13" t="s">
        <v>59</v>
      </c>
      <c r="B63" s="4">
        <v>0.20500000000000002</v>
      </c>
      <c r="C63" s="6">
        <v>7.6999999999999999E-2</v>
      </c>
      <c r="D63" s="2">
        <f>(B63-C63)</f>
        <v>0.128</v>
      </c>
      <c r="E63" s="10">
        <f>(1.9258*D63*D63)+(4.8472*D63)+(0.1358)</f>
        <v>0.78779390720000009</v>
      </c>
    </row>
    <row r="64" spans="1:5" x14ac:dyDescent="0.3">
      <c r="A64" s="13" t="s">
        <v>60</v>
      </c>
      <c r="B64" s="4">
        <v>9.4E-2</v>
      </c>
      <c r="C64" s="6">
        <v>7.6999999999999999E-2</v>
      </c>
      <c r="D64" s="2">
        <f>(B64-C64)</f>
        <v>1.7000000000000001E-2</v>
      </c>
      <c r="E64" s="10">
        <f>(1.9258*D64*D64)+(4.8472*D64)+(0.1358)</f>
        <v>0.21875895620000002</v>
      </c>
    </row>
    <row r="65" spans="1:5" x14ac:dyDescent="0.3">
      <c r="A65" s="13" t="s">
        <v>62</v>
      </c>
      <c r="B65" s="4">
        <v>9.2999999999999999E-2</v>
      </c>
      <c r="C65" s="6">
        <v>7.6999999999999999E-2</v>
      </c>
      <c r="D65" s="2">
        <f>(B65-C65)</f>
        <v>1.6E-2</v>
      </c>
      <c r="E65" s="10">
        <f>(1.9258*D65*D65)+(4.8472*D65)+(0.1358)</f>
        <v>0.2138482048</v>
      </c>
    </row>
    <row r="66" spans="1:5" x14ac:dyDescent="0.3">
      <c r="A66" s="13" t="s">
        <v>61</v>
      </c>
      <c r="B66" s="4">
        <v>0.12</v>
      </c>
      <c r="C66" s="6">
        <v>7.6999999999999999E-2</v>
      </c>
      <c r="D66" s="2">
        <f>(B66-C66)</f>
        <v>4.2999999999999997E-2</v>
      </c>
      <c r="E66" s="10">
        <f>(1.9258*D66*D66)+(4.8472*D66)+(0.1358)</f>
        <v>0.34779040419999996</v>
      </c>
    </row>
    <row r="67" spans="1:5" x14ac:dyDescent="0.3">
      <c r="A67" s="13" t="s">
        <v>63</v>
      </c>
      <c r="B67" s="4">
        <v>0.109</v>
      </c>
      <c r="C67" s="6">
        <v>7.6999999999999999E-2</v>
      </c>
      <c r="D67" s="2">
        <f>(B67-C67)</f>
        <v>3.2000000000000001E-2</v>
      </c>
      <c r="E67" s="10">
        <f>(1.9258*D67*D67)+(4.8472*D67)+(0.1358)</f>
        <v>0.29288241920000002</v>
      </c>
    </row>
    <row r="68" spans="1:5" x14ac:dyDescent="0.3">
      <c r="A68" s="13" t="s">
        <v>64</v>
      </c>
      <c r="B68" s="4">
        <v>0.20899999999999999</v>
      </c>
      <c r="C68" s="6">
        <v>7.6999999999999999E-2</v>
      </c>
      <c r="D68" s="2">
        <f>(B68-C68)</f>
        <v>0.13200000000000001</v>
      </c>
      <c r="E68" s="10">
        <f>(1.9258*D68*D68)+(4.8472*D68)+(0.1358)</f>
        <v>0.80918553920000003</v>
      </c>
    </row>
    <row r="69" spans="1:5" x14ac:dyDescent="0.3">
      <c r="A69" s="13" t="s">
        <v>43</v>
      </c>
      <c r="B69" s="4">
        <v>0.39800000000000002</v>
      </c>
      <c r="C69" s="6">
        <v>7.6999999999999999E-2</v>
      </c>
      <c r="D69" s="2">
        <f>(B69-C69)</f>
        <v>0.32100000000000001</v>
      </c>
      <c r="E69" s="10">
        <f>(1.9258*D69*D69)+(4.8472*D69)+(0.1358)</f>
        <v>1.8901875577999998</v>
      </c>
    </row>
    <row r="70" spans="1:5" x14ac:dyDescent="0.3">
      <c r="A70" s="13" t="s">
        <v>65</v>
      </c>
      <c r="B70" s="4">
        <v>9.2999999999999999E-2</v>
      </c>
      <c r="C70" s="6">
        <v>7.6999999999999999E-2</v>
      </c>
      <c r="D70" s="2">
        <f>(B70-C70)</f>
        <v>1.6E-2</v>
      </c>
      <c r="E70" s="10">
        <f>(1.9258*D70*D70)+(4.8472*D70)+(0.1358)</f>
        <v>0.2138482048</v>
      </c>
    </row>
    <row r="71" spans="1:5" x14ac:dyDescent="0.3">
      <c r="A71" s="13" t="s">
        <v>66</v>
      </c>
      <c r="B71" s="4">
        <v>8.8999999999999996E-2</v>
      </c>
      <c r="C71" s="6">
        <v>7.6999999999999999E-2</v>
      </c>
      <c r="D71" s="2">
        <f>(B71-C71)</f>
        <v>1.1999999999999997E-2</v>
      </c>
      <c r="E71" s="10">
        <f>(1.9258*D71*D71)+(4.8472*D71)+(0.1358)</f>
        <v>0.1942437152</v>
      </c>
    </row>
    <row r="72" spans="1:5" x14ac:dyDescent="0.3">
      <c r="A72" s="13" t="s">
        <v>67</v>
      </c>
      <c r="B72" s="4">
        <v>0.10400000000000001</v>
      </c>
      <c r="C72" s="6">
        <v>7.6999999999999999E-2</v>
      </c>
      <c r="D72" s="2">
        <f>(B72-C72)</f>
        <v>2.700000000000001E-2</v>
      </c>
      <c r="E72" s="10">
        <f>(1.9258*D72*D72)+(4.8472*D72)+(0.1358)</f>
        <v>0.26807830820000006</v>
      </c>
    </row>
    <row r="73" spans="1:5" x14ac:dyDescent="0.3">
      <c r="A73" s="13" t="s">
        <v>70</v>
      </c>
      <c r="B73" s="4">
        <v>0.13800000000000001</v>
      </c>
      <c r="C73" s="6">
        <v>7.6999999999999999E-2</v>
      </c>
      <c r="D73" s="2">
        <f>(B73-C73)</f>
        <v>6.1000000000000013E-2</v>
      </c>
      <c r="E73" s="10">
        <f>(1.9258*D73*D73)+(4.8472*D73)+(0.1358)</f>
        <v>0.43864510180000005</v>
      </c>
    </row>
    <row r="74" spans="1:5" x14ac:dyDescent="0.3">
      <c r="A74" s="13" t="s">
        <v>68</v>
      </c>
      <c r="B74" s="4">
        <v>9.9000000000000005E-2</v>
      </c>
      <c r="C74" s="6">
        <v>7.6999999999999999E-2</v>
      </c>
      <c r="D74" s="2">
        <f>(B74-C74)</f>
        <v>2.2000000000000006E-2</v>
      </c>
      <c r="E74" s="10">
        <f>(1.9258*D74*D74)+(4.8472*D74)+(0.1358)</f>
        <v>0.24337048720000004</v>
      </c>
    </row>
    <row r="75" spans="1:5" x14ac:dyDescent="0.3">
      <c r="A75" s="36" t="s">
        <v>69</v>
      </c>
      <c r="B75" s="23">
        <v>0.10400000000000001</v>
      </c>
      <c r="C75" s="24">
        <v>7.6999999999999999E-2</v>
      </c>
      <c r="D75" s="25">
        <f>(B75-C75)</f>
        <v>2.700000000000001E-2</v>
      </c>
      <c r="E75" s="26">
        <f>(1.9258*D75*D75)+(4.8472*D75)+(0.1358)</f>
        <v>0.26807830820000006</v>
      </c>
    </row>
    <row r="76" spans="1:5" x14ac:dyDescent="0.3">
      <c r="A76" s="32" t="s">
        <v>72</v>
      </c>
      <c r="B76" s="33"/>
      <c r="C76" s="32"/>
      <c r="D76" s="34"/>
      <c r="E76" s="35"/>
    </row>
    <row r="77" spans="1:5" x14ac:dyDescent="0.3">
      <c r="A77" s="27" t="s">
        <v>73</v>
      </c>
      <c r="B77" s="28">
        <v>0.22900000000000001</v>
      </c>
      <c r="C77" s="29">
        <v>7.6999999999999999E-2</v>
      </c>
      <c r="D77" s="30">
        <f>(B77-C77)</f>
        <v>0.15200000000000002</v>
      </c>
      <c r="E77" s="31">
        <f>(1.9258*D77*D77)+(4.8472*D77)+(0.1358)</f>
        <v>0.91706808320000022</v>
      </c>
    </row>
    <row r="78" spans="1:5" x14ac:dyDescent="0.3">
      <c r="A78" s="13" t="s">
        <v>74</v>
      </c>
      <c r="B78" s="4">
        <v>0.33200000000000002</v>
      </c>
      <c r="C78" s="6">
        <v>7.6999999999999999E-2</v>
      </c>
      <c r="D78" s="2">
        <f>(B78-C78)</f>
        <v>0.255</v>
      </c>
      <c r="E78" s="10">
        <f>(1.9258*D78*D78)+(4.8472*D78)+(0.1358)</f>
        <v>1.4970611449999998</v>
      </c>
    </row>
    <row r="79" spans="1:5" x14ac:dyDescent="0.3">
      <c r="A79" s="13" t="s">
        <v>75</v>
      </c>
      <c r="B79" s="4">
        <v>0.27400000000000002</v>
      </c>
      <c r="C79" s="6">
        <v>7.6999999999999999E-2</v>
      </c>
      <c r="D79" s="2">
        <f>(B79-C79)</f>
        <v>0.19700000000000001</v>
      </c>
      <c r="E79" s="10">
        <f>(1.9258*D79*D79)+(4.8472*D79)+(0.1358)</f>
        <v>1.1654367721999999</v>
      </c>
    </row>
    <row r="80" spans="1:5" x14ac:dyDescent="0.3">
      <c r="A80" s="13" t="s">
        <v>76</v>
      </c>
      <c r="B80" s="4">
        <v>0.17699999999999999</v>
      </c>
      <c r="C80" s="6">
        <v>7.6999999999999999E-2</v>
      </c>
      <c r="D80" s="2">
        <f>(B80-C80)</f>
        <v>9.9999999999999992E-2</v>
      </c>
      <c r="E80" s="10">
        <f>(1.9258*D80*D80)+(4.8472*D80)+(0.1358)</f>
        <v>0.63977799999999996</v>
      </c>
    </row>
    <row r="81" spans="1:5" x14ac:dyDescent="0.3">
      <c r="A81" s="13" t="s">
        <v>77</v>
      </c>
      <c r="B81" s="4">
        <v>0.157</v>
      </c>
      <c r="C81" s="6">
        <v>7.6999999999999999E-2</v>
      </c>
      <c r="D81" s="2">
        <f>(B81-C81)</f>
        <v>0.08</v>
      </c>
      <c r="E81" s="10">
        <f>(1.9258*D81*D81)+(4.8472*D81)+(0.1358)</f>
        <v>0.53590112000000001</v>
      </c>
    </row>
    <row r="82" spans="1:5" x14ac:dyDescent="0.3">
      <c r="A82" s="13" t="s">
        <v>78</v>
      </c>
      <c r="B82" s="4">
        <v>0.248</v>
      </c>
      <c r="C82" s="6">
        <v>7.6999999999999999E-2</v>
      </c>
      <c r="D82" s="2">
        <f>(B82-C82)</f>
        <v>0.17099999999999999</v>
      </c>
      <c r="E82" s="10">
        <f>(1.9258*D82*D82)+(4.8472*D82)+(0.1358)</f>
        <v>1.0209835178</v>
      </c>
    </row>
    <row r="83" spans="1:5" x14ac:dyDescent="0.3">
      <c r="A83" s="13" t="s">
        <v>79</v>
      </c>
      <c r="B83" s="4">
        <v>0.16700000000000001</v>
      </c>
      <c r="C83" s="6">
        <v>7.6999999999999999E-2</v>
      </c>
      <c r="D83" s="2">
        <f>(B83-C83)</f>
        <v>9.0000000000000011E-2</v>
      </c>
      <c r="E83" s="10">
        <f>(1.9258*D83*D83)+(4.8472*D83)+(0.1358)</f>
        <v>0.58764698000000004</v>
      </c>
    </row>
    <row r="84" spans="1:5" x14ac:dyDescent="0.3">
      <c r="A84" s="13" t="s">
        <v>80</v>
      </c>
      <c r="B84" s="4">
        <v>0.33</v>
      </c>
      <c r="C84" s="6">
        <v>7.6999999999999999E-2</v>
      </c>
      <c r="D84" s="2">
        <f>(B84-C84)</f>
        <v>0.253</v>
      </c>
      <c r="E84" s="10">
        <f>(1.9258*D84*D84)+(4.8472*D84)+(0.1358)</f>
        <v>1.4854101322</v>
      </c>
    </row>
    <row r="85" spans="1:5" x14ac:dyDescent="0.3">
      <c r="A85" s="13" t="s">
        <v>81</v>
      </c>
      <c r="B85" s="4">
        <v>0.13400000000000001</v>
      </c>
      <c r="C85" s="6">
        <v>7.6999999999999999E-2</v>
      </c>
      <c r="D85" s="2">
        <f>(B85-C85)</f>
        <v>5.7000000000000009E-2</v>
      </c>
      <c r="E85" s="10">
        <f>(1.9258*D85*D85)+(4.8472*D85)+(0.1358)</f>
        <v>0.41834732420000009</v>
      </c>
    </row>
    <row r="86" spans="1:5" x14ac:dyDescent="0.3">
      <c r="A86" s="13" t="s">
        <v>82</v>
      </c>
      <c r="B86" s="4">
        <v>0.16600000000000001</v>
      </c>
      <c r="C86" s="6">
        <v>7.6999999999999999E-2</v>
      </c>
      <c r="D86" s="2">
        <f>(B86-C86)</f>
        <v>8.900000000000001E-2</v>
      </c>
      <c r="E86" s="10">
        <f>(1.9258*D86*D86)+(4.8472*D86)+(0.1358)</f>
        <v>0.58245506180000006</v>
      </c>
    </row>
    <row r="87" spans="1:5" x14ac:dyDescent="0.3">
      <c r="A87" s="13" t="s">
        <v>83</v>
      </c>
      <c r="B87" s="4">
        <v>0.39200000000000002</v>
      </c>
      <c r="C87" s="6">
        <v>7.6999999999999999E-2</v>
      </c>
      <c r="D87" s="2">
        <f>(B87-C87)</f>
        <v>0.315</v>
      </c>
      <c r="E87" s="10">
        <f>(1.9258*D87*D87)+(4.8472*D87)+(0.1358)</f>
        <v>1.8537555049999999</v>
      </c>
    </row>
    <row r="88" spans="1:5" x14ac:dyDescent="0.3">
      <c r="A88" s="13" t="s">
        <v>84</v>
      </c>
      <c r="B88" s="4">
        <v>0.27</v>
      </c>
      <c r="C88" s="6">
        <v>7.6999999999999999E-2</v>
      </c>
      <c r="D88" s="2">
        <f>(B88-C88)</f>
        <v>0.193</v>
      </c>
      <c r="E88" s="10">
        <f>(1.9258*D88*D88)+(4.8472*D88)+(0.1358)</f>
        <v>1.1430437242</v>
      </c>
    </row>
    <row r="89" spans="1:5" x14ac:dyDescent="0.3">
      <c r="A89" s="13" t="s">
        <v>85</v>
      </c>
      <c r="B89" s="4">
        <v>0.09</v>
      </c>
      <c r="C89" s="6">
        <v>7.6999999999999999E-2</v>
      </c>
      <c r="D89" s="2">
        <f>(B89-C89)</f>
        <v>1.2999999999999998E-2</v>
      </c>
      <c r="E89" s="10">
        <f>(1.9258*D89*D89)+(4.8472*D89)+(0.1358)</f>
        <v>0.1991390602</v>
      </c>
    </row>
    <row r="90" spans="1:5" x14ac:dyDescent="0.3">
      <c r="A90" s="13" t="s">
        <v>86</v>
      </c>
      <c r="B90" s="4">
        <v>0.17200000000000001</v>
      </c>
      <c r="C90" s="6">
        <v>7.6999999999999999E-2</v>
      </c>
      <c r="D90" s="2">
        <f>(B90-C90)</f>
        <v>9.5000000000000015E-2</v>
      </c>
      <c r="E90" s="10">
        <f>(1.9258*D90*D90)+(4.8472*D90)+(0.1358)</f>
        <v>0.61366434500000011</v>
      </c>
    </row>
    <row r="91" spans="1:5" x14ac:dyDescent="0.3">
      <c r="A91" s="13" t="s">
        <v>87</v>
      </c>
      <c r="B91" s="4">
        <v>0.159</v>
      </c>
      <c r="C91" s="6">
        <v>7.6999999999999999E-2</v>
      </c>
      <c r="D91" s="2">
        <f>(B91-C91)</f>
        <v>8.2000000000000003E-2</v>
      </c>
      <c r="E91" s="10">
        <f>(1.9258*D91*D91)+(4.8472*D91)+(0.1358)</f>
        <v>0.54621947920000002</v>
      </c>
    </row>
    <row r="92" spans="1:5" x14ac:dyDescent="0.3">
      <c r="A92" s="13" t="s">
        <v>88</v>
      </c>
      <c r="B92" s="4">
        <v>0.314</v>
      </c>
      <c r="C92" s="6">
        <v>7.6999999999999999E-2</v>
      </c>
      <c r="D92" s="2">
        <f>(B92-C92)</f>
        <v>0.23699999999999999</v>
      </c>
      <c r="E92" s="10">
        <f>(1.9258*D92*D92)+(4.8472*D92)+(0.1358)</f>
        <v>1.3927566601999997</v>
      </c>
    </row>
    <row r="93" spans="1:5" x14ac:dyDescent="0.3">
      <c r="A93" s="13" t="s">
        <v>89</v>
      </c>
      <c r="B93" s="4">
        <v>0.28300000000000003</v>
      </c>
      <c r="C93" s="6">
        <v>7.6999999999999999E-2</v>
      </c>
      <c r="D93" s="2">
        <f>(B93-C93)</f>
        <v>0.20600000000000002</v>
      </c>
      <c r="E93" s="10">
        <f>(1.9258*D93*D93)+(4.8472*D93)+(0.1358)</f>
        <v>1.2160464488</v>
      </c>
    </row>
    <row r="94" spans="1:5" x14ac:dyDescent="0.3">
      <c r="A94" s="13" t="s">
        <v>90</v>
      </c>
      <c r="B94" s="4">
        <v>0.221</v>
      </c>
      <c r="C94" s="6">
        <v>7.6999999999999999E-2</v>
      </c>
      <c r="D94" s="2">
        <f>(B94-C94)</f>
        <v>0.14400000000000002</v>
      </c>
      <c r="E94" s="10">
        <f>(1.9258*D94*D94)+(4.8472*D94)+(0.1358)</f>
        <v>0.87373018880000008</v>
      </c>
    </row>
    <row r="95" spans="1:5" x14ac:dyDescent="0.3">
      <c r="A95" s="13" t="s">
        <v>91</v>
      </c>
      <c r="B95" s="4">
        <v>0.188</v>
      </c>
      <c r="C95" s="6">
        <v>7.6999999999999999E-2</v>
      </c>
      <c r="D95" s="2">
        <f>(B95-C95)</f>
        <v>0.111</v>
      </c>
      <c r="E95" s="10">
        <f>(1.9258*D95*D95)+(4.8472*D95)+(0.1358)</f>
        <v>0.6975669818000001</v>
      </c>
    </row>
    <row r="96" spans="1:5" x14ac:dyDescent="0.3">
      <c r="A96" s="13" t="s">
        <v>92</v>
      </c>
      <c r="B96" s="4">
        <v>0.154</v>
      </c>
      <c r="C96" s="6">
        <v>7.6999999999999999E-2</v>
      </c>
      <c r="D96" s="2">
        <f>(B96-C96)</f>
        <v>7.6999999999999999E-2</v>
      </c>
      <c r="E96" s="10">
        <f>(1.9258*D96*D96)+(4.8472*D96)+(0.1358)</f>
        <v>0.52045246820000002</v>
      </c>
    </row>
    <row r="97" spans="1:5" x14ac:dyDescent="0.3">
      <c r="A97" s="13" t="s">
        <v>93</v>
      </c>
      <c r="B97" s="4">
        <v>0.32500000000000001</v>
      </c>
      <c r="C97" s="6">
        <v>7.6999999999999999E-2</v>
      </c>
      <c r="D97" s="2">
        <f>(B97-C97)</f>
        <v>0.248</v>
      </c>
      <c r="E97" s="10">
        <f>(1.9258*D97*D97)+(4.8472*D97)+(0.1358)</f>
        <v>1.4563500031999999</v>
      </c>
    </row>
    <row r="98" spans="1:5" x14ac:dyDescent="0.3">
      <c r="A98" s="13" t="s">
        <v>94</v>
      </c>
      <c r="B98" s="4">
        <v>0.40400000000000003</v>
      </c>
      <c r="C98" s="6">
        <v>7.6999999999999999E-2</v>
      </c>
      <c r="D98" s="2">
        <f>(B98-C98)</f>
        <v>0.32700000000000001</v>
      </c>
      <c r="E98" s="10">
        <f>(1.9258*D98*D98)+(4.8472*D98)+(0.1358)</f>
        <v>1.9267582682</v>
      </c>
    </row>
    <row r="99" spans="1:5" x14ac:dyDescent="0.3">
      <c r="A99" s="13" t="s">
        <v>95</v>
      </c>
      <c r="B99" s="4">
        <v>0.11</v>
      </c>
      <c r="C99" s="6">
        <v>7.6999999999999999E-2</v>
      </c>
      <c r="D99" s="2">
        <f>(B99-C99)</f>
        <v>3.3000000000000002E-2</v>
      </c>
      <c r="E99" s="10">
        <f>(1.9258*D99*D99)+(4.8472*D99)+(0.1358)</f>
        <v>0.29785479619999999</v>
      </c>
    </row>
    <row r="100" spans="1:5" x14ac:dyDescent="0.3">
      <c r="A100" s="13" t="s">
        <v>96</v>
      </c>
      <c r="B100" s="4">
        <v>0.13900000000000001</v>
      </c>
      <c r="C100" s="6">
        <v>7.6999999999999999E-2</v>
      </c>
      <c r="D100" s="2">
        <f>(B100-C100)</f>
        <v>6.2000000000000013E-2</v>
      </c>
      <c r="E100" s="10">
        <f>(1.9258*D100*D100)+(4.8472*D100)+(0.1358)</f>
        <v>0.4437291752000001</v>
      </c>
    </row>
    <row r="101" spans="1:5" x14ac:dyDescent="0.3">
      <c r="A101" s="13" t="s">
        <v>97</v>
      </c>
      <c r="B101" s="4">
        <v>0.315</v>
      </c>
      <c r="C101" s="6">
        <v>7.6999999999999999E-2</v>
      </c>
      <c r="D101" s="2">
        <f>(B101-C101)</f>
        <v>0.23799999999999999</v>
      </c>
      <c r="E101" s="10">
        <f>(1.9258*D101*D101)+(4.8472*D101)+(0.1358)</f>
        <v>1.3985186152</v>
      </c>
    </row>
    <row r="102" spans="1:5" x14ac:dyDescent="0.3">
      <c r="A102" s="13" t="s">
        <v>98</v>
      </c>
      <c r="B102" s="4">
        <v>0.17699999999999999</v>
      </c>
      <c r="C102" s="6">
        <v>7.6999999999999999E-2</v>
      </c>
      <c r="D102" s="2">
        <f>(B102-C102)</f>
        <v>9.9999999999999992E-2</v>
      </c>
      <c r="E102" s="10">
        <f>(1.9258*D102*D102)+(4.8472*D102)+(0.1358)</f>
        <v>0.63977799999999996</v>
      </c>
    </row>
    <row r="103" spans="1:5" x14ac:dyDescent="0.3">
      <c r="A103" s="13" t="s">
        <v>99</v>
      </c>
      <c r="B103" s="4">
        <v>9.6000000000000002E-2</v>
      </c>
      <c r="C103" s="6">
        <v>7.6999999999999999E-2</v>
      </c>
      <c r="D103" s="2">
        <f>(B103-C103)</f>
        <v>1.9000000000000003E-2</v>
      </c>
      <c r="E103" s="10">
        <f>(1.9258*D103*D103)+(4.8472*D103)+(0.1358)</f>
        <v>0.22859201380000002</v>
      </c>
    </row>
    <row r="104" spans="1:5" x14ac:dyDescent="0.3">
      <c r="A104" s="13" t="s">
        <v>100</v>
      </c>
      <c r="B104" s="4">
        <v>0.16500000000000001</v>
      </c>
      <c r="C104" s="6">
        <v>7.6999999999999999E-2</v>
      </c>
      <c r="D104" s="2">
        <f>(B104-C104)</f>
        <v>8.8000000000000009E-2</v>
      </c>
      <c r="E104" s="10">
        <f>(1.9258*D104*D104)+(4.8472*D104)+(0.1358)</f>
        <v>0.57726699520000002</v>
      </c>
    </row>
    <row r="105" spans="1:5" x14ac:dyDescent="0.3">
      <c r="A105" s="13" t="s">
        <v>101</v>
      </c>
      <c r="B105" s="4">
        <v>0.124</v>
      </c>
      <c r="C105" s="6">
        <v>7.6999999999999999E-2</v>
      </c>
      <c r="D105" s="2">
        <f>(B105-C105)</f>
        <v>4.7E-2</v>
      </c>
      <c r="E105" s="10">
        <f>(1.9258*D105*D105)+(4.8472*D105)+(0.1358)</f>
        <v>0.36787249220000001</v>
      </c>
    </row>
    <row r="106" spans="1:5" x14ac:dyDescent="0.3">
      <c r="A106" s="13" t="s">
        <v>102</v>
      </c>
      <c r="B106" s="4">
        <v>0.13400000000000001</v>
      </c>
      <c r="C106" s="6">
        <v>7.6999999999999999E-2</v>
      </c>
      <c r="D106" s="2">
        <f>(B106-C106)</f>
        <v>5.7000000000000009E-2</v>
      </c>
      <c r="E106" s="10">
        <f>(1.9258*D106*D106)+(4.8472*D106)+(0.1358)</f>
        <v>0.41834732420000009</v>
      </c>
    </row>
    <row r="107" spans="1:5" x14ac:dyDescent="0.3">
      <c r="A107" s="13" t="s">
        <v>103</v>
      </c>
      <c r="B107" s="4">
        <v>0.129</v>
      </c>
      <c r="C107" s="6">
        <v>7.6999999999999999E-2</v>
      </c>
      <c r="D107" s="2">
        <f>(B107-C107)</f>
        <v>5.2000000000000005E-2</v>
      </c>
      <c r="E107" s="10">
        <f>(1.9258*D107*D107)+(4.8472*D107)+(0.1358)</f>
        <v>0.39306176319999997</v>
      </c>
    </row>
    <row r="108" spans="1:5" x14ac:dyDescent="0.3">
      <c r="A108" s="13" t="s">
        <v>104</v>
      </c>
      <c r="B108" s="4">
        <v>0.152</v>
      </c>
      <c r="C108" s="6">
        <v>7.6999999999999999E-2</v>
      </c>
      <c r="D108" s="2">
        <f>(B108-C108)</f>
        <v>7.4999999999999997E-2</v>
      </c>
      <c r="E108" s="10">
        <f>(1.9258*D108*D108)+(4.8472*D108)+(0.1358)</f>
        <v>0.51017262499999994</v>
      </c>
    </row>
    <row r="109" spans="1:5" x14ac:dyDescent="0.3">
      <c r="A109" s="13" t="s">
        <v>105</v>
      </c>
      <c r="B109" s="4">
        <v>8.1000000000000003E-2</v>
      </c>
      <c r="C109" s="6">
        <v>7.6999999999999999E-2</v>
      </c>
      <c r="D109" s="2">
        <f>(B109-C109)</f>
        <v>4.0000000000000036E-3</v>
      </c>
      <c r="E109" s="10">
        <f>(1.9258*D109*D109)+(4.8472*D109)+(0.1358)</f>
        <v>0.15521961280000002</v>
      </c>
    </row>
    <row r="110" spans="1:5" x14ac:dyDescent="0.3">
      <c r="A110" s="13" t="s">
        <v>106</v>
      </c>
      <c r="B110" s="4">
        <v>0.151</v>
      </c>
      <c r="C110" s="6">
        <v>7.6999999999999999E-2</v>
      </c>
      <c r="D110" s="2">
        <f>(B110-C110)</f>
        <v>7.3999999999999996E-2</v>
      </c>
      <c r="E110" s="10">
        <f>(1.9258*D110*D110)+(4.8472*D110)+(0.1358)</f>
        <v>0.50503848080000002</v>
      </c>
    </row>
    <row r="111" spans="1:5" x14ac:dyDescent="0.3">
      <c r="A111" s="13" t="s">
        <v>107</v>
      </c>
      <c r="B111" s="4">
        <v>0.191</v>
      </c>
      <c r="C111" s="6">
        <v>7.6999999999999999E-2</v>
      </c>
      <c r="D111" s="2">
        <f>(B111-C111)</f>
        <v>0.114</v>
      </c>
      <c r="E111" s="10">
        <f>(1.9258*D111*D111)+(4.8472*D111)+(0.1358)</f>
        <v>0.71340849679999996</v>
      </c>
    </row>
    <row r="112" spans="1:5" x14ac:dyDescent="0.3">
      <c r="A112" s="13" t="s">
        <v>108</v>
      </c>
      <c r="B112" s="4">
        <v>0.11600000000000001</v>
      </c>
      <c r="C112" s="6">
        <v>7.6999999999999999E-2</v>
      </c>
      <c r="D112" s="2">
        <f>(B112-C112)</f>
        <v>3.9000000000000007E-2</v>
      </c>
      <c r="E112" s="10">
        <f>(1.9258*D112*D112)+(4.8472*D112)+(0.1358)</f>
        <v>0.32776994180000008</v>
      </c>
    </row>
    <row r="113" spans="1:5" x14ac:dyDescent="0.3">
      <c r="A113" s="13" t="s">
        <v>109</v>
      </c>
      <c r="B113" s="4">
        <v>0.17400000000000002</v>
      </c>
      <c r="C113" s="6">
        <v>7.6999999999999999E-2</v>
      </c>
      <c r="D113" s="2">
        <f>(B113-C113)</f>
        <v>9.7000000000000017E-2</v>
      </c>
      <c r="E113" s="10">
        <f>(1.9258*D113*D113)+(4.8472*D113)+(0.1358)</f>
        <v>0.62409825220000004</v>
      </c>
    </row>
    <row r="114" spans="1:5" x14ac:dyDescent="0.3">
      <c r="A114" s="13" t="s">
        <v>110</v>
      </c>
      <c r="B114" s="4">
        <v>0.161</v>
      </c>
      <c r="C114" s="6">
        <v>7.6999999999999999E-2</v>
      </c>
      <c r="D114" s="2">
        <f>(B114-C114)</f>
        <v>8.4000000000000005E-2</v>
      </c>
      <c r="E114" s="10">
        <f>(1.9258*D114*D114)+(4.8472*D114)+(0.1358)</f>
        <v>0.55655324480000001</v>
      </c>
    </row>
    <row r="115" spans="1:5" x14ac:dyDescent="0.3">
      <c r="A115" s="13" t="s">
        <v>111</v>
      </c>
      <c r="B115" s="4">
        <v>0.12</v>
      </c>
      <c r="C115" s="6">
        <v>7.6999999999999999E-2</v>
      </c>
      <c r="D115" s="2">
        <f>(B115-C115)</f>
        <v>4.2999999999999997E-2</v>
      </c>
      <c r="E115" s="10">
        <f>(1.9258*D115*D115)+(4.8472*D115)+(0.1358)</f>
        <v>0.34779040419999996</v>
      </c>
    </row>
    <row r="116" spans="1:5" x14ac:dyDescent="0.3">
      <c r="A116" s="13" t="s">
        <v>112</v>
      </c>
      <c r="B116" s="4">
        <v>0.16900000000000001</v>
      </c>
      <c r="C116" s="6">
        <v>7.6999999999999999E-2</v>
      </c>
      <c r="D116" s="2">
        <f>(B116-C116)</f>
        <v>9.2000000000000012E-2</v>
      </c>
      <c r="E116" s="10">
        <f>(1.9258*D116*D116)+(4.8472*D116)+(0.1358)</f>
        <v>0.59804237120000003</v>
      </c>
    </row>
    <row r="117" spans="1:5" x14ac:dyDescent="0.3">
      <c r="A117" s="13" t="s">
        <v>113</v>
      </c>
      <c r="B117" s="4">
        <v>0.42099999999999999</v>
      </c>
      <c r="C117" s="6">
        <v>7.6999999999999999E-2</v>
      </c>
      <c r="D117" s="2">
        <f>(B117-C117)</f>
        <v>0.34399999999999997</v>
      </c>
      <c r="E117" s="10">
        <f>(1.9258*D117*D117)+(4.8472*D117)+(0.1358)</f>
        <v>2.0311282687999999</v>
      </c>
    </row>
    <row r="118" spans="1:5" x14ac:dyDescent="0.3">
      <c r="A118" s="13" t="s">
        <v>114</v>
      </c>
      <c r="B118" s="4">
        <v>0.16200000000000001</v>
      </c>
      <c r="C118" s="6">
        <v>7.6999999999999999E-2</v>
      </c>
      <c r="D118" s="2">
        <f>(B118-C118)</f>
        <v>8.5000000000000006E-2</v>
      </c>
      <c r="E118" s="10">
        <f>(1.9258*D118*D118)+(4.8472*D118)+(0.1358)</f>
        <v>0.56172590500000008</v>
      </c>
    </row>
    <row r="119" spans="1:5" x14ac:dyDescent="0.3">
      <c r="A119" s="36" t="s">
        <v>115</v>
      </c>
      <c r="B119" s="23">
        <v>0.10400000000000001</v>
      </c>
      <c r="C119" s="24">
        <v>7.6999999999999999E-2</v>
      </c>
      <c r="D119" s="25">
        <f>(B119-C119)</f>
        <v>2.700000000000001E-2</v>
      </c>
      <c r="E119" s="26">
        <f>(1.9258*D119*D119)+(4.8472*D119)+(0.1358)</f>
        <v>0.26807830820000006</v>
      </c>
    </row>
    <row r="120" spans="1:5" x14ac:dyDescent="0.3">
      <c r="A120" s="32" t="s">
        <v>118</v>
      </c>
      <c r="B120" s="33"/>
      <c r="C120" s="33"/>
      <c r="D120" s="34"/>
      <c r="E120" s="35"/>
    </row>
    <row r="121" spans="1:5" x14ac:dyDescent="0.3">
      <c r="A121" s="27" t="s">
        <v>116</v>
      </c>
      <c r="B121" s="28">
        <v>0.249</v>
      </c>
      <c r="C121" s="29">
        <v>7.6999999999999999E-2</v>
      </c>
      <c r="D121" s="30">
        <f>(B121-C121)</f>
        <v>0.17199999999999999</v>
      </c>
      <c r="E121" s="31">
        <f>(1.9258*D121*D121)+(4.8472*D121)+(0.1358)</f>
        <v>1.0264912671999999</v>
      </c>
    </row>
    <row r="122" spans="1:5" x14ac:dyDescent="0.3">
      <c r="A122" s="13" t="s">
        <v>117</v>
      </c>
      <c r="B122" s="4">
        <v>0.249</v>
      </c>
      <c r="C122" s="6">
        <v>7.6999999999999999E-2</v>
      </c>
      <c r="D122" s="2">
        <f>(B122-C122)</f>
        <v>0.17199999999999999</v>
      </c>
      <c r="E122" s="10">
        <f>(1.9258*D122*D122)+(4.8472*D122)+(0.1358)</f>
        <v>1.0264912671999999</v>
      </c>
    </row>
    <row r="123" spans="1:5" x14ac:dyDescent="0.3">
      <c r="A123" s="39"/>
      <c r="C123" s="39"/>
      <c r="D123" s="39"/>
      <c r="E123" s="39"/>
    </row>
    <row r="124" spans="1:5" x14ac:dyDescent="0.3">
      <c r="A124" s="39"/>
      <c r="B124" s="39"/>
      <c r="C124" s="39"/>
      <c r="D124" s="39"/>
      <c r="E124" s="39"/>
    </row>
    <row r="125" spans="1:5" x14ac:dyDescent="0.3">
      <c r="A125" s="39"/>
      <c r="B125" s="39"/>
      <c r="C125" s="39"/>
      <c r="D125" s="39"/>
      <c r="E125" s="39"/>
    </row>
    <row r="126" spans="1:5" x14ac:dyDescent="0.3">
      <c r="A126" s="39" t="s">
        <v>119</v>
      </c>
      <c r="B126" s="39"/>
      <c r="C126" s="39"/>
      <c r="D126" s="39"/>
      <c r="E126" s="3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1"/>
  <sheetViews>
    <sheetView workbookViewId="0">
      <selection activeCell="R17" sqref="R17"/>
    </sheetView>
  </sheetViews>
  <sheetFormatPr defaultRowHeight="14.4" x14ac:dyDescent="0.3"/>
  <cols>
    <col min="1" max="1" width="23.21875" customWidth="1"/>
    <col min="2" max="3" width="11" customWidth="1"/>
    <col min="4" max="4" width="11.109375" customWidth="1"/>
    <col min="5" max="5" width="11.21875" customWidth="1"/>
  </cols>
  <sheetData>
    <row r="2" spans="1:6" x14ac:dyDescent="0.3">
      <c r="A2" s="5">
        <v>2.3079999999999998</v>
      </c>
      <c r="B2" s="4">
        <v>0.12</v>
      </c>
      <c r="C2" s="4">
        <v>0.33100000000000002</v>
      </c>
      <c r="D2" s="4">
        <v>0.442</v>
      </c>
      <c r="E2" s="4">
        <v>0.40300000000000002</v>
      </c>
      <c r="F2" s="4">
        <v>8.6000000000000007E-2</v>
      </c>
    </row>
    <row r="3" spans="1:6" x14ac:dyDescent="0.3">
      <c r="A3" s="5">
        <v>1.4119999999999999</v>
      </c>
      <c r="B3" s="4">
        <v>0.16700000000000001</v>
      </c>
      <c r="C3" s="4">
        <v>0.37</v>
      </c>
      <c r="D3" s="4">
        <v>9.6000000000000002E-2</v>
      </c>
      <c r="E3" s="4">
        <v>0.13</v>
      </c>
      <c r="F3" s="4">
        <v>5.9000000000000004E-2</v>
      </c>
    </row>
    <row r="4" spans="1:6" x14ac:dyDescent="0.3">
      <c r="A4" s="5">
        <v>0.82099999999999995</v>
      </c>
      <c r="B4" s="4">
        <v>0.217</v>
      </c>
      <c r="C4" s="4">
        <v>0.183</v>
      </c>
      <c r="D4" s="4">
        <v>0.253</v>
      </c>
      <c r="E4" s="4">
        <v>0.108</v>
      </c>
      <c r="F4" s="4">
        <v>7.8E-2</v>
      </c>
    </row>
    <row r="5" spans="1:6" x14ac:dyDescent="0.3">
      <c r="A5" s="5">
        <v>0.497</v>
      </c>
      <c r="B5" s="4">
        <v>0.29399999999999998</v>
      </c>
      <c r="C5" s="4">
        <v>0.156</v>
      </c>
      <c r="D5" s="4">
        <v>0.39600000000000002</v>
      </c>
      <c r="E5" s="4">
        <v>0.19400000000000001</v>
      </c>
      <c r="F5" s="4">
        <v>0.10200000000000001</v>
      </c>
    </row>
    <row r="6" spans="1:6" x14ac:dyDescent="0.3">
      <c r="A6" s="5">
        <v>0.248</v>
      </c>
      <c r="B6" s="4">
        <v>0.64300000000000002</v>
      </c>
      <c r="C6" s="4">
        <v>0.20100000000000001</v>
      </c>
      <c r="D6" s="4">
        <v>0.14200000000000002</v>
      </c>
      <c r="E6" s="4">
        <v>0.21</v>
      </c>
      <c r="F6" s="4">
        <v>8.4000000000000005E-2</v>
      </c>
    </row>
    <row r="7" spans="1:6" x14ac:dyDescent="0.3">
      <c r="A7" s="5">
        <v>0.11800000000000001</v>
      </c>
      <c r="B7" s="4">
        <v>0.41699999999999998</v>
      </c>
      <c r="C7" s="4">
        <v>0.192</v>
      </c>
      <c r="D7" s="4">
        <v>0.20100000000000001</v>
      </c>
      <c r="E7" s="4">
        <v>0.16600000000000001</v>
      </c>
      <c r="F7" s="4">
        <v>6.9000000000000006E-2</v>
      </c>
    </row>
    <row r="8" spans="1:6" x14ac:dyDescent="0.3">
      <c r="A8" s="6">
        <v>6.4000000000000001E-2</v>
      </c>
      <c r="B8" s="4">
        <v>0.41100000000000003</v>
      </c>
      <c r="C8" s="4">
        <v>0.4</v>
      </c>
      <c r="D8" s="4">
        <v>0.223</v>
      </c>
      <c r="E8" s="4">
        <v>0.17699999999999999</v>
      </c>
      <c r="F8" s="4">
        <v>0.34300000000000003</v>
      </c>
    </row>
    <row r="9" spans="1:6" x14ac:dyDescent="0.3">
      <c r="A9" s="4">
        <v>0.17699999999999999</v>
      </c>
      <c r="B9" s="4">
        <v>0.27700000000000002</v>
      </c>
      <c r="C9" s="4">
        <v>0.17</v>
      </c>
      <c r="D9" s="4">
        <v>0.13500000000000001</v>
      </c>
      <c r="E9" s="4">
        <v>0.377</v>
      </c>
      <c r="F9" s="4">
        <v>6.5000000000000002E-2</v>
      </c>
    </row>
    <row r="13" spans="1:6" x14ac:dyDescent="0.3">
      <c r="A13" s="41" t="s">
        <v>0</v>
      </c>
      <c r="B13" s="9" t="s">
        <v>9</v>
      </c>
      <c r="C13" s="9" t="s">
        <v>10</v>
      </c>
      <c r="D13" s="9" t="s">
        <v>11</v>
      </c>
      <c r="E13" s="9" t="s">
        <v>12</v>
      </c>
    </row>
    <row r="14" spans="1:6" x14ac:dyDescent="0.3">
      <c r="A14" s="41" t="s">
        <v>1</v>
      </c>
      <c r="B14" s="5">
        <v>2.3079999999999998</v>
      </c>
      <c r="C14" s="2">
        <f>B14-B20</f>
        <v>2.2439999999999998</v>
      </c>
      <c r="D14" s="2">
        <v>20</v>
      </c>
      <c r="E14" s="10">
        <f>(1.7174*C14*C14)+(4.9789*C14)+(0.1783)</f>
        <v>19.998981126399997</v>
      </c>
    </row>
    <row r="15" spans="1:6" x14ac:dyDescent="0.3">
      <c r="A15" s="41" t="s">
        <v>2</v>
      </c>
      <c r="B15" s="5">
        <v>1.4119999999999999</v>
      </c>
      <c r="C15" s="2">
        <f>B15-B20</f>
        <v>1.3479999999999999</v>
      </c>
      <c r="D15" s="2">
        <v>10</v>
      </c>
      <c r="E15" s="10">
        <f t="shared" ref="E15:E71" si="0">(1.7174*C15*C15)+(4.9789*C15)+(0.1783)</f>
        <v>10.0105516096</v>
      </c>
    </row>
    <row r="16" spans="1:6" x14ac:dyDescent="0.3">
      <c r="A16" s="41" t="s">
        <v>3</v>
      </c>
      <c r="B16" s="5">
        <v>0.82099999999999995</v>
      </c>
      <c r="C16" s="2">
        <f>B16-B20</f>
        <v>0.7569999999999999</v>
      </c>
      <c r="D16" s="2">
        <v>5</v>
      </c>
      <c r="E16" s="10">
        <f t="shared" si="0"/>
        <v>4.9314816525999996</v>
      </c>
    </row>
    <row r="17" spans="1:13" x14ac:dyDescent="0.3">
      <c r="A17" s="41" t="s">
        <v>4</v>
      </c>
      <c r="B17" s="5">
        <v>0.497</v>
      </c>
      <c r="C17" s="2">
        <f>B17-B20</f>
        <v>0.433</v>
      </c>
      <c r="D17" s="2">
        <v>2.5</v>
      </c>
      <c r="E17" s="10">
        <f t="shared" si="0"/>
        <v>2.6561573086000005</v>
      </c>
    </row>
    <row r="18" spans="1:13" x14ac:dyDescent="0.3">
      <c r="A18" s="41" t="s">
        <v>5</v>
      </c>
      <c r="B18" s="5">
        <v>0.248</v>
      </c>
      <c r="C18" s="2">
        <f>B18-B20</f>
        <v>0.184</v>
      </c>
      <c r="D18" s="2">
        <v>1.25</v>
      </c>
      <c r="E18" s="10">
        <f t="shared" si="0"/>
        <v>1.1525618944</v>
      </c>
    </row>
    <row r="19" spans="1:13" x14ac:dyDescent="0.3">
      <c r="A19" s="41" t="s">
        <v>6</v>
      </c>
      <c r="B19" s="5">
        <v>0.11800000000000001</v>
      </c>
      <c r="C19" s="2">
        <f>B19-B20</f>
        <v>5.4000000000000006E-2</v>
      </c>
      <c r="D19" s="2">
        <v>0.63</v>
      </c>
      <c r="E19" s="10">
        <f t="shared" si="0"/>
        <v>0.45216853840000004</v>
      </c>
    </row>
    <row r="20" spans="1:13" x14ac:dyDescent="0.3">
      <c r="A20" s="41" t="s">
        <v>8</v>
      </c>
      <c r="B20" s="6">
        <v>6.4000000000000001E-2</v>
      </c>
      <c r="C20" s="2">
        <f>B20-B20</f>
        <v>0</v>
      </c>
      <c r="D20" s="2">
        <v>0</v>
      </c>
      <c r="E20" s="10">
        <f t="shared" si="0"/>
        <v>0.17829999999999999</v>
      </c>
    </row>
    <row r="24" spans="1:13" x14ac:dyDescent="0.3">
      <c r="J24" s="41"/>
      <c r="K24" s="41"/>
      <c r="L24" s="41"/>
    </row>
    <row r="25" spans="1:13" x14ac:dyDescent="0.3">
      <c r="K25" s="11" t="s">
        <v>13</v>
      </c>
      <c r="L25" s="11"/>
      <c r="M25" s="11"/>
    </row>
    <row r="29" spans="1:13" x14ac:dyDescent="0.3">
      <c r="A29" s="13" t="s">
        <v>14</v>
      </c>
      <c r="B29" s="4" t="s">
        <v>15</v>
      </c>
      <c r="C29" s="3" t="s">
        <v>8</v>
      </c>
      <c r="D29" s="2" t="s">
        <v>10</v>
      </c>
      <c r="E29" s="12" t="s">
        <v>12</v>
      </c>
    </row>
    <row r="30" spans="1:13" x14ac:dyDescent="0.3">
      <c r="A30" s="22" t="s">
        <v>118</v>
      </c>
      <c r="B30" s="22"/>
      <c r="C30" s="22"/>
      <c r="D30" s="22"/>
      <c r="E30" s="22"/>
    </row>
    <row r="31" spans="1:13" x14ac:dyDescent="0.3">
      <c r="A31" s="13" t="s">
        <v>120</v>
      </c>
      <c r="B31" s="4">
        <v>0.17699999999999999</v>
      </c>
      <c r="C31" s="6">
        <v>6.4000000000000001E-2</v>
      </c>
      <c r="D31" s="2">
        <f>(B31-C31)</f>
        <v>0.11299999999999999</v>
      </c>
      <c r="E31" s="10">
        <f>(1.7174*D31*D31)+(4.9789*D31)+(0.1783)</f>
        <v>0.76284518059999995</v>
      </c>
    </row>
    <row r="32" spans="1:13" x14ac:dyDescent="0.3">
      <c r="A32" s="13" t="s">
        <v>121</v>
      </c>
      <c r="B32" s="4">
        <v>0.12</v>
      </c>
      <c r="C32" s="6">
        <v>6.4000000000000001E-2</v>
      </c>
      <c r="D32" s="2">
        <f>(B32-C32)</f>
        <v>5.5999999999999994E-2</v>
      </c>
      <c r="E32" s="10">
        <f>(1.7174*D32*D32)+(4.9789*D32)+(0.1783)</f>
        <v>0.46250416639999992</v>
      </c>
    </row>
    <row r="33" spans="1:5" x14ac:dyDescent="0.3">
      <c r="A33" s="13" t="s">
        <v>122</v>
      </c>
      <c r="B33" s="4">
        <v>0.16700000000000001</v>
      </c>
      <c r="C33" s="6">
        <v>6.4000000000000001E-2</v>
      </c>
      <c r="D33" s="2">
        <f>(B33-C33)</f>
        <v>0.10300000000000001</v>
      </c>
      <c r="E33" s="10">
        <f>(1.7174*D33*D33)+(4.9789*D33)+(0.1783)</f>
        <v>0.7093465966000001</v>
      </c>
    </row>
    <row r="34" spans="1:5" x14ac:dyDescent="0.3">
      <c r="A34" s="13" t="s">
        <v>123</v>
      </c>
      <c r="B34" s="4">
        <v>0.217</v>
      </c>
      <c r="C34" s="6">
        <v>6.4000000000000001E-2</v>
      </c>
      <c r="D34" s="2">
        <f>(B34-C34)</f>
        <v>0.153</v>
      </c>
      <c r="E34" s="10">
        <f>(1.7174*D34*D34)+(4.9789*D34)+(0.1783)</f>
        <v>0.98027431660000008</v>
      </c>
    </row>
    <row r="35" spans="1:5" x14ac:dyDescent="0.3">
      <c r="A35" s="13" t="s">
        <v>124</v>
      </c>
      <c r="B35" s="4">
        <v>0.29399999999999998</v>
      </c>
      <c r="C35" s="6">
        <v>6.4000000000000001E-2</v>
      </c>
      <c r="D35" s="2">
        <f>(B35-C35)</f>
        <v>0.22999999999999998</v>
      </c>
      <c r="E35" s="10">
        <f>(1.7174*D35*D35)+(4.9789*D35)+(0.1783)</f>
        <v>1.4142974599999998</v>
      </c>
    </row>
    <row r="36" spans="1:5" x14ac:dyDescent="0.3">
      <c r="A36" s="13" t="s">
        <v>125</v>
      </c>
      <c r="B36" s="4">
        <v>0.64300000000000002</v>
      </c>
      <c r="C36" s="6">
        <v>6.4000000000000001E-2</v>
      </c>
      <c r="D36" s="2">
        <f>(B36-C36)</f>
        <v>0.57899999999999996</v>
      </c>
      <c r="E36" s="10">
        <f>(1.7174*D36*D36)+(4.9789*D36)+(0.1783)</f>
        <v>3.6368259934000005</v>
      </c>
    </row>
    <row r="37" spans="1:5" x14ac:dyDescent="0.3">
      <c r="A37" s="13" t="s">
        <v>126</v>
      </c>
      <c r="B37" s="4">
        <v>0.41699999999999998</v>
      </c>
      <c r="C37" s="6">
        <v>6.4000000000000001E-2</v>
      </c>
      <c r="D37" s="2">
        <f>(B37-C37)</f>
        <v>0.35299999999999998</v>
      </c>
      <c r="E37" s="10">
        <f>(1.7174*D37*D37)+(4.9789*D37)+(0.1783)</f>
        <v>2.1498551965999999</v>
      </c>
    </row>
    <row r="38" spans="1:5" x14ac:dyDescent="0.3">
      <c r="A38" s="13" t="s">
        <v>127</v>
      </c>
      <c r="B38" s="4">
        <v>0.41100000000000003</v>
      </c>
      <c r="C38" s="6">
        <v>6.4000000000000001E-2</v>
      </c>
      <c r="D38" s="2">
        <f>(B38-C38)</f>
        <v>0.34700000000000003</v>
      </c>
      <c r="E38" s="10">
        <f>(1.7174*D38*D38)+(4.9789*D38)+(0.1783)</f>
        <v>2.1127687166000002</v>
      </c>
    </row>
    <row r="39" spans="1:5" x14ac:dyDescent="0.3">
      <c r="A39" s="13" t="s">
        <v>128</v>
      </c>
      <c r="B39" s="4">
        <v>0.27700000000000002</v>
      </c>
      <c r="C39" s="6">
        <v>6.4000000000000001E-2</v>
      </c>
      <c r="D39" s="2">
        <f>(B39-C39)</f>
        <v>0.21300000000000002</v>
      </c>
      <c r="E39" s="10">
        <f>(1.7174*D39*D39)+(4.9789*D39)+(0.1783)</f>
        <v>1.3167224206000001</v>
      </c>
    </row>
    <row r="40" spans="1:5" x14ac:dyDescent="0.3">
      <c r="A40" s="13" t="s">
        <v>129</v>
      </c>
      <c r="B40" s="4">
        <v>0.33100000000000002</v>
      </c>
      <c r="C40" s="6">
        <v>6.4000000000000001E-2</v>
      </c>
      <c r="D40" s="2">
        <f>(B40-C40)</f>
        <v>0.26700000000000002</v>
      </c>
      <c r="E40" s="10">
        <f>(1.7174*D40*D40)+(4.9789*D40)+(0.1783)</f>
        <v>1.6300980286000002</v>
      </c>
    </row>
    <row r="41" spans="1:5" x14ac:dyDescent="0.3">
      <c r="A41" s="13" t="s">
        <v>130</v>
      </c>
      <c r="B41" s="4">
        <v>0.37</v>
      </c>
      <c r="C41" s="6">
        <v>6.4000000000000001E-2</v>
      </c>
      <c r="D41" s="2">
        <f>(B41-C41)</f>
        <v>0.30599999999999999</v>
      </c>
      <c r="E41" s="10">
        <f>(1.7174*D41*D41)+(4.9789*D41)+(0.1783)</f>
        <v>1.8626538664000001</v>
      </c>
    </row>
    <row r="42" spans="1:5" x14ac:dyDescent="0.3">
      <c r="A42" s="13" t="s">
        <v>131</v>
      </c>
      <c r="B42" s="4">
        <v>0.183</v>
      </c>
      <c r="C42" s="6">
        <v>6.4000000000000001E-2</v>
      </c>
      <c r="D42" s="2">
        <f>(B42-C42)</f>
        <v>0.11899999999999999</v>
      </c>
      <c r="E42" s="10">
        <f>(1.7174*D42*D42)+(4.9789*D42)+(0.1783)</f>
        <v>0.79510920139999997</v>
      </c>
    </row>
    <row r="43" spans="1:5" x14ac:dyDescent="0.3">
      <c r="A43" s="13" t="s">
        <v>132</v>
      </c>
      <c r="B43" s="4">
        <v>0.156</v>
      </c>
      <c r="C43" s="6">
        <v>6.4000000000000001E-2</v>
      </c>
      <c r="D43" s="2">
        <f>(B43-C43)</f>
        <v>9.1999999999999998E-2</v>
      </c>
      <c r="E43" s="10">
        <f>(1.7174*D43*D43)+(4.9789*D43)+(0.1783)</f>
        <v>0.65089487359999998</v>
      </c>
    </row>
    <row r="44" spans="1:5" x14ac:dyDescent="0.3">
      <c r="A44" s="13" t="s">
        <v>133</v>
      </c>
      <c r="B44" s="4">
        <v>0.20100000000000001</v>
      </c>
      <c r="C44" s="6">
        <v>6.4000000000000001E-2</v>
      </c>
      <c r="D44" s="2">
        <f>(B44-C44)</f>
        <v>0.13700000000000001</v>
      </c>
      <c r="E44" s="10">
        <f>(1.7174*D44*D44)+(4.9789*D44)+(0.1783)</f>
        <v>0.89264318060000014</v>
      </c>
    </row>
    <row r="45" spans="1:5" x14ac:dyDescent="0.3">
      <c r="A45" s="13" t="s">
        <v>134</v>
      </c>
      <c r="B45" s="4">
        <v>0.192</v>
      </c>
      <c r="C45" s="6">
        <v>6.4000000000000001E-2</v>
      </c>
      <c r="D45" s="2">
        <f>(B45-C45)</f>
        <v>0.128</v>
      </c>
      <c r="E45" s="10">
        <f>(1.7174*D45*D45)+(4.9789*D45)+(0.1783)</f>
        <v>0.84373708160000005</v>
      </c>
    </row>
    <row r="46" spans="1:5" x14ac:dyDescent="0.3">
      <c r="A46" s="13" t="s">
        <v>135</v>
      </c>
      <c r="B46" s="4">
        <v>0.4</v>
      </c>
      <c r="C46" s="6">
        <v>6.4000000000000001E-2</v>
      </c>
      <c r="D46" s="2">
        <f>(B46-C46)</f>
        <v>0.33600000000000002</v>
      </c>
      <c r="E46" s="10">
        <f>(1.7174*D46*D46)+(4.9789*D46)+(0.1783)</f>
        <v>2.0450979904000004</v>
      </c>
    </row>
    <row r="47" spans="1:5" x14ac:dyDescent="0.3">
      <c r="A47" s="13" t="s">
        <v>136</v>
      </c>
      <c r="B47" s="4">
        <v>0.17</v>
      </c>
      <c r="C47" s="6">
        <v>6.4000000000000001E-2</v>
      </c>
      <c r="D47" s="2">
        <f>(B47-C47)</f>
        <v>0.10600000000000001</v>
      </c>
      <c r="E47" s="10">
        <f>(1.7174*D47*D47)+(4.9789*D47)+(0.1783)</f>
        <v>0.72536010640000015</v>
      </c>
    </row>
    <row r="48" spans="1:5" x14ac:dyDescent="0.3">
      <c r="A48" s="13" t="s">
        <v>137</v>
      </c>
      <c r="B48" s="4">
        <v>0.442</v>
      </c>
      <c r="C48" s="6">
        <v>6.4000000000000001E-2</v>
      </c>
      <c r="D48" s="2">
        <f>(B48-C48)</f>
        <v>0.378</v>
      </c>
      <c r="E48" s="10">
        <f>(1.7174*D48*D48)+(4.9789*D48)+(0.1783)</f>
        <v>2.3057131816000003</v>
      </c>
    </row>
    <row r="49" spans="1:5" x14ac:dyDescent="0.3">
      <c r="A49" s="13" t="s">
        <v>138</v>
      </c>
      <c r="B49" s="4">
        <v>9.6000000000000002E-2</v>
      </c>
      <c r="C49" s="6">
        <v>6.4000000000000001E-2</v>
      </c>
      <c r="D49" s="2">
        <f>(B49-C49)</f>
        <v>3.2000000000000001E-2</v>
      </c>
      <c r="E49" s="10">
        <f>(1.7174*D49*D49)+(4.9789*D49)+(0.1783)</f>
        <v>0.33938341760000001</v>
      </c>
    </row>
    <row r="50" spans="1:5" x14ac:dyDescent="0.3">
      <c r="A50" s="13" t="s">
        <v>139</v>
      </c>
      <c r="B50" s="4">
        <v>0.253</v>
      </c>
      <c r="C50" s="6">
        <v>6.4000000000000001E-2</v>
      </c>
      <c r="D50" s="2">
        <f>(B50-C50)</f>
        <v>0.189</v>
      </c>
      <c r="E50" s="10">
        <f>(1.7174*D50*D50)+(4.9789*D50)+(0.1783)</f>
        <v>1.1806593453999998</v>
      </c>
    </row>
    <row r="51" spans="1:5" x14ac:dyDescent="0.3">
      <c r="A51" s="13" t="s">
        <v>140</v>
      </c>
      <c r="B51" s="4">
        <v>0.39600000000000002</v>
      </c>
      <c r="C51" s="6">
        <v>6.4000000000000001E-2</v>
      </c>
      <c r="D51" s="2">
        <f>(B51-C51)</f>
        <v>0.33200000000000002</v>
      </c>
      <c r="E51" s="10">
        <f>(1.7174*D51*D51)+(4.9789*D51)+(0.1783)</f>
        <v>2.0205934976000002</v>
      </c>
    </row>
    <row r="52" spans="1:5" x14ac:dyDescent="0.3">
      <c r="A52" s="13" t="s">
        <v>141</v>
      </c>
      <c r="B52" s="4">
        <v>0.14200000000000002</v>
      </c>
      <c r="C52" s="6">
        <v>6.4000000000000001E-2</v>
      </c>
      <c r="D52" s="2">
        <f>(B52-C52)</f>
        <v>7.8000000000000014E-2</v>
      </c>
      <c r="E52" s="10">
        <f>(1.7174*D52*D52)+(4.9789*D52)+(0.1783)</f>
        <v>0.57710286160000013</v>
      </c>
    </row>
    <row r="53" spans="1:5" x14ac:dyDescent="0.3">
      <c r="A53" s="13" t="s">
        <v>142</v>
      </c>
      <c r="B53" s="4">
        <v>0.20100000000000001</v>
      </c>
      <c r="C53" s="6">
        <v>6.4000000000000001E-2</v>
      </c>
      <c r="D53" s="2">
        <f>(B53-C53)</f>
        <v>0.13700000000000001</v>
      </c>
      <c r="E53" s="10">
        <f>(1.7174*D53*D53)+(4.9789*D53)+(0.1783)</f>
        <v>0.89264318060000014</v>
      </c>
    </row>
    <row r="54" spans="1:5" x14ac:dyDescent="0.3">
      <c r="A54" s="13" t="s">
        <v>143</v>
      </c>
      <c r="B54" s="4">
        <v>0.223</v>
      </c>
      <c r="C54" s="6">
        <v>6.4000000000000001E-2</v>
      </c>
      <c r="D54" s="2">
        <f>(B54-C54)</f>
        <v>0.159</v>
      </c>
      <c r="E54" s="10">
        <f>(1.7174*D54*D54)+(4.9789*D54)+(0.1783)</f>
        <v>1.0133626894000001</v>
      </c>
    </row>
    <row r="55" spans="1:5" x14ac:dyDescent="0.3">
      <c r="A55" s="13" t="s">
        <v>144</v>
      </c>
      <c r="B55" s="4">
        <v>0.13500000000000001</v>
      </c>
      <c r="C55" s="6">
        <v>6.4000000000000001E-2</v>
      </c>
      <c r="D55" s="2">
        <f>(B55-C55)</f>
        <v>7.1000000000000008E-2</v>
      </c>
      <c r="E55" s="10">
        <f>(1.7174*D55*D55)+(4.9789*D55)+(0.1783)</f>
        <v>0.54045931339999997</v>
      </c>
    </row>
    <row r="56" spans="1:5" x14ac:dyDescent="0.3">
      <c r="A56" s="13" t="s">
        <v>145</v>
      </c>
      <c r="B56" s="4">
        <v>0.40300000000000002</v>
      </c>
      <c r="C56" s="6">
        <v>6.4000000000000001E-2</v>
      </c>
      <c r="D56" s="2">
        <f>(B56-C56)</f>
        <v>0.33900000000000002</v>
      </c>
      <c r="E56" s="10">
        <f>(1.7174*D56*D56)+(4.9789*D56)+(0.1783)</f>
        <v>2.0635124254000003</v>
      </c>
    </row>
    <row r="57" spans="1:5" x14ac:dyDescent="0.3">
      <c r="A57" s="13" t="s">
        <v>146</v>
      </c>
      <c r="B57" s="4">
        <v>0.13</v>
      </c>
      <c r="C57" s="6">
        <v>6.4000000000000001E-2</v>
      </c>
      <c r="D57" s="2">
        <f>(B57-C57)</f>
        <v>6.6000000000000003E-2</v>
      </c>
      <c r="E57" s="10">
        <f>(1.7174*D57*D57)+(4.9789*D57)+(0.1783)</f>
        <v>0.51438839440000006</v>
      </c>
    </row>
    <row r="58" spans="1:5" x14ac:dyDescent="0.3">
      <c r="A58" s="13" t="s">
        <v>147</v>
      </c>
      <c r="B58" s="4">
        <v>0.108</v>
      </c>
      <c r="C58" s="6">
        <v>6.4000000000000001E-2</v>
      </c>
      <c r="D58" s="2">
        <f>(B58-C58)</f>
        <v>4.3999999999999997E-2</v>
      </c>
      <c r="E58" s="10">
        <f>(1.7174*D58*D58)+(4.9789*D58)+(0.1783)</f>
        <v>0.4006964864</v>
      </c>
    </row>
    <row r="59" spans="1:5" x14ac:dyDescent="0.3">
      <c r="A59" s="13" t="s">
        <v>148</v>
      </c>
      <c r="B59" s="4">
        <v>0.19400000000000001</v>
      </c>
      <c r="C59" s="6">
        <v>6.4000000000000001E-2</v>
      </c>
      <c r="D59" s="2">
        <f>(B59-C59)</f>
        <v>0.13</v>
      </c>
      <c r="E59" s="10">
        <f>(1.7174*D59*D59)+(4.9789*D59)+(0.1783)</f>
        <v>0.85458106000000011</v>
      </c>
    </row>
    <row r="60" spans="1:5" x14ac:dyDescent="0.3">
      <c r="A60" s="13" t="s">
        <v>149</v>
      </c>
      <c r="B60" s="4">
        <v>0.21</v>
      </c>
      <c r="C60" s="6">
        <v>6.4000000000000001E-2</v>
      </c>
      <c r="D60" s="2">
        <f>(B60-C60)</f>
        <v>0.14599999999999999</v>
      </c>
      <c r="E60" s="10">
        <f>(1.7174*D60*D60)+(4.9789*D60)+(0.1783)</f>
        <v>0.94182749840000002</v>
      </c>
    </row>
    <row r="61" spans="1:5" x14ac:dyDescent="0.3">
      <c r="A61" s="13" t="s">
        <v>150</v>
      </c>
      <c r="B61" s="4">
        <v>0.16600000000000001</v>
      </c>
      <c r="C61" s="6">
        <v>6.4000000000000001E-2</v>
      </c>
      <c r="D61" s="2">
        <f>(B61-C61)</f>
        <v>0.10200000000000001</v>
      </c>
      <c r="E61" s="10">
        <f>(1.7174*D61*D61)+(4.9789*D61)+(0.1783)</f>
        <v>0.70401562960000008</v>
      </c>
    </row>
    <row r="62" spans="1:5" x14ac:dyDescent="0.3">
      <c r="A62" s="13" t="s">
        <v>151</v>
      </c>
      <c r="B62" s="4">
        <v>0.17699999999999999</v>
      </c>
      <c r="C62" s="6">
        <v>6.4000000000000001E-2</v>
      </c>
      <c r="D62" s="2">
        <f>(B62-C62)</f>
        <v>0.11299999999999999</v>
      </c>
      <c r="E62" s="10">
        <f>(1.7174*D62*D62)+(4.9789*D62)+(0.1783)</f>
        <v>0.76284518059999995</v>
      </c>
    </row>
    <row r="63" spans="1:5" x14ac:dyDescent="0.3">
      <c r="A63" s="13" t="s">
        <v>152</v>
      </c>
      <c r="B63" s="4">
        <v>0.377</v>
      </c>
      <c r="C63" s="6">
        <v>6.4000000000000001E-2</v>
      </c>
      <c r="D63" s="2">
        <f>(B63-C63)</f>
        <v>0.313</v>
      </c>
      <c r="E63" s="10">
        <f>(1.7174*D63*D63)+(4.9789*D63)+(0.1783)</f>
        <v>1.9049476606</v>
      </c>
    </row>
    <row r="64" spans="1:5" x14ac:dyDescent="0.3">
      <c r="A64" s="13" t="s">
        <v>153</v>
      </c>
      <c r="B64" s="4">
        <v>8.6000000000000007E-2</v>
      </c>
      <c r="C64" s="6">
        <v>6.4000000000000001E-2</v>
      </c>
      <c r="D64" s="2">
        <f>(B64-C64)</f>
        <v>2.2000000000000006E-2</v>
      </c>
      <c r="E64" s="10">
        <f>(1.7174*D64*D64)+(4.9789*D64)+(0.1783)</f>
        <v>0.28866702160000002</v>
      </c>
    </row>
    <row r="65" spans="1:5" x14ac:dyDescent="0.3">
      <c r="A65" s="13" t="s">
        <v>154</v>
      </c>
      <c r="B65" s="4">
        <v>5.9000000000000004E-2</v>
      </c>
      <c r="C65" s="6">
        <v>6.4000000000000001E-2</v>
      </c>
      <c r="D65" s="2">
        <f>(B65-C65)</f>
        <v>-4.9999999999999975E-3</v>
      </c>
      <c r="E65" s="10">
        <f>(1.7174*D65*D65)+(4.9789*D65)+(0.1783)</f>
        <v>0.15344843499999999</v>
      </c>
    </row>
    <row r="66" spans="1:5" x14ac:dyDescent="0.3">
      <c r="A66" s="13" t="s">
        <v>155</v>
      </c>
      <c r="B66" s="4">
        <v>7.8E-2</v>
      </c>
      <c r="C66" s="6">
        <v>6.4000000000000001E-2</v>
      </c>
      <c r="D66" s="2">
        <f>(B66-C66)</f>
        <v>1.3999999999999999E-2</v>
      </c>
      <c r="E66" s="10">
        <f>(1.7174*D66*D66)+(4.9789*D66)+(0.1783)</f>
        <v>0.24834121039999998</v>
      </c>
    </row>
    <row r="67" spans="1:5" x14ac:dyDescent="0.3">
      <c r="A67" s="13" t="s">
        <v>156</v>
      </c>
      <c r="B67" s="4">
        <v>0.10200000000000001</v>
      </c>
      <c r="C67" s="6">
        <v>6.4000000000000001E-2</v>
      </c>
      <c r="D67" s="2">
        <f>(B67-C67)</f>
        <v>3.8000000000000006E-2</v>
      </c>
      <c r="E67" s="10">
        <f>(1.7174*D67*D67)+(4.9789*D67)+(0.1783)</f>
        <v>0.36997812559999999</v>
      </c>
    </row>
    <row r="68" spans="1:5" x14ac:dyDescent="0.3">
      <c r="A68" s="13" t="s">
        <v>157</v>
      </c>
      <c r="B68" s="4">
        <v>8.4000000000000005E-2</v>
      </c>
      <c r="C68" s="6">
        <v>6.4000000000000001E-2</v>
      </c>
      <c r="D68" s="2">
        <f>(B68-C68)</f>
        <v>2.0000000000000004E-2</v>
      </c>
      <c r="E68" s="10">
        <f>(1.7174*D68*D68)+(4.9789*D68)+(0.1783)</f>
        <v>0.27856496000000003</v>
      </c>
    </row>
    <row r="69" spans="1:5" x14ac:dyDescent="0.3">
      <c r="A69" s="13" t="s">
        <v>158</v>
      </c>
      <c r="B69" s="4">
        <v>6.9000000000000006E-2</v>
      </c>
      <c r="C69" s="6">
        <v>6.4000000000000001E-2</v>
      </c>
      <c r="D69" s="2">
        <f>(B69-C69)</f>
        <v>5.0000000000000044E-3</v>
      </c>
      <c r="E69" s="10">
        <f>(1.7174*D69*D69)+(4.9789*D69)+(0.1783)</f>
        <v>0.20323743500000002</v>
      </c>
    </row>
    <row r="70" spans="1:5" x14ac:dyDescent="0.3">
      <c r="A70" s="13" t="s">
        <v>159</v>
      </c>
      <c r="B70" s="4">
        <v>0.34300000000000003</v>
      </c>
      <c r="C70" s="6">
        <v>6.4000000000000001E-2</v>
      </c>
      <c r="D70" s="2">
        <f>(B70-C70)</f>
        <v>0.27900000000000003</v>
      </c>
      <c r="E70" s="10">
        <f>(1.7174*D70*D70)+(4.9789*D70)+(0.1783)</f>
        <v>1.7010972334000003</v>
      </c>
    </row>
    <row r="71" spans="1:5" x14ac:dyDescent="0.3">
      <c r="A71" s="13" t="s">
        <v>160</v>
      </c>
      <c r="B71" s="4">
        <v>6.5000000000000002E-2</v>
      </c>
      <c r="C71" s="6">
        <v>6.4000000000000001E-2</v>
      </c>
      <c r="D71" s="2">
        <f>(B71-C71)</f>
        <v>1.0000000000000009E-3</v>
      </c>
      <c r="E71" s="10">
        <f>(1.7174*D71*D71)+(4.9789*D71)+(0.1783)</f>
        <v>0.18328061739999998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workbookViewId="0">
      <selection activeCell="P22" sqref="P22"/>
    </sheetView>
  </sheetViews>
  <sheetFormatPr defaultRowHeight="14.4" x14ac:dyDescent="0.3"/>
  <cols>
    <col min="1" max="1" width="35.88671875" customWidth="1"/>
    <col min="2" max="2" width="17.77734375" customWidth="1"/>
    <col min="3" max="3" width="17" customWidth="1"/>
    <col min="4" max="4" width="16.88671875" customWidth="1"/>
    <col min="5" max="5" width="14.77734375" customWidth="1"/>
    <col min="6" max="6" width="16.33203125" customWidth="1"/>
  </cols>
  <sheetData>
    <row r="1" spans="1:7" ht="15.6" thickTop="1" thickBot="1" x14ac:dyDescent="0.35">
      <c r="A1" s="15" t="s">
        <v>17</v>
      </c>
      <c r="B1" s="15" t="s">
        <v>18</v>
      </c>
      <c r="C1" s="15" t="s">
        <v>19</v>
      </c>
      <c r="D1" s="15" t="s">
        <v>20</v>
      </c>
      <c r="E1" s="15" t="s">
        <v>21</v>
      </c>
      <c r="F1" s="15" t="s">
        <v>22</v>
      </c>
      <c r="G1" s="41"/>
    </row>
    <row r="2" spans="1:7" ht="15.6" thickTop="1" thickBot="1" x14ac:dyDescent="0.35">
      <c r="A2" s="42" t="s">
        <v>161</v>
      </c>
      <c r="B2" s="16" t="s">
        <v>162</v>
      </c>
      <c r="C2" s="17" t="s">
        <v>23</v>
      </c>
      <c r="D2" s="17" t="s">
        <v>172</v>
      </c>
      <c r="E2" s="17" t="s">
        <v>173</v>
      </c>
      <c r="F2" s="17" t="s">
        <v>24</v>
      </c>
      <c r="G2" s="41"/>
    </row>
    <row r="3" spans="1:7" ht="15.6" thickTop="1" thickBot="1" x14ac:dyDescent="0.35">
      <c r="A3" s="42" t="s">
        <v>163</v>
      </c>
      <c r="B3" s="16" t="s">
        <v>162</v>
      </c>
      <c r="C3" s="17" t="s">
        <v>23</v>
      </c>
      <c r="D3" s="17" t="s">
        <v>170</v>
      </c>
      <c r="E3" s="17" t="s">
        <v>171</v>
      </c>
      <c r="F3" s="17" t="s">
        <v>24</v>
      </c>
      <c r="G3" s="41"/>
    </row>
    <row r="4" spans="1:7" ht="15.6" thickTop="1" thickBot="1" x14ac:dyDescent="0.35">
      <c r="A4" s="42" t="s">
        <v>164</v>
      </c>
      <c r="B4" s="16" t="s">
        <v>162</v>
      </c>
      <c r="C4" s="17" t="s">
        <v>23</v>
      </c>
      <c r="D4" s="17" t="s">
        <v>168</v>
      </c>
      <c r="E4" s="17" t="s">
        <v>169</v>
      </c>
      <c r="F4" s="17" t="s">
        <v>24</v>
      </c>
      <c r="G4" s="41"/>
    </row>
    <row r="5" spans="1:7" ht="15.6" thickTop="1" thickBot="1" x14ac:dyDescent="0.35">
      <c r="A5" s="42" t="s">
        <v>165</v>
      </c>
      <c r="B5" s="16" t="s">
        <v>162</v>
      </c>
      <c r="C5" s="17" t="s">
        <v>23</v>
      </c>
      <c r="D5" s="17" t="s">
        <v>166</v>
      </c>
      <c r="E5" s="17" t="s">
        <v>167</v>
      </c>
      <c r="F5" s="17" t="s">
        <v>24</v>
      </c>
      <c r="G5" s="41"/>
    </row>
    <row r="6" spans="1:7" ht="15" thickTop="1" x14ac:dyDescent="0.3">
      <c r="A6" s="18" t="s">
        <v>25</v>
      </c>
      <c r="B6" s="19"/>
      <c r="C6" s="19"/>
      <c r="D6" s="19"/>
      <c r="E6" s="41"/>
      <c r="F6" s="41"/>
      <c r="G6" s="41"/>
    </row>
    <row r="7" spans="1:7" x14ac:dyDescent="0.3">
      <c r="A7" s="18" t="s">
        <v>26</v>
      </c>
      <c r="B7" s="19"/>
      <c r="C7" s="19"/>
      <c r="D7" s="19"/>
      <c r="E7" s="41"/>
      <c r="F7" s="41"/>
      <c r="G7" s="41"/>
    </row>
    <row r="8" spans="1:7" x14ac:dyDescent="0.3">
      <c r="A8" s="18" t="s">
        <v>27</v>
      </c>
      <c r="B8" s="19"/>
      <c r="C8" s="19"/>
      <c r="D8" s="19"/>
      <c r="E8" s="41"/>
      <c r="F8" s="41"/>
      <c r="G8" s="41"/>
    </row>
    <row r="9" spans="1:7" x14ac:dyDescent="0.3">
      <c r="E9" s="41"/>
      <c r="F9" s="41"/>
      <c r="G9" s="41"/>
    </row>
    <row r="10" spans="1:7" x14ac:dyDescent="0.3">
      <c r="G10" s="41"/>
    </row>
    <row r="11" spans="1:7" x14ac:dyDescent="0.3">
      <c r="G11" s="41"/>
    </row>
    <row r="12" spans="1:7" x14ac:dyDescent="0.3">
      <c r="G12" s="41"/>
    </row>
    <row r="13" spans="1:7" x14ac:dyDescent="0.3">
      <c r="G13" s="41"/>
    </row>
    <row r="14" spans="1:7" x14ac:dyDescent="0.3">
      <c r="G14" s="41"/>
    </row>
    <row r="15" spans="1:7" x14ac:dyDescent="0.3">
      <c r="G15" s="41"/>
    </row>
    <row r="16" spans="1:7" x14ac:dyDescent="0.3">
      <c r="G16" s="41"/>
    </row>
    <row r="17" spans="7:7" x14ac:dyDescent="0.3">
      <c r="G17" s="41"/>
    </row>
    <row r="18" spans="7:7" x14ac:dyDescent="0.3">
      <c r="G18" s="41"/>
    </row>
    <row r="55" spans="1:1" x14ac:dyDescent="0.3">
      <c r="A55" s="11" t="s">
        <v>180</v>
      </c>
    </row>
    <row r="56" spans="1:1" x14ac:dyDescent="0.3">
      <c r="A56" t="s">
        <v>174</v>
      </c>
    </row>
    <row r="57" spans="1:1" x14ac:dyDescent="0.3">
      <c r="A57" t="s">
        <v>175</v>
      </c>
    </row>
    <row r="58" spans="1:1" x14ac:dyDescent="0.3">
      <c r="A58" t="s">
        <v>176</v>
      </c>
    </row>
    <row r="59" spans="1:1" x14ac:dyDescent="0.3">
      <c r="A59" t="s">
        <v>177</v>
      </c>
    </row>
    <row r="60" spans="1:1" x14ac:dyDescent="0.3">
      <c r="A60" t="s">
        <v>178</v>
      </c>
    </row>
    <row r="61" spans="1:1" x14ac:dyDescent="0.3">
      <c r="A61" t="s">
        <v>179</v>
      </c>
    </row>
    <row r="65" spans="1:1" x14ac:dyDescent="0.3">
      <c r="A65" s="11" t="s">
        <v>187</v>
      </c>
    </row>
    <row r="66" spans="1:1" x14ac:dyDescent="0.3">
      <c r="A66" t="s">
        <v>181</v>
      </c>
    </row>
    <row r="67" spans="1:1" x14ac:dyDescent="0.3">
      <c r="A67" t="s">
        <v>182</v>
      </c>
    </row>
    <row r="68" spans="1:1" x14ac:dyDescent="0.3">
      <c r="A68" t="s">
        <v>183</v>
      </c>
    </row>
    <row r="69" spans="1:1" x14ac:dyDescent="0.3">
      <c r="A69" t="s">
        <v>184</v>
      </c>
    </row>
    <row r="70" spans="1:1" x14ac:dyDescent="0.3">
      <c r="A70" t="s">
        <v>185</v>
      </c>
    </row>
    <row r="71" spans="1:1" x14ac:dyDescent="0.3">
      <c r="A71" t="s">
        <v>186</v>
      </c>
    </row>
    <row r="74" spans="1:1" x14ac:dyDescent="0.3">
      <c r="A74" s="11" t="s">
        <v>192</v>
      </c>
    </row>
    <row r="75" spans="1:1" x14ac:dyDescent="0.3">
      <c r="A75" t="s">
        <v>188</v>
      </c>
    </row>
    <row r="76" spans="1:1" x14ac:dyDescent="0.3">
      <c r="A76" t="s">
        <v>189</v>
      </c>
    </row>
    <row r="77" spans="1:1" x14ac:dyDescent="0.3">
      <c r="A77" t="s">
        <v>190</v>
      </c>
    </row>
    <row r="78" spans="1:1" x14ac:dyDescent="0.3">
      <c r="A78" t="s">
        <v>28</v>
      </c>
    </row>
    <row r="79" spans="1:1" x14ac:dyDescent="0.3">
      <c r="A79" t="s">
        <v>191</v>
      </c>
    </row>
    <row r="83" spans="1:1" x14ac:dyDescent="0.3">
      <c r="A83" s="11" t="s">
        <v>197</v>
      </c>
    </row>
    <row r="84" spans="1:1" x14ac:dyDescent="0.3">
      <c r="A84" t="s">
        <v>196</v>
      </c>
    </row>
    <row r="85" spans="1:1" x14ac:dyDescent="0.3">
      <c r="A85" t="s">
        <v>193</v>
      </c>
    </row>
    <row r="86" spans="1:1" x14ac:dyDescent="0.3">
      <c r="A86" t="s">
        <v>194</v>
      </c>
    </row>
    <row r="87" spans="1:1" x14ac:dyDescent="0.3">
      <c r="A87" t="s">
        <v>28</v>
      </c>
    </row>
    <row r="88" spans="1:1" x14ac:dyDescent="0.3">
      <c r="A88" t="s">
        <v>195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7</vt:i4>
      </vt:variant>
    </vt:vector>
  </HeadingPairs>
  <TitlesOfParts>
    <vt:vector size="7" baseType="lpstr">
      <vt:lpstr>BECLİN</vt:lpstr>
      <vt:lpstr>HMGB-1</vt:lpstr>
      <vt:lpstr>FGF23-PLATE-1</vt:lpstr>
      <vt:lpstr>FGF23-PLATE-2</vt:lpstr>
      <vt:lpstr>KLOTHO PLATE-1</vt:lpstr>
      <vt:lpstr>KLOTHO PLATE-2</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info@baranmedikal.com.tr</cp:lastModifiedBy>
  <dcterms:created xsi:type="dcterms:W3CDTF">2021-08-06T11:06:47Z</dcterms:created>
  <dcterms:modified xsi:type="dcterms:W3CDTF">2021-10-11T14:29:41Z</dcterms:modified>
</cp:coreProperties>
</file>