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3040" windowHeight="8652"/>
  </bookViews>
  <sheets>
    <sheet name="FSH" sheetId="2" r:id="rId1"/>
    <sheet name="LH" sheetId="3" r:id="rId2"/>
    <sheet name="TESTOSTERONE" sheetId="6" r:id="rId3"/>
    <sheet name="Materyal-metod" sheetId="5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6" l="1"/>
  <c r="D33" i="6"/>
  <c r="E33" i="6" s="1"/>
  <c r="D34" i="6"/>
  <c r="E34" i="6" s="1"/>
  <c r="D35" i="6"/>
  <c r="E35" i="6" s="1"/>
  <c r="D36" i="6"/>
  <c r="E36" i="6" s="1"/>
  <c r="D37" i="6"/>
  <c r="E37" i="6" s="1"/>
  <c r="D38" i="6"/>
  <c r="E38" i="6" s="1"/>
  <c r="D39" i="6"/>
  <c r="E39" i="6" s="1"/>
  <c r="D40" i="6"/>
  <c r="E40" i="6" s="1"/>
  <c r="D41" i="6"/>
  <c r="E41" i="6" s="1"/>
  <c r="D42" i="6"/>
  <c r="E42" i="6" s="1"/>
  <c r="D43" i="6"/>
  <c r="E43" i="6" s="1"/>
  <c r="D44" i="6"/>
  <c r="E44" i="6" s="1"/>
  <c r="D45" i="6"/>
  <c r="E45" i="6" s="1"/>
  <c r="D46" i="6"/>
  <c r="E46" i="6" s="1"/>
  <c r="D47" i="6"/>
  <c r="D48" i="6"/>
  <c r="E48" i="6" s="1"/>
  <c r="D49" i="6"/>
  <c r="E49" i="6" s="1"/>
  <c r="D50" i="6"/>
  <c r="E50" i="6" s="1"/>
  <c r="D51" i="6"/>
  <c r="E51" i="6" s="1"/>
  <c r="D52" i="6"/>
  <c r="E52" i="6" s="1"/>
  <c r="D53" i="6"/>
  <c r="E53" i="6" s="1"/>
  <c r="D54" i="6"/>
  <c r="E54" i="6" s="1"/>
  <c r="D55" i="6"/>
  <c r="E55" i="6" s="1"/>
  <c r="D56" i="6"/>
  <c r="E56" i="6" s="1"/>
  <c r="D57" i="6"/>
  <c r="E57" i="6" s="1"/>
  <c r="D58" i="6"/>
  <c r="E58" i="6" s="1"/>
  <c r="D59" i="6"/>
  <c r="E59" i="6" s="1"/>
  <c r="D60" i="6"/>
  <c r="E60" i="6" s="1"/>
  <c r="D61" i="6"/>
  <c r="E61" i="6" s="1"/>
  <c r="D32" i="6"/>
  <c r="E32" i="6" s="1"/>
  <c r="C22" i="6"/>
  <c r="E22" i="6" s="1"/>
  <c r="C21" i="6"/>
  <c r="E21" i="6" s="1"/>
  <c r="C20" i="6"/>
  <c r="E20" i="6" s="1"/>
  <c r="C19" i="6"/>
  <c r="E19" i="6" s="1"/>
  <c r="C18" i="6"/>
  <c r="E18" i="6" s="1"/>
  <c r="C17" i="6"/>
  <c r="E17" i="6" s="1"/>
  <c r="E32" i="2" l="1"/>
  <c r="D31" i="3" l="1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E53" i="3" s="1"/>
  <c r="D54" i="3"/>
  <c r="E54" i="3" s="1"/>
  <c r="D55" i="3"/>
  <c r="E55" i="3" s="1"/>
  <c r="D56" i="3"/>
  <c r="E56" i="3" s="1"/>
  <c r="D57" i="3"/>
  <c r="E57" i="3" s="1"/>
  <c r="D58" i="3"/>
  <c r="E58" i="3" s="1"/>
  <c r="D59" i="3"/>
  <c r="E59" i="3" s="1"/>
  <c r="D30" i="3"/>
  <c r="E30" i="3" s="1"/>
  <c r="C21" i="3"/>
  <c r="C20" i="3"/>
  <c r="E20" i="3" s="1"/>
  <c r="C19" i="3"/>
  <c r="E19" i="3" s="1"/>
  <c r="C18" i="3"/>
  <c r="E18" i="3" s="1"/>
  <c r="C17" i="3"/>
  <c r="E17" i="3" s="1"/>
  <c r="C16" i="3"/>
  <c r="E16" i="3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32" i="2"/>
  <c r="C22" i="2"/>
  <c r="C21" i="2"/>
  <c r="E21" i="2" s="1"/>
  <c r="C20" i="2"/>
  <c r="E20" i="2" s="1"/>
  <c r="C19" i="2"/>
  <c r="E19" i="2" s="1"/>
  <c r="C18" i="2"/>
  <c r="E18" i="2" s="1"/>
  <c r="C17" i="2"/>
  <c r="E17" i="2" s="1"/>
</calcChain>
</file>

<file path=xl/sharedStrings.xml><?xml version="1.0" encoding="utf-8"?>
<sst xmlns="http://schemas.openxmlformats.org/spreadsheetml/2006/main" count="177" uniqueCount="75">
  <si>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</si>
  <si>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</si>
  <si>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</si>
  <si>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</si>
  <si>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</si>
  <si>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</si>
  <si>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</si>
  <si>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</si>
  <si>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</si>
  <si>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</si>
  <si>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Numune</t>
  </si>
  <si>
    <t>absorbans</t>
  </si>
  <si>
    <t>concentration (ng/ml)</t>
  </si>
  <si>
    <t>result(ng/ml)</t>
  </si>
  <si>
    <t>concentration (mlU/ml)</t>
  </si>
  <si>
    <t>result(mlU/ml)</t>
  </si>
  <si>
    <t>KİT ADI</t>
  </si>
  <si>
    <t>TÜR</t>
  </si>
  <si>
    <t>MARKA</t>
  </si>
  <si>
    <t>CAT. NO</t>
  </si>
  <si>
    <t>Yöntem</t>
  </si>
  <si>
    <t>Kullanılan Cihaz</t>
  </si>
  <si>
    <t>Rat</t>
  </si>
  <si>
    <t>BT-lab</t>
  </si>
  <si>
    <t>ELİSA</t>
  </si>
  <si>
    <t>Mıcroplate reader: BIO-TEK EL X 800-Aotu strıp washer:BIO TEK EL X 50</t>
  </si>
  <si>
    <t>Follicle-stimulating hormone</t>
  </si>
  <si>
    <t>EA0015Ra</t>
  </si>
  <si>
    <t>Luteinizing Hormone</t>
  </si>
  <si>
    <t>EA0013Ra</t>
  </si>
  <si>
    <t xml:space="preserve"> The reaction is terminated by addition of acidic stop solution and absorbance is measured at 450 nm. </t>
  </si>
  <si>
    <t>Luteinizing Hormone Assay Principle</t>
  </si>
  <si>
    <t>This kit is an Enzyme-Linked Immunosorbent Assay (ELISA). The plate has been pre-coated with Rat LH antibody. Rat  LH  present in the sample is added and binds to antibodies coated on the wells.</t>
  </si>
  <si>
    <t>And then biotinylated Rat LH  Antibody is added and binds to Rat  LH  in the sample. Then Streptavidin-HRP is added and binds to the Biotinylated Rat LH  antibody.</t>
  </si>
  <si>
    <t>After incubation unbound Streptavidin-HRP is washed away during a washing step. Substrate solution is then added and color develops in proportion to the amount of Rat  LH .</t>
  </si>
  <si>
    <t>This kit is an Enzyme-Linked Immunosorbent Assay (ELISA). The plate has been pre-coated with Rat FSH antibody. Rat FSH  present in the sample is added and binds to antibodies coated on the wells.</t>
  </si>
  <si>
    <t>And then biotinylated Rat FSH  Antibody is added and binds to Rat FSH  in the sample. Then Streptavidin-HRP is added and binds to the Biotinylated Rat FSH  antibody.</t>
  </si>
  <si>
    <t>After incubation unbound Streptavidin-HRP is washed away during a washing step. Substrate solution is then added and color develops in proportion to the amount of Rat FSH .</t>
  </si>
  <si>
    <t>Follicle-stimulating Hormone Assay Principle</t>
  </si>
  <si>
    <t>K-1</t>
  </si>
  <si>
    <t>K-2</t>
  </si>
  <si>
    <t>K-3</t>
  </si>
  <si>
    <t>K-4</t>
  </si>
  <si>
    <t>K-5</t>
  </si>
  <si>
    <t>S-1</t>
  </si>
  <si>
    <t>S-2</t>
  </si>
  <si>
    <t>S-3</t>
  </si>
  <si>
    <t>S-4</t>
  </si>
  <si>
    <t>S-5</t>
  </si>
  <si>
    <t>A-1</t>
  </si>
  <si>
    <t>A-2</t>
  </si>
  <si>
    <t>A-3</t>
  </si>
  <si>
    <t>A-4</t>
  </si>
  <si>
    <t>A-5</t>
  </si>
  <si>
    <t>A-6</t>
  </si>
  <si>
    <t>A-7</t>
  </si>
  <si>
    <t>A-8</t>
  </si>
  <si>
    <t>A-9</t>
  </si>
  <si>
    <t>A-10</t>
  </si>
  <si>
    <t>V-1</t>
  </si>
  <si>
    <t>V-2</t>
  </si>
  <si>
    <t>V-3</t>
  </si>
  <si>
    <t>V-4</t>
  </si>
  <si>
    <t>V-5</t>
  </si>
  <si>
    <t>V-6</t>
  </si>
  <si>
    <t>V-7</t>
  </si>
  <si>
    <t>V-8</t>
  </si>
  <si>
    <t>V-9</t>
  </si>
  <si>
    <t>V-10</t>
  </si>
  <si>
    <t>Testosterone</t>
  </si>
  <si>
    <t>EA0023Ra</t>
  </si>
  <si>
    <t>This kit is an Enzyme-Linked Immunosorbent Assay (ELISA). The plate has been pre-coated with Rat T antibody. Rat T  present in the sample is added and binds to antibodies coated on the wells.</t>
  </si>
  <si>
    <t>And then biotinylated Rat T  Antibody is added and binds to Rat T in the sample. Then Streptavidin-HRP is added and binds to the Biotinylated Rat T  antibody.</t>
  </si>
  <si>
    <t>After incubation unbound Streptavidin-HRP is washed away during a washing step. Substrate solution is then added and color develops in proportion to the amount of Rat T .</t>
  </si>
  <si>
    <t>Testosterone Assay Principle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</si>
</sst>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b/>
      <sz val="11"/>
      <color rgb="FF000000"/>
      <name val="Times New Roman"/>
      <family val="1"/>
      <charset val="16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0" xfId="0" applyFont="1"/>
    <xf numFmtId="0" fontId="0" fillId="0" borderId="0" xfId="0"/>
    <xf numFmtId="0" fontId="0" fillId="0" borderId="0" xfId="0"/>
    <xf numFmtId="0" fontId="1" fillId="2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FSH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4937860892388458"/>
                  <c:y val="-0.46218394575678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FSH!$C$17:$C$21</c:f>
              <c:numCache>
                <c:formatCode>General</c:formatCode>
                <c:ptCount val="5"/>
                <c:pt idx="0">
                  <c:v>4.7000000000000014E-2</c:v>
                </c:pt>
                <c:pt idx="1">
                  <c:v>0.497</c:v>
                </c:pt>
                <c:pt idx="2">
                  <c:v>0.81200000000000006</c:v>
                </c:pt>
                <c:pt idx="3">
                  <c:v>1.0509999999999999</c:v>
                </c:pt>
                <c:pt idx="4">
                  <c:v>1.5290000000000001</c:v>
                </c:pt>
              </c:numCache>
            </c:numRef>
          </c:xVal>
          <c:yVal>
            <c:numRef>
              <c:f>FSH!$D$17:$D$21</c:f>
              <c:numCache>
                <c:formatCode>General</c:formatCode>
                <c:ptCount val="5"/>
                <c:pt idx="0">
                  <c:v>12.8</c:v>
                </c:pt>
                <c:pt idx="1">
                  <c:v>6.4</c:v>
                </c:pt>
                <c:pt idx="2">
                  <c:v>3.2</c:v>
                </c:pt>
                <c:pt idx="3">
                  <c:v>1.6</c:v>
                </c:pt>
                <c:pt idx="4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BF-4B8A-A9CE-A95E150AD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21120"/>
        <c:axId val="343713904"/>
      </c:scatterChart>
      <c:valAx>
        <c:axId val="34372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43713904"/>
        <c:crosses val="autoZero"/>
        <c:crossBetween val="midCat"/>
      </c:valAx>
      <c:valAx>
        <c:axId val="3437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4372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747703412073491"/>
                  <c:y val="-0.44366542723826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LH!$C$16:$C$20</c:f>
              <c:numCache>
                <c:formatCode>General</c:formatCode>
                <c:ptCount val="5"/>
                <c:pt idx="0">
                  <c:v>0.03</c:v>
                </c:pt>
                <c:pt idx="1">
                  <c:v>0.46900000000000003</c:v>
                </c:pt>
                <c:pt idx="2">
                  <c:v>0.89</c:v>
                </c:pt>
                <c:pt idx="3">
                  <c:v>1.1240000000000001</c:v>
                </c:pt>
                <c:pt idx="4">
                  <c:v>1.5580000000000001</c:v>
                </c:pt>
              </c:numCache>
            </c:numRef>
          </c:xVal>
          <c:yVal>
            <c:numRef>
              <c:f>LH!$D$16:$D$20</c:f>
              <c:numCache>
                <c:formatCode>General</c:formatCode>
                <c:ptCount val="5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B1-4D90-8C14-7E89F2529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13576"/>
        <c:axId val="343720792"/>
      </c:scatterChart>
      <c:valAx>
        <c:axId val="34371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43720792"/>
        <c:crosses val="autoZero"/>
        <c:crossBetween val="midCat"/>
      </c:valAx>
      <c:valAx>
        <c:axId val="34372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4371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TESTOSTERONE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3476596675415578"/>
                  <c:y val="-0.44366542723826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TESTOSTERONE!$C$17:$C$21</c:f>
              <c:numCache>
                <c:formatCode>General</c:formatCode>
                <c:ptCount val="5"/>
                <c:pt idx="0">
                  <c:v>9.4999999999999987E-2</c:v>
                </c:pt>
                <c:pt idx="1">
                  <c:v>0.60000000000000009</c:v>
                </c:pt>
                <c:pt idx="2">
                  <c:v>0.93700000000000006</c:v>
                </c:pt>
                <c:pt idx="3">
                  <c:v>1.3009999999999999</c:v>
                </c:pt>
                <c:pt idx="4">
                  <c:v>1.702</c:v>
                </c:pt>
              </c:numCache>
            </c:numRef>
          </c:xVal>
          <c:yVal>
            <c:numRef>
              <c:f>TESTOSTERONE!$D$17:$D$21</c:f>
              <c:numCache>
                <c:formatCode>General</c:formatCode>
                <c:ptCount val="5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  <c:pt idx="4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84-4BA0-9615-F1B469490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257248"/>
        <c:axId val="426264464"/>
      </c:scatterChart>
      <c:valAx>
        <c:axId val="42625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26264464"/>
        <c:crosses val="autoZero"/>
        <c:crossBetween val="midCat"/>
      </c:valAx>
      <c:valAx>
        <c:axId val="4262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2625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7</xdr:row>
      <xdr:rowOff>30480</xdr:rowOff>
    </xdr:from>
    <xdr:to>
      <xdr:col>14</xdr:col>
      <xdr:colOff>586740</xdr:colOff>
      <xdr:row>22</xdr:row>
      <xdr:rowOff>30480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281940</xdr:colOff>
      <xdr:row>7</xdr:row>
      <xdr:rowOff>0</xdr:rowOff>
    </xdr:from>
    <xdr:to>
      <xdr:col>15</xdr:col>
      <xdr:colOff>586740</xdr:colOff>
      <xdr:row>22</xdr:row>
      <xdr:rowOff>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8</xdr:row>
      <xdr:rowOff>22860</xdr:rowOff>
    </xdr:from>
    <xdr:to>
      <xdr:col>13</xdr:col>
      <xdr:colOff>601980</xdr:colOff>
      <xdr:row>23</xdr:row>
      <xdr:rowOff>22860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5</xdr:col>
      <xdr:colOff>533400</xdr:colOff>
      <xdr:row>50</xdr:row>
      <xdr:rowOff>119018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2980"/>
          <a:ext cx="7772400" cy="834861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opya%20EMRAH%20&#214;ZDEM&#304;R-CATAL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  <sheetName val="Sayfa2"/>
      <sheetName val="Sayfa3"/>
    </sheetNames>
    <sheetDataSet>
      <sheetData sheetId="0"/>
      <sheetData sheetId="1">
        <row r="14">
          <cell r="C14">
            <v>2.444</v>
          </cell>
          <cell r="D14">
            <v>100</v>
          </cell>
        </row>
        <row r="15">
          <cell r="C15">
            <v>1.2729999999999999</v>
          </cell>
          <cell r="D15">
            <v>50</v>
          </cell>
        </row>
        <row r="16">
          <cell r="C16">
            <v>0.77</v>
          </cell>
          <cell r="D16">
            <v>25</v>
          </cell>
        </row>
        <row r="17">
          <cell r="C17">
            <v>0.29499999999999998</v>
          </cell>
          <cell r="D17">
            <v>12.5</v>
          </cell>
        </row>
        <row r="18">
          <cell r="C18">
            <v>0.18099999999999999</v>
          </cell>
          <cell r="D18">
            <v>6.25</v>
          </cell>
        </row>
        <row r="19">
          <cell r="C19">
            <v>0</v>
          </cell>
          <cell r="D19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1"/>
  <sheetViews>
    <sheetView tabSelected="1" workbookViewId="0">
      <selection activeCell="F4" sqref="F4"/>
    </sheetView>
  </sheetViews>
  <sheetFormatPr defaultRowHeight="14.4" x14ac:dyDescent="0.3"/>
  <cols>
    <col min="1" max="1" width="18.77734375" customWidth="1"/>
    <col min="2" max="2" width="12" customWidth="1"/>
    <col min="3" max="3" width="12.44140625" customWidth="1"/>
    <col min="4" max="4" width="12.5546875" customWidth="1"/>
    <col min="5" max="5" width="18.33203125" customWidth="1"/>
  </cols>
  <sheetData>
    <row r="2" spans="1:5" x14ac:dyDescent="0.3">
      <c r="A2" s="8">
        <v>0.13600000000000001</v>
      </c>
      <c r="B2" s="5">
        <v>0.749</v>
      </c>
      <c r="C2" s="5">
        <v>0.9</v>
      </c>
      <c r="D2" s="5">
        <v>0.84399999999999997</v>
      </c>
      <c r="E2" s="5">
        <v>0.73899999999999999</v>
      </c>
    </row>
    <row r="3" spans="1:5" x14ac:dyDescent="0.3">
      <c r="A3" s="8">
        <v>0.58599999999999997</v>
      </c>
      <c r="B3" s="5">
        <v>0.88700000000000001</v>
      </c>
      <c r="C3" s="5">
        <v>0.77500000000000002</v>
      </c>
      <c r="D3" s="5">
        <v>0.90600000000000003</v>
      </c>
      <c r="E3" s="5">
        <v>0.85599999999999998</v>
      </c>
    </row>
    <row r="4" spans="1:5" x14ac:dyDescent="0.3">
      <c r="A4" s="8">
        <v>0.90100000000000002</v>
      </c>
      <c r="B4" s="5">
        <v>0.58899999999999997</v>
      </c>
      <c r="C4" s="5">
        <v>0.89700000000000002</v>
      </c>
      <c r="D4" s="5">
        <v>0.93100000000000005</v>
      </c>
      <c r="E4" s="5">
        <v>0.90400000000000003</v>
      </c>
    </row>
    <row r="5" spans="1:5" x14ac:dyDescent="0.3">
      <c r="A5" s="8">
        <v>1.1399999999999999</v>
      </c>
      <c r="B5" s="5">
        <v>0.82400000000000007</v>
      </c>
      <c r="C5" s="5">
        <v>0.81600000000000006</v>
      </c>
      <c r="D5" s="5">
        <v>0.79100000000000004</v>
      </c>
      <c r="E5" s="5">
        <v>0.65500000000000003</v>
      </c>
    </row>
    <row r="6" spans="1:5" x14ac:dyDescent="0.3">
      <c r="A6" s="8">
        <v>1.6180000000000001</v>
      </c>
      <c r="B6" s="5">
        <v>0.64400000000000002</v>
      </c>
      <c r="C6" s="5">
        <v>0.95200000000000007</v>
      </c>
      <c r="D6" s="5">
        <v>0.61499999999999999</v>
      </c>
      <c r="E6" s="5">
        <v>0.69500000000000006</v>
      </c>
    </row>
    <row r="7" spans="1:5" x14ac:dyDescent="0.3">
      <c r="A7" s="9">
        <v>8.8999999999999996E-2</v>
      </c>
      <c r="B7" s="5">
        <v>0.77100000000000002</v>
      </c>
      <c r="C7" s="5">
        <v>0.67900000000000005</v>
      </c>
      <c r="D7" s="5">
        <v>0.754</v>
      </c>
      <c r="E7" s="5">
        <v>0.499</v>
      </c>
    </row>
    <row r="8" spans="1:5" x14ac:dyDescent="0.3">
      <c r="B8" s="5">
        <v>0.86299999999999999</v>
      </c>
      <c r="C8" s="5">
        <v>0.90500000000000003</v>
      </c>
      <c r="D8" s="5">
        <v>1.2730000000000001</v>
      </c>
      <c r="E8" s="5">
        <v>4.3000000000000003E-2</v>
      </c>
    </row>
    <row r="9" spans="1:5" x14ac:dyDescent="0.3">
      <c r="B9" s="5">
        <v>0.66</v>
      </c>
      <c r="C9" s="5">
        <v>0.9</v>
      </c>
      <c r="D9" s="5">
        <v>0.73199999999999998</v>
      </c>
      <c r="E9" s="5">
        <v>4.3999999999999997E-2</v>
      </c>
    </row>
    <row r="16" spans="1:5" x14ac:dyDescent="0.3">
      <c r="A16" s="11"/>
      <c r="B16" s="1" t="s">
        <v>0</v>
      </c>
      <c r="C16" s="1" t="s">
        <v>1</v>
      </c>
      <c r="D16" s="1" t="s">
        <v>2</v>
      </c>
      <c r="E16" s="1" t="s">
        <v>3</v>
      </c>
    </row>
    <row r="17" spans="1:13" x14ac:dyDescent="0.3">
      <c r="A17" s="20" t="s">
        <v>4</v>
      </c>
      <c r="B17" s="8">
        <v>0.13600000000000001</v>
      </c>
      <c r="C17" s="2">
        <f>B17-B22</f>
        <v>4.7000000000000014E-2</v>
      </c>
      <c r="D17" s="2">
        <v>12.8</v>
      </c>
      <c r="E17" s="3">
        <f>(6.1927*C17*C17)-(17.905*C17)+(13.666)</f>
        <v>12.838144674300001</v>
      </c>
    </row>
    <row r="18" spans="1:13" x14ac:dyDescent="0.3">
      <c r="A18" s="20" t="s">
        <v>5</v>
      </c>
      <c r="B18" s="8">
        <v>0.58599999999999997</v>
      </c>
      <c r="C18" s="2">
        <f>B18-B22</f>
        <v>0.497</v>
      </c>
      <c r="D18" s="2">
        <v>6.4</v>
      </c>
      <c r="E18" s="3">
        <f t="shared" ref="E18:E61" si="0">(6.1927*C18*C18)-(17.905*C18)+(13.666)</f>
        <v>6.2968676342999998</v>
      </c>
    </row>
    <row r="19" spans="1:13" x14ac:dyDescent="0.3">
      <c r="A19" s="20" t="s">
        <v>6</v>
      </c>
      <c r="B19" s="8">
        <v>0.90100000000000002</v>
      </c>
      <c r="C19" s="2">
        <f>B19-B22</f>
        <v>0.81200000000000006</v>
      </c>
      <c r="D19" s="2">
        <v>3.2</v>
      </c>
      <c r="E19" s="3">
        <f t="shared" si="0"/>
        <v>3.2102595887999996</v>
      </c>
    </row>
    <row r="20" spans="1:13" x14ac:dyDescent="0.3">
      <c r="A20" s="20" t="s">
        <v>7</v>
      </c>
      <c r="B20" s="8">
        <v>1.1399999999999999</v>
      </c>
      <c r="C20" s="2">
        <f>B20-B22</f>
        <v>1.0509999999999999</v>
      </c>
      <c r="D20" s="2">
        <v>1.6</v>
      </c>
      <c r="E20" s="3">
        <f t="shared" si="0"/>
        <v>1.6883076126999992</v>
      </c>
    </row>
    <row r="21" spans="1:13" x14ac:dyDescent="0.3">
      <c r="A21" s="20" t="s">
        <v>8</v>
      </c>
      <c r="B21" s="8">
        <v>1.6180000000000001</v>
      </c>
      <c r="C21" s="2">
        <f>B21-B22</f>
        <v>1.5290000000000001</v>
      </c>
      <c r="D21" s="2">
        <v>0.8</v>
      </c>
      <c r="E21" s="3">
        <f t="shared" si="0"/>
        <v>0.76680296070000153</v>
      </c>
    </row>
    <row r="22" spans="1:13" x14ac:dyDescent="0.3">
      <c r="A22" s="20" t="s">
        <v>9</v>
      </c>
      <c r="B22" s="9">
        <v>8.8999999999999996E-2</v>
      </c>
      <c r="C22" s="2">
        <f>B22-B22</f>
        <v>0</v>
      </c>
      <c r="D22" s="2">
        <v>0</v>
      </c>
      <c r="E22" s="3">
        <v>0</v>
      </c>
    </row>
    <row r="23" spans="1:13" x14ac:dyDescent="0.3">
      <c r="K23" s="10" t="s">
        <v>14</v>
      </c>
      <c r="L23" s="10"/>
      <c r="M23" s="10"/>
    </row>
    <row r="31" spans="1:13" x14ac:dyDescent="0.3">
      <c r="A31" s="4" t="s">
        <v>10</v>
      </c>
      <c r="B31" s="5" t="s">
        <v>11</v>
      </c>
      <c r="C31" s="7" t="s">
        <v>9</v>
      </c>
      <c r="D31" s="2" t="s">
        <v>1</v>
      </c>
      <c r="E31" s="6" t="s">
        <v>15</v>
      </c>
    </row>
    <row r="32" spans="1:13" x14ac:dyDescent="0.3">
      <c r="A32" s="4" t="s">
        <v>39</v>
      </c>
      <c r="B32" s="5">
        <v>0.749</v>
      </c>
      <c r="C32" s="9">
        <v>8.8999999999999996E-2</v>
      </c>
      <c r="D32" s="2">
        <f>(B32-C32)</f>
        <v>0.66</v>
      </c>
      <c r="E32" s="3">
        <f>(6.1927*D32*D32)-(17.905*D32)+(13.666)</f>
        <v>4.5462401200000002</v>
      </c>
    </row>
    <row r="33" spans="1:5" x14ac:dyDescent="0.3">
      <c r="A33" s="4" t="s">
        <v>40</v>
      </c>
      <c r="B33" s="5">
        <v>0.88700000000000001</v>
      </c>
      <c r="C33" s="9">
        <v>8.8999999999999996E-2</v>
      </c>
      <c r="D33" s="2">
        <f>(B33-C33)</f>
        <v>0.79800000000000004</v>
      </c>
      <c r="E33" s="3">
        <f>(6.1927*D33*D33)-(17.905*D33)+(13.666)</f>
        <v>3.3213461307999985</v>
      </c>
    </row>
    <row r="34" spans="1:5" x14ac:dyDescent="0.3">
      <c r="A34" s="4" t="s">
        <v>41</v>
      </c>
      <c r="B34" s="5">
        <v>0.58899999999999997</v>
      </c>
      <c r="C34" s="9">
        <v>8.8999999999999996E-2</v>
      </c>
      <c r="D34" s="2">
        <f>(B34-C34)</f>
        <v>0.5</v>
      </c>
      <c r="E34" s="3">
        <f>(6.1927*D34*D34)-(17.905*D34)+(13.666)</f>
        <v>6.2616750000000003</v>
      </c>
    </row>
    <row r="35" spans="1:5" x14ac:dyDescent="0.3">
      <c r="A35" s="4" t="s">
        <v>42</v>
      </c>
      <c r="B35" s="5">
        <v>0.82400000000000007</v>
      </c>
      <c r="C35" s="9">
        <v>8.8999999999999996E-2</v>
      </c>
      <c r="D35" s="2">
        <f>(B35-C35)</f>
        <v>0.7350000000000001</v>
      </c>
      <c r="E35" s="3">
        <f>(6.1927*D35*D35)-(17.905*D35)+(13.666)</f>
        <v>3.851276357499998</v>
      </c>
    </row>
    <row r="36" spans="1:5" x14ac:dyDescent="0.3">
      <c r="A36" s="4" t="s">
        <v>43</v>
      </c>
      <c r="B36" s="5">
        <v>0.64400000000000002</v>
      </c>
      <c r="C36" s="9">
        <v>8.8999999999999996E-2</v>
      </c>
      <c r="D36" s="2">
        <f>(B36-C36)</f>
        <v>0.55500000000000005</v>
      </c>
      <c r="E36" s="3">
        <f>(6.1927*D36*D36)-(17.905*D36)+(13.666)</f>
        <v>5.6362314174999995</v>
      </c>
    </row>
    <row r="37" spans="1:5" x14ac:dyDescent="0.3">
      <c r="A37" s="4" t="s">
        <v>44</v>
      </c>
      <c r="B37" s="5">
        <v>0.77100000000000002</v>
      </c>
      <c r="C37" s="9">
        <v>8.8999999999999996E-2</v>
      </c>
      <c r="D37" s="2">
        <f>(B37-C37)</f>
        <v>0.68200000000000005</v>
      </c>
      <c r="E37" s="3">
        <f>(6.1927*D37*D37)-(17.905*D37)+(13.666)</f>
        <v>4.3351633947999986</v>
      </c>
    </row>
    <row r="38" spans="1:5" x14ac:dyDescent="0.3">
      <c r="A38" s="4" t="s">
        <v>45</v>
      </c>
      <c r="B38" s="5">
        <v>0.86299999999999999</v>
      </c>
      <c r="C38" s="9">
        <v>8.8999999999999996E-2</v>
      </c>
      <c r="D38" s="2">
        <f>(B38-C38)</f>
        <v>0.77400000000000002</v>
      </c>
      <c r="E38" s="3">
        <f>(6.1927*D38*D38)-(17.905*D38)+(13.666)</f>
        <v>3.5174279451999997</v>
      </c>
    </row>
    <row r="39" spans="1:5" x14ac:dyDescent="0.3">
      <c r="A39" s="4" t="s">
        <v>46</v>
      </c>
      <c r="B39" s="5">
        <v>0.66</v>
      </c>
      <c r="C39" s="9">
        <v>8.8999999999999996E-2</v>
      </c>
      <c r="D39" s="2">
        <f>(B39-C39)</f>
        <v>0.57100000000000006</v>
      </c>
      <c r="E39" s="3">
        <f>(6.1927*D39*D39)-(17.905*D39)+(13.666)</f>
        <v>5.461319100699999</v>
      </c>
    </row>
    <row r="40" spans="1:5" x14ac:dyDescent="0.3">
      <c r="A40" s="4" t="s">
        <v>47</v>
      </c>
      <c r="B40" s="5">
        <v>0.9</v>
      </c>
      <c r="C40" s="9">
        <v>8.8999999999999996E-2</v>
      </c>
      <c r="D40" s="2">
        <f>(B40-C40)</f>
        <v>0.81100000000000005</v>
      </c>
      <c r="E40" s="3">
        <f>(6.1927*D40*D40)-(17.905*D40)+(13.666)</f>
        <v>3.2181138366999988</v>
      </c>
    </row>
    <row r="41" spans="1:5" x14ac:dyDescent="0.3">
      <c r="A41" s="4" t="s">
        <v>48</v>
      </c>
      <c r="B41" s="5">
        <v>0.77500000000000002</v>
      </c>
      <c r="C41" s="9">
        <v>8.8999999999999996E-2</v>
      </c>
      <c r="D41" s="2">
        <f>(B41-C41)</f>
        <v>0.68600000000000005</v>
      </c>
      <c r="E41" s="3">
        <f>(6.1927*D41*D41)-(17.905*D41)+(13.666)</f>
        <v>4.2974298491999985</v>
      </c>
    </row>
    <row r="42" spans="1:5" x14ac:dyDescent="0.3">
      <c r="A42" s="4" t="s">
        <v>49</v>
      </c>
      <c r="B42" s="5">
        <v>0.89700000000000002</v>
      </c>
      <c r="C42" s="9">
        <v>8.8999999999999996E-2</v>
      </c>
      <c r="D42" s="2">
        <f>(B42-C42)</f>
        <v>0.80800000000000005</v>
      </c>
      <c r="E42" s="3">
        <f>(6.1927*D42*D42)-(17.905*D42)+(13.666)</f>
        <v>3.241750892799999</v>
      </c>
    </row>
    <row r="43" spans="1:5" x14ac:dyDescent="0.3">
      <c r="A43" s="4" t="s">
        <v>50</v>
      </c>
      <c r="B43" s="5">
        <v>0.81600000000000006</v>
      </c>
      <c r="C43" s="9">
        <v>8.8999999999999996E-2</v>
      </c>
      <c r="D43" s="2">
        <f>(B43-C43)</f>
        <v>0.72700000000000009</v>
      </c>
      <c r="E43" s="3">
        <f>(6.1927*D43*D43)-(17.905*D43)+(13.666)</f>
        <v>3.9220865383000003</v>
      </c>
    </row>
    <row r="44" spans="1:5" x14ac:dyDescent="0.3">
      <c r="A44" s="4" t="s">
        <v>51</v>
      </c>
      <c r="B44" s="5">
        <v>0.95200000000000007</v>
      </c>
      <c r="C44" s="9">
        <v>8.8999999999999996E-2</v>
      </c>
      <c r="D44" s="2">
        <f>(B44-C44)</f>
        <v>0.8630000000000001</v>
      </c>
      <c r="E44" s="3">
        <f>(6.1927*D44*D44)-(17.905*D44)+(13.666)</f>
        <v>2.8261159862999996</v>
      </c>
    </row>
    <row r="45" spans="1:5" x14ac:dyDescent="0.3">
      <c r="A45" s="4" t="s">
        <v>52</v>
      </c>
      <c r="B45" s="5">
        <v>0.67900000000000005</v>
      </c>
      <c r="C45" s="9">
        <v>8.8999999999999996E-2</v>
      </c>
      <c r="D45" s="2">
        <f>(B45-C45)</f>
        <v>0.59000000000000008</v>
      </c>
      <c r="E45" s="3">
        <f>(6.1927*D45*D45)-(17.905*D45)+(13.666)</f>
        <v>5.2577288699999993</v>
      </c>
    </row>
    <row r="46" spans="1:5" x14ac:dyDescent="0.3">
      <c r="A46" s="4" t="s">
        <v>53</v>
      </c>
      <c r="B46" s="5">
        <v>0.90500000000000003</v>
      </c>
      <c r="C46" s="9">
        <v>8.8999999999999996E-2</v>
      </c>
      <c r="D46" s="2">
        <f>(B46-C46)</f>
        <v>0.81600000000000006</v>
      </c>
      <c r="E46" s="3">
        <f>(6.1927*D46*D46)-(17.905*D46)+(13.666)</f>
        <v>3.1789664511999991</v>
      </c>
    </row>
    <row r="47" spans="1:5" x14ac:dyDescent="0.3">
      <c r="A47" s="4" t="s">
        <v>54</v>
      </c>
      <c r="B47" s="5">
        <v>0.9</v>
      </c>
      <c r="C47" s="9">
        <v>8.8999999999999996E-2</v>
      </c>
      <c r="D47" s="2">
        <f>(B47-C47)</f>
        <v>0.81100000000000005</v>
      </c>
      <c r="E47" s="3">
        <f>(6.1927*D47*D47)-(17.905*D47)+(13.666)</f>
        <v>3.2181138366999988</v>
      </c>
    </row>
    <row r="48" spans="1:5" x14ac:dyDescent="0.3">
      <c r="A48" s="4" t="s">
        <v>55</v>
      </c>
      <c r="B48" s="5">
        <v>0.84399999999999997</v>
      </c>
      <c r="C48" s="9">
        <v>8.8999999999999996E-2</v>
      </c>
      <c r="D48" s="2">
        <f>(B48-C48)</f>
        <v>0.755</v>
      </c>
      <c r="E48" s="3">
        <f>(6.1927*D48*D48)-(17.905*D48)+(13.666)</f>
        <v>3.6777188175000006</v>
      </c>
    </row>
    <row r="49" spans="1:5" x14ac:dyDescent="0.3">
      <c r="A49" s="4" t="s">
        <v>56</v>
      </c>
      <c r="B49" s="5">
        <v>0.90600000000000003</v>
      </c>
      <c r="C49" s="9">
        <v>8.8999999999999996E-2</v>
      </c>
      <c r="D49" s="2">
        <f>(B49-C49)</f>
        <v>0.81700000000000006</v>
      </c>
      <c r="E49" s="3">
        <f>(6.1927*D49*D49)-(17.905*D49)+(13.666)</f>
        <v>3.171174130299999</v>
      </c>
    </row>
    <row r="50" spans="1:5" x14ac:dyDescent="0.3">
      <c r="A50" s="4" t="s">
        <v>57</v>
      </c>
      <c r="B50" s="5">
        <v>0.93100000000000005</v>
      </c>
      <c r="C50" s="9">
        <v>8.8999999999999996E-2</v>
      </c>
      <c r="D50" s="2">
        <f>(B50-C50)</f>
        <v>0.84200000000000008</v>
      </c>
      <c r="E50" s="3">
        <f>(6.1927*D50*D50)-(17.905*D50)+(13.666)</f>
        <v>2.9803913627999989</v>
      </c>
    </row>
    <row r="51" spans="1:5" x14ac:dyDescent="0.3">
      <c r="A51" s="4" t="s">
        <v>58</v>
      </c>
      <c r="B51" s="5">
        <v>0.79100000000000004</v>
      </c>
      <c r="C51" s="9">
        <v>8.8999999999999996E-2</v>
      </c>
      <c r="D51" s="2">
        <f>(B51-C51)</f>
        <v>0.70200000000000007</v>
      </c>
      <c r="E51" s="3">
        <f>(6.1927*D51*D51)-(17.905*D51)+(13.666)</f>
        <v>4.1484773307999987</v>
      </c>
    </row>
    <row r="52" spans="1:5" x14ac:dyDescent="0.3">
      <c r="A52" s="4" t="s">
        <v>59</v>
      </c>
      <c r="B52" s="5">
        <v>0.61499999999999999</v>
      </c>
      <c r="C52" s="9">
        <v>8.8999999999999996E-2</v>
      </c>
      <c r="D52" s="2">
        <f>(B52-C52)</f>
        <v>0.52600000000000002</v>
      </c>
      <c r="E52" s="3">
        <f>(6.1927*D52*D52)-(17.905*D52)+(13.666)</f>
        <v>5.9613414651999985</v>
      </c>
    </row>
    <row r="53" spans="1:5" x14ac:dyDescent="0.3">
      <c r="A53" s="4" t="s">
        <v>60</v>
      </c>
      <c r="B53" s="5">
        <v>0.754</v>
      </c>
      <c r="C53" s="9">
        <v>8.8999999999999996E-2</v>
      </c>
      <c r="D53" s="2">
        <f>(B53-C53)</f>
        <v>0.66500000000000004</v>
      </c>
      <c r="E53" s="3">
        <f>(6.1927*D53*D53)-(17.905*D53)+(13.666)</f>
        <v>4.4977417575</v>
      </c>
    </row>
    <row r="54" spans="1:5" x14ac:dyDescent="0.3">
      <c r="A54" s="4" t="s">
        <v>61</v>
      </c>
      <c r="B54" s="5">
        <v>1.2730000000000001</v>
      </c>
      <c r="C54" s="9">
        <v>8.8999999999999996E-2</v>
      </c>
      <c r="D54" s="2">
        <f>(B54-C54)</f>
        <v>1.1840000000000002</v>
      </c>
      <c r="E54" s="3">
        <f>(6.1927*D54*D54)-(17.905*D54)+(13.666)</f>
        <v>1.1477536512000004</v>
      </c>
    </row>
    <row r="55" spans="1:5" x14ac:dyDescent="0.3">
      <c r="A55" s="4" t="s">
        <v>62</v>
      </c>
      <c r="B55" s="5">
        <v>0.73199999999999998</v>
      </c>
      <c r="C55" s="9">
        <v>8.8999999999999996E-2</v>
      </c>
      <c r="D55" s="2">
        <f>(B55-C55)</f>
        <v>0.64300000000000002</v>
      </c>
      <c r="E55" s="3">
        <f>(6.1927*D55*D55)-(17.905*D55)+(13.666)</f>
        <v>4.7134506222999999</v>
      </c>
    </row>
    <row r="56" spans="1:5" x14ac:dyDescent="0.3">
      <c r="A56" s="4" t="s">
        <v>63</v>
      </c>
      <c r="B56" s="5">
        <v>0.73899999999999999</v>
      </c>
      <c r="C56" s="9">
        <v>8.8999999999999996E-2</v>
      </c>
      <c r="D56" s="2">
        <f>(B56-C56)</f>
        <v>0.65</v>
      </c>
      <c r="E56" s="3">
        <f>(6.1927*D56*D56)-(17.905*D56)+(13.666)</f>
        <v>4.6441657499999991</v>
      </c>
    </row>
    <row r="57" spans="1:5" x14ac:dyDescent="0.3">
      <c r="A57" s="4" t="s">
        <v>64</v>
      </c>
      <c r="B57" s="5">
        <v>0.85599999999999998</v>
      </c>
      <c r="C57" s="9">
        <v>8.8999999999999996E-2</v>
      </c>
      <c r="D57" s="2">
        <f>(B57-C57)</f>
        <v>0.76700000000000002</v>
      </c>
      <c r="E57" s="3">
        <f>(6.1927*D57*D57)-(17.905*D57)+(13.666)</f>
        <v>3.5759622902999997</v>
      </c>
    </row>
    <row r="58" spans="1:5" x14ac:dyDescent="0.3">
      <c r="A58" s="4" t="s">
        <v>65</v>
      </c>
      <c r="B58" s="5">
        <v>0.90400000000000003</v>
      </c>
      <c r="C58" s="9">
        <v>8.8999999999999996E-2</v>
      </c>
      <c r="D58" s="2">
        <f>(B58-C58)</f>
        <v>0.81500000000000006</v>
      </c>
      <c r="E58" s="3">
        <f>(6.1927*D58*D58)-(17.905*D58)+(13.666)</f>
        <v>3.1867711575000008</v>
      </c>
    </row>
    <row r="59" spans="1:5" x14ac:dyDescent="0.3">
      <c r="A59" s="4" t="s">
        <v>66</v>
      </c>
      <c r="B59" s="5">
        <v>0.65500000000000003</v>
      </c>
      <c r="C59" s="9">
        <v>8.8999999999999996E-2</v>
      </c>
      <c r="D59" s="2">
        <f>(B59-C59)</f>
        <v>0.56600000000000006</v>
      </c>
      <c r="E59" s="3">
        <f>(6.1927*D59*D59)-(17.905*D59)+(13.666)</f>
        <v>5.5156386011999992</v>
      </c>
    </row>
    <row r="60" spans="1:5" x14ac:dyDescent="0.3">
      <c r="A60" s="4" t="s">
        <v>67</v>
      </c>
      <c r="B60" s="5">
        <v>0.69500000000000006</v>
      </c>
      <c r="C60" s="9">
        <v>8.8999999999999996E-2</v>
      </c>
      <c r="D60" s="2">
        <f>(B60-C60)</f>
        <v>0.60600000000000009</v>
      </c>
      <c r="E60" s="3">
        <f>(6.1927*D60*D60)-(17.905*D60)+(13.666)</f>
        <v>5.0897523771999982</v>
      </c>
    </row>
    <row r="61" spans="1:5" x14ac:dyDescent="0.3">
      <c r="A61" s="4" t="s">
        <v>68</v>
      </c>
      <c r="B61" s="5">
        <v>0.499</v>
      </c>
      <c r="C61" s="9">
        <v>8.8999999999999996E-2</v>
      </c>
      <c r="D61" s="2">
        <f>(B61-C61)</f>
        <v>0.41000000000000003</v>
      </c>
      <c r="E61" s="3">
        <f>(6.1927*D61*D61)-(17.905*D61)+(13.666)</f>
        <v>7.3659428699999996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9"/>
  <sheetViews>
    <sheetView workbookViewId="0">
      <selection activeCell="H10" sqref="H10"/>
    </sheetView>
  </sheetViews>
  <sheetFormatPr defaultRowHeight="14.4" x14ac:dyDescent="0.3"/>
  <cols>
    <col min="1" max="1" width="20" customWidth="1"/>
    <col min="2" max="2" width="12.21875" customWidth="1"/>
    <col min="3" max="3" width="11.6640625" customWidth="1"/>
    <col min="4" max="4" width="13" customWidth="1"/>
    <col min="5" max="5" width="15.33203125" customWidth="1"/>
  </cols>
  <sheetData>
    <row r="2" spans="1:5" x14ac:dyDescent="0.3">
      <c r="A2" s="8">
        <v>0.105</v>
      </c>
      <c r="B2" s="5">
        <v>0.55500000000000005</v>
      </c>
      <c r="C2" s="5">
        <v>0.57699999999999996</v>
      </c>
      <c r="D2" s="5">
        <v>0.58899999999999997</v>
      </c>
      <c r="E2" s="5">
        <v>0.50900000000000001</v>
      </c>
    </row>
    <row r="3" spans="1:5" x14ac:dyDescent="0.3">
      <c r="A3" s="8">
        <v>0.54400000000000004</v>
      </c>
      <c r="B3" s="5">
        <v>0.76</v>
      </c>
      <c r="C3" s="5">
        <v>0.52600000000000002</v>
      </c>
      <c r="D3" s="5">
        <v>0.82400000000000007</v>
      </c>
      <c r="E3" s="5">
        <v>0.59199999999999997</v>
      </c>
    </row>
    <row r="4" spans="1:5" x14ac:dyDescent="0.3">
      <c r="A4" s="8">
        <v>0.96499999999999997</v>
      </c>
      <c r="B4" s="5">
        <v>0.61699999999999999</v>
      </c>
      <c r="C4" s="5">
        <v>0.64100000000000001</v>
      </c>
      <c r="D4" s="5">
        <v>0.76400000000000001</v>
      </c>
      <c r="E4" s="5">
        <v>0.6</v>
      </c>
    </row>
    <row r="5" spans="1:5" x14ac:dyDescent="0.3">
      <c r="A5" s="8">
        <v>1.1990000000000001</v>
      </c>
      <c r="B5" s="5">
        <v>0.68900000000000006</v>
      </c>
      <c r="C5" s="5">
        <v>0.64500000000000002</v>
      </c>
      <c r="D5" s="5">
        <v>0.72</v>
      </c>
      <c r="E5" s="5">
        <v>0.54900000000000004</v>
      </c>
    </row>
    <row r="6" spans="1:5" x14ac:dyDescent="0.3">
      <c r="A6" s="8">
        <v>1.633</v>
      </c>
      <c r="B6" s="5">
        <v>0.437</v>
      </c>
      <c r="C6" s="5">
        <v>0.57200000000000006</v>
      </c>
      <c r="D6" s="5">
        <v>0.60599999999999998</v>
      </c>
      <c r="E6" s="5">
        <v>0.57899999999999996</v>
      </c>
    </row>
    <row r="7" spans="1:5" x14ac:dyDescent="0.3">
      <c r="A7" s="9">
        <v>7.4999999999999997E-2</v>
      </c>
      <c r="B7" s="5">
        <v>0.61199999999999999</v>
      </c>
      <c r="C7" s="5">
        <v>0.42799999999999999</v>
      </c>
      <c r="D7" s="5">
        <v>0.65300000000000002</v>
      </c>
      <c r="E7" s="5">
        <v>0.42299999999999999</v>
      </c>
    </row>
    <row r="8" spans="1:5" x14ac:dyDescent="0.3">
      <c r="B8" s="5">
        <v>0.63500000000000001</v>
      </c>
      <c r="C8" s="5">
        <v>0.69100000000000006</v>
      </c>
      <c r="D8" s="5">
        <v>1.117</v>
      </c>
      <c r="E8" s="5">
        <v>4.9000000000000002E-2</v>
      </c>
    </row>
    <row r="9" spans="1:5" x14ac:dyDescent="0.3">
      <c r="B9" s="5">
        <v>0.52300000000000002</v>
      </c>
      <c r="C9" s="5">
        <v>0.51900000000000002</v>
      </c>
      <c r="D9" s="5">
        <v>0.72899999999999998</v>
      </c>
      <c r="E9" s="5">
        <v>4.9000000000000002E-2</v>
      </c>
    </row>
    <row r="15" spans="1:5" x14ac:dyDescent="0.3">
      <c r="A15" s="12"/>
      <c r="B15" s="1" t="s">
        <v>0</v>
      </c>
      <c r="C15" s="1" t="s">
        <v>1</v>
      </c>
      <c r="D15" s="1" t="s">
        <v>2</v>
      </c>
      <c r="E15" s="1" t="s">
        <v>3</v>
      </c>
    </row>
    <row r="16" spans="1:5" x14ac:dyDescent="0.3">
      <c r="A16" s="20" t="s">
        <v>4</v>
      </c>
      <c r="B16" s="8">
        <v>0.105</v>
      </c>
      <c r="C16" s="2">
        <f>B16-B21</f>
        <v>0.03</v>
      </c>
      <c r="D16" s="2">
        <v>64</v>
      </c>
      <c r="E16" s="3">
        <f>(27.08*C16*C16)-(81.788*C16)+(65.916)</f>
        <v>63.486731999999996</v>
      </c>
    </row>
    <row r="17" spans="1:14" x14ac:dyDescent="0.3">
      <c r="A17" s="20" t="s">
        <v>5</v>
      </c>
      <c r="B17" s="8">
        <v>0.54400000000000004</v>
      </c>
      <c r="C17" s="2">
        <f>B17-B21</f>
        <v>0.46900000000000003</v>
      </c>
      <c r="D17" s="2">
        <v>32</v>
      </c>
      <c r="E17" s="3">
        <f t="shared" ref="E17:E59" si="0">(27.08*C17*C17)-(81.788*C17)+(65.916)</f>
        <v>33.513971879999993</v>
      </c>
    </row>
    <row r="18" spans="1:14" x14ac:dyDescent="0.3">
      <c r="A18" s="20" t="s">
        <v>6</v>
      </c>
      <c r="B18" s="8">
        <v>0.96499999999999997</v>
      </c>
      <c r="C18" s="2">
        <f>B18-B21</f>
        <v>0.89</v>
      </c>
      <c r="D18" s="2">
        <v>16</v>
      </c>
      <c r="E18" s="3">
        <f t="shared" si="0"/>
        <v>14.574748</v>
      </c>
    </row>
    <row r="19" spans="1:14" x14ac:dyDescent="0.3">
      <c r="A19" s="20" t="s">
        <v>7</v>
      </c>
      <c r="B19" s="8">
        <v>1.1990000000000001</v>
      </c>
      <c r="C19" s="2">
        <f>B19-B21</f>
        <v>1.1240000000000001</v>
      </c>
      <c r="D19" s="2">
        <v>8</v>
      </c>
      <c r="E19" s="3">
        <f t="shared" si="0"/>
        <v>8.1985100799999913</v>
      </c>
    </row>
    <row r="20" spans="1:14" x14ac:dyDescent="0.3">
      <c r="A20" s="20" t="s">
        <v>8</v>
      </c>
      <c r="B20" s="8">
        <v>1.633</v>
      </c>
      <c r="C20" s="2">
        <f>B20-B21</f>
        <v>1.5580000000000001</v>
      </c>
      <c r="D20" s="2">
        <v>4</v>
      </c>
      <c r="E20" s="3">
        <f t="shared" si="0"/>
        <v>4.2233131200000003</v>
      </c>
    </row>
    <row r="21" spans="1:14" x14ac:dyDescent="0.3">
      <c r="A21" s="20" t="s">
        <v>9</v>
      </c>
      <c r="B21" s="9">
        <v>7.4999999999999997E-2</v>
      </c>
      <c r="C21" s="2">
        <f>B21-B21</f>
        <v>0</v>
      </c>
      <c r="D21" s="2">
        <v>0</v>
      </c>
      <c r="E21" s="3">
        <v>0</v>
      </c>
    </row>
    <row r="23" spans="1:14" x14ac:dyDescent="0.3">
      <c r="I23" s="12"/>
      <c r="L23" s="10" t="s">
        <v>14</v>
      </c>
      <c r="M23" s="10"/>
      <c r="N23" s="10"/>
    </row>
    <row r="29" spans="1:14" x14ac:dyDescent="0.3">
      <c r="A29" s="4" t="s">
        <v>10</v>
      </c>
      <c r="B29" s="5" t="s">
        <v>11</v>
      </c>
      <c r="C29" s="7" t="s">
        <v>9</v>
      </c>
      <c r="D29" s="2" t="s">
        <v>1</v>
      </c>
      <c r="E29" s="6" t="s">
        <v>15</v>
      </c>
    </row>
    <row r="30" spans="1:14" x14ac:dyDescent="0.3">
      <c r="A30" s="4" t="s">
        <v>39</v>
      </c>
      <c r="B30" s="5">
        <v>0.55500000000000005</v>
      </c>
      <c r="C30" s="9">
        <v>7.4999999999999997E-2</v>
      </c>
      <c r="D30" s="2">
        <f>(B30-C30)</f>
        <v>0.48000000000000004</v>
      </c>
      <c r="E30" s="3">
        <f>(27.08*D30*D30)-(81.788*D30)+(65.916)</f>
        <v>32.896991999999997</v>
      </c>
    </row>
    <row r="31" spans="1:14" x14ac:dyDescent="0.3">
      <c r="A31" s="4" t="s">
        <v>40</v>
      </c>
      <c r="B31" s="5">
        <v>0.76</v>
      </c>
      <c r="C31" s="9">
        <v>7.4999999999999997E-2</v>
      </c>
      <c r="D31" s="2">
        <f>(B31-C31)</f>
        <v>0.68500000000000005</v>
      </c>
      <c r="E31" s="3">
        <f>(27.08*D31*D31)-(81.788*D31)+(65.916)</f>
        <v>22.597833000000001</v>
      </c>
    </row>
    <row r="32" spans="1:14" x14ac:dyDescent="0.3">
      <c r="A32" s="4" t="s">
        <v>41</v>
      </c>
      <c r="B32" s="5">
        <v>0.61699999999999999</v>
      </c>
      <c r="C32" s="9">
        <v>7.4999999999999997E-2</v>
      </c>
      <c r="D32" s="2">
        <f>(B32-C32)</f>
        <v>0.54200000000000004</v>
      </c>
      <c r="E32" s="3">
        <f>(27.08*D32*D32)-(81.788*D32)+(65.916)</f>
        <v>29.542033119999999</v>
      </c>
    </row>
    <row r="33" spans="1:5" x14ac:dyDescent="0.3">
      <c r="A33" s="4" t="s">
        <v>42</v>
      </c>
      <c r="B33" s="5">
        <v>0.68900000000000006</v>
      </c>
      <c r="C33" s="9">
        <v>7.4999999999999997E-2</v>
      </c>
      <c r="D33" s="2">
        <f>(B33-C33)</f>
        <v>0.6140000000000001</v>
      </c>
      <c r="E33" s="3">
        <f>(27.08*D33*D33)-(81.788*D33)+(65.916)</f>
        <v>25.90721967999999</v>
      </c>
    </row>
    <row r="34" spans="1:5" x14ac:dyDescent="0.3">
      <c r="A34" s="4" t="s">
        <v>43</v>
      </c>
      <c r="B34" s="5">
        <v>0.437</v>
      </c>
      <c r="C34" s="9">
        <v>7.4999999999999997E-2</v>
      </c>
      <c r="D34" s="2">
        <f>(B34-C34)</f>
        <v>0.36199999999999999</v>
      </c>
      <c r="E34" s="3">
        <f>(27.08*D34*D34)-(81.788*D34)+(65.916)</f>
        <v>39.857415519999996</v>
      </c>
    </row>
    <row r="35" spans="1:5" x14ac:dyDescent="0.3">
      <c r="A35" s="4" t="s">
        <v>44</v>
      </c>
      <c r="B35" s="5">
        <v>0.61199999999999999</v>
      </c>
      <c r="C35" s="9">
        <v>7.4999999999999997E-2</v>
      </c>
      <c r="D35" s="2">
        <f>(B35-C35)</f>
        <v>0.53700000000000003</v>
      </c>
      <c r="E35" s="3">
        <f>(27.08*D35*D35)-(81.788*D35)+(65.916)</f>
        <v>29.804876520000001</v>
      </c>
    </row>
    <row r="36" spans="1:5" x14ac:dyDescent="0.3">
      <c r="A36" s="4" t="s">
        <v>45</v>
      </c>
      <c r="B36" s="5">
        <v>0.63500000000000001</v>
      </c>
      <c r="C36" s="9">
        <v>7.4999999999999997E-2</v>
      </c>
      <c r="D36" s="2">
        <f>(B36-C36)</f>
        <v>0.56000000000000005</v>
      </c>
      <c r="E36" s="3">
        <f>(27.08*D36*D36)-(81.788*D36)+(65.916)</f>
        <v>28.607007999999993</v>
      </c>
    </row>
    <row r="37" spans="1:5" x14ac:dyDescent="0.3">
      <c r="A37" s="4" t="s">
        <v>46</v>
      </c>
      <c r="B37" s="5">
        <v>0.52300000000000002</v>
      </c>
      <c r="C37" s="9">
        <v>7.4999999999999997E-2</v>
      </c>
      <c r="D37" s="2">
        <f>(B37-C37)</f>
        <v>0.44800000000000001</v>
      </c>
      <c r="E37" s="3">
        <f>(27.08*D37*D37)-(81.788*D37)+(65.916)</f>
        <v>34.71004031999999</v>
      </c>
    </row>
    <row r="38" spans="1:5" x14ac:dyDescent="0.3">
      <c r="A38" s="4" t="s">
        <v>47</v>
      </c>
      <c r="B38" s="5">
        <v>0.57699999999999996</v>
      </c>
      <c r="C38" s="9">
        <v>7.4999999999999997E-2</v>
      </c>
      <c r="D38" s="2">
        <f>(B38-C38)</f>
        <v>0.502</v>
      </c>
      <c r="E38" s="3">
        <f>(27.08*D38*D38)-(81.788*D38)+(65.916)</f>
        <v>31.682692320000001</v>
      </c>
    </row>
    <row r="39" spans="1:5" x14ac:dyDescent="0.3">
      <c r="A39" s="4" t="s">
        <v>48</v>
      </c>
      <c r="B39" s="5">
        <v>0.52600000000000002</v>
      </c>
      <c r="C39" s="9">
        <v>7.4999999999999997E-2</v>
      </c>
      <c r="D39" s="2">
        <f>(B39-C39)</f>
        <v>0.45100000000000001</v>
      </c>
      <c r="E39" s="3">
        <f>(27.08*D39*D39)-(81.788*D39)+(65.916)</f>
        <v>34.537711080000001</v>
      </c>
    </row>
    <row r="40" spans="1:5" x14ac:dyDescent="0.3">
      <c r="A40" s="4" t="s">
        <v>49</v>
      </c>
      <c r="B40" s="5">
        <v>0.64100000000000001</v>
      </c>
      <c r="C40" s="9">
        <v>7.4999999999999997E-2</v>
      </c>
      <c r="D40" s="2">
        <f>(B40-C40)</f>
        <v>0.56600000000000006</v>
      </c>
      <c r="E40" s="3">
        <f>(27.08*D40*D40)-(81.788*D40)+(65.916)</f>
        <v>28.299232479999993</v>
      </c>
    </row>
    <row r="41" spans="1:5" x14ac:dyDescent="0.3">
      <c r="A41" s="4" t="s">
        <v>50</v>
      </c>
      <c r="B41" s="5">
        <v>0.64500000000000002</v>
      </c>
      <c r="C41" s="9">
        <v>7.4999999999999997E-2</v>
      </c>
      <c r="D41" s="2">
        <f>(B41-C41)</f>
        <v>0.57000000000000006</v>
      </c>
      <c r="E41" s="3">
        <f>(27.08*D41*D41)-(81.788*D41)+(65.916)</f>
        <v>28.095132</v>
      </c>
    </row>
    <row r="42" spans="1:5" x14ac:dyDescent="0.3">
      <c r="A42" s="4" t="s">
        <v>51</v>
      </c>
      <c r="B42" s="5">
        <v>0.57200000000000006</v>
      </c>
      <c r="C42" s="9">
        <v>7.4999999999999997E-2</v>
      </c>
      <c r="D42" s="2">
        <f>(B42-C42)</f>
        <v>0.49700000000000005</v>
      </c>
      <c r="E42" s="3">
        <f>(27.08*D42*D42)-(81.788*D42)+(65.916)</f>
        <v>31.956367719999996</v>
      </c>
    </row>
    <row r="43" spans="1:5" x14ac:dyDescent="0.3">
      <c r="A43" s="4" t="s">
        <v>52</v>
      </c>
      <c r="B43" s="5">
        <v>0.42799999999999999</v>
      </c>
      <c r="C43" s="9">
        <v>7.4999999999999997E-2</v>
      </c>
      <c r="D43" s="2">
        <f>(B43-C43)</f>
        <v>0.35299999999999998</v>
      </c>
      <c r="E43" s="3">
        <f>(27.08*D43*D43)-(81.788*D43)+(65.916)</f>
        <v>40.419247720000001</v>
      </c>
    </row>
    <row r="44" spans="1:5" x14ac:dyDescent="0.3">
      <c r="A44" s="4" t="s">
        <v>53</v>
      </c>
      <c r="B44" s="5">
        <v>0.69100000000000006</v>
      </c>
      <c r="C44" s="9">
        <v>7.4999999999999997E-2</v>
      </c>
      <c r="D44" s="2">
        <f>(B44-C44)</f>
        <v>0.6160000000000001</v>
      </c>
      <c r="E44" s="3">
        <f>(27.08*D44*D44)-(81.788*D44)+(65.916)</f>
        <v>25.81026047999999</v>
      </c>
    </row>
    <row r="45" spans="1:5" x14ac:dyDescent="0.3">
      <c r="A45" s="4" t="s">
        <v>54</v>
      </c>
      <c r="B45" s="5">
        <v>0.51900000000000002</v>
      </c>
      <c r="C45" s="9">
        <v>7.4999999999999997E-2</v>
      </c>
      <c r="D45" s="2">
        <f>(B45-C45)</f>
        <v>0.44400000000000001</v>
      </c>
      <c r="E45" s="3">
        <f>(27.08*D45*D45)-(81.788*D45)+(65.916)</f>
        <v>34.940570879999996</v>
      </c>
    </row>
    <row r="46" spans="1:5" x14ac:dyDescent="0.3">
      <c r="A46" s="4" t="s">
        <v>55</v>
      </c>
      <c r="B46" s="5">
        <v>0.58899999999999997</v>
      </c>
      <c r="C46" s="9">
        <v>7.4999999999999997E-2</v>
      </c>
      <c r="D46" s="2">
        <f>(B46-C46)</f>
        <v>0.51400000000000001</v>
      </c>
      <c r="E46" s="3">
        <f>(27.08*D46*D46)-(81.788*D46)+(65.916)</f>
        <v>31.031395679999996</v>
      </c>
    </row>
    <row r="47" spans="1:5" x14ac:dyDescent="0.3">
      <c r="A47" s="4" t="s">
        <v>56</v>
      </c>
      <c r="B47" s="5">
        <v>0.82400000000000007</v>
      </c>
      <c r="C47" s="9">
        <v>7.4999999999999997E-2</v>
      </c>
      <c r="D47" s="2">
        <f>(B47-C47)</f>
        <v>0.74900000000000011</v>
      </c>
      <c r="E47" s="3">
        <f>(27.08*D47*D47)-(81.788*D47)+(65.916)</f>
        <v>19.848695079999999</v>
      </c>
    </row>
    <row r="48" spans="1:5" x14ac:dyDescent="0.3">
      <c r="A48" s="4" t="s">
        <v>57</v>
      </c>
      <c r="B48" s="5">
        <v>0.76400000000000001</v>
      </c>
      <c r="C48" s="9">
        <v>7.4999999999999997E-2</v>
      </c>
      <c r="D48" s="2">
        <f>(B48-C48)</f>
        <v>0.68900000000000006</v>
      </c>
      <c r="E48" s="3">
        <f>(27.08*D48*D48)-(81.788*D48)+(65.916)</f>
        <v>22.419512679999997</v>
      </c>
    </row>
    <row r="49" spans="1:5" x14ac:dyDescent="0.3">
      <c r="A49" s="4" t="s">
        <v>58</v>
      </c>
      <c r="B49" s="5">
        <v>0.72</v>
      </c>
      <c r="C49" s="9">
        <v>7.4999999999999997E-2</v>
      </c>
      <c r="D49" s="2">
        <f>(B49-C49)</f>
        <v>0.64500000000000002</v>
      </c>
      <c r="E49" s="3">
        <f>(27.08*D49*D49)-(81.788*D49)+(65.916)</f>
        <v>24.428697</v>
      </c>
    </row>
    <row r="50" spans="1:5" x14ac:dyDescent="0.3">
      <c r="A50" s="4" t="s">
        <v>59</v>
      </c>
      <c r="B50" s="5">
        <v>0.60599999999999998</v>
      </c>
      <c r="C50" s="9">
        <v>7.4999999999999997E-2</v>
      </c>
      <c r="D50" s="2">
        <f>(B50-C50)</f>
        <v>0.53100000000000003</v>
      </c>
      <c r="E50" s="3">
        <f>(27.08*D50*D50)-(81.788*D50)+(65.916)</f>
        <v>30.122075879999997</v>
      </c>
    </row>
    <row r="51" spans="1:5" x14ac:dyDescent="0.3">
      <c r="A51" s="4" t="s">
        <v>60</v>
      </c>
      <c r="B51" s="5">
        <v>0.65300000000000002</v>
      </c>
      <c r="C51" s="9">
        <v>7.4999999999999997E-2</v>
      </c>
      <c r="D51" s="2">
        <f>(B51-C51)</f>
        <v>0.57800000000000007</v>
      </c>
      <c r="E51" s="3">
        <f>(27.08*D51*D51)-(81.788*D51)+(65.916)</f>
        <v>27.689530719999993</v>
      </c>
    </row>
    <row r="52" spans="1:5" x14ac:dyDescent="0.3">
      <c r="A52" s="4" t="s">
        <v>61</v>
      </c>
      <c r="B52" s="5">
        <v>1.117</v>
      </c>
      <c r="C52" s="9">
        <v>7.4999999999999997E-2</v>
      </c>
      <c r="D52" s="2">
        <f>(B52-C52)</f>
        <v>1.042</v>
      </c>
      <c r="E52" s="3">
        <f>(27.08*D52*D52)-(81.788*D52)+(65.916)</f>
        <v>10.095393119999997</v>
      </c>
    </row>
    <row r="53" spans="1:5" x14ac:dyDescent="0.3">
      <c r="A53" s="4" t="s">
        <v>62</v>
      </c>
      <c r="B53" s="5">
        <v>0.72899999999999998</v>
      </c>
      <c r="C53" s="9">
        <v>7.4999999999999997E-2</v>
      </c>
      <c r="D53" s="2">
        <f>(B53-C53)</f>
        <v>0.65400000000000003</v>
      </c>
      <c r="E53" s="3">
        <f>(27.08*D53*D53)-(81.788*D53)+(65.916)</f>
        <v>24.009197280000002</v>
      </c>
    </row>
    <row r="54" spans="1:5" x14ac:dyDescent="0.3">
      <c r="A54" s="4" t="s">
        <v>63</v>
      </c>
      <c r="B54" s="5">
        <v>0.50900000000000001</v>
      </c>
      <c r="C54" s="9">
        <v>7.4999999999999997E-2</v>
      </c>
      <c r="D54" s="2">
        <f>(B54-C54)</f>
        <v>0.434</v>
      </c>
      <c r="E54" s="3">
        <f>(27.08*D54*D54)-(81.788*D54)+(65.916)</f>
        <v>35.520688479999997</v>
      </c>
    </row>
    <row r="55" spans="1:5" x14ac:dyDescent="0.3">
      <c r="A55" s="4" t="s">
        <v>64</v>
      </c>
      <c r="B55" s="5">
        <v>0.59199999999999997</v>
      </c>
      <c r="C55" s="9">
        <v>7.4999999999999997E-2</v>
      </c>
      <c r="D55" s="2">
        <f>(B55-C55)</f>
        <v>0.51700000000000002</v>
      </c>
      <c r="E55" s="3">
        <f>(27.08*D55*D55)-(81.788*D55)+(65.916)</f>
        <v>30.869790119999998</v>
      </c>
    </row>
    <row r="56" spans="1:5" x14ac:dyDescent="0.3">
      <c r="A56" s="4" t="s">
        <v>65</v>
      </c>
      <c r="B56" s="5">
        <v>0.6</v>
      </c>
      <c r="C56" s="9">
        <v>7.4999999999999997E-2</v>
      </c>
      <c r="D56" s="2">
        <f>(B56-C56)</f>
        <v>0.52500000000000002</v>
      </c>
      <c r="E56" s="3">
        <f>(27.08*D56*D56)-(81.788*D56)+(65.916)</f>
        <v>30.441225000000003</v>
      </c>
    </row>
    <row r="57" spans="1:5" x14ac:dyDescent="0.3">
      <c r="A57" s="4" t="s">
        <v>66</v>
      </c>
      <c r="B57" s="5">
        <v>0.54900000000000004</v>
      </c>
      <c r="C57" s="9">
        <v>7.4999999999999997E-2</v>
      </c>
      <c r="D57" s="2">
        <f>(B57-C57)</f>
        <v>0.47400000000000003</v>
      </c>
      <c r="E57" s="3">
        <f>(27.08*D57*D57)-(81.788*D57)+(65.916)</f>
        <v>33.232714079999994</v>
      </c>
    </row>
    <row r="58" spans="1:5" x14ac:dyDescent="0.3">
      <c r="A58" s="4" t="s">
        <v>67</v>
      </c>
      <c r="B58" s="5">
        <v>0.57899999999999996</v>
      </c>
      <c r="C58" s="9">
        <v>7.4999999999999997E-2</v>
      </c>
      <c r="D58" s="2">
        <f>(B58-C58)</f>
        <v>0.504</v>
      </c>
      <c r="E58" s="3">
        <f>(27.08*D58*D58)-(81.788*D58)+(65.916)</f>
        <v>31.573601279999998</v>
      </c>
    </row>
    <row r="59" spans="1:5" x14ac:dyDescent="0.3">
      <c r="A59" s="4" t="s">
        <v>68</v>
      </c>
      <c r="B59" s="5">
        <v>0.42299999999999999</v>
      </c>
      <c r="C59" s="9">
        <v>7.4999999999999997E-2</v>
      </c>
      <c r="D59" s="2">
        <f>(B59-C59)</f>
        <v>0.34799999999999998</v>
      </c>
      <c r="E59" s="3">
        <f>(27.08*D59*D59)-(81.788*D59)+(65.916)</f>
        <v>40.733272319999998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1"/>
  <sheetViews>
    <sheetView workbookViewId="0">
      <selection activeCell="H6" sqref="H6"/>
    </sheetView>
  </sheetViews>
  <sheetFormatPr defaultRowHeight="14.4" x14ac:dyDescent="0.3"/>
  <cols>
    <col min="1" max="1" width="14.6640625" customWidth="1"/>
    <col min="2" max="2" width="12.21875" customWidth="1"/>
    <col min="3" max="3" width="11.88671875" customWidth="1"/>
    <col min="4" max="4" width="11.5546875" customWidth="1"/>
    <col min="5" max="5" width="17.109375" customWidth="1"/>
  </cols>
  <sheetData>
    <row r="2" spans="1:5" x14ac:dyDescent="0.3">
      <c r="A2" s="8">
        <v>0.17599999999999999</v>
      </c>
      <c r="B2" s="5">
        <v>0.81700000000000006</v>
      </c>
      <c r="C2" s="5">
        <v>0.85199999999999998</v>
      </c>
      <c r="D2" s="5">
        <v>0.78</v>
      </c>
      <c r="E2" s="5">
        <v>0.67900000000000005</v>
      </c>
    </row>
    <row r="3" spans="1:5" x14ac:dyDescent="0.3">
      <c r="A3" s="8">
        <v>0.68100000000000005</v>
      </c>
      <c r="B3" s="5">
        <v>0.82300000000000006</v>
      </c>
      <c r="C3" s="5">
        <v>0.745</v>
      </c>
      <c r="D3" s="5">
        <v>0.97599999999999998</v>
      </c>
      <c r="E3" s="5">
        <v>0.873</v>
      </c>
    </row>
    <row r="4" spans="1:5" x14ac:dyDescent="0.3">
      <c r="A4" s="8">
        <v>1.018</v>
      </c>
      <c r="B4" s="5">
        <v>0.66200000000000003</v>
      </c>
      <c r="C4" s="5">
        <v>0.83299999999999996</v>
      </c>
      <c r="D4" s="5">
        <v>0.88300000000000001</v>
      </c>
      <c r="E4" s="5">
        <v>0.94900000000000007</v>
      </c>
    </row>
    <row r="5" spans="1:5" x14ac:dyDescent="0.3">
      <c r="A5" s="8">
        <v>1.3819999999999999</v>
      </c>
      <c r="B5" s="5">
        <v>0.76900000000000002</v>
      </c>
      <c r="C5" s="5">
        <v>0.9</v>
      </c>
      <c r="D5" s="5">
        <v>0.84099999999999997</v>
      </c>
      <c r="E5" s="5">
        <v>0.64300000000000002</v>
      </c>
    </row>
    <row r="6" spans="1:5" x14ac:dyDescent="0.3">
      <c r="A6" s="8">
        <v>1.7829999999999999</v>
      </c>
      <c r="B6" s="5">
        <v>0.65400000000000003</v>
      </c>
      <c r="C6" s="5">
        <v>0.76500000000000001</v>
      </c>
      <c r="D6" s="5">
        <v>0.72599999999999998</v>
      </c>
      <c r="E6" s="5">
        <v>0.66900000000000004</v>
      </c>
    </row>
    <row r="7" spans="1:5" x14ac:dyDescent="0.3">
      <c r="A7" s="9">
        <v>8.1000000000000003E-2</v>
      </c>
      <c r="B7" s="5">
        <v>0.69100000000000006</v>
      </c>
      <c r="C7" s="5">
        <v>0.64300000000000002</v>
      </c>
      <c r="D7" s="5">
        <v>0.74399999999999999</v>
      </c>
      <c r="E7" s="5">
        <v>0.48099999999999998</v>
      </c>
    </row>
    <row r="8" spans="1:5" x14ac:dyDescent="0.3">
      <c r="A8" s="2">
        <v>7.1000000000000008E-2</v>
      </c>
      <c r="B8" s="5">
        <v>0.72599999999999998</v>
      </c>
      <c r="C8" s="5">
        <v>0.85099999999999998</v>
      </c>
      <c r="D8" s="5">
        <v>1.2690000000000001</v>
      </c>
      <c r="E8" s="5">
        <v>0.192</v>
      </c>
    </row>
    <row r="9" spans="1:5" x14ac:dyDescent="0.3">
      <c r="A9" s="2">
        <v>4.3000000000000003E-2</v>
      </c>
      <c r="B9" s="5">
        <v>0.66200000000000003</v>
      </c>
      <c r="C9" s="5">
        <v>0.74</v>
      </c>
      <c r="D9" s="5">
        <v>0.77800000000000002</v>
      </c>
      <c r="E9" s="5">
        <v>0.161</v>
      </c>
    </row>
    <row r="16" spans="1:5" x14ac:dyDescent="0.3">
      <c r="A16" s="21"/>
      <c r="B16" s="1" t="s">
        <v>0</v>
      </c>
      <c r="C16" s="1" t="s">
        <v>1</v>
      </c>
      <c r="D16" s="1" t="s">
        <v>2</v>
      </c>
      <c r="E16" s="1" t="s">
        <v>3</v>
      </c>
    </row>
    <row r="17" spans="1:12" x14ac:dyDescent="0.3">
      <c r="A17" s="20" t="s">
        <v>4</v>
      </c>
      <c r="B17" s="8">
        <v>0.17599999999999999</v>
      </c>
      <c r="C17" s="2">
        <f>B17-B22</f>
        <v>9.4999999999999987E-2</v>
      </c>
      <c r="D17" s="2">
        <v>24</v>
      </c>
      <c r="E17" s="3">
        <f>(9.1918*C17*C17)-(30.48*C17)+(26.826)</f>
        <v>24.013355995000001</v>
      </c>
    </row>
    <row r="18" spans="1:12" x14ac:dyDescent="0.3">
      <c r="A18" s="20" t="s">
        <v>5</v>
      </c>
      <c r="B18" s="8">
        <v>0.68100000000000005</v>
      </c>
      <c r="C18" s="2">
        <f>B18-B22</f>
        <v>0.60000000000000009</v>
      </c>
      <c r="D18" s="2">
        <v>12</v>
      </c>
      <c r="E18" s="3">
        <f t="shared" ref="E18:E61" si="0">(9.1918*C18*C18)-(30.48*C18)+(26.826)</f>
        <v>11.847047999999997</v>
      </c>
    </row>
    <row r="19" spans="1:12" x14ac:dyDescent="0.3">
      <c r="A19" s="20" t="s">
        <v>6</v>
      </c>
      <c r="B19" s="8">
        <v>1.018</v>
      </c>
      <c r="C19" s="2">
        <f>B19-B22</f>
        <v>0.93700000000000006</v>
      </c>
      <c r="D19" s="2">
        <v>6</v>
      </c>
      <c r="E19" s="3">
        <f t="shared" si="0"/>
        <v>6.3363554542000031</v>
      </c>
    </row>
    <row r="20" spans="1:12" x14ac:dyDescent="0.3">
      <c r="A20" s="20" t="s">
        <v>7</v>
      </c>
      <c r="B20" s="8">
        <v>1.3819999999999999</v>
      </c>
      <c r="C20" s="2">
        <f>B20-B22</f>
        <v>1.3009999999999999</v>
      </c>
      <c r="D20" s="2">
        <v>3</v>
      </c>
      <c r="E20" s="3">
        <f t="shared" si="0"/>
        <v>2.729569871799999</v>
      </c>
    </row>
    <row r="21" spans="1:12" x14ac:dyDescent="0.3">
      <c r="A21" s="20" t="s">
        <v>8</v>
      </c>
      <c r="B21" s="8">
        <v>1.7829999999999999</v>
      </c>
      <c r="C21" s="2">
        <f>B21-B22</f>
        <v>1.702</v>
      </c>
      <c r="D21" s="2">
        <v>1.5</v>
      </c>
      <c r="E21" s="3">
        <f t="shared" si="0"/>
        <v>1.5758830072000052</v>
      </c>
    </row>
    <row r="22" spans="1:12" x14ac:dyDescent="0.3">
      <c r="A22" s="20" t="s">
        <v>9</v>
      </c>
      <c r="B22" s="9">
        <v>8.1000000000000003E-2</v>
      </c>
      <c r="C22" s="2">
        <f>B22-B22</f>
        <v>0</v>
      </c>
      <c r="D22" s="2">
        <v>0</v>
      </c>
      <c r="E22" s="3">
        <f t="shared" si="0"/>
        <v>26.826000000000001</v>
      </c>
    </row>
    <row r="24" spans="1:12" x14ac:dyDescent="0.3">
      <c r="H24" s="10"/>
      <c r="J24" s="10" t="s">
        <v>12</v>
      </c>
      <c r="K24" s="10"/>
      <c r="L24" s="10"/>
    </row>
    <row r="31" spans="1:12" x14ac:dyDescent="0.3">
      <c r="A31" s="4" t="s">
        <v>10</v>
      </c>
      <c r="B31" s="5" t="s">
        <v>11</v>
      </c>
      <c r="C31" s="7" t="s">
        <v>9</v>
      </c>
      <c r="D31" s="2" t="s">
        <v>1</v>
      </c>
      <c r="E31" s="6" t="s">
        <v>13</v>
      </c>
    </row>
    <row r="32" spans="1:12" x14ac:dyDescent="0.3">
      <c r="A32" s="4" t="s">
        <v>39</v>
      </c>
      <c r="B32" s="5">
        <v>0.81700000000000006</v>
      </c>
      <c r="C32" s="9">
        <v>8.1000000000000003E-2</v>
      </c>
      <c r="D32" s="2">
        <f>(B32-C32)</f>
        <v>0.7360000000000001</v>
      </c>
      <c r="E32" s="3">
        <f>(9.1918*D32*D32)-(30.48*D32)+(26.826)</f>
        <v>9.3718812927999977</v>
      </c>
    </row>
    <row r="33" spans="1:5" x14ac:dyDescent="0.3">
      <c r="A33" s="4" t="s">
        <v>40</v>
      </c>
      <c r="B33" s="5">
        <v>0.82300000000000006</v>
      </c>
      <c r="C33" s="9">
        <v>8.1000000000000003E-2</v>
      </c>
      <c r="D33" s="2">
        <f>(B33-C33)</f>
        <v>0.7420000000000001</v>
      </c>
      <c r="E33" s="3">
        <f>(9.1918*D33*D33)-(30.48*D33)+(26.826)</f>
        <v>9.2705141751999989</v>
      </c>
    </row>
    <row r="34" spans="1:5" x14ac:dyDescent="0.3">
      <c r="A34" s="4" t="s">
        <v>41</v>
      </c>
      <c r="B34" s="5">
        <v>0.66200000000000003</v>
      </c>
      <c r="C34" s="9">
        <v>8.1000000000000003E-2</v>
      </c>
      <c r="D34" s="2">
        <f>(B34-C34)</f>
        <v>0.58100000000000007</v>
      </c>
      <c r="E34" s="3">
        <f>(9.1918*D34*D34)-(30.48*D34)+(26.826)</f>
        <v>12.219913199799997</v>
      </c>
    </row>
    <row r="35" spans="1:5" x14ac:dyDescent="0.3">
      <c r="A35" s="4" t="s">
        <v>42</v>
      </c>
      <c r="B35" s="5">
        <v>0.76900000000000002</v>
      </c>
      <c r="C35" s="9">
        <v>8.1000000000000003E-2</v>
      </c>
      <c r="D35" s="2">
        <f>(B35-C35)</f>
        <v>0.68800000000000006</v>
      </c>
      <c r="E35" s="3">
        <f>(9.1918*D35*D35)-(30.48*D35)+(26.826)</f>
        <v>10.206643379200003</v>
      </c>
    </row>
    <row r="36" spans="1:5" x14ac:dyDescent="0.3">
      <c r="A36" s="4" t="s">
        <v>43</v>
      </c>
      <c r="B36" s="5">
        <v>0.65400000000000003</v>
      </c>
      <c r="C36" s="9">
        <v>8.1000000000000003E-2</v>
      </c>
      <c r="D36" s="2">
        <f>(B36-C36)</f>
        <v>0.57300000000000006</v>
      </c>
      <c r="E36" s="3">
        <f>(9.1918*D36*D36)-(30.48*D36)+(26.826)</f>
        <v>12.3788945022</v>
      </c>
    </row>
    <row r="37" spans="1:5" x14ac:dyDescent="0.3">
      <c r="A37" s="4" t="s">
        <v>44</v>
      </c>
      <c r="B37" s="5">
        <v>0.69100000000000006</v>
      </c>
      <c r="C37" s="9">
        <v>8.1000000000000003E-2</v>
      </c>
      <c r="D37" s="2">
        <f>(B37-C37)</f>
        <v>0.6100000000000001</v>
      </c>
      <c r="E37" s="3">
        <f>(9.1918*D37*D37)-(30.48*D37)+(26.826)</f>
        <v>11.653468779999997</v>
      </c>
    </row>
    <row r="38" spans="1:5" x14ac:dyDescent="0.3">
      <c r="A38" s="4" t="s">
        <v>45</v>
      </c>
      <c r="B38" s="5">
        <v>0.72599999999999998</v>
      </c>
      <c r="C38" s="9">
        <v>8.1000000000000003E-2</v>
      </c>
      <c r="D38" s="2">
        <f>(B38-C38)</f>
        <v>0.64500000000000002</v>
      </c>
      <c r="E38" s="3">
        <f>(9.1918*D38*D38)-(30.48*D38)+(26.826)</f>
        <v>10.990418595</v>
      </c>
    </row>
    <row r="39" spans="1:5" x14ac:dyDescent="0.3">
      <c r="A39" s="4" t="s">
        <v>46</v>
      </c>
      <c r="B39" s="5">
        <v>0.66200000000000003</v>
      </c>
      <c r="C39" s="9">
        <v>8.1000000000000003E-2</v>
      </c>
      <c r="D39" s="2">
        <f>(B39-C39)</f>
        <v>0.58100000000000007</v>
      </c>
      <c r="E39" s="3">
        <f>(9.1918*D39*D39)-(30.48*D39)+(26.826)</f>
        <v>12.219913199799997</v>
      </c>
    </row>
    <row r="40" spans="1:5" x14ac:dyDescent="0.3">
      <c r="A40" s="4" t="s">
        <v>47</v>
      </c>
      <c r="B40" s="5">
        <v>0.85199999999999998</v>
      </c>
      <c r="C40" s="9">
        <v>8.1000000000000003E-2</v>
      </c>
      <c r="D40" s="2">
        <f>(B40-C40)</f>
        <v>0.77100000000000002</v>
      </c>
      <c r="E40" s="3">
        <f>(9.1918*D40*D40)-(30.48*D40)+(26.826)</f>
        <v>8.7899027838000023</v>
      </c>
    </row>
    <row r="41" spans="1:5" x14ac:dyDescent="0.3">
      <c r="A41" s="4" t="s">
        <v>48</v>
      </c>
      <c r="B41" s="5">
        <v>0.745</v>
      </c>
      <c r="C41" s="9">
        <v>8.1000000000000003E-2</v>
      </c>
      <c r="D41" s="2">
        <f>(B41-C41)</f>
        <v>0.66400000000000003</v>
      </c>
      <c r="E41" s="3">
        <f>(9.1918*D41*D41)-(30.48*D41)+(26.826)</f>
        <v>10.6399078528</v>
      </c>
    </row>
    <row r="42" spans="1:5" x14ac:dyDescent="0.3">
      <c r="A42" s="4" t="s">
        <v>49</v>
      </c>
      <c r="B42" s="5">
        <v>0.83299999999999996</v>
      </c>
      <c r="C42" s="9">
        <v>8.1000000000000003E-2</v>
      </c>
      <c r="D42" s="2">
        <f>(B42-C42)</f>
        <v>0.752</v>
      </c>
      <c r="E42" s="3">
        <f>(9.1918*D42*D42)-(30.48*D42)+(26.826)</f>
        <v>9.1030396672000009</v>
      </c>
    </row>
    <row r="43" spans="1:5" x14ac:dyDescent="0.3">
      <c r="A43" s="4" t="s">
        <v>50</v>
      </c>
      <c r="B43" s="5">
        <v>0.9</v>
      </c>
      <c r="C43" s="9">
        <v>8.1000000000000003E-2</v>
      </c>
      <c r="D43" s="2">
        <f>(B43-C43)</f>
        <v>0.81900000000000006</v>
      </c>
      <c r="E43" s="3">
        <f>(9.1918*D43*D43)-(30.48*D43)+(26.826)</f>
        <v>8.0283809597999998</v>
      </c>
    </row>
    <row r="44" spans="1:5" x14ac:dyDescent="0.3">
      <c r="A44" s="4" t="s">
        <v>51</v>
      </c>
      <c r="B44" s="5">
        <v>0.76500000000000001</v>
      </c>
      <c r="C44" s="9">
        <v>8.1000000000000003E-2</v>
      </c>
      <c r="D44" s="2">
        <f>(B44-C44)</f>
        <v>0.68400000000000005</v>
      </c>
      <c r="E44" s="3">
        <f>(9.1918*D44*D44)-(30.48*D44)+(26.826)</f>
        <v>10.2781187808</v>
      </c>
    </row>
    <row r="45" spans="1:5" x14ac:dyDescent="0.3">
      <c r="A45" s="4" t="s">
        <v>52</v>
      </c>
      <c r="B45" s="5">
        <v>0.64300000000000002</v>
      </c>
      <c r="C45" s="9">
        <v>8.1000000000000003E-2</v>
      </c>
      <c r="D45" s="2">
        <f>(B45-C45)</f>
        <v>0.56200000000000006</v>
      </c>
      <c r="E45" s="3">
        <f>(9.1918*D45*D45)-(30.48*D45)+(26.826)</f>
        <v>12.599414879200001</v>
      </c>
    </row>
    <row r="46" spans="1:5" x14ac:dyDescent="0.3">
      <c r="A46" s="4" t="s">
        <v>53</v>
      </c>
      <c r="B46" s="5">
        <v>0.85099999999999998</v>
      </c>
      <c r="C46" s="9">
        <v>8.1000000000000003E-2</v>
      </c>
      <c r="D46" s="2">
        <f>(B46-C46)</f>
        <v>0.77</v>
      </c>
      <c r="E46" s="3">
        <f>(9.1918*D46*D46)-(30.48*D46)+(26.826)</f>
        <v>8.8062182200000017</v>
      </c>
    </row>
    <row r="47" spans="1:5" x14ac:dyDescent="0.3">
      <c r="A47" s="4" t="s">
        <v>54</v>
      </c>
      <c r="B47" s="5">
        <v>0.74</v>
      </c>
      <c r="C47" s="9">
        <v>8.1000000000000003E-2</v>
      </c>
      <c r="D47" s="2">
        <f>(B47-C47)</f>
        <v>0.65900000000000003</v>
      </c>
      <c r="E47" s="3">
        <f>(9.1918*D47*D47)-(30.48*D47)+(26.826)</f>
        <v>10.731504095799998</v>
      </c>
    </row>
    <row r="48" spans="1:5" x14ac:dyDescent="0.3">
      <c r="A48" s="4" t="s">
        <v>55</v>
      </c>
      <c r="B48" s="5">
        <v>0.78</v>
      </c>
      <c r="C48" s="9">
        <v>8.1000000000000003E-2</v>
      </c>
      <c r="D48" s="2">
        <f>(B48-C48)</f>
        <v>0.69900000000000007</v>
      </c>
      <c r="E48" s="3">
        <f>(9.1918*D48*D48)-(30.48*D48)+(26.826)</f>
        <v>10.011602671799999</v>
      </c>
    </row>
    <row r="49" spans="1:5" x14ac:dyDescent="0.3">
      <c r="A49" s="4" t="s">
        <v>56</v>
      </c>
      <c r="B49" s="5">
        <v>0.97599999999999998</v>
      </c>
      <c r="C49" s="9">
        <v>8.1000000000000003E-2</v>
      </c>
      <c r="D49" s="2">
        <f>(B49-C49)</f>
        <v>0.89500000000000002</v>
      </c>
      <c r="E49" s="3">
        <f>(9.1918*D49*D49)-(30.48*D49)+(26.826)</f>
        <v>6.9092615949999967</v>
      </c>
    </row>
    <row r="50" spans="1:5" x14ac:dyDescent="0.3">
      <c r="A50" s="4" t="s">
        <v>57</v>
      </c>
      <c r="B50" s="5">
        <v>0.88300000000000001</v>
      </c>
      <c r="C50" s="9">
        <v>8.1000000000000003E-2</v>
      </c>
      <c r="D50" s="2">
        <f>(B50-C50)</f>
        <v>0.80200000000000005</v>
      </c>
      <c r="E50" s="3">
        <f>(9.1918*D50*D50)-(30.48*D50)+(26.826)</f>
        <v>8.2932425272000003</v>
      </c>
    </row>
    <row r="51" spans="1:5" x14ac:dyDescent="0.3">
      <c r="A51" s="4" t="s">
        <v>58</v>
      </c>
      <c r="B51" s="5">
        <v>0.84099999999999997</v>
      </c>
      <c r="C51" s="9">
        <v>8.1000000000000003E-2</v>
      </c>
      <c r="D51" s="2">
        <f>(B51-C51)</f>
        <v>0.76</v>
      </c>
      <c r="E51" s="3">
        <f>(9.1918*D51*D51)-(30.48*D51)+(26.826)</f>
        <v>8.9703836800000012</v>
      </c>
    </row>
    <row r="52" spans="1:5" x14ac:dyDescent="0.3">
      <c r="A52" s="4" t="s">
        <v>59</v>
      </c>
      <c r="B52" s="5">
        <v>0.72599999999999998</v>
      </c>
      <c r="C52" s="9">
        <v>8.1000000000000003E-2</v>
      </c>
      <c r="D52" s="2">
        <f>(B52-C52)</f>
        <v>0.64500000000000002</v>
      </c>
      <c r="E52" s="3">
        <f>(9.1918*D52*D52)-(30.48*D52)+(26.826)</f>
        <v>10.990418595</v>
      </c>
    </row>
    <row r="53" spans="1:5" x14ac:dyDescent="0.3">
      <c r="A53" s="4" t="s">
        <v>60</v>
      </c>
      <c r="B53" s="5">
        <v>0.74399999999999999</v>
      </c>
      <c r="C53" s="9">
        <v>8.1000000000000003E-2</v>
      </c>
      <c r="D53" s="2">
        <f>(B53-C53)</f>
        <v>0.66300000000000003</v>
      </c>
      <c r="E53" s="3">
        <f>(9.1918*D53*D53)-(30.48*D53)+(26.826)</f>
        <v>10.6581903342</v>
      </c>
    </row>
    <row r="54" spans="1:5" x14ac:dyDescent="0.3">
      <c r="A54" s="4" t="s">
        <v>61</v>
      </c>
      <c r="B54" s="5">
        <v>1.2690000000000001</v>
      </c>
      <c r="C54" s="9">
        <v>8.1000000000000003E-2</v>
      </c>
      <c r="D54" s="2">
        <f>(B54-C54)</f>
        <v>1.1880000000000002</v>
      </c>
      <c r="E54" s="3">
        <f>(9.1918*D54*D54)-(30.48*D54)+(26.826)</f>
        <v>3.5885517791999995</v>
      </c>
    </row>
    <row r="55" spans="1:5" x14ac:dyDescent="0.3">
      <c r="A55" s="4" t="s">
        <v>62</v>
      </c>
      <c r="B55" s="5">
        <v>0.77800000000000002</v>
      </c>
      <c r="C55" s="9">
        <v>8.1000000000000003E-2</v>
      </c>
      <c r="D55" s="2">
        <f>(B55-C55)</f>
        <v>0.69700000000000006</v>
      </c>
      <c r="E55" s="3">
        <f>(9.1918*D55*D55)-(30.48*D55)+(26.826)</f>
        <v>10.046899166199999</v>
      </c>
    </row>
    <row r="56" spans="1:5" x14ac:dyDescent="0.3">
      <c r="A56" s="4" t="s">
        <v>63</v>
      </c>
      <c r="B56" s="5">
        <v>0.67900000000000005</v>
      </c>
      <c r="C56" s="9">
        <v>8.1000000000000003E-2</v>
      </c>
      <c r="D56" s="2">
        <f>(B56-C56)</f>
        <v>0.59800000000000009</v>
      </c>
      <c r="E56" s="3">
        <f>(9.1918*D56*D56)-(30.48*D56)+(26.826)</f>
        <v>11.885984447199998</v>
      </c>
    </row>
    <row r="57" spans="1:5" x14ac:dyDescent="0.3">
      <c r="A57" s="4" t="s">
        <v>64</v>
      </c>
      <c r="B57" s="5">
        <v>0.873</v>
      </c>
      <c r="C57" s="9">
        <v>8.1000000000000003E-2</v>
      </c>
      <c r="D57" s="2">
        <f>(B57-C57)</f>
        <v>0.79200000000000004</v>
      </c>
      <c r="E57" s="3">
        <f>(9.1918*D57*D57)-(30.48*D57)+(26.826)</f>
        <v>8.4515252352000019</v>
      </c>
    </row>
    <row r="58" spans="1:5" x14ac:dyDescent="0.3">
      <c r="A58" s="4" t="s">
        <v>65</v>
      </c>
      <c r="B58" s="5">
        <v>0.94900000000000007</v>
      </c>
      <c r="C58" s="9">
        <v>8.1000000000000003E-2</v>
      </c>
      <c r="D58" s="2">
        <f>(B58-C58)</f>
        <v>0.8680000000000001</v>
      </c>
      <c r="E58" s="3">
        <f>(9.1918*D58*D58)-(30.48*D58)+(26.826)</f>
        <v>7.2946827231999976</v>
      </c>
    </row>
    <row r="59" spans="1:5" x14ac:dyDescent="0.3">
      <c r="A59" s="4" t="s">
        <v>66</v>
      </c>
      <c r="B59" s="5">
        <v>0.64300000000000002</v>
      </c>
      <c r="C59" s="9">
        <v>8.1000000000000003E-2</v>
      </c>
      <c r="D59" s="2">
        <f>(B59-C59)</f>
        <v>0.56200000000000006</v>
      </c>
      <c r="E59" s="3">
        <f>(9.1918*D59*D59)-(30.48*D59)+(26.826)</f>
        <v>12.599414879200001</v>
      </c>
    </row>
    <row r="60" spans="1:5" x14ac:dyDescent="0.3">
      <c r="A60" s="4" t="s">
        <v>67</v>
      </c>
      <c r="B60" s="5">
        <v>0.66900000000000004</v>
      </c>
      <c r="C60" s="9">
        <v>8.1000000000000003E-2</v>
      </c>
      <c r="D60" s="2">
        <f>(B60-C60)</f>
        <v>0.58800000000000008</v>
      </c>
      <c r="E60" s="3">
        <f>(9.1918*D60*D60)-(30.48*D60)+(26.826)</f>
        <v>12.081769699199999</v>
      </c>
    </row>
    <row r="61" spans="1:5" x14ac:dyDescent="0.3">
      <c r="A61" s="4" t="s">
        <v>68</v>
      </c>
      <c r="B61" s="5">
        <v>0.48099999999999998</v>
      </c>
      <c r="C61" s="9">
        <v>8.1000000000000003E-2</v>
      </c>
      <c r="D61" s="2">
        <f>(B61-C61)</f>
        <v>0.39999999999999997</v>
      </c>
      <c r="E61" s="3">
        <f>(9.1918*D61*D61)-(30.48*D61)+(26.826)</f>
        <v>16.104688000000003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>
      <selection activeCell="H8" sqref="H8"/>
    </sheetView>
  </sheetViews>
  <sheetFormatPr defaultRowHeight="14.4" x14ac:dyDescent="0.3"/>
  <cols>
    <col min="1" max="1" width="40.88671875" customWidth="1"/>
    <col min="2" max="2" width="14.77734375" customWidth="1"/>
    <col min="3" max="3" width="15.77734375" customWidth="1"/>
    <col min="4" max="4" width="17.77734375" customWidth="1"/>
    <col min="5" max="5" width="16.33203125" customWidth="1"/>
    <col min="6" max="6" width="63.6640625" customWidth="1"/>
  </cols>
  <sheetData>
    <row r="1" spans="1:6" ht="15.6" thickTop="1" thickBot="1" x14ac:dyDescent="0.35">
      <c r="A1" s="13" t="s">
        <v>16</v>
      </c>
      <c r="B1" s="13" t="s">
        <v>17</v>
      </c>
      <c r="C1" s="13" t="s">
        <v>18</v>
      </c>
      <c r="D1" s="13" t="s">
        <v>19</v>
      </c>
      <c r="E1" s="13" t="s">
        <v>20</v>
      </c>
      <c r="F1" s="13" t="s">
        <v>21</v>
      </c>
    </row>
    <row r="2" spans="1:6" ht="15.6" thickTop="1" thickBot="1" x14ac:dyDescent="0.35">
      <c r="A2" s="14" t="s">
        <v>69</v>
      </c>
      <c r="B2" s="15" t="s">
        <v>22</v>
      </c>
      <c r="C2" s="16" t="s">
        <v>23</v>
      </c>
      <c r="D2" s="16" t="s">
        <v>70</v>
      </c>
      <c r="E2" s="16" t="s">
        <v>24</v>
      </c>
      <c r="F2" s="16" t="s">
        <v>25</v>
      </c>
    </row>
    <row r="3" spans="1:6" ht="15.6" thickTop="1" thickBot="1" x14ac:dyDescent="0.35">
      <c r="A3" s="14" t="s">
        <v>26</v>
      </c>
      <c r="B3" s="15" t="s">
        <v>22</v>
      </c>
      <c r="C3" s="16" t="s">
        <v>23</v>
      </c>
      <c r="D3" s="16" t="s">
        <v>27</v>
      </c>
      <c r="E3" s="16" t="s">
        <v>24</v>
      </c>
      <c r="F3" s="16" t="s">
        <v>25</v>
      </c>
    </row>
    <row r="4" spans="1:6" ht="15.6" thickTop="1" thickBot="1" x14ac:dyDescent="0.35">
      <c r="A4" s="14" t="s">
        <v>28</v>
      </c>
      <c r="B4" s="15" t="s">
        <v>22</v>
      </c>
      <c r="C4" s="16" t="s">
        <v>23</v>
      </c>
      <c r="D4" s="16" t="s">
        <v>29</v>
      </c>
      <c r="E4" s="16" t="s">
        <v>24</v>
      </c>
      <c r="F4" s="16" t="s">
        <v>25</v>
      </c>
    </row>
    <row r="5" spans="1:6" ht="15" thickTop="1" x14ac:dyDescent="0.3"/>
    <row r="53" spans="1:6" x14ac:dyDescent="0.3">
      <c r="A53" s="19" t="s">
        <v>31</v>
      </c>
      <c r="B53" s="12"/>
      <c r="C53" s="12"/>
      <c r="D53" s="12"/>
      <c r="E53" s="12"/>
      <c r="F53" s="12"/>
    </row>
    <row r="54" spans="1:6" x14ac:dyDescent="0.3">
      <c r="A54" s="12" t="s">
        <v>32</v>
      </c>
      <c r="B54" s="12"/>
      <c r="C54" s="12"/>
      <c r="D54" s="12"/>
      <c r="E54" s="12"/>
      <c r="F54" s="12"/>
    </row>
    <row r="55" spans="1:6" x14ac:dyDescent="0.3">
      <c r="A55" s="12" t="s">
        <v>33</v>
      </c>
      <c r="B55" s="12"/>
      <c r="C55" s="12"/>
      <c r="D55" s="12"/>
      <c r="E55" s="12"/>
      <c r="F55" s="12"/>
    </row>
    <row r="56" spans="1:6" x14ac:dyDescent="0.3">
      <c r="A56" s="12" t="s">
        <v>34</v>
      </c>
      <c r="B56" s="12"/>
      <c r="C56" s="12"/>
      <c r="D56" s="12"/>
      <c r="E56" s="12"/>
      <c r="F56" s="12"/>
    </row>
    <row r="57" spans="1:6" x14ac:dyDescent="0.3">
      <c r="A57" s="12" t="s">
        <v>30</v>
      </c>
      <c r="B57" s="12"/>
      <c r="C57" s="12"/>
      <c r="D57" s="12"/>
      <c r="E57" s="12"/>
      <c r="F57" s="12"/>
    </row>
    <row r="59" spans="1:6" x14ac:dyDescent="0.3">
      <c r="A59" s="19" t="s">
        <v>38</v>
      </c>
      <c r="B59" s="12"/>
      <c r="C59" s="12"/>
      <c r="D59" s="12"/>
      <c r="E59" s="12"/>
      <c r="F59" s="12"/>
    </row>
    <row r="60" spans="1:6" x14ac:dyDescent="0.3">
      <c r="A60" s="12" t="s">
        <v>35</v>
      </c>
      <c r="B60" s="12"/>
      <c r="C60" s="12"/>
      <c r="D60" s="12"/>
      <c r="E60" s="12"/>
      <c r="F60" s="12"/>
    </row>
    <row r="61" spans="1:6" x14ac:dyDescent="0.3">
      <c r="A61" s="12" t="s">
        <v>36</v>
      </c>
      <c r="B61" s="12"/>
      <c r="C61" s="12"/>
      <c r="D61" s="12"/>
      <c r="E61" s="12"/>
      <c r="F61" s="12"/>
    </row>
    <row r="62" spans="1:6" x14ac:dyDescent="0.3">
      <c r="A62" s="12" t="s">
        <v>37</v>
      </c>
      <c r="B62" s="12"/>
      <c r="C62" s="12"/>
      <c r="D62" s="12"/>
      <c r="E62" s="12"/>
      <c r="F62" s="12"/>
    </row>
    <row r="63" spans="1:6" x14ac:dyDescent="0.3">
      <c r="A63" s="12" t="s">
        <v>30</v>
      </c>
      <c r="B63" s="12"/>
      <c r="C63" s="12"/>
      <c r="D63" s="12"/>
      <c r="E63" s="12"/>
      <c r="F63" s="12"/>
    </row>
    <row r="64" spans="1:6" ht="15.6" x14ac:dyDescent="0.3">
      <c r="A64" s="18"/>
    </row>
    <row r="65" spans="1:6" x14ac:dyDescent="0.3">
      <c r="A65" s="19" t="s">
        <v>74</v>
      </c>
      <c r="B65" s="21"/>
      <c r="C65" s="21"/>
      <c r="D65" s="21"/>
      <c r="E65" s="21"/>
      <c r="F65" s="21"/>
    </row>
    <row r="66" spans="1:6" x14ac:dyDescent="0.3">
      <c r="A66" s="21" t="s">
        <v>71</v>
      </c>
      <c r="B66" s="21"/>
      <c r="C66" s="21"/>
      <c r="D66" s="21"/>
      <c r="E66" s="21"/>
      <c r="F66" s="21"/>
    </row>
    <row r="67" spans="1:6" x14ac:dyDescent="0.3">
      <c r="A67" s="21" t="s">
        <v>72</v>
      </c>
      <c r="B67" s="21"/>
      <c r="C67" s="21"/>
      <c r="D67" s="21"/>
      <c r="E67" s="21"/>
      <c r="F67" s="21"/>
    </row>
    <row r="68" spans="1:6" x14ac:dyDescent="0.3">
      <c r="A68" s="21" t="s">
        <v>73</v>
      </c>
      <c r="B68" s="21"/>
      <c r="C68" s="21"/>
      <c r="D68" s="21"/>
      <c r="E68" s="21"/>
      <c r="F68" s="21"/>
    </row>
    <row r="69" spans="1:6" x14ac:dyDescent="0.3">
      <c r="A69" s="21" t="s">
        <v>30</v>
      </c>
      <c r="B69" s="21"/>
      <c r="C69" s="21"/>
      <c r="D69" s="21"/>
      <c r="E69" s="21"/>
      <c r="F69" s="21"/>
    </row>
    <row r="70" spans="1:6" ht="15.6" x14ac:dyDescent="0.3">
      <c r="A70" s="17"/>
    </row>
    <row r="71" spans="1:6" ht="15.6" x14ac:dyDescent="0.3">
      <c r="A71" s="18"/>
    </row>
    <row r="72" spans="1:6" ht="15.6" x14ac:dyDescent="0.3">
      <c r="A72" s="18"/>
    </row>
    <row r="73" spans="1:6" ht="15.6" x14ac:dyDescent="0.3">
      <c r="A73" s="18"/>
      <c r="B73" s="18"/>
      <c r="C73" s="18"/>
      <c r="D73" s="18"/>
      <c r="E73" s="12"/>
    </row>
    <row r="74" spans="1:6" ht="15.6" x14ac:dyDescent="0.3">
      <c r="A74" s="18"/>
      <c r="B74" s="18"/>
      <c r="C74" s="18"/>
      <c r="D74" s="18"/>
      <c r="E74" s="12"/>
    </row>
    <row r="86" spans="1:5" ht="15.6" x14ac:dyDescent="0.3">
      <c r="A86" s="18"/>
      <c r="B86" s="18"/>
      <c r="C86" s="18"/>
      <c r="D86" s="18"/>
      <c r="E86" s="12"/>
    </row>
    <row r="87" spans="1:5" ht="15.6" x14ac:dyDescent="0.3">
      <c r="A87" s="18"/>
      <c r="B87" s="18"/>
      <c r="C87" s="18"/>
      <c r="D87" s="18"/>
      <c r="E87" s="12"/>
    </row>
    <row r="99" spans="1:6" x14ac:dyDescent="0.3">
      <c r="A99" s="12"/>
      <c r="B99" s="12"/>
      <c r="C99" s="12"/>
      <c r="D99" s="12"/>
      <c r="E99" s="12"/>
      <c r="F99" s="12"/>
    </row>
    <row r="100" spans="1:6" x14ac:dyDescent="0.3">
      <c r="A100" s="12"/>
      <c r="B100" s="12"/>
      <c r="C100" s="12"/>
      <c r="D100" s="12"/>
      <c r="E100" s="12"/>
      <c r="F100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FSH</vt:lpstr>
      <vt:lpstr>LH</vt:lpstr>
      <vt:lpstr>TESTOSTERONE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info@baranmedikal.com.tr</cp:lastModifiedBy>
  <dcterms:created xsi:type="dcterms:W3CDTF">2022-08-09T10:19:39Z</dcterms:created>
  <dcterms:modified xsi:type="dcterms:W3CDTF">2022-08-24T07:14:32Z</dcterms:modified>
</cp:coreProperties>
</file>