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Meltem Uzunhisarcıklı\"/>
    </mc:Choice>
  </mc:AlternateContent>
  <xr:revisionPtr revIDLastSave="0" documentId="13_ncr:1_{485FC942-4B16-49C9-A57C-367BB40C950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OD-GPX-CAT" sheetId="1" r:id="rId1"/>
    <sheet name="MDA" sheetId="4" r:id="rId2"/>
    <sheet name="TAS-TOS" sheetId="5" r:id="rId3"/>
    <sheet name="Biyokimya" sheetId="6" r:id="rId4"/>
    <sheet name="IL-17" sheetId="7" r:id="rId5"/>
    <sheet name="GSTs" sheetId="8" r:id="rId6"/>
    <sheet name="8-OHdG" sheetId="9" r:id="rId7"/>
    <sheet name="AChE" sheetId="12" r:id="rId8"/>
    <sheet name="Materyal-metod" sheetId="2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2" l="1"/>
  <c r="E51" i="12"/>
  <c r="D75" i="12"/>
  <c r="E75" i="12"/>
  <c r="D79" i="12"/>
  <c r="E79" i="12"/>
  <c r="D99" i="12"/>
  <c r="E99" i="12"/>
  <c r="D115" i="12"/>
  <c r="E115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6" i="12"/>
  <c r="E76" i="12"/>
  <c r="D77" i="12"/>
  <c r="E77" i="12"/>
  <c r="D78" i="12"/>
  <c r="E78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34" i="12"/>
  <c r="E34" i="12"/>
  <c r="C19" i="12"/>
  <c r="E19" i="12"/>
  <c r="C20" i="12"/>
  <c r="E20" i="12"/>
  <c r="C21" i="12"/>
  <c r="E21" i="12"/>
  <c r="C18" i="12"/>
  <c r="E18" i="12"/>
  <c r="C17" i="12"/>
  <c r="E17" i="12"/>
  <c r="C16" i="12"/>
  <c r="E16" i="12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18" i="9"/>
  <c r="D19" i="9"/>
  <c r="D20" i="9"/>
  <c r="D21" i="9"/>
  <c r="D22" i="9"/>
  <c r="D23" i="9"/>
  <c r="D24" i="9"/>
  <c r="D17" i="9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50" i="7"/>
  <c r="E50" i="7"/>
  <c r="D51" i="7"/>
  <c r="E51" i="7"/>
  <c r="D52" i="7"/>
  <c r="E52" i="7"/>
  <c r="D58" i="7"/>
  <c r="E58" i="7"/>
  <c r="D68" i="7"/>
  <c r="E68" i="7"/>
  <c r="D74" i="7"/>
  <c r="E74" i="7"/>
  <c r="D75" i="7"/>
  <c r="E75" i="7"/>
  <c r="D76" i="7"/>
  <c r="E76" i="7"/>
  <c r="D91" i="7"/>
  <c r="E91" i="7"/>
  <c r="D92" i="7"/>
  <c r="E92" i="7"/>
  <c r="D98" i="7"/>
  <c r="E98" i="7"/>
  <c r="D99" i="7"/>
  <c r="E99" i="7"/>
  <c r="D114" i="7"/>
  <c r="E114" i="7"/>
  <c r="D115" i="7"/>
  <c r="E115" i="7"/>
  <c r="D116" i="7"/>
  <c r="E116" i="7"/>
  <c r="D122" i="7"/>
  <c r="E122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3" i="7"/>
  <c r="E53" i="7"/>
  <c r="D54" i="7"/>
  <c r="E54" i="7"/>
  <c r="D55" i="7"/>
  <c r="E55" i="7"/>
  <c r="D56" i="7"/>
  <c r="E56" i="7"/>
  <c r="D57" i="7"/>
  <c r="E57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9" i="7"/>
  <c r="E69" i="7"/>
  <c r="D70" i="7"/>
  <c r="E70" i="7"/>
  <c r="D71" i="7"/>
  <c r="E71" i="7"/>
  <c r="D72" i="7"/>
  <c r="E72" i="7"/>
  <c r="D73" i="7"/>
  <c r="E73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3" i="7"/>
  <c r="E93" i="7"/>
  <c r="D94" i="7"/>
  <c r="E94" i="7"/>
  <c r="D95" i="7"/>
  <c r="E95" i="7"/>
  <c r="D96" i="7"/>
  <c r="E96" i="7"/>
  <c r="D97" i="7"/>
  <c r="E97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7" i="7"/>
  <c r="E117" i="7"/>
  <c r="D118" i="7"/>
  <c r="E118" i="7"/>
  <c r="D119" i="7"/>
  <c r="E119" i="7"/>
  <c r="D120" i="7"/>
  <c r="E120" i="7"/>
  <c r="D121" i="7"/>
  <c r="E121" i="7"/>
  <c r="D123" i="7"/>
  <c r="E12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33" i="8"/>
  <c r="E33" i="8"/>
  <c r="C22" i="8"/>
  <c r="E22" i="8"/>
  <c r="C21" i="8"/>
  <c r="E21" i="8"/>
  <c r="C20" i="8"/>
  <c r="E20" i="8"/>
  <c r="C19" i="8"/>
  <c r="E19" i="8"/>
  <c r="C18" i="8"/>
  <c r="E18" i="8"/>
  <c r="C17" i="8"/>
  <c r="E17" i="8"/>
  <c r="D34" i="7"/>
  <c r="E34" i="7"/>
  <c r="C22" i="7"/>
  <c r="E22" i="7"/>
  <c r="C21" i="7"/>
  <c r="E21" i="7"/>
  <c r="C20" i="7"/>
  <c r="E20" i="7"/>
  <c r="C19" i="7"/>
  <c r="E19" i="7"/>
  <c r="C18" i="7"/>
  <c r="E18" i="7"/>
  <c r="C17" i="7"/>
  <c r="E17" i="7"/>
  <c r="G2" i="6"/>
  <c r="D2" i="5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69" i="4"/>
  <c r="E69" i="4"/>
  <c r="D68" i="4"/>
  <c r="E68" i="4"/>
  <c r="D67" i="4"/>
  <c r="E67" i="4"/>
  <c r="D66" i="4"/>
  <c r="E66" i="4"/>
  <c r="D65" i="4"/>
  <c r="E65" i="4"/>
  <c r="D64" i="4"/>
  <c r="E64" i="4"/>
  <c r="D63" i="4"/>
  <c r="E63" i="4"/>
  <c r="D62" i="4"/>
  <c r="E62" i="4"/>
  <c r="D61" i="4"/>
  <c r="E61" i="4"/>
  <c r="D60" i="4"/>
  <c r="E60" i="4"/>
  <c r="D59" i="4"/>
  <c r="E59" i="4"/>
  <c r="D58" i="4"/>
  <c r="E58" i="4"/>
  <c r="D57" i="4"/>
  <c r="E57" i="4"/>
  <c r="D56" i="4"/>
  <c r="E56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D41" i="4"/>
  <c r="E41" i="4"/>
  <c r="D40" i="4"/>
  <c r="E40" i="4"/>
  <c r="D39" i="4"/>
  <c r="E39" i="4"/>
  <c r="D38" i="4"/>
  <c r="E38" i="4"/>
  <c r="D37" i="4"/>
  <c r="E37" i="4"/>
  <c r="D36" i="4"/>
  <c r="E36" i="4"/>
  <c r="D35" i="4"/>
  <c r="E35" i="4"/>
  <c r="D34" i="4"/>
  <c r="E34" i="4"/>
  <c r="D33" i="4"/>
  <c r="E33" i="4"/>
  <c r="D32" i="4"/>
  <c r="E32" i="4"/>
  <c r="D31" i="4"/>
  <c r="E31" i="4"/>
  <c r="D30" i="4"/>
  <c r="E30" i="4"/>
  <c r="D29" i="4"/>
  <c r="E29" i="4"/>
  <c r="D28" i="4"/>
  <c r="E28" i="4"/>
  <c r="D27" i="4"/>
  <c r="E27" i="4"/>
  <c r="D26" i="4"/>
  <c r="E26" i="4"/>
  <c r="D25" i="4"/>
  <c r="E25" i="4"/>
  <c r="D24" i="4"/>
  <c r="E24" i="4"/>
  <c r="D23" i="4"/>
  <c r="E23" i="4"/>
  <c r="D22" i="4"/>
  <c r="E22" i="4"/>
  <c r="D21" i="4"/>
  <c r="E21" i="4"/>
  <c r="C9" i="4"/>
  <c r="E9" i="4"/>
  <c r="C8" i="4"/>
  <c r="E8" i="4"/>
  <c r="C7" i="4"/>
  <c r="E7" i="4"/>
  <c r="C6" i="4"/>
  <c r="E6" i="4"/>
  <c r="C5" i="4"/>
  <c r="E5" i="4"/>
  <c r="C4" i="4"/>
  <c r="E4" i="4"/>
  <c r="C3" i="4"/>
  <c r="E3" i="4"/>
</calcChain>
</file>

<file path=xl/sharedStrings.xml><?xml version="1.0" encoding="utf-8"?>
<sst xmlns="http://schemas.openxmlformats.org/spreadsheetml/2006/main" count="1037" uniqueCount="358">
  <si>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</si>
  <si>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</si>
  <si>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</si>
  <si>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</si>
  <si>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</si>
  <si>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</si>
  <si>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</si>
  <si>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</si>
  <si>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</si>
  <si>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</si>
  <si>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</si>
  <si>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</si>
  <si>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</si>
  <si>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</si>
  <si>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</si>
  <si>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</si>
  <si>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</si>
  <si>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</si>
  <si>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</si>
  <si>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</si>
  <si>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</si>
  <si>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</si>
  <si>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</si>
  <si>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</si>
  <si>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</si>
  <si>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</si>
  <si>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</si>
  <si>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</si>
  <si>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</si>
  <si>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</si>
  <si>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</si>
  <si>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</si>
  <si>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</si>
  <si>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</si>
  <si>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</si>
  <si>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</si>
  <si>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</si>
  <si>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</si>
  <si>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</si>
  <si>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</si>
  <si>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</si>
  <si>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</si>
  <si>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</si>
  <si>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</si>
  <si>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</si>
  <si>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</si>
  <si>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</si>
  <si>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</si>
  <si>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</si>
  <si>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</si>
  <si>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</si>
  <si>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SOD (U/ml)</t>
  </si>
  <si>
    <t>GPX (U/L)</t>
  </si>
  <si>
    <t>SOD: Super Oxıde Dismutase</t>
  </si>
  <si>
    <t>Otto Scientific</t>
  </si>
  <si>
    <t>Otto3047</t>
  </si>
  <si>
    <t>MINDRAY-BS400</t>
  </si>
  <si>
    <t>GPx: Glutathione Peroxidase</t>
  </si>
  <si>
    <t>Otto2085</t>
  </si>
  <si>
    <t>MDA: Malondialdehit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</si>
  <si>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</si>
  <si>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</si>
  <si>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</si>
  <si>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</si>
  <si>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</si>
  <si>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</si>
  <si>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</si>
  <si>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</si>
  <si>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</si>
  <si>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</si>
  <si>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</si>
  <si>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</si>
  <si>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</si>
  <si>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</si>
  <si>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</si>
  <si>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</si>
  <si>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</si>
  <si>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</si>
  <si>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</si>
  <si>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</si>
  <si>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</si>
  <si>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</si>
  <si>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</si>
  <si>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</si>
  <si>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</si>
  <si>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</si>
  <si>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</si>
  <si>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</si>
  <si>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</si>
  <si>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</si>
  <si>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</si>
  <si>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</si>
  <si>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</si>
  <si>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</si>
  <si>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</si>
  <si>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</si>
  <si>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</si>
  <si>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</si>
  <si>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</si>
  <si>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</si>
  <si>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</si>
  <si>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</si>
  <si>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CAT: Catalase</t>
  </si>
  <si>
    <t>Elabscience</t>
  </si>
  <si>
    <t>Serum</t>
  </si>
  <si>
    <t>E-BC-K031-S</t>
  </si>
  <si>
    <t>Numune Türü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</si>
  <si>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</si>
  <si>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</si>
  <si>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</si>
  <si>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KRC-KONTROL-1</t>
  </si>
  <si>
    <t>KRC-KONTROL-2</t>
  </si>
  <si>
    <t>KRC-KONTROL-3</t>
  </si>
  <si>
    <t>KRC-KONTROL-4</t>
  </si>
  <si>
    <t>KRC-KONTROL-5</t>
  </si>
  <si>
    <t>KRC-KONTROL-6</t>
  </si>
  <si>
    <t>BBR-KONTROL-1</t>
  </si>
  <si>
    <t>BBR-KONTROL-2</t>
  </si>
  <si>
    <t>BBR-KONTROL-3</t>
  </si>
  <si>
    <t>BBR-KONTROL-4</t>
  </si>
  <si>
    <t>BBR-KONTROL-5</t>
  </si>
  <si>
    <t>BBR-KONTROL-6</t>
  </si>
  <si>
    <t>TESTİS-KONTROL-1</t>
  </si>
  <si>
    <t>TESTİS-KONTROL-2</t>
  </si>
  <si>
    <t>TESTİS-KONTROL-3</t>
  </si>
  <si>
    <t>TESTİS-KONTROL-4</t>
  </si>
  <si>
    <t>TESTİS-KONTROL-5</t>
  </si>
  <si>
    <t>TESTİS-KONTROL-6</t>
  </si>
  <si>
    <t>SERUM-11</t>
  </si>
  <si>
    <t>SERUM-12</t>
  </si>
  <si>
    <t>SERUM-13</t>
  </si>
  <si>
    <t>SERUM-14</t>
  </si>
  <si>
    <t>SERUM-15</t>
  </si>
  <si>
    <t>SERUM-16</t>
  </si>
  <si>
    <t>SERUM-21</t>
  </si>
  <si>
    <t>SERUM-22</t>
  </si>
  <si>
    <t>SERUM-23</t>
  </si>
  <si>
    <t>SERUM-24</t>
  </si>
  <si>
    <t>SERUM-25</t>
  </si>
  <si>
    <t>SERUM-26</t>
  </si>
  <si>
    <t>SERUM-31</t>
  </si>
  <si>
    <t>SERUM-32</t>
  </si>
  <si>
    <t>SERUM-33</t>
  </si>
  <si>
    <t>SERUM-34</t>
  </si>
  <si>
    <t>SERUM-35</t>
  </si>
  <si>
    <t>SERUM-36</t>
  </si>
  <si>
    <t>SERUM-41</t>
  </si>
  <si>
    <t>SERUM-42</t>
  </si>
  <si>
    <t>SERUM-43</t>
  </si>
  <si>
    <t>SERUM-44</t>
  </si>
  <si>
    <t>SERUM-45</t>
  </si>
  <si>
    <t>SERUM-46</t>
  </si>
  <si>
    <t>AST (U/L)</t>
  </si>
  <si>
    <t>ALT (U/L)</t>
  </si>
  <si>
    <t>ALB  (g/dl)</t>
  </si>
  <si>
    <t>TP (g/dl)</t>
  </si>
  <si>
    <t>UREA (mg/dl)</t>
  </si>
  <si>
    <t>CREA (mg/dl)</t>
  </si>
  <si>
    <t>TG (mg/dl)</t>
  </si>
  <si>
    <t>CHOL (mg/dl)</t>
  </si>
  <si>
    <t>ALP (U/L)</t>
  </si>
  <si>
    <t>LDH ( U/L)</t>
  </si>
  <si>
    <t>BUN (mg/dl)</t>
  </si>
  <si>
    <t>UA (mg/dl)</t>
  </si>
  <si>
    <t>AST: Aspartat Aminotransferaz</t>
  </si>
  <si>
    <t>OttoBC127</t>
  </si>
  <si>
    <t>ALT: Alanin aminotransferaz</t>
  </si>
  <si>
    <t>OttoBC128</t>
  </si>
  <si>
    <t>CREA: Creatinine</t>
  </si>
  <si>
    <t>OttoBC139</t>
  </si>
  <si>
    <t>UREA: Üre</t>
  </si>
  <si>
    <t>OttoBC157</t>
  </si>
  <si>
    <t>CHOL: Total Cholesterol</t>
  </si>
  <si>
    <t>OttoBC135</t>
  </si>
  <si>
    <t>TG: Triglycerides</t>
  </si>
  <si>
    <t>OttoBC155</t>
  </si>
  <si>
    <t>ALP: Alkaline Phosphatase</t>
  </si>
  <si>
    <t>OttoBC124</t>
  </si>
  <si>
    <t>LDH: Laktat dehidrogenaz</t>
  </si>
  <si>
    <t>OttoBC129</t>
  </si>
  <si>
    <t>UA: Uric Acid</t>
  </si>
  <si>
    <t>OttoBC158</t>
  </si>
  <si>
    <t>TP: Total protein</t>
  </si>
  <si>
    <t>OttoBC154</t>
  </si>
  <si>
    <t>Rat</t>
  </si>
  <si>
    <t>BT-lab</t>
  </si>
  <si>
    <t>ELİSA</t>
  </si>
  <si>
    <t>Mıcroplate reader: BIO-TEK EL X 800-Aotu strıp washer:BIO TEK EL X 50</t>
  </si>
  <si>
    <t>Interleukin-17</t>
  </si>
  <si>
    <t>Glutathione S-transferases</t>
  </si>
  <si>
    <t>E0513Ra</t>
  </si>
  <si>
    <t>E0115Ra</t>
  </si>
  <si>
    <t>E-EL-0028</t>
  </si>
  <si>
    <t>8-OHdG</t>
  </si>
  <si>
    <t>ALB: Albumin</t>
  </si>
  <si>
    <t>OttoBC123</t>
  </si>
  <si>
    <t>Doku</t>
  </si>
  <si>
    <t>Serum+Doku</t>
  </si>
  <si>
    <t>CAT (U/ml)</t>
  </si>
  <si>
    <t>abs</t>
  </si>
  <si>
    <t>concentration (pg/ml)</t>
  </si>
  <si>
    <t>result(pg/ml)</t>
  </si>
  <si>
    <t>concentration (ng/ml)</t>
  </si>
  <si>
    <t>result(ng/ml)</t>
  </si>
  <si>
    <t>std7</t>
  </si>
  <si>
    <t>NOT: Dokular 1/9 oranında( 0,1 gr doku: 0,9ml 140 mmol. lık  KCl) Potasyum Klorür tamponu ile homojenize edildikten sonra 7000 rpm + 4' de 5 dk santrifüj edildi.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</si>
  <si>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</si>
  <si>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</si>
  <si>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</si>
  <si>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</si>
  <si>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</si>
  <si>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</si>
  <si>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</si>
  <si>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</si>
  <si>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</si>
  <si>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</si>
  <si>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</si>
  <si>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</si>
  <si>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</si>
  <si>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</si>
  <si>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</si>
  <si>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</si>
  <si>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</si>
  <si>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</si>
  <si>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</si>
  <si>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</si>
  <si>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</si>
  <si>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</si>
  <si>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</si>
  <si>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</si>
  <si>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</si>
  <si>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</si>
  <si>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</si>
  <si>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</si>
  <si>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</si>
  <si>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</si>
  <si>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</si>
  <si>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</si>
  <si>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</si>
  <si>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</si>
  <si>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</si>
  <si>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</si>
  <si>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</si>
  <si>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</si>
  <si>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</si>
  <si>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</si>
  <si>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</si>
  <si>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</si>
  <si>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</si>
  <si>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</si>
  <si>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</si>
  <si>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</si>
  <si>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</si>
  <si>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</si>
  <si>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</si>
  <si>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</si>
  <si>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</si>
  <si>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</si>
  <si>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</si>
  <si>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</si>
  <si>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</si>
  <si>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</si>
  <si>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</si>
  <si>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</si>
  <si>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</si>
  <si>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</si>
  <si>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</si>
  <si>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</si>
  <si>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</si>
  <si>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</si>
  <si>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</si>
  <si>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</si>
  <si>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</si>
  <si>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</si>
  <si>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</si>
  <si>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</si>
  <si>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</si>
  <si>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</si>
  <si>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</si>
  <si>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</si>
  <si>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</si>
  <si>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t xml:space="preserve"> The reaction is terminated by addition of acidic stop solution and absorbance is measured at 450 nm. </t>
  </si>
  <si>
    <t>IL-17 Assay Principle</t>
  </si>
  <si>
    <t>This kit is an Enzyme-Linked Immunosorbent Assay (ELISA). The plate has been pre-coated with Rat IL-17 antibody.  IL-17 present in the sample is added and binds to antibodies coated on the wells.</t>
  </si>
  <si>
    <t>And then biotinylated Rat  IL-17 Antibody is added and binds to  IL-17 in the sample. Then Streptavidin-HRP is added and binds to the Biotinylated  IL-17 antibody.</t>
  </si>
  <si>
    <t>After incubation unbound Streptavidin-HRP is washed away during a washing step. Substrate solution is then added and color develops in proportion to the amount of Rat  IL-17.</t>
  </si>
  <si>
    <t>GSTs Assay Principle</t>
  </si>
  <si>
    <t>This kit is an Enzyme-Linked Immunosorbent Assay (ELISA). The plate has been pre-coated with Rat GSTs antibody.  GSTs present in the sample is added and binds to antibodies coated on the wells.</t>
  </si>
  <si>
    <t>And then biotinylated Rat  GSTs Antibody is added and binds to  GSTs in the sample. Then Streptavidin-HRP is added and binds to the Biotinylated  GSTs antibody.</t>
  </si>
  <si>
    <t>After incubation unbound Streptavidin-HRP is washed away during a washing step. Substrate solution is then added and color develops in proportion to the amount of Rat  GSTs.</t>
  </si>
  <si>
    <t>8-0HdG Test Principle</t>
  </si>
  <si>
    <t xml:space="preserve">This ELISA kit uses the Competitive-ELISA principle. The micro ELISA plate provided in this kit has been pre-coated wit 8-OHdG. </t>
  </si>
  <si>
    <t>During the reaction, 8-OHdG in the sample or standard competes with a fixed amount of 8-OHdG on the solid phase supporter for sites on the Biotinylated Detection Ab specific to 8-OHdG.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</si>
  <si>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</si>
  <si>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</si>
  <si>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8-OHdG in the samples is then determined by comparing the OD of the samples to the standard curve.</t>
  </si>
  <si>
    <t>KRC-ABA-1</t>
  </si>
  <si>
    <t>KRC-ABA-2</t>
  </si>
  <si>
    <t>KRC-ABA-3</t>
  </si>
  <si>
    <t>KRC-ABA-4</t>
  </si>
  <si>
    <t>KRC-ABA-5</t>
  </si>
  <si>
    <t>KRC-ABA-6</t>
  </si>
  <si>
    <t>KRC-MELA-1</t>
  </si>
  <si>
    <t>KRC-MELA-2</t>
  </si>
  <si>
    <t>KRC-MELA-3</t>
  </si>
  <si>
    <t>KRC-MELA-4</t>
  </si>
  <si>
    <t>KRC-MELA-5</t>
  </si>
  <si>
    <t>KRC-MELA-6</t>
  </si>
  <si>
    <t>KRC-(MELA+ABA)-1</t>
  </si>
  <si>
    <t>KRC-(MELA+ABA)-2</t>
  </si>
  <si>
    <t>KRC-(MELA+ABA)-3</t>
  </si>
  <si>
    <t>KRC-(MELA+ABA)-4</t>
  </si>
  <si>
    <t>KRC-(MELA+ABA)-5</t>
  </si>
  <si>
    <t>KRC-(MELA+ABA)-6</t>
  </si>
  <si>
    <t>BBR-ABA-1</t>
  </si>
  <si>
    <t>BBR-ABA-2</t>
  </si>
  <si>
    <t>BBR-ABA-3</t>
  </si>
  <si>
    <t>BBR-ABA-4</t>
  </si>
  <si>
    <t>BBR-ABA-5</t>
  </si>
  <si>
    <t>BBR-ABA-6</t>
  </si>
  <si>
    <t>BBR-MELA-1</t>
  </si>
  <si>
    <t>BBR-MELA-2</t>
  </si>
  <si>
    <t>BBR-MELA-3</t>
  </si>
  <si>
    <t>BBR-MELA-4</t>
  </si>
  <si>
    <t>BBR-MELA-5</t>
  </si>
  <si>
    <t>BBR-MELA-6</t>
  </si>
  <si>
    <t>BBR-(MELA+ABA)-1</t>
  </si>
  <si>
    <t>BBR-(MELA+ABA)-2</t>
  </si>
  <si>
    <t>BBR-(MELA+ABA)-3</t>
  </si>
  <si>
    <t>BBR-(MELA+ABA)-4</t>
  </si>
  <si>
    <t>BBR-(MELA+ABA)-5</t>
  </si>
  <si>
    <t>BBR-(MELA+ABA)-6</t>
  </si>
  <si>
    <t>TESTİS-ABA-1</t>
  </si>
  <si>
    <t>TESTİS-ABA-2</t>
  </si>
  <si>
    <t>TESTİS-ABA-3</t>
  </si>
  <si>
    <t>TESTİS-ABA-4</t>
  </si>
  <si>
    <t>TESTİS-ABA-5</t>
  </si>
  <si>
    <t>TESTİS-ABA-6</t>
  </si>
  <si>
    <t>TESTİS-MELA-1</t>
  </si>
  <si>
    <t>TESTİS-MELA-2</t>
  </si>
  <si>
    <t>TESTİS-MELA-3</t>
  </si>
  <si>
    <t>TESTİS-MELA-4</t>
  </si>
  <si>
    <t>TESTİS-MELA-5</t>
  </si>
  <si>
    <t>TESTİS-MELA-6</t>
  </si>
  <si>
    <t>TESTİS-(MELA+ABA)-1</t>
  </si>
  <si>
    <t>TESTİS-(MELA+ABA)-2</t>
  </si>
  <si>
    <t>TESTİS-(MELA+ABA)-3</t>
  </si>
  <si>
    <t>TESTİS-(MELA+ABA)-4</t>
  </si>
  <si>
    <t>TESTİS-(MELA+ABA)-5</t>
  </si>
  <si>
    <t>TESTİS-(MELA+ABA)-6</t>
  </si>
  <si>
    <t>844,,3</t>
  </si>
  <si>
    <t>result(U/L)</t>
  </si>
  <si>
    <t>E0724Ra</t>
  </si>
  <si>
    <t>AChE Test Principle</t>
  </si>
  <si>
    <t>This kit is an Enzyme-Linked Immunosorbent Assay (ELISA). The plate has been pre-coated with Rat AChE antibody.  AChE present in the sample is added and binds to antibodies coated on the wells.</t>
  </si>
  <si>
    <t>And then biotinylated Rat  AChE Antibody is added and binds to  AChE  in the sample. Then Streptavidin-HRP is added and binds to the Biotinylated  AChE antibody.</t>
  </si>
  <si>
    <t>After incubation unbound Streptavidin-HRP is washed away during a washing step. Substrate solution is then added and color develops in proportion to the amount of Rat  AChE.</t>
  </si>
  <si>
    <t>Acetylcholinesterase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</si>
</sst>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  <font>
      <i/>
      <sz val="12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3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0" xfId="0" applyFont="1" applyFill="1"/>
    <xf numFmtId="0" fontId="7" fillId="0" borderId="0" xfId="0" applyFont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35699912510936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'IL-17'!$C$17:$C$22</c:f>
              <c:numCache>
                <c:formatCode>General</c:formatCode>
                <c:ptCount val="6"/>
                <c:pt idx="0">
                  <c:v>2.657</c:v>
                </c:pt>
                <c:pt idx="1">
                  <c:v>1.7</c:v>
                </c:pt>
                <c:pt idx="2">
                  <c:v>1.0030000000000001</c:v>
                </c:pt>
                <c:pt idx="3">
                  <c:v>0.59100000000000008</c:v>
                </c:pt>
                <c:pt idx="4">
                  <c:v>0.31399999999999995</c:v>
                </c:pt>
                <c:pt idx="5">
                  <c:v>0</c:v>
                </c:pt>
              </c:numCache>
            </c:numRef>
          </c:xVal>
          <c:yVal>
            <c:numRef>
              <c:f>'IL-17'!$D$17:$D$22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D-49F0-8DA5-71E80795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2040"/>
        <c:axId val="557523024"/>
      </c:scatterChart>
      <c:valAx>
        <c:axId val="5575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7523024"/>
        <c:crosses val="autoZero"/>
        <c:crossBetween val="midCat"/>
      </c:valAx>
      <c:valAx>
        <c:axId val="5575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752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51618547681541"/>
                  <c:y val="0.17100466608340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GSTs!$C$17:$C$22</c:f>
              <c:numCache>
                <c:formatCode>General</c:formatCode>
                <c:ptCount val="6"/>
                <c:pt idx="0">
                  <c:v>2.4989999999999997</c:v>
                </c:pt>
                <c:pt idx="1">
                  <c:v>1.3860000000000001</c:v>
                </c:pt>
                <c:pt idx="2">
                  <c:v>0.76100000000000001</c:v>
                </c:pt>
                <c:pt idx="3">
                  <c:v>0.45900000000000007</c:v>
                </c:pt>
                <c:pt idx="4">
                  <c:v>0.20799999999999999</c:v>
                </c:pt>
                <c:pt idx="5">
                  <c:v>0</c:v>
                </c:pt>
              </c:numCache>
            </c:numRef>
          </c:xVal>
          <c:yVal>
            <c:numRef>
              <c:f>GSTs!$D$17:$D$22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E-4420-A3BA-F152D961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0040"/>
        <c:axId val="563641680"/>
      </c:scatterChart>
      <c:valAx>
        <c:axId val="5636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3641680"/>
        <c:crosses val="autoZero"/>
        <c:crossBetween val="midCat"/>
      </c:valAx>
      <c:valAx>
        <c:axId val="5636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364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317585301837272E-2"/>
                  <c:y val="-0.36792796733741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'8-OHdG'!$B$17:$B$24</c:f>
              <c:numCache>
                <c:formatCode>General</c:formatCode>
                <c:ptCount val="8"/>
                <c:pt idx="0">
                  <c:v>0.109</c:v>
                </c:pt>
                <c:pt idx="1">
                  <c:v>0.65700000000000003</c:v>
                </c:pt>
                <c:pt idx="2">
                  <c:v>1.111</c:v>
                </c:pt>
                <c:pt idx="3">
                  <c:v>1.3640000000000001</c:v>
                </c:pt>
                <c:pt idx="4">
                  <c:v>1.518</c:v>
                </c:pt>
                <c:pt idx="5">
                  <c:v>1.8009999999999999</c:v>
                </c:pt>
                <c:pt idx="6">
                  <c:v>1.9610000000000001</c:v>
                </c:pt>
                <c:pt idx="7">
                  <c:v>2.2269999999999999</c:v>
                </c:pt>
              </c:numCache>
            </c:numRef>
          </c:xVal>
          <c:yVal>
            <c:numRef>
              <c:f>'8-OHdG'!$C$17:$C$24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43A2-90F1-C9272C38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07272"/>
        <c:axId val="495517112"/>
      </c:scatterChart>
      <c:valAx>
        <c:axId val="4955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517112"/>
        <c:crosses val="autoZero"/>
        <c:crossBetween val="midCat"/>
      </c:valAx>
      <c:valAx>
        <c:axId val="4955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5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148972003499565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AChE!$C$16:$C$21</c:f>
              <c:numCache>
                <c:formatCode>General</c:formatCode>
                <c:ptCount val="6"/>
                <c:pt idx="0">
                  <c:v>2.8360000000000003</c:v>
                </c:pt>
                <c:pt idx="1">
                  <c:v>1.8180000000000001</c:v>
                </c:pt>
                <c:pt idx="2">
                  <c:v>1.0070000000000001</c:v>
                </c:pt>
                <c:pt idx="3">
                  <c:v>0.55800000000000005</c:v>
                </c:pt>
                <c:pt idx="4">
                  <c:v>0.216</c:v>
                </c:pt>
                <c:pt idx="5">
                  <c:v>0</c:v>
                </c:pt>
              </c:numCache>
            </c:numRef>
          </c:xVal>
          <c:yVal>
            <c:numRef>
              <c:f>AChE!$D$16:$D$21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0-46C2-8247-AA4C91A3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41312"/>
        <c:axId val="353842296"/>
      </c:scatterChart>
      <c:valAx>
        <c:axId val="3538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842296"/>
        <c:crosses val="autoZero"/>
        <c:crossBetween val="midCat"/>
      </c:valAx>
      <c:valAx>
        <c:axId val="3538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38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11</xdr:row>
      <xdr:rowOff>26670</xdr:rowOff>
    </xdr:from>
    <xdr:to>
      <xdr:col>15</xdr:col>
      <xdr:colOff>7620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11</xdr:row>
      <xdr:rowOff>26670</xdr:rowOff>
    </xdr:from>
    <xdr:to>
      <xdr:col>15</xdr:col>
      <xdr:colOff>68580</xdr:colOff>
      <xdr:row>26</xdr:row>
      <xdr:rowOff>26670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11</xdr:row>
      <xdr:rowOff>11430</xdr:rowOff>
    </xdr:from>
    <xdr:to>
      <xdr:col>13</xdr:col>
      <xdr:colOff>495300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12</xdr:row>
      <xdr:rowOff>11430</xdr:rowOff>
    </xdr:from>
    <xdr:to>
      <xdr:col>14</xdr:col>
      <xdr:colOff>289560</xdr:colOff>
      <xdr:row>27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22860</xdr:rowOff>
    </xdr:from>
    <xdr:to>
      <xdr:col>4</xdr:col>
      <xdr:colOff>481260</xdr:colOff>
      <xdr:row>54</xdr:row>
      <xdr:rowOff>71383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4880"/>
          <a:ext cx="7209720" cy="5534923"/>
        </a:xfrm>
        <a:prstGeom prst="rect">
          <a:avLst/>
        </a:prstGeom>
      </xdr:spPr>
    </xdr:pic>
    <xdr:clientData/>
  </xdr:twoCellAnchor>
  <xdr:twoCellAnchor editAs="oneCell">
    <xdr:from>
      <xdr:col>4</xdr:col>
      <xdr:colOff>487679</xdr:colOff>
      <xdr:row>24</xdr:row>
      <xdr:rowOff>17412</xdr:rowOff>
    </xdr:from>
    <xdr:to>
      <xdr:col>6</xdr:col>
      <xdr:colOff>3864482</xdr:colOff>
      <xdr:row>54</xdr:row>
      <xdr:rowOff>60960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39" y="4749432"/>
          <a:ext cx="6531483" cy="5529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60960</xdr:rowOff>
    </xdr:from>
    <xdr:to>
      <xdr:col>4</xdr:col>
      <xdr:colOff>107046</xdr:colOff>
      <xdr:row>84</xdr:row>
      <xdr:rowOff>137160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79380"/>
          <a:ext cx="6835506" cy="556260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54</xdr:row>
      <xdr:rowOff>71316</xdr:rowOff>
    </xdr:from>
    <xdr:to>
      <xdr:col>6</xdr:col>
      <xdr:colOff>2874771</xdr:colOff>
      <xdr:row>85</xdr:row>
      <xdr:rowOff>38099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520" y="10289736"/>
          <a:ext cx="5930391" cy="5636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selection activeCell="I18" sqref="I18"/>
    </sheetView>
  </sheetViews>
  <sheetFormatPr defaultRowHeight="15" x14ac:dyDescent="0.25"/>
  <cols>
    <col min="1" max="1" width="23.85546875" customWidth="1"/>
    <col min="2" max="2" width="17.7109375" style="1" customWidth="1"/>
    <col min="3" max="3" width="17.42578125" style="1" customWidth="1"/>
    <col min="4" max="4" width="19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51</v>
      </c>
      <c r="C1" s="2" t="s">
        <v>52</v>
      </c>
      <c r="D1" s="2" t="s">
        <v>198</v>
      </c>
      <c r="E1"/>
      <c r="F1"/>
      <c r="G1"/>
      <c r="H1"/>
      <c r="I1"/>
      <c r="K1"/>
    </row>
    <row r="2" spans="1:11" x14ac:dyDescent="0.25">
      <c r="A2" s="3" t="s">
        <v>110</v>
      </c>
      <c r="B2" s="4">
        <v>880.7</v>
      </c>
      <c r="C2" s="4">
        <v>593</v>
      </c>
      <c r="D2" s="4">
        <v>80</v>
      </c>
      <c r="E2"/>
      <c r="F2"/>
      <c r="I2"/>
      <c r="K2"/>
    </row>
    <row r="3" spans="1:11" x14ac:dyDescent="0.25">
      <c r="A3" s="3" t="s">
        <v>111</v>
      </c>
      <c r="B3" s="4">
        <v>782.9</v>
      </c>
      <c r="C3" s="4">
        <v>597</v>
      </c>
      <c r="D3" s="4">
        <v>149.5</v>
      </c>
      <c r="E3"/>
      <c r="F3"/>
      <c r="I3"/>
      <c r="K3"/>
    </row>
    <row r="4" spans="1:11" x14ac:dyDescent="0.25">
      <c r="A4" s="3" t="s">
        <v>112</v>
      </c>
      <c r="B4" s="4">
        <v>783.5</v>
      </c>
      <c r="C4" s="4">
        <v>604</v>
      </c>
      <c r="D4" s="4">
        <v>85</v>
      </c>
      <c r="E4"/>
      <c r="F4"/>
      <c r="I4"/>
      <c r="K4"/>
    </row>
    <row r="5" spans="1:11" x14ac:dyDescent="0.25">
      <c r="A5" s="3" t="s">
        <v>113</v>
      </c>
      <c r="B5" s="4">
        <v>807.3</v>
      </c>
      <c r="C5" s="4">
        <v>591</v>
      </c>
      <c r="D5" s="4">
        <v>55.5</v>
      </c>
      <c r="E5"/>
      <c r="F5"/>
      <c r="H5"/>
      <c r="J5"/>
      <c r="K5"/>
    </row>
    <row r="6" spans="1:11" x14ac:dyDescent="0.25">
      <c r="A6" s="3" t="s">
        <v>114</v>
      </c>
      <c r="B6" s="4">
        <v>798.2</v>
      </c>
      <c r="C6" s="4">
        <v>546</v>
      </c>
      <c r="D6" s="4">
        <v>47.5</v>
      </c>
      <c r="E6"/>
      <c r="F6"/>
      <c r="H6"/>
      <c r="J6"/>
      <c r="K6"/>
    </row>
    <row r="7" spans="1:11" x14ac:dyDescent="0.25">
      <c r="A7" s="3" t="s">
        <v>115</v>
      </c>
      <c r="B7" s="4">
        <v>795</v>
      </c>
      <c r="C7" s="4">
        <v>604</v>
      </c>
      <c r="D7" s="4">
        <v>86.5</v>
      </c>
      <c r="E7"/>
      <c r="F7"/>
      <c r="H7"/>
      <c r="J7"/>
      <c r="K7"/>
    </row>
    <row r="8" spans="1:11" x14ac:dyDescent="0.25">
      <c r="A8" s="3" t="s">
        <v>296</v>
      </c>
      <c r="B8" s="4">
        <v>785.1</v>
      </c>
      <c r="C8" s="4">
        <v>593</v>
      </c>
      <c r="D8" s="4">
        <v>157.5</v>
      </c>
      <c r="E8"/>
      <c r="F8"/>
      <c r="H8"/>
      <c r="J8"/>
      <c r="K8"/>
    </row>
    <row r="9" spans="1:11" x14ac:dyDescent="0.25">
      <c r="A9" s="3" t="s">
        <v>297</v>
      </c>
      <c r="B9" s="4">
        <v>816.7</v>
      </c>
      <c r="C9" s="4">
        <v>591</v>
      </c>
      <c r="D9" s="4">
        <v>81</v>
      </c>
      <c r="E9"/>
      <c r="F9"/>
      <c r="H9"/>
      <c r="J9"/>
      <c r="K9"/>
    </row>
    <row r="10" spans="1:11" x14ac:dyDescent="0.25">
      <c r="A10" s="3" t="s">
        <v>298</v>
      </c>
      <c r="B10" s="4">
        <v>844.4</v>
      </c>
      <c r="C10" s="4">
        <v>591</v>
      </c>
      <c r="D10" s="4">
        <v>62.5</v>
      </c>
      <c r="E10"/>
      <c r="F10"/>
      <c r="H10"/>
      <c r="J10"/>
      <c r="K10"/>
    </row>
    <row r="11" spans="1:11" x14ac:dyDescent="0.25">
      <c r="A11" s="3" t="s">
        <v>299</v>
      </c>
      <c r="B11" s="4">
        <v>861.7</v>
      </c>
      <c r="C11" s="4">
        <v>595</v>
      </c>
      <c r="D11" s="4">
        <v>105</v>
      </c>
      <c r="E11"/>
      <c r="F11"/>
      <c r="H11"/>
      <c r="J11"/>
      <c r="K11"/>
    </row>
    <row r="12" spans="1:11" x14ac:dyDescent="0.25">
      <c r="A12" s="3" t="s">
        <v>300</v>
      </c>
      <c r="B12" s="4">
        <v>824.7</v>
      </c>
      <c r="C12" s="4">
        <v>560</v>
      </c>
      <c r="D12" s="4">
        <v>109</v>
      </c>
      <c r="E12"/>
      <c r="F12"/>
      <c r="H12"/>
      <c r="J12"/>
      <c r="K12"/>
    </row>
    <row r="13" spans="1:11" x14ac:dyDescent="0.25">
      <c r="A13" s="3" t="s">
        <v>301</v>
      </c>
      <c r="B13" s="4">
        <v>885.6</v>
      </c>
      <c r="C13" s="4">
        <v>586</v>
      </c>
      <c r="D13" s="4">
        <v>90</v>
      </c>
      <c r="E13"/>
      <c r="F13"/>
      <c r="H13"/>
      <c r="J13"/>
      <c r="K13"/>
    </row>
    <row r="14" spans="1:11" x14ac:dyDescent="0.25">
      <c r="A14" s="3" t="s">
        <v>302</v>
      </c>
      <c r="B14" s="4">
        <v>822.9</v>
      </c>
      <c r="C14" s="4">
        <v>601</v>
      </c>
      <c r="D14" s="4">
        <v>106</v>
      </c>
      <c r="E14"/>
      <c r="F14"/>
      <c r="H14"/>
      <c r="J14"/>
      <c r="K14"/>
    </row>
    <row r="15" spans="1:11" x14ac:dyDescent="0.25">
      <c r="A15" s="3" t="s">
        <v>303</v>
      </c>
      <c r="B15" s="4">
        <v>915.5</v>
      </c>
      <c r="C15" s="4">
        <v>585</v>
      </c>
      <c r="D15" s="4">
        <v>82</v>
      </c>
      <c r="E15"/>
      <c r="F15"/>
      <c r="H15"/>
      <c r="J15"/>
      <c r="K15"/>
    </row>
    <row r="16" spans="1:11" x14ac:dyDescent="0.25">
      <c r="A16" s="3" t="s">
        <v>304</v>
      </c>
      <c r="B16" s="4">
        <v>839.5</v>
      </c>
      <c r="C16" s="4">
        <v>547</v>
      </c>
      <c r="D16" s="4">
        <v>113</v>
      </c>
      <c r="E16"/>
      <c r="F16"/>
      <c r="H16"/>
      <c r="J16"/>
      <c r="K16"/>
    </row>
    <row r="17" spans="1:11" x14ac:dyDescent="0.25">
      <c r="A17" s="3" t="s">
        <v>305</v>
      </c>
      <c r="B17" s="4">
        <v>830.5</v>
      </c>
      <c r="C17" s="4">
        <v>487</v>
      </c>
      <c r="D17" s="4">
        <v>119</v>
      </c>
      <c r="E17"/>
      <c r="F17"/>
      <c r="H17"/>
      <c r="J17"/>
      <c r="K17"/>
    </row>
    <row r="18" spans="1:11" x14ac:dyDescent="0.25">
      <c r="A18" s="3" t="s">
        <v>306</v>
      </c>
      <c r="B18" s="4">
        <v>851.3</v>
      </c>
      <c r="C18" s="4">
        <v>593</v>
      </c>
      <c r="D18" s="4">
        <v>83</v>
      </c>
      <c r="E18"/>
      <c r="F18"/>
      <c r="H18"/>
      <c r="J18"/>
      <c r="K18"/>
    </row>
    <row r="19" spans="1:11" x14ac:dyDescent="0.25">
      <c r="A19" s="3" t="s">
        <v>307</v>
      </c>
      <c r="B19" s="4">
        <v>914</v>
      </c>
      <c r="C19" s="4">
        <v>559</v>
      </c>
      <c r="D19" s="4">
        <v>54.5</v>
      </c>
      <c r="E19"/>
      <c r="F19"/>
      <c r="H19"/>
      <c r="J19"/>
      <c r="K19"/>
    </row>
    <row r="20" spans="1:11" x14ac:dyDescent="0.25">
      <c r="A20" s="3" t="s">
        <v>308</v>
      </c>
      <c r="B20" s="4">
        <v>861.4</v>
      </c>
      <c r="C20" s="4">
        <v>606</v>
      </c>
      <c r="D20" s="4">
        <v>158.5</v>
      </c>
      <c r="E20"/>
      <c r="F20"/>
      <c r="H20"/>
      <c r="J20"/>
      <c r="K20"/>
    </row>
    <row r="21" spans="1:11" x14ac:dyDescent="0.25">
      <c r="A21" s="3" t="s">
        <v>309</v>
      </c>
      <c r="B21" s="4">
        <v>828</v>
      </c>
      <c r="C21" s="4">
        <v>624</v>
      </c>
      <c r="D21" s="4">
        <v>85</v>
      </c>
      <c r="E21"/>
      <c r="F21"/>
      <c r="H21"/>
      <c r="J21"/>
      <c r="K21"/>
    </row>
    <row r="22" spans="1:11" x14ac:dyDescent="0.25">
      <c r="A22" s="3" t="s">
        <v>310</v>
      </c>
      <c r="B22" s="4">
        <v>912.2</v>
      </c>
      <c r="C22" s="4">
        <v>634</v>
      </c>
      <c r="D22" s="4">
        <v>142.5</v>
      </c>
      <c r="E22"/>
      <c r="F22"/>
      <c r="H22"/>
      <c r="J22"/>
      <c r="K22"/>
    </row>
    <row r="23" spans="1:11" x14ac:dyDescent="0.25">
      <c r="A23" s="3" t="s">
        <v>311</v>
      </c>
      <c r="B23" s="4">
        <v>804.5</v>
      </c>
      <c r="C23" s="4">
        <v>522</v>
      </c>
      <c r="D23" s="4">
        <v>45.5</v>
      </c>
      <c r="E23"/>
      <c r="F23"/>
      <c r="I23"/>
      <c r="K23"/>
    </row>
    <row r="24" spans="1:11" x14ac:dyDescent="0.25">
      <c r="A24" s="3" t="s">
        <v>312</v>
      </c>
      <c r="B24" s="4">
        <v>872.2</v>
      </c>
      <c r="C24" s="4">
        <v>581</v>
      </c>
      <c r="D24" s="4">
        <v>65</v>
      </c>
      <c r="E24"/>
      <c r="F24"/>
      <c r="I24"/>
      <c r="K24"/>
    </row>
    <row r="25" spans="1:11" x14ac:dyDescent="0.25">
      <c r="A25" s="3" t="s">
        <v>313</v>
      </c>
      <c r="B25" s="4">
        <v>982.6</v>
      </c>
      <c r="C25" s="4">
        <v>599</v>
      </c>
      <c r="D25" s="4">
        <v>49.5</v>
      </c>
      <c r="E25"/>
      <c r="F25"/>
      <c r="I25"/>
      <c r="K25"/>
    </row>
    <row r="26" spans="1:11" x14ac:dyDescent="0.25">
      <c r="A26" s="3" t="s">
        <v>116</v>
      </c>
      <c r="B26" s="4">
        <v>630.1</v>
      </c>
      <c r="C26" s="4">
        <v>526</v>
      </c>
      <c r="D26" s="4">
        <v>89.5</v>
      </c>
      <c r="E26"/>
      <c r="F26"/>
      <c r="I26"/>
      <c r="K26"/>
    </row>
    <row r="27" spans="1:11" x14ac:dyDescent="0.25">
      <c r="A27" s="3" t="s">
        <v>117</v>
      </c>
      <c r="B27" s="4">
        <v>734.5</v>
      </c>
      <c r="C27" s="4">
        <v>569</v>
      </c>
      <c r="D27" s="4">
        <v>82.5</v>
      </c>
      <c r="E27"/>
      <c r="F27"/>
      <c r="I27"/>
      <c r="K27"/>
    </row>
    <row r="28" spans="1:11" x14ac:dyDescent="0.25">
      <c r="A28" s="3" t="s">
        <v>118</v>
      </c>
      <c r="B28" s="4">
        <v>852.8</v>
      </c>
      <c r="C28" s="4">
        <v>531</v>
      </c>
      <c r="D28" s="4">
        <v>160</v>
      </c>
      <c r="E28"/>
      <c r="F28"/>
      <c r="I28"/>
      <c r="K28"/>
    </row>
    <row r="29" spans="1:11" x14ac:dyDescent="0.25">
      <c r="A29" s="3" t="s">
        <v>119</v>
      </c>
      <c r="B29" s="4">
        <v>582.79999999999995</v>
      </c>
      <c r="C29" s="4">
        <v>545</v>
      </c>
      <c r="D29" s="4">
        <v>105.5</v>
      </c>
      <c r="E29"/>
      <c r="F29"/>
      <c r="I29"/>
      <c r="K29"/>
    </row>
    <row r="30" spans="1:11" x14ac:dyDescent="0.25">
      <c r="A30" s="3" t="s">
        <v>120</v>
      </c>
      <c r="B30" s="4">
        <v>871.5</v>
      </c>
      <c r="C30" s="4">
        <v>531</v>
      </c>
      <c r="D30" s="4">
        <v>90.5</v>
      </c>
      <c r="E30"/>
      <c r="F30"/>
      <c r="I30"/>
      <c r="K30"/>
    </row>
    <row r="31" spans="1:11" x14ac:dyDescent="0.25">
      <c r="A31" s="3" t="s">
        <v>121</v>
      </c>
      <c r="B31" s="4">
        <v>1032.0999999999999</v>
      </c>
      <c r="C31" s="4">
        <v>518</v>
      </c>
      <c r="D31" s="4">
        <v>97.5</v>
      </c>
      <c r="E31"/>
      <c r="F31"/>
      <c r="I31"/>
      <c r="K31"/>
    </row>
    <row r="32" spans="1:11" x14ac:dyDescent="0.25">
      <c r="A32" s="3" t="s">
        <v>314</v>
      </c>
      <c r="B32" s="4">
        <v>657.4</v>
      </c>
      <c r="C32" s="4">
        <v>524</v>
      </c>
      <c r="D32" s="4">
        <v>165.5</v>
      </c>
      <c r="E32"/>
      <c r="F32"/>
      <c r="I32"/>
      <c r="K32"/>
    </row>
    <row r="33" spans="1:11" x14ac:dyDescent="0.25">
      <c r="A33" s="3" t="s">
        <v>315</v>
      </c>
      <c r="B33" s="4">
        <v>897.7</v>
      </c>
      <c r="C33" s="4">
        <v>574</v>
      </c>
      <c r="D33" s="4">
        <v>58.5</v>
      </c>
      <c r="E33"/>
      <c r="F33"/>
      <c r="I33"/>
      <c r="K33"/>
    </row>
    <row r="34" spans="1:11" x14ac:dyDescent="0.25">
      <c r="A34" s="3" t="s">
        <v>316</v>
      </c>
      <c r="B34" s="4">
        <v>1138.5</v>
      </c>
      <c r="C34" s="4">
        <v>498</v>
      </c>
      <c r="D34" s="4">
        <v>129.5</v>
      </c>
      <c r="F34"/>
      <c r="I34"/>
      <c r="K34"/>
    </row>
    <row r="35" spans="1:11" x14ac:dyDescent="0.25">
      <c r="A35" s="3" t="s">
        <v>317</v>
      </c>
      <c r="B35" s="4">
        <v>808.2</v>
      </c>
      <c r="C35" s="4">
        <v>467</v>
      </c>
      <c r="D35" s="4">
        <v>121</v>
      </c>
      <c r="E35"/>
      <c r="F35"/>
      <c r="I35"/>
      <c r="K35"/>
    </row>
    <row r="36" spans="1:11" x14ac:dyDescent="0.25">
      <c r="A36" s="3" t="s">
        <v>318</v>
      </c>
      <c r="B36" s="4">
        <v>908.8</v>
      </c>
      <c r="C36" s="4">
        <v>533</v>
      </c>
      <c r="D36" s="4">
        <v>112</v>
      </c>
      <c r="E36"/>
      <c r="F36"/>
      <c r="I36"/>
      <c r="K36"/>
    </row>
    <row r="37" spans="1:11" x14ac:dyDescent="0.25">
      <c r="A37" s="3" t="s">
        <v>319</v>
      </c>
      <c r="B37" s="4">
        <v>970.5</v>
      </c>
      <c r="C37" s="4">
        <v>427</v>
      </c>
      <c r="D37" s="4">
        <v>63</v>
      </c>
      <c r="E37"/>
      <c r="F37"/>
      <c r="I37"/>
      <c r="K37"/>
    </row>
    <row r="38" spans="1:11" x14ac:dyDescent="0.25">
      <c r="A38" s="3" t="s">
        <v>320</v>
      </c>
      <c r="B38" s="4">
        <v>598.70000000000005</v>
      </c>
      <c r="C38" s="4">
        <v>493</v>
      </c>
      <c r="D38" s="4">
        <v>77.5</v>
      </c>
      <c r="E38"/>
      <c r="I38"/>
      <c r="K38"/>
    </row>
    <row r="39" spans="1:11" x14ac:dyDescent="0.25">
      <c r="A39" s="3" t="s">
        <v>321</v>
      </c>
      <c r="B39" s="4" t="s">
        <v>350</v>
      </c>
      <c r="C39" s="4">
        <v>540</v>
      </c>
      <c r="D39" s="4">
        <v>109</v>
      </c>
      <c r="E39"/>
      <c r="I39"/>
      <c r="K39"/>
    </row>
    <row r="40" spans="1:11" x14ac:dyDescent="0.25">
      <c r="A40" s="3" t="s">
        <v>322</v>
      </c>
      <c r="B40" s="4">
        <v>1008.5</v>
      </c>
      <c r="C40" s="4">
        <v>529</v>
      </c>
      <c r="D40" s="4">
        <v>129</v>
      </c>
      <c r="E40"/>
      <c r="I40"/>
      <c r="K40"/>
    </row>
    <row r="41" spans="1:11" x14ac:dyDescent="0.25">
      <c r="A41" s="3" t="s">
        <v>323</v>
      </c>
      <c r="B41" s="4">
        <v>650.5</v>
      </c>
      <c r="C41" s="4">
        <v>560</v>
      </c>
      <c r="D41" s="4">
        <v>63</v>
      </c>
      <c r="E41"/>
      <c r="I41"/>
      <c r="K41"/>
    </row>
    <row r="42" spans="1:11" x14ac:dyDescent="0.25">
      <c r="A42" s="3" t="s">
        <v>324</v>
      </c>
      <c r="B42" s="4">
        <v>602.6</v>
      </c>
      <c r="C42" s="4">
        <v>530</v>
      </c>
      <c r="D42" s="4">
        <v>58</v>
      </c>
      <c r="E42"/>
      <c r="I42"/>
      <c r="K42"/>
    </row>
    <row r="43" spans="1:11" x14ac:dyDescent="0.25">
      <c r="A43" s="3" t="s">
        <v>325</v>
      </c>
      <c r="B43" s="4">
        <v>970.7</v>
      </c>
      <c r="C43" s="4">
        <v>539</v>
      </c>
      <c r="D43" s="4">
        <v>55.5</v>
      </c>
      <c r="E43"/>
      <c r="I43"/>
      <c r="K43"/>
    </row>
    <row r="44" spans="1:11" x14ac:dyDescent="0.25">
      <c r="A44" s="3" t="s">
        <v>326</v>
      </c>
      <c r="B44" s="4">
        <v>978.2</v>
      </c>
      <c r="C44" s="4">
        <v>528</v>
      </c>
      <c r="D44" s="4">
        <v>87.5</v>
      </c>
      <c r="E44"/>
      <c r="F44"/>
      <c r="I44"/>
      <c r="K44"/>
    </row>
    <row r="45" spans="1:11" x14ac:dyDescent="0.25">
      <c r="A45" s="3" t="s">
        <v>327</v>
      </c>
      <c r="B45" s="4">
        <v>994.8</v>
      </c>
      <c r="C45" s="4">
        <v>491</v>
      </c>
      <c r="D45" s="4">
        <v>34.5</v>
      </c>
      <c r="E45"/>
      <c r="F45"/>
      <c r="I45"/>
      <c r="K45"/>
    </row>
    <row r="46" spans="1:11" x14ac:dyDescent="0.25">
      <c r="A46" s="3" t="s">
        <v>328</v>
      </c>
      <c r="B46" s="4">
        <v>910.8</v>
      </c>
      <c r="C46" s="4">
        <v>536</v>
      </c>
      <c r="D46" s="4">
        <v>97</v>
      </c>
      <c r="E46"/>
      <c r="F46"/>
      <c r="I46"/>
      <c r="K46"/>
    </row>
    <row r="47" spans="1:11" x14ac:dyDescent="0.25">
      <c r="A47" s="3" t="s">
        <v>329</v>
      </c>
      <c r="B47" s="4">
        <v>928.6</v>
      </c>
      <c r="C47" s="4">
        <v>501</v>
      </c>
      <c r="D47" s="4">
        <v>182</v>
      </c>
      <c r="E47"/>
      <c r="F47"/>
      <c r="I47"/>
      <c r="K47"/>
    </row>
    <row r="48" spans="1:11" x14ac:dyDescent="0.25">
      <c r="A48" s="3" t="s">
        <v>330</v>
      </c>
      <c r="B48" s="4">
        <v>900.2</v>
      </c>
      <c r="C48" s="4">
        <v>445</v>
      </c>
      <c r="D48" s="4">
        <v>73</v>
      </c>
      <c r="E48"/>
      <c r="F48"/>
      <c r="I48"/>
      <c r="K48"/>
    </row>
    <row r="49" spans="1:11" x14ac:dyDescent="0.25">
      <c r="A49" s="3" t="s">
        <v>331</v>
      </c>
      <c r="B49" s="4">
        <v>923.9</v>
      </c>
      <c r="C49" s="4">
        <v>532</v>
      </c>
      <c r="D49" s="4">
        <v>43</v>
      </c>
      <c r="E49"/>
      <c r="F49"/>
      <c r="I49"/>
      <c r="K49"/>
    </row>
    <row r="50" spans="1:11" x14ac:dyDescent="0.25">
      <c r="A50" s="3" t="s">
        <v>122</v>
      </c>
      <c r="B50" s="4">
        <v>429.9</v>
      </c>
      <c r="C50" s="4">
        <v>611</v>
      </c>
      <c r="D50" s="4">
        <v>92</v>
      </c>
      <c r="E50"/>
      <c r="F50"/>
      <c r="I50"/>
      <c r="K50"/>
    </row>
    <row r="51" spans="1:11" x14ac:dyDescent="0.25">
      <c r="A51" s="3" t="s">
        <v>123</v>
      </c>
      <c r="B51" s="4">
        <v>317.60000000000002</v>
      </c>
      <c r="C51" s="4">
        <v>627</v>
      </c>
      <c r="D51" s="4">
        <v>124.5</v>
      </c>
      <c r="E51"/>
      <c r="F51"/>
      <c r="I51"/>
      <c r="K51"/>
    </row>
    <row r="52" spans="1:11" x14ac:dyDescent="0.25">
      <c r="A52" s="3" t="s">
        <v>124</v>
      </c>
      <c r="B52" s="4">
        <v>408.7</v>
      </c>
      <c r="C52" s="4">
        <v>539</v>
      </c>
      <c r="D52" s="4">
        <v>211</v>
      </c>
      <c r="E52"/>
      <c r="F52"/>
      <c r="I52"/>
      <c r="K52"/>
    </row>
    <row r="53" spans="1:11" x14ac:dyDescent="0.25">
      <c r="A53" s="3" t="s">
        <v>125</v>
      </c>
      <c r="B53" s="4">
        <v>270.39999999999998</v>
      </c>
      <c r="C53" s="4">
        <v>660</v>
      </c>
      <c r="D53" s="4">
        <v>74</v>
      </c>
      <c r="E53"/>
      <c r="F53"/>
      <c r="I53"/>
      <c r="K53"/>
    </row>
    <row r="54" spans="1:11" x14ac:dyDescent="0.25">
      <c r="A54" s="3" t="s">
        <v>126</v>
      </c>
      <c r="B54" s="4">
        <v>404</v>
      </c>
      <c r="C54" s="4">
        <v>555</v>
      </c>
      <c r="D54" s="4">
        <v>32.5</v>
      </c>
      <c r="E54"/>
      <c r="F54"/>
      <c r="I54"/>
      <c r="K54"/>
    </row>
    <row r="55" spans="1:11" x14ac:dyDescent="0.25">
      <c r="A55" s="3" t="s">
        <v>127</v>
      </c>
      <c r="B55" s="4">
        <v>464</v>
      </c>
      <c r="C55" s="4">
        <v>699</v>
      </c>
      <c r="D55" s="4">
        <v>121.5</v>
      </c>
      <c r="E55"/>
      <c r="F55"/>
      <c r="I55"/>
      <c r="K55"/>
    </row>
    <row r="56" spans="1:11" x14ac:dyDescent="0.25">
      <c r="A56" s="3" t="s">
        <v>332</v>
      </c>
      <c r="B56" s="4">
        <v>271.89999999999998</v>
      </c>
      <c r="C56" s="4">
        <v>483</v>
      </c>
      <c r="D56" s="4">
        <v>69</v>
      </c>
      <c r="E56"/>
      <c r="F56"/>
      <c r="K56"/>
    </row>
    <row r="57" spans="1:11" x14ac:dyDescent="0.25">
      <c r="A57" s="3" t="s">
        <v>333</v>
      </c>
      <c r="B57" s="4">
        <v>165.6</v>
      </c>
      <c r="C57" s="4">
        <v>603</v>
      </c>
      <c r="D57" s="4">
        <v>81.5</v>
      </c>
      <c r="E57"/>
      <c r="F57"/>
      <c r="K57"/>
    </row>
    <row r="58" spans="1:11" x14ac:dyDescent="0.25">
      <c r="A58" s="3" t="s">
        <v>334</v>
      </c>
      <c r="B58" s="4">
        <v>177.8</v>
      </c>
      <c r="C58" s="4">
        <v>634</v>
      </c>
      <c r="D58" s="4">
        <v>81.5</v>
      </c>
      <c r="E58"/>
      <c r="F58"/>
      <c r="I58"/>
      <c r="K58"/>
    </row>
    <row r="59" spans="1:11" x14ac:dyDescent="0.25">
      <c r="A59" s="3" t="s">
        <v>335</v>
      </c>
      <c r="B59" s="4">
        <v>232.6</v>
      </c>
      <c r="C59" s="4">
        <v>562</v>
      </c>
      <c r="D59" s="4">
        <v>93</v>
      </c>
      <c r="E59"/>
      <c r="F59"/>
      <c r="I59"/>
      <c r="K59"/>
    </row>
    <row r="60" spans="1:11" x14ac:dyDescent="0.25">
      <c r="A60" s="3" t="s">
        <v>336</v>
      </c>
      <c r="B60" s="4">
        <v>104.8</v>
      </c>
      <c r="C60" s="4">
        <v>470</v>
      </c>
      <c r="D60" s="4">
        <v>68</v>
      </c>
      <c r="E60"/>
      <c r="F60"/>
      <c r="I60"/>
      <c r="K60"/>
    </row>
    <row r="61" spans="1:11" x14ac:dyDescent="0.25">
      <c r="A61" s="3" t="s">
        <v>337</v>
      </c>
      <c r="B61" s="4">
        <v>121.5</v>
      </c>
      <c r="C61" s="4">
        <v>496</v>
      </c>
      <c r="D61" s="4">
        <v>81</v>
      </c>
      <c r="E61"/>
      <c r="I61"/>
      <c r="K61"/>
    </row>
    <row r="62" spans="1:11" x14ac:dyDescent="0.25">
      <c r="A62" s="3" t="s">
        <v>338</v>
      </c>
      <c r="B62" s="4">
        <v>124</v>
      </c>
      <c r="C62" s="4">
        <v>562</v>
      </c>
      <c r="D62" s="4">
        <v>100</v>
      </c>
      <c r="E62"/>
      <c r="I62"/>
      <c r="K62"/>
    </row>
    <row r="63" spans="1:11" x14ac:dyDescent="0.25">
      <c r="A63" s="3" t="s">
        <v>339</v>
      </c>
      <c r="B63" s="4">
        <v>163.5</v>
      </c>
      <c r="C63" s="4">
        <v>571</v>
      </c>
      <c r="D63" s="4">
        <v>82.5</v>
      </c>
      <c r="E63"/>
      <c r="G63"/>
      <c r="J63"/>
      <c r="K63"/>
    </row>
    <row r="64" spans="1:11" x14ac:dyDescent="0.25">
      <c r="A64" s="3" t="s">
        <v>340</v>
      </c>
      <c r="B64" s="4">
        <v>142.9</v>
      </c>
      <c r="C64" s="4">
        <v>564</v>
      </c>
      <c r="D64" s="4">
        <v>65</v>
      </c>
      <c r="E64"/>
      <c r="I64"/>
      <c r="K64"/>
    </row>
    <row r="65" spans="1:11" x14ac:dyDescent="0.25">
      <c r="A65" s="3" t="s">
        <v>341</v>
      </c>
      <c r="B65" s="4">
        <v>156.69999999999999</v>
      </c>
      <c r="C65" s="4">
        <v>476</v>
      </c>
      <c r="D65" s="4">
        <v>81</v>
      </c>
      <c r="K65"/>
    </row>
    <row r="66" spans="1:11" x14ac:dyDescent="0.25">
      <c r="A66" s="3" t="s">
        <v>342</v>
      </c>
      <c r="B66" s="4">
        <v>92.3</v>
      </c>
      <c r="C66" s="4">
        <v>424</v>
      </c>
      <c r="D66" s="4">
        <v>71</v>
      </c>
      <c r="E66"/>
      <c r="I66"/>
      <c r="K66"/>
    </row>
    <row r="67" spans="1:11" x14ac:dyDescent="0.25">
      <c r="A67" s="3" t="s">
        <v>343</v>
      </c>
      <c r="B67" s="4">
        <v>249.2</v>
      </c>
      <c r="C67" s="4">
        <v>600</v>
      </c>
      <c r="D67" s="4">
        <v>66.5</v>
      </c>
      <c r="E67"/>
      <c r="F67"/>
      <c r="I67"/>
      <c r="K67"/>
    </row>
    <row r="68" spans="1:11" x14ac:dyDescent="0.25">
      <c r="A68" s="3" t="s">
        <v>344</v>
      </c>
      <c r="B68" s="4">
        <v>53.5</v>
      </c>
      <c r="C68" s="4">
        <v>686</v>
      </c>
      <c r="D68" s="4">
        <v>69.5</v>
      </c>
      <c r="E68"/>
      <c r="F68"/>
      <c r="I68"/>
      <c r="K68"/>
    </row>
    <row r="69" spans="1:11" x14ac:dyDescent="0.25">
      <c r="A69" s="3" t="s">
        <v>345</v>
      </c>
      <c r="B69" s="4">
        <v>207.2</v>
      </c>
      <c r="C69" s="4">
        <v>640</v>
      </c>
      <c r="D69" s="4">
        <v>101</v>
      </c>
      <c r="E69"/>
      <c r="F69"/>
      <c r="I69"/>
      <c r="K69"/>
    </row>
    <row r="70" spans="1:11" x14ac:dyDescent="0.25">
      <c r="A70" s="3" t="s">
        <v>346</v>
      </c>
      <c r="B70" s="4">
        <v>73.7</v>
      </c>
      <c r="C70" s="4">
        <v>567</v>
      </c>
      <c r="D70" s="4">
        <v>54.5</v>
      </c>
      <c r="E70"/>
      <c r="F70"/>
      <c r="I70"/>
      <c r="K70"/>
    </row>
    <row r="71" spans="1:11" x14ac:dyDescent="0.25">
      <c r="A71" s="3" t="s">
        <v>347</v>
      </c>
      <c r="B71" s="4">
        <v>145.5</v>
      </c>
      <c r="C71" s="4">
        <v>492</v>
      </c>
      <c r="D71" s="4">
        <v>64</v>
      </c>
      <c r="E71"/>
      <c r="F71"/>
      <c r="I71"/>
      <c r="K71"/>
    </row>
    <row r="72" spans="1:11" x14ac:dyDescent="0.25">
      <c r="A72" s="3" t="s">
        <v>348</v>
      </c>
      <c r="B72" s="4">
        <v>46.6</v>
      </c>
      <c r="C72" s="4">
        <v>505</v>
      </c>
      <c r="D72" s="4">
        <v>89</v>
      </c>
      <c r="E72"/>
      <c r="F72"/>
      <c r="I72"/>
      <c r="K72"/>
    </row>
    <row r="73" spans="1:11" x14ac:dyDescent="0.25">
      <c r="A73" s="3" t="s">
        <v>349</v>
      </c>
      <c r="B73" s="4">
        <v>52.1</v>
      </c>
      <c r="C73" s="4">
        <v>554</v>
      </c>
      <c r="D73" s="4">
        <v>60</v>
      </c>
      <c r="E73"/>
      <c r="F73"/>
      <c r="I73"/>
      <c r="K73"/>
    </row>
    <row r="74" spans="1:11" x14ac:dyDescent="0.25">
      <c r="A74" s="3" t="s">
        <v>128</v>
      </c>
      <c r="B74" s="4">
        <v>798.3</v>
      </c>
      <c r="C74" s="4">
        <v>368</v>
      </c>
      <c r="D74" s="4">
        <v>75</v>
      </c>
      <c r="E74"/>
      <c r="F74"/>
      <c r="I74"/>
      <c r="K74"/>
    </row>
    <row r="75" spans="1:11" x14ac:dyDescent="0.25">
      <c r="A75" s="3" t="s">
        <v>129</v>
      </c>
      <c r="B75" s="4">
        <v>681.3</v>
      </c>
      <c r="C75" s="4">
        <v>120</v>
      </c>
      <c r="D75" s="4">
        <v>82.5</v>
      </c>
      <c r="E75"/>
      <c r="F75"/>
      <c r="I75"/>
      <c r="K75"/>
    </row>
    <row r="76" spans="1:11" x14ac:dyDescent="0.25">
      <c r="A76" s="3" t="s">
        <v>130</v>
      </c>
      <c r="B76" s="4">
        <v>652.79999999999995</v>
      </c>
      <c r="C76" s="4">
        <v>508</v>
      </c>
      <c r="D76" s="4">
        <v>55</v>
      </c>
      <c r="E76"/>
      <c r="F76"/>
      <c r="G76"/>
      <c r="J76"/>
      <c r="K76"/>
    </row>
    <row r="77" spans="1:11" x14ac:dyDescent="0.25">
      <c r="A77" s="3" t="s">
        <v>131</v>
      </c>
      <c r="B77" s="4">
        <v>717.7</v>
      </c>
      <c r="C77" s="4">
        <v>155</v>
      </c>
      <c r="D77" s="4">
        <v>66.5</v>
      </c>
      <c r="E77"/>
      <c r="F77"/>
      <c r="I77"/>
      <c r="K77"/>
    </row>
    <row r="78" spans="1:11" x14ac:dyDescent="0.25">
      <c r="A78" s="3" t="s">
        <v>132</v>
      </c>
      <c r="B78" s="4">
        <v>702.3</v>
      </c>
      <c r="C78" s="4">
        <v>240</v>
      </c>
      <c r="D78" s="4">
        <v>83</v>
      </c>
      <c r="E78"/>
      <c r="F78"/>
      <c r="I78"/>
      <c r="K78"/>
    </row>
    <row r="79" spans="1:11" x14ac:dyDescent="0.25">
      <c r="A79" s="3" t="s">
        <v>133</v>
      </c>
      <c r="B79" s="4">
        <v>666.5</v>
      </c>
      <c r="C79" s="4">
        <v>223</v>
      </c>
      <c r="D79" s="4">
        <v>55.5</v>
      </c>
      <c r="E79"/>
      <c r="F79"/>
      <c r="I79"/>
      <c r="K79"/>
    </row>
    <row r="80" spans="1:11" x14ac:dyDescent="0.25">
      <c r="A80" s="3" t="s">
        <v>134</v>
      </c>
      <c r="B80" s="4">
        <v>835.1</v>
      </c>
      <c r="C80" s="4">
        <v>120</v>
      </c>
      <c r="D80" s="4">
        <v>111</v>
      </c>
      <c r="F80"/>
    </row>
    <row r="81" spans="1:11" x14ac:dyDescent="0.25">
      <c r="A81" s="3" t="s">
        <v>135</v>
      </c>
      <c r="B81" s="4">
        <v>646.5</v>
      </c>
      <c r="C81" s="4">
        <v>588</v>
      </c>
      <c r="D81" s="4">
        <v>173.5</v>
      </c>
      <c r="F81"/>
    </row>
    <row r="82" spans="1:11" x14ac:dyDescent="0.25">
      <c r="A82" s="3" t="s">
        <v>136</v>
      </c>
      <c r="B82" s="4">
        <v>646.79999999999995</v>
      </c>
      <c r="C82" s="4">
        <v>360</v>
      </c>
      <c r="D82" s="4">
        <v>82.5</v>
      </c>
      <c r="F82"/>
    </row>
    <row r="83" spans="1:11" x14ac:dyDescent="0.25">
      <c r="A83" s="3" t="s">
        <v>137</v>
      </c>
      <c r="B83" s="4">
        <v>678</v>
      </c>
      <c r="C83" s="4">
        <v>128</v>
      </c>
      <c r="D83" s="4">
        <v>105.5</v>
      </c>
      <c r="F83"/>
      <c r="H83"/>
    </row>
    <row r="84" spans="1:11" x14ac:dyDescent="0.25">
      <c r="A84" s="3" t="s">
        <v>138</v>
      </c>
      <c r="B84" s="4">
        <v>736</v>
      </c>
      <c r="C84" s="4">
        <v>356</v>
      </c>
      <c r="D84" s="4">
        <v>90</v>
      </c>
      <c r="H84"/>
      <c r="I84"/>
      <c r="K84"/>
    </row>
    <row r="85" spans="1:11" x14ac:dyDescent="0.25">
      <c r="A85" s="3" t="s">
        <v>139</v>
      </c>
      <c r="B85" s="4">
        <v>682.6</v>
      </c>
      <c r="C85" s="4">
        <v>331</v>
      </c>
      <c r="D85" s="4">
        <v>123.5</v>
      </c>
      <c r="H85"/>
      <c r="I85"/>
      <c r="K85"/>
    </row>
    <row r="86" spans="1:11" x14ac:dyDescent="0.25">
      <c r="A86" s="3" t="s">
        <v>140</v>
      </c>
      <c r="B86" s="4">
        <v>709.5</v>
      </c>
      <c r="C86" s="4">
        <v>297</v>
      </c>
      <c r="D86" s="4">
        <v>79.5</v>
      </c>
      <c r="H86"/>
      <c r="I86"/>
      <c r="K86"/>
    </row>
    <row r="87" spans="1:11" x14ac:dyDescent="0.25">
      <c r="A87" s="3" t="s">
        <v>141</v>
      </c>
      <c r="B87" s="4">
        <v>662.6</v>
      </c>
      <c r="C87" s="4">
        <v>120</v>
      </c>
      <c r="D87" s="4">
        <v>61</v>
      </c>
      <c r="H87"/>
      <c r="I87"/>
      <c r="K87"/>
    </row>
    <row r="88" spans="1:11" x14ac:dyDescent="0.25">
      <c r="A88" s="3" t="s">
        <v>142</v>
      </c>
      <c r="B88" s="4">
        <v>706.8</v>
      </c>
      <c r="C88" s="4">
        <v>482</v>
      </c>
      <c r="D88" s="4">
        <v>112.5</v>
      </c>
      <c r="H88"/>
      <c r="I88"/>
      <c r="K88"/>
    </row>
    <row r="89" spans="1:11" x14ac:dyDescent="0.25">
      <c r="A89" s="3" t="s">
        <v>143</v>
      </c>
      <c r="B89" s="4">
        <v>704.9</v>
      </c>
      <c r="C89" s="4">
        <v>259</v>
      </c>
      <c r="D89" s="4">
        <v>70</v>
      </c>
      <c r="I89"/>
      <c r="K89"/>
    </row>
    <row r="90" spans="1:11" x14ac:dyDescent="0.25">
      <c r="A90" s="3" t="s">
        <v>144</v>
      </c>
      <c r="B90" s="4">
        <v>722.8</v>
      </c>
      <c r="C90" s="4">
        <v>350</v>
      </c>
      <c r="D90" s="4">
        <v>116.5</v>
      </c>
    </row>
    <row r="91" spans="1:11" x14ac:dyDescent="0.25">
      <c r="A91" s="3" t="s">
        <v>145</v>
      </c>
      <c r="B91" s="4">
        <v>772.6</v>
      </c>
      <c r="C91" s="4">
        <v>549</v>
      </c>
      <c r="D91" s="4">
        <v>96</v>
      </c>
    </row>
    <row r="92" spans="1:11" x14ac:dyDescent="0.25">
      <c r="A92" s="3" t="s">
        <v>146</v>
      </c>
      <c r="B92" s="4">
        <v>660.7</v>
      </c>
      <c r="C92" s="4">
        <v>270</v>
      </c>
      <c r="D92" s="4">
        <v>52</v>
      </c>
    </row>
    <row r="93" spans="1:11" x14ac:dyDescent="0.25">
      <c r="A93" s="3" t="s">
        <v>147</v>
      </c>
      <c r="B93" s="4">
        <v>676</v>
      </c>
      <c r="C93" s="4">
        <v>164</v>
      </c>
      <c r="D93" s="4">
        <v>38.5</v>
      </c>
    </row>
    <row r="94" spans="1:11" x14ac:dyDescent="0.25">
      <c r="A94" s="3" t="s">
        <v>148</v>
      </c>
      <c r="B94" s="4">
        <v>731.2</v>
      </c>
      <c r="C94" s="4">
        <v>212</v>
      </c>
      <c r="D94" s="4">
        <v>82.5</v>
      </c>
    </row>
    <row r="95" spans="1:11" x14ac:dyDescent="0.25">
      <c r="A95" s="3" t="s">
        <v>149</v>
      </c>
      <c r="B95" s="4">
        <v>711.9</v>
      </c>
      <c r="C95" s="4">
        <v>287</v>
      </c>
      <c r="D95" s="4">
        <v>110.5</v>
      </c>
    </row>
    <row r="96" spans="1:11" x14ac:dyDescent="0.25">
      <c r="A96" s="3" t="s">
        <v>150</v>
      </c>
      <c r="B96" s="4">
        <v>657.7</v>
      </c>
      <c r="C96" s="4">
        <v>158</v>
      </c>
      <c r="D96" s="4">
        <v>99</v>
      </c>
    </row>
    <row r="97" spans="1:4" x14ac:dyDescent="0.25">
      <c r="A97" s="3" t="s">
        <v>151</v>
      </c>
      <c r="B97" s="4">
        <v>756.1</v>
      </c>
      <c r="C97" s="4">
        <v>391</v>
      </c>
      <c r="D97" s="4">
        <v>64.5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6"/>
  <sheetViews>
    <sheetView workbookViewId="0">
      <selection activeCell="Q4" sqref="Q4"/>
    </sheetView>
  </sheetViews>
  <sheetFormatPr defaultRowHeight="15" x14ac:dyDescent="0.25"/>
  <cols>
    <col min="1" max="1" width="24.28515625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61</v>
      </c>
      <c r="C2" s="2" t="s">
        <v>62</v>
      </c>
      <c r="D2" s="2" t="s">
        <v>63</v>
      </c>
      <c r="E2" s="2" t="s">
        <v>64</v>
      </c>
    </row>
    <row r="3" spans="1:12" x14ac:dyDescent="0.25">
      <c r="A3" t="s">
        <v>65</v>
      </c>
      <c r="B3" s="14">
        <v>2.5110000000000001</v>
      </c>
      <c r="C3" s="14">
        <f>B3-B9</f>
        <v>2.4810000000000003</v>
      </c>
      <c r="D3" s="14">
        <v>100</v>
      </c>
      <c r="E3" s="15">
        <f>(11.04*C3*C3)+(11.948*C3)+(1.5134)</f>
        <v>99.111573440000015</v>
      </c>
    </row>
    <row r="4" spans="1:12" x14ac:dyDescent="0.25">
      <c r="A4" t="s">
        <v>66</v>
      </c>
      <c r="B4" s="14">
        <v>1.7030000000000001</v>
      </c>
      <c r="C4" s="14">
        <f>B4-B9</f>
        <v>1.673</v>
      </c>
      <c r="D4" s="14">
        <v>50</v>
      </c>
      <c r="E4" s="15">
        <f t="shared" ref="E4:E9" si="0">(11.04*C4*C4)+(11.948*C4)+(1.5134)</f>
        <v>52.402580159999992</v>
      </c>
    </row>
    <row r="5" spans="1:12" x14ac:dyDescent="0.25">
      <c r="A5" t="s">
        <v>67</v>
      </c>
      <c r="B5" s="14">
        <v>1.024</v>
      </c>
      <c r="C5" s="14">
        <f>B5-B9</f>
        <v>0.99399999999999999</v>
      </c>
      <c r="D5" s="14">
        <v>25</v>
      </c>
      <c r="E5" s="15">
        <f t="shared" si="0"/>
        <v>24.297629439999998</v>
      </c>
    </row>
    <row r="6" spans="1:12" x14ac:dyDescent="0.25">
      <c r="A6" t="s">
        <v>68</v>
      </c>
      <c r="B6" s="14">
        <v>0.54300000000000004</v>
      </c>
      <c r="C6" s="14">
        <f>B6-B9</f>
        <v>0.51300000000000001</v>
      </c>
      <c r="D6" s="14">
        <v>12.5</v>
      </c>
      <c r="E6" s="15">
        <f t="shared" si="0"/>
        <v>10.548109760000001</v>
      </c>
    </row>
    <row r="7" spans="1:12" x14ac:dyDescent="0.25">
      <c r="A7" t="s">
        <v>69</v>
      </c>
      <c r="B7" s="14">
        <v>0.318</v>
      </c>
      <c r="C7" s="14">
        <f>B7-B9</f>
        <v>0.28800000000000003</v>
      </c>
      <c r="D7" s="14">
        <v>6.25</v>
      </c>
      <c r="E7" s="15">
        <f t="shared" si="0"/>
        <v>5.8701257600000005</v>
      </c>
    </row>
    <row r="8" spans="1:12" x14ac:dyDescent="0.25">
      <c r="A8" t="s">
        <v>70</v>
      </c>
      <c r="B8" s="14">
        <v>0.152</v>
      </c>
      <c r="C8" s="14">
        <f>B8-B9</f>
        <v>0.122</v>
      </c>
      <c r="D8" s="14">
        <v>3.125</v>
      </c>
      <c r="E8" s="15">
        <f t="shared" si="0"/>
        <v>3.1353753600000003</v>
      </c>
    </row>
    <row r="9" spans="1:12" x14ac:dyDescent="0.25">
      <c r="A9" t="s">
        <v>71</v>
      </c>
      <c r="B9" s="14">
        <v>0.03</v>
      </c>
      <c r="C9" s="14">
        <f>B9-B9</f>
        <v>0</v>
      </c>
      <c r="D9" s="14">
        <v>0</v>
      </c>
      <c r="E9" s="15">
        <f t="shared" si="0"/>
        <v>1.5134000000000001</v>
      </c>
    </row>
    <row r="15" spans="1:12" x14ac:dyDescent="0.25">
      <c r="J15" s="16" t="s">
        <v>72</v>
      </c>
      <c r="K15" s="16"/>
      <c r="L15" s="16"/>
    </row>
    <row r="20" spans="1:5" x14ac:dyDescent="0.25">
      <c r="A20" s="2" t="s">
        <v>73</v>
      </c>
      <c r="B20" s="2" t="s">
        <v>61</v>
      </c>
      <c r="C20" s="2" t="s">
        <v>71</v>
      </c>
      <c r="D20" s="2" t="s">
        <v>62</v>
      </c>
      <c r="E20" s="2" t="s">
        <v>74</v>
      </c>
    </row>
    <row r="21" spans="1:5" x14ac:dyDescent="0.25">
      <c r="A21" s="3" t="s">
        <v>110</v>
      </c>
      <c r="B21" s="14">
        <v>1.784</v>
      </c>
      <c r="C21" s="14">
        <v>0.03</v>
      </c>
      <c r="D21" s="14">
        <f t="shared" ref="D21:D69" si="1">(B21-C21)</f>
        <v>1.754</v>
      </c>
      <c r="E21" s="17">
        <f t="shared" ref="E21:E69" si="2">(11.04*D21*D21)+(11.948*D21)+(1.5134)</f>
        <v>56.434928639999995</v>
      </c>
    </row>
    <row r="22" spans="1:5" x14ac:dyDescent="0.25">
      <c r="A22" s="3" t="s">
        <v>111</v>
      </c>
      <c r="B22" s="14">
        <v>1.8839999999999999</v>
      </c>
      <c r="C22" s="14">
        <v>0.03</v>
      </c>
      <c r="D22" s="14">
        <f t="shared" si="1"/>
        <v>1.8539999999999999</v>
      </c>
      <c r="E22" s="17">
        <f t="shared" si="2"/>
        <v>61.61296063999999</v>
      </c>
    </row>
    <row r="23" spans="1:5" x14ac:dyDescent="0.25">
      <c r="A23" s="3" t="s">
        <v>112</v>
      </c>
      <c r="B23" s="14">
        <v>1.9279999999999999</v>
      </c>
      <c r="C23" s="14">
        <v>0.03</v>
      </c>
      <c r="D23" s="14">
        <f t="shared" si="1"/>
        <v>1.8979999999999999</v>
      </c>
      <c r="E23" s="17">
        <f t="shared" si="2"/>
        <v>63.961244159999985</v>
      </c>
    </row>
    <row r="24" spans="1:5" x14ac:dyDescent="0.25">
      <c r="A24" s="3" t="s">
        <v>113</v>
      </c>
      <c r="B24" s="14">
        <v>1.4570000000000001</v>
      </c>
      <c r="C24" s="14">
        <v>0.03</v>
      </c>
      <c r="D24" s="14">
        <f t="shared" si="1"/>
        <v>1.427</v>
      </c>
      <c r="E24" s="17">
        <f t="shared" si="2"/>
        <v>41.044268159999994</v>
      </c>
    </row>
    <row r="25" spans="1:5" x14ac:dyDescent="0.25">
      <c r="A25" s="3" t="s">
        <v>114</v>
      </c>
      <c r="B25" s="14">
        <v>1.6830000000000001</v>
      </c>
      <c r="C25" s="14">
        <v>0.03</v>
      </c>
      <c r="D25" s="14">
        <f t="shared" si="1"/>
        <v>1.653</v>
      </c>
      <c r="E25" s="17">
        <f t="shared" si="2"/>
        <v>51.429239359999997</v>
      </c>
    </row>
    <row r="26" spans="1:5" x14ac:dyDescent="0.25">
      <c r="A26" s="3" t="s">
        <v>115</v>
      </c>
      <c r="B26" s="14">
        <v>1.4590000000000001</v>
      </c>
      <c r="C26" s="14">
        <v>0.03</v>
      </c>
      <c r="D26" s="14">
        <f t="shared" si="1"/>
        <v>1.429</v>
      </c>
      <c r="E26" s="17">
        <f t="shared" si="2"/>
        <v>41.131224639999999</v>
      </c>
    </row>
    <row r="27" spans="1:5" x14ac:dyDescent="0.25">
      <c r="A27" s="3" t="s">
        <v>296</v>
      </c>
      <c r="B27" s="14">
        <v>1.5529999999999999</v>
      </c>
      <c r="C27" s="14">
        <v>0.03</v>
      </c>
      <c r="D27" s="14">
        <f t="shared" si="1"/>
        <v>1.5229999999999999</v>
      </c>
      <c r="E27" s="17">
        <f t="shared" si="2"/>
        <v>45.317804159999987</v>
      </c>
    </row>
    <row r="28" spans="1:5" x14ac:dyDescent="0.25">
      <c r="A28" s="3" t="s">
        <v>297</v>
      </c>
      <c r="B28" s="14">
        <v>1.575</v>
      </c>
      <c r="C28" s="14">
        <v>0.03</v>
      </c>
      <c r="D28" s="14">
        <f t="shared" si="1"/>
        <v>1.5449999999999999</v>
      </c>
      <c r="E28" s="17">
        <f t="shared" si="2"/>
        <v>46.325815999999996</v>
      </c>
    </row>
    <row r="29" spans="1:5" x14ac:dyDescent="0.25">
      <c r="A29" s="3" t="s">
        <v>298</v>
      </c>
      <c r="B29" s="14">
        <v>1.52</v>
      </c>
      <c r="C29" s="14">
        <v>0.03</v>
      </c>
      <c r="D29" s="14">
        <f t="shared" si="1"/>
        <v>1.49</v>
      </c>
      <c r="E29" s="17">
        <f t="shared" si="2"/>
        <v>43.825823999999997</v>
      </c>
    </row>
    <row r="30" spans="1:5" x14ac:dyDescent="0.25">
      <c r="A30" s="3" t="s">
        <v>299</v>
      </c>
      <c r="B30" s="14">
        <v>1.55</v>
      </c>
      <c r="C30" s="14">
        <v>0.03</v>
      </c>
      <c r="D30" s="14">
        <f t="shared" si="1"/>
        <v>1.52</v>
      </c>
      <c r="E30" s="17">
        <f t="shared" si="2"/>
        <v>45.181176000000001</v>
      </c>
    </row>
    <row r="31" spans="1:5" x14ac:dyDescent="0.25">
      <c r="A31" s="3" t="s">
        <v>300</v>
      </c>
      <c r="B31" s="14">
        <v>1.4830000000000001</v>
      </c>
      <c r="C31" s="14">
        <v>0.03</v>
      </c>
      <c r="D31" s="14">
        <f t="shared" si="1"/>
        <v>1.4530000000000001</v>
      </c>
      <c r="E31" s="17">
        <f t="shared" si="2"/>
        <v>42.181591359999999</v>
      </c>
    </row>
    <row r="32" spans="1:5" x14ac:dyDescent="0.25">
      <c r="A32" s="3" t="s">
        <v>301</v>
      </c>
      <c r="B32" s="14">
        <v>1.7150000000000001</v>
      </c>
      <c r="C32" s="14">
        <v>0.03</v>
      </c>
      <c r="D32" s="14">
        <f t="shared" si="1"/>
        <v>1.6850000000000001</v>
      </c>
      <c r="E32" s="17">
        <f t="shared" si="2"/>
        <v>52.990823999999996</v>
      </c>
    </row>
    <row r="33" spans="1:5" x14ac:dyDescent="0.25">
      <c r="A33" s="3" t="s">
        <v>302</v>
      </c>
      <c r="B33" s="14">
        <v>1.667</v>
      </c>
      <c r="C33" s="14">
        <v>0.03</v>
      </c>
      <c r="D33" s="14">
        <f t="shared" si="1"/>
        <v>1.637</v>
      </c>
      <c r="E33" s="17">
        <f t="shared" si="2"/>
        <v>50.65692576</v>
      </c>
    </row>
    <row r="34" spans="1:5" x14ac:dyDescent="0.25">
      <c r="A34" s="3" t="s">
        <v>303</v>
      </c>
      <c r="B34" s="14">
        <v>1.276</v>
      </c>
      <c r="C34" s="14">
        <v>0.03</v>
      </c>
      <c r="D34" s="14">
        <f t="shared" si="1"/>
        <v>1.246</v>
      </c>
      <c r="E34" s="17">
        <f t="shared" si="2"/>
        <v>33.540384639999992</v>
      </c>
    </row>
    <row r="35" spans="1:5" x14ac:dyDescent="0.25">
      <c r="A35" s="3" t="s">
        <v>304</v>
      </c>
      <c r="B35" s="14">
        <v>1.778</v>
      </c>
      <c r="C35" s="14">
        <v>0.03</v>
      </c>
      <c r="D35" s="14">
        <f t="shared" si="1"/>
        <v>1.748</v>
      </c>
      <c r="E35" s="17">
        <f t="shared" si="2"/>
        <v>56.131268159999998</v>
      </c>
    </row>
    <row r="36" spans="1:5" x14ac:dyDescent="0.25">
      <c r="A36" s="3" t="s">
        <v>305</v>
      </c>
      <c r="B36" s="14">
        <v>2.0950000000000002</v>
      </c>
      <c r="C36" s="14">
        <v>0.03</v>
      </c>
      <c r="D36" s="14">
        <f t="shared" si="1"/>
        <v>2.0650000000000004</v>
      </c>
      <c r="E36" s="17">
        <f t="shared" si="2"/>
        <v>73.263064000000028</v>
      </c>
    </row>
    <row r="37" spans="1:5" x14ac:dyDescent="0.25">
      <c r="A37" s="3" t="s">
        <v>306</v>
      </c>
      <c r="B37" s="14">
        <v>2.0310000000000001</v>
      </c>
      <c r="C37" s="14">
        <v>0.03</v>
      </c>
      <c r="D37" s="14">
        <f t="shared" si="1"/>
        <v>2.0010000000000003</v>
      </c>
      <c r="E37" s="17">
        <f t="shared" si="2"/>
        <v>69.625519040000015</v>
      </c>
    </row>
    <row r="38" spans="1:5" x14ac:dyDescent="0.25">
      <c r="A38" s="3" t="s">
        <v>307</v>
      </c>
      <c r="B38" s="14">
        <v>1.42</v>
      </c>
      <c r="C38" s="14">
        <v>0.03</v>
      </c>
      <c r="D38" s="14">
        <f t="shared" si="1"/>
        <v>1.39</v>
      </c>
      <c r="E38" s="17">
        <f t="shared" si="2"/>
        <v>39.451503999999993</v>
      </c>
    </row>
    <row r="39" spans="1:5" x14ac:dyDescent="0.25">
      <c r="A39" s="3" t="s">
        <v>308</v>
      </c>
      <c r="B39" s="14">
        <v>1.4159999999999999</v>
      </c>
      <c r="C39" s="14">
        <v>0.03</v>
      </c>
      <c r="D39" s="14">
        <f t="shared" si="1"/>
        <v>1.3859999999999999</v>
      </c>
      <c r="E39" s="17">
        <f t="shared" si="2"/>
        <v>39.281123839999992</v>
      </c>
    </row>
    <row r="40" spans="1:5" x14ac:dyDescent="0.25">
      <c r="A40" s="3" t="s">
        <v>309</v>
      </c>
      <c r="B40" s="14">
        <v>1.3720000000000001</v>
      </c>
      <c r="C40" s="14">
        <v>0.03</v>
      </c>
      <c r="D40" s="14">
        <f t="shared" si="1"/>
        <v>1.3420000000000001</v>
      </c>
      <c r="E40" s="17">
        <f t="shared" si="2"/>
        <v>37.430258559999999</v>
      </c>
    </row>
    <row r="41" spans="1:5" x14ac:dyDescent="0.25">
      <c r="A41" s="3" t="s">
        <v>310</v>
      </c>
      <c r="B41" s="14">
        <v>1.6120000000000001</v>
      </c>
      <c r="C41" s="14">
        <v>0.03</v>
      </c>
      <c r="D41" s="14">
        <f t="shared" si="1"/>
        <v>1.5820000000000001</v>
      </c>
      <c r="E41" s="17">
        <f t="shared" si="2"/>
        <v>48.045208960000004</v>
      </c>
    </row>
    <row r="42" spans="1:5" x14ac:dyDescent="0.25">
      <c r="A42" s="3" t="s">
        <v>311</v>
      </c>
      <c r="B42" s="14">
        <v>1.5109999999999999</v>
      </c>
      <c r="C42" s="14">
        <v>0.03</v>
      </c>
      <c r="D42" s="14">
        <f t="shared" si="1"/>
        <v>1.4809999999999999</v>
      </c>
      <c r="E42" s="17">
        <f t="shared" si="2"/>
        <v>43.423093439999988</v>
      </c>
    </row>
    <row r="43" spans="1:5" x14ac:dyDescent="0.25">
      <c r="A43" s="3" t="s">
        <v>312</v>
      </c>
      <c r="B43" s="14">
        <v>1.369</v>
      </c>
      <c r="C43" s="14">
        <v>0.03</v>
      </c>
      <c r="D43" s="14">
        <f t="shared" si="1"/>
        <v>1.339</v>
      </c>
      <c r="E43" s="17">
        <f t="shared" si="2"/>
        <v>37.305619839999999</v>
      </c>
    </row>
    <row r="44" spans="1:5" x14ac:dyDescent="0.25">
      <c r="A44" s="3" t="s">
        <v>313</v>
      </c>
      <c r="B44" s="14">
        <v>1.391</v>
      </c>
      <c r="C44" s="14">
        <v>0.03</v>
      </c>
      <c r="D44" s="14">
        <f t="shared" si="1"/>
        <v>1.361</v>
      </c>
      <c r="E44" s="17">
        <f t="shared" si="2"/>
        <v>38.224251839999994</v>
      </c>
    </row>
    <row r="45" spans="1:5" x14ac:dyDescent="0.25">
      <c r="A45" s="3" t="s">
        <v>116</v>
      </c>
      <c r="B45" s="14">
        <v>0.38900000000000001</v>
      </c>
      <c r="C45" s="14">
        <v>0.03</v>
      </c>
      <c r="D45" s="14">
        <f t="shared" si="1"/>
        <v>0.35899999999999999</v>
      </c>
      <c r="E45" s="17">
        <f t="shared" si="2"/>
        <v>7.2255782399999999</v>
      </c>
    </row>
    <row r="46" spans="1:5" x14ac:dyDescent="0.25">
      <c r="A46" s="3" t="s">
        <v>117</v>
      </c>
      <c r="B46" s="14">
        <v>0.54100000000000004</v>
      </c>
      <c r="C46" s="14">
        <v>0.03</v>
      </c>
      <c r="D46" s="14">
        <f t="shared" si="1"/>
        <v>0.51100000000000001</v>
      </c>
      <c r="E46" s="17">
        <f t="shared" si="2"/>
        <v>10.501603840000001</v>
      </c>
    </row>
    <row r="47" spans="1:5" x14ac:dyDescent="0.25">
      <c r="A47" s="3" t="s">
        <v>118</v>
      </c>
      <c r="B47" s="14">
        <v>0.43</v>
      </c>
      <c r="C47" s="14">
        <v>0.03</v>
      </c>
      <c r="D47" s="14">
        <f t="shared" si="1"/>
        <v>0.4</v>
      </c>
      <c r="E47" s="17">
        <f t="shared" si="2"/>
        <v>8.0590000000000011</v>
      </c>
    </row>
    <row r="48" spans="1:5" x14ac:dyDescent="0.25">
      <c r="A48" s="3" t="s">
        <v>119</v>
      </c>
      <c r="B48" s="14">
        <v>0.217</v>
      </c>
      <c r="C48" s="14">
        <v>0.03</v>
      </c>
      <c r="D48" s="14">
        <f t="shared" si="1"/>
        <v>0.187</v>
      </c>
      <c r="E48" s="17">
        <f t="shared" si="2"/>
        <v>4.1337337600000001</v>
      </c>
    </row>
    <row r="49" spans="1:5" x14ac:dyDescent="0.25">
      <c r="A49" s="3" t="s">
        <v>120</v>
      </c>
      <c r="B49" s="14">
        <v>0.49299999999999999</v>
      </c>
      <c r="C49" s="14">
        <v>0.03</v>
      </c>
      <c r="D49" s="14">
        <f t="shared" si="1"/>
        <v>0.46299999999999997</v>
      </c>
      <c r="E49" s="17">
        <f t="shared" si="2"/>
        <v>9.41195776</v>
      </c>
    </row>
    <row r="50" spans="1:5" x14ac:dyDescent="0.25">
      <c r="A50" s="3" t="s">
        <v>121</v>
      </c>
      <c r="B50" s="14">
        <v>0.55800000000000005</v>
      </c>
      <c r="C50" s="14">
        <v>0.03</v>
      </c>
      <c r="D50" s="14">
        <f t="shared" si="1"/>
        <v>0.52800000000000002</v>
      </c>
      <c r="E50" s="17">
        <f t="shared" si="2"/>
        <v>10.899719360000001</v>
      </c>
    </row>
    <row r="51" spans="1:5" x14ac:dyDescent="0.25">
      <c r="A51" s="3" t="s">
        <v>314</v>
      </c>
      <c r="B51" s="14">
        <v>0.51700000000000002</v>
      </c>
      <c r="C51" s="14">
        <v>0.03</v>
      </c>
      <c r="D51" s="14">
        <f t="shared" si="1"/>
        <v>0.48699999999999999</v>
      </c>
      <c r="E51" s="17">
        <f t="shared" si="2"/>
        <v>9.9504217600000011</v>
      </c>
    </row>
    <row r="52" spans="1:5" x14ac:dyDescent="0.25">
      <c r="A52" s="3" t="s">
        <v>315</v>
      </c>
      <c r="B52" s="14">
        <v>0.432</v>
      </c>
      <c r="C52" s="14">
        <v>0.03</v>
      </c>
      <c r="D52" s="14">
        <f t="shared" si="1"/>
        <v>0.40200000000000002</v>
      </c>
      <c r="E52" s="17">
        <f t="shared" si="2"/>
        <v>8.1006041600000014</v>
      </c>
    </row>
    <row r="53" spans="1:5" x14ac:dyDescent="0.25">
      <c r="A53" s="3" t="s">
        <v>316</v>
      </c>
      <c r="B53" s="14">
        <v>0.26500000000000001</v>
      </c>
      <c r="C53" s="14">
        <v>0.03</v>
      </c>
      <c r="D53" s="14">
        <f t="shared" si="1"/>
        <v>0.23500000000000001</v>
      </c>
      <c r="E53" s="17">
        <f t="shared" si="2"/>
        <v>4.9308640000000006</v>
      </c>
    </row>
    <row r="54" spans="1:5" x14ac:dyDescent="0.25">
      <c r="A54" s="3" t="s">
        <v>317</v>
      </c>
      <c r="B54" s="14">
        <v>0.154</v>
      </c>
      <c r="C54" s="14">
        <v>0.03</v>
      </c>
      <c r="D54" s="14">
        <f t="shared" si="1"/>
        <v>0.124</v>
      </c>
      <c r="E54" s="17">
        <f t="shared" si="2"/>
        <v>3.16470304</v>
      </c>
    </row>
    <row r="55" spans="1:5" x14ac:dyDescent="0.25">
      <c r="A55" s="3" t="s">
        <v>318</v>
      </c>
      <c r="B55" s="14">
        <v>0.13500000000000001</v>
      </c>
      <c r="C55" s="14">
        <v>0.03</v>
      </c>
      <c r="D55" s="14">
        <f t="shared" si="1"/>
        <v>0.10500000000000001</v>
      </c>
      <c r="E55" s="17">
        <f t="shared" si="2"/>
        <v>2.8896560000000004</v>
      </c>
    </row>
    <row r="56" spans="1:5" x14ac:dyDescent="0.25">
      <c r="A56" s="3" t="s">
        <v>319</v>
      </c>
      <c r="B56" s="14">
        <v>0.19</v>
      </c>
      <c r="C56" s="14">
        <v>0.03</v>
      </c>
      <c r="D56" s="14">
        <f t="shared" si="1"/>
        <v>0.16</v>
      </c>
      <c r="E56" s="17">
        <f t="shared" si="2"/>
        <v>3.7077039999999997</v>
      </c>
    </row>
    <row r="57" spans="1:5" x14ac:dyDescent="0.25">
      <c r="A57" s="3" t="s">
        <v>320</v>
      </c>
      <c r="B57" s="14">
        <v>0.21</v>
      </c>
      <c r="C57" s="14">
        <v>0.03</v>
      </c>
      <c r="D57" s="14">
        <f t="shared" si="1"/>
        <v>0.18</v>
      </c>
      <c r="E57" s="17">
        <f t="shared" si="2"/>
        <v>4.0217359999999998</v>
      </c>
    </row>
    <row r="58" spans="1:5" x14ac:dyDescent="0.25">
      <c r="A58" s="3" t="s">
        <v>321</v>
      </c>
      <c r="B58" s="14">
        <v>0.371</v>
      </c>
      <c r="C58" s="14">
        <v>0.03</v>
      </c>
      <c r="D58" s="14">
        <f t="shared" si="1"/>
        <v>0.34099999999999997</v>
      </c>
      <c r="E58" s="17">
        <f t="shared" si="2"/>
        <v>6.8714102399999994</v>
      </c>
    </row>
    <row r="59" spans="1:5" x14ac:dyDescent="0.25">
      <c r="A59" s="3" t="s">
        <v>322</v>
      </c>
      <c r="B59" s="14">
        <v>0.45500000000000002</v>
      </c>
      <c r="C59" s="14">
        <v>0.03</v>
      </c>
      <c r="D59" s="14">
        <f t="shared" si="1"/>
        <v>0.42500000000000004</v>
      </c>
      <c r="E59" s="17">
        <f t="shared" si="2"/>
        <v>8.5854000000000017</v>
      </c>
    </row>
    <row r="60" spans="1:5" x14ac:dyDescent="0.25">
      <c r="A60" s="3" t="s">
        <v>323</v>
      </c>
      <c r="B60" s="14">
        <v>0.219</v>
      </c>
      <c r="C60" s="14">
        <v>0.03</v>
      </c>
      <c r="D60" s="14">
        <f t="shared" si="1"/>
        <v>0.189</v>
      </c>
      <c r="E60" s="17">
        <f t="shared" si="2"/>
        <v>4.1659318399999998</v>
      </c>
    </row>
    <row r="61" spans="1:5" x14ac:dyDescent="0.25">
      <c r="A61" s="3" t="s">
        <v>324</v>
      </c>
      <c r="B61" s="14">
        <v>0.17100000000000001</v>
      </c>
      <c r="C61" s="14">
        <v>0.03</v>
      </c>
      <c r="D61" s="14">
        <f t="shared" si="1"/>
        <v>0.14100000000000001</v>
      </c>
      <c r="E61" s="17">
        <f t="shared" si="2"/>
        <v>3.4175542400000003</v>
      </c>
    </row>
    <row r="62" spans="1:5" x14ac:dyDescent="0.25">
      <c r="A62" s="3" t="s">
        <v>325</v>
      </c>
      <c r="B62" s="14">
        <v>0.97399999999999998</v>
      </c>
      <c r="C62" s="14">
        <v>0.03</v>
      </c>
      <c r="D62" s="14">
        <f t="shared" si="1"/>
        <v>0.94399999999999995</v>
      </c>
      <c r="E62" s="17">
        <f t="shared" si="2"/>
        <v>22.63045344</v>
      </c>
    </row>
    <row r="63" spans="1:5" x14ac:dyDescent="0.25">
      <c r="A63" s="3" t="s">
        <v>326</v>
      </c>
      <c r="B63" s="14">
        <v>0.155</v>
      </c>
      <c r="C63" s="14">
        <v>0.03</v>
      </c>
      <c r="D63" s="14">
        <f t="shared" si="1"/>
        <v>0.125</v>
      </c>
      <c r="E63" s="17">
        <f t="shared" si="2"/>
        <v>3.1794000000000002</v>
      </c>
    </row>
    <row r="64" spans="1:5" x14ac:dyDescent="0.25">
      <c r="A64" s="3" t="s">
        <v>327</v>
      </c>
      <c r="B64" s="14">
        <v>0.308</v>
      </c>
      <c r="C64" s="14">
        <v>0.03</v>
      </c>
      <c r="D64" s="14">
        <f t="shared" si="1"/>
        <v>0.27800000000000002</v>
      </c>
      <c r="E64" s="17">
        <f t="shared" si="2"/>
        <v>5.6881593600000002</v>
      </c>
    </row>
    <row r="65" spans="1:5" x14ac:dyDescent="0.25">
      <c r="A65" s="3" t="s">
        <v>328</v>
      </c>
      <c r="B65" s="14">
        <v>0.151</v>
      </c>
      <c r="C65" s="14">
        <v>0.03</v>
      </c>
      <c r="D65" s="14">
        <f t="shared" si="1"/>
        <v>0.121</v>
      </c>
      <c r="E65" s="17">
        <f t="shared" si="2"/>
        <v>3.1207446399999998</v>
      </c>
    </row>
    <row r="66" spans="1:5" x14ac:dyDescent="0.25">
      <c r="A66" s="3" t="s">
        <v>329</v>
      </c>
      <c r="B66" s="14">
        <v>1.036</v>
      </c>
      <c r="C66" s="14">
        <v>0.03</v>
      </c>
      <c r="D66" s="14">
        <f t="shared" si="1"/>
        <v>1.006</v>
      </c>
      <c r="E66" s="17">
        <f t="shared" si="2"/>
        <v>24.705965440000003</v>
      </c>
    </row>
    <row r="67" spans="1:5" x14ac:dyDescent="0.25">
      <c r="A67" s="3" t="s">
        <v>330</v>
      </c>
      <c r="B67" s="14">
        <v>0.17299999999999999</v>
      </c>
      <c r="C67" s="14">
        <v>0.03</v>
      </c>
      <c r="D67" s="14">
        <f t="shared" si="1"/>
        <v>0.14299999999999999</v>
      </c>
      <c r="E67" s="17">
        <f t="shared" si="2"/>
        <v>3.4477209599999998</v>
      </c>
    </row>
    <row r="68" spans="1:5" x14ac:dyDescent="0.25">
      <c r="A68" s="3" t="s">
        <v>331</v>
      </c>
      <c r="B68" s="14">
        <v>0.184</v>
      </c>
      <c r="C68" s="14">
        <v>0.03</v>
      </c>
      <c r="D68" s="14">
        <f t="shared" si="1"/>
        <v>0.154</v>
      </c>
      <c r="E68" s="17">
        <f t="shared" si="2"/>
        <v>3.6152166399999999</v>
      </c>
    </row>
    <row r="69" spans="1:5" x14ac:dyDescent="0.25">
      <c r="A69" s="3" t="s">
        <v>122</v>
      </c>
      <c r="B69" s="14">
        <v>0.84299999999999997</v>
      </c>
      <c r="C69" s="14">
        <v>0.03</v>
      </c>
      <c r="D69" s="14">
        <f t="shared" si="1"/>
        <v>0.81299999999999994</v>
      </c>
      <c r="E69" s="17">
        <f t="shared" si="2"/>
        <v>18.52422176</v>
      </c>
    </row>
    <row r="70" spans="1:5" x14ac:dyDescent="0.25">
      <c r="A70" s="3" t="s">
        <v>123</v>
      </c>
      <c r="B70" s="14">
        <v>0.77900000000000003</v>
      </c>
      <c r="C70" s="14">
        <v>0.03</v>
      </c>
      <c r="D70" s="14">
        <f t="shared" ref="D70:D116" si="3">(B70-C70)</f>
        <v>0.749</v>
      </c>
      <c r="E70" s="17">
        <f t="shared" ref="E70:E116" si="4">(11.04*D70*D70)+(11.948*D70)+(1.5134)</f>
        <v>16.655903040000002</v>
      </c>
    </row>
    <row r="71" spans="1:5" x14ac:dyDescent="0.25">
      <c r="A71" s="3" t="s">
        <v>124</v>
      </c>
      <c r="B71" s="14">
        <v>0.871</v>
      </c>
      <c r="C71" s="14">
        <v>0.03</v>
      </c>
      <c r="D71" s="14">
        <f t="shared" si="3"/>
        <v>0.84099999999999997</v>
      </c>
      <c r="E71" s="17">
        <f t="shared" si="4"/>
        <v>19.370050240000001</v>
      </c>
    </row>
    <row r="72" spans="1:5" x14ac:dyDescent="0.25">
      <c r="A72" s="3" t="s">
        <v>125</v>
      </c>
      <c r="B72" s="14">
        <v>0.88800000000000001</v>
      </c>
      <c r="C72" s="14">
        <v>0.03</v>
      </c>
      <c r="D72" s="14">
        <f t="shared" si="3"/>
        <v>0.85799999999999998</v>
      </c>
      <c r="E72" s="17">
        <f t="shared" si="4"/>
        <v>19.892034560000003</v>
      </c>
    </row>
    <row r="73" spans="1:5" x14ac:dyDescent="0.25">
      <c r="A73" s="3" t="s">
        <v>126</v>
      </c>
      <c r="B73" s="14">
        <v>0.85399999999999998</v>
      </c>
      <c r="C73" s="14">
        <v>0.03</v>
      </c>
      <c r="D73" s="14">
        <f t="shared" si="3"/>
        <v>0.82399999999999995</v>
      </c>
      <c r="E73" s="17">
        <f t="shared" si="4"/>
        <v>18.85444704</v>
      </c>
    </row>
    <row r="74" spans="1:5" x14ac:dyDescent="0.25">
      <c r="A74" s="3" t="s">
        <v>127</v>
      </c>
      <c r="B74" s="14">
        <v>2.0059999999999998</v>
      </c>
      <c r="C74" s="14">
        <v>0.03</v>
      </c>
      <c r="D74" s="14">
        <f t="shared" si="3"/>
        <v>1.9759999999999998</v>
      </c>
      <c r="E74" s="17">
        <f t="shared" si="4"/>
        <v>68.229167039999993</v>
      </c>
    </row>
    <row r="75" spans="1:5" x14ac:dyDescent="0.25">
      <c r="A75" s="3" t="s">
        <v>332</v>
      </c>
      <c r="B75" s="14">
        <v>0.81299999999999994</v>
      </c>
      <c r="C75" s="14">
        <v>0.03</v>
      </c>
      <c r="D75" s="14">
        <f t="shared" si="3"/>
        <v>0.78299999999999992</v>
      </c>
      <c r="E75" s="17">
        <f t="shared" si="4"/>
        <v>17.63718656</v>
      </c>
    </row>
    <row r="76" spans="1:5" x14ac:dyDescent="0.25">
      <c r="A76" s="3" t="s">
        <v>333</v>
      </c>
      <c r="B76" s="14">
        <v>0.90800000000000003</v>
      </c>
      <c r="C76" s="14">
        <v>0.03</v>
      </c>
      <c r="D76" s="14">
        <f t="shared" si="3"/>
        <v>0.878</v>
      </c>
      <c r="E76" s="17">
        <f t="shared" si="4"/>
        <v>20.51430336</v>
      </c>
    </row>
    <row r="77" spans="1:5" x14ac:dyDescent="0.25">
      <c r="A77" s="3" t="s">
        <v>334</v>
      </c>
      <c r="B77" s="14">
        <v>1.115</v>
      </c>
      <c r="C77" s="14">
        <v>0.03</v>
      </c>
      <c r="D77" s="14">
        <f t="shared" si="3"/>
        <v>1.085</v>
      </c>
      <c r="E77" s="17">
        <f t="shared" si="4"/>
        <v>27.473544</v>
      </c>
    </row>
    <row r="78" spans="1:5" x14ac:dyDescent="0.25">
      <c r="A78" s="3" t="s">
        <v>335</v>
      </c>
      <c r="B78" s="14">
        <v>1.0669999999999999</v>
      </c>
      <c r="C78" s="14">
        <v>0.03</v>
      </c>
      <c r="D78" s="14">
        <f t="shared" si="3"/>
        <v>1.0369999999999999</v>
      </c>
      <c r="E78" s="17">
        <f t="shared" si="4"/>
        <v>25.775549759999997</v>
      </c>
    </row>
    <row r="79" spans="1:5" x14ac:dyDescent="0.25">
      <c r="A79" s="3" t="s">
        <v>336</v>
      </c>
      <c r="B79" s="14">
        <v>1.2869999999999999</v>
      </c>
      <c r="C79" s="14">
        <v>0.03</v>
      </c>
      <c r="D79" s="14">
        <f t="shared" si="3"/>
        <v>1.2569999999999999</v>
      </c>
      <c r="E79" s="17">
        <f t="shared" si="4"/>
        <v>33.97577695999999</v>
      </c>
    </row>
    <row r="80" spans="1:5" x14ac:dyDescent="0.25">
      <c r="A80" s="3" t="s">
        <v>337</v>
      </c>
      <c r="B80" s="14">
        <v>1.2170000000000001</v>
      </c>
      <c r="C80" s="14">
        <v>0.03</v>
      </c>
      <c r="D80" s="14">
        <f t="shared" si="3"/>
        <v>1.1870000000000001</v>
      </c>
      <c r="E80" s="17">
        <f t="shared" si="4"/>
        <v>31.250693760000001</v>
      </c>
    </row>
    <row r="81" spans="1:5" x14ac:dyDescent="0.25">
      <c r="A81" s="3" t="s">
        <v>338</v>
      </c>
      <c r="B81" s="14">
        <v>1.1439999999999999</v>
      </c>
      <c r="C81" s="14">
        <v>0.03</v>
      </c>
      <c r="D81" s="14">
        <f t="shared" si="3"/>
        <v>1.1139999999999999</v>
      </c>
      <c r="E81" s="17">
        <f t="shared" si="4"/>
        <v>28.524067839999997</v>
      </c>
    </row>
    <row r="82" spans="1:5" x14ac:dyDescent="0.25">
      <c r="A82" s="3" t="s">
        <v>339</v>
      </c>
      <c r="B82" s="14">
        <v>0.94699999999999995</v>
      </c>
      <c r="C82" s="14">
        <v>0.03</v>
      </c>
      <c r="D82" s="14">
        <f t="shared" si="3"/>
        <v>0.91699999999999993</v>
      </c>
      <c r="E82" s="17">
        <f t="shared" si="4"/>
        <v>21.753130559999999</v>
      </c>
    </row>
    <row r="83" spans="1:5" x14ac:dyDescent="0.25">
      <c r="A83" s="3" t="s">
        <v>340</v>
      </c>
      <c r="B83" s="14">
        <v>1.0329999999999999</v>
      </c>
      <c r="C83" s="14">
        <v>0.03</v>
      </c>
      <c r="D83" s="14">
        <f t="shared" si="3"/>
        <v>1.0029999999999999</v>
      </c>
      <c r="E83" s="17">
        <f t="shared" si="4"/>
        <v>24.603583359999998</v>
      </c>
    </row>
    <row r="84" spans="1:5" x14ac:dyDescent="0.25">
      <c r="A84" s="3" t="s">
        <v>341</v>
      </c>
      <c r="B84" s="14">
        <v>1.016</v>
      </c>
      <c r="C84" s="14">
        <v>0.03</v>
      </c>
      <c r="D84" s="14">
        <f t="shared" si="3"/>
        <v>0.98599999999999999</v>
      </c>
      <c r="E84" s="17">
        <f t="shared" si="4"/>
        <v>24.027171839999998</v>
      </c>
    </row>
    <row r="85" spans="1:5" x14ac:dyDescent="0.25">
      <c r="A85" s="3" t="s">
        <v>342</v>
      </c>
      <c r="B85" s="14">
        <v>1.091</v>
      </c>
      <c r="C85" s="14">
        <v>0.03</v>
      </c>
      <c r="D85" s="14">
        <f t="shared" si="3"/>
        <v>1.0609999999999999</v>
      </c>
      <c r="E85" s="17">
        <f t="shared" si="4"/>
        <v>26.618187840000001</v>
      </c>
    </row>
    <row r="86" spans="1:5" x14ac:dyDescent="0.25">
      <c r="A86" s="3" t="s">
        <v>343</v>
      </c>
      <c r="B86" s="14">
        <v>0.91300000000000003</v>
      </c>
      <c r="C86" s="14">
        <v>0.03</v>
      </c>
      <c r="D86" s="14">
        <f t="shared" si="3"/>
        <v>0.88300000000000001</v>
      </c>
      <c r="E86" s="17">
        <f t="shared" si="4"/>
        <v>20.671250560000001</v>
      </c>
    </row>
    <row r="87" spans="1:5" x14ac:dyDescent="0.25">
      <c r="A87" s="3" t="s">
        <v>344</v>
      </c>
      <c r="B87" s="14">
        <v>0.94899999999999995</v>
      </c>
      <c r="C87" s="14">
        <v>0.03</v>
      </c>
      <c r="D87" s="14">
        <f t="shared" si="3"/>
        <v>0.91899999999999993</v>
      </c>
      <c r="E87" s="17">
        <f t="shared" si="4"/>
        <v>21.817565439999999</v>
      </c>
    </row>
    <row r="88" spans="1:5" x14ac:dyDescent="0.25">
      <c r="A88" s="3" t="s">
        <v>345</v>
      </c>
      <c r="B88" s="14">
        <v>1.008</v>
      </c>
      <c r="C88" s="14">
        <v>0.03</v>
      </c>
      <c r="D88" s="14">
        <f t="shared" si="3"/>
        <v>0.97799999999999998</v>
      </c>
      <c r="E88" s="17">
        <f t="shared" si="4"/>
        <v>23.75812736</v>
      </c>
    </row>
    <row r="89" spans="1:5" x14ac:dyDescent="0.25">
      <c r="A89" s="3" t="s">
        <v>346</v>
      </c>
      <c r="B89" s="14">
        <v>0.91900000000000004</v>
      </c>
      <c r="C89" s="14">
        <v>0.03</v>
      </c>
      <c r="D89" s="14">
        <f t="shared" si="3"/>
        <v>0.88900000000000001</v>
      </c>
      <c r="E89" s="17">
        <f t="shared" si="4"/>
        <v>20.860315840000002</v>
      </c>
    </row>
    <row r="90" spans="1:5" x14ac:dyDescent="0.25">
      <c r="A90" s="3" t="s">
        <v>347</v>
      </c>
      <c r="B90" s="14">
        <v>1.0309999999999999</v>
      </c>
      <c r="C90" s="14">
        <v>0.03</v>
      </c>
      <c r="D90" s="14">
        <f t="shared" si="3"/>
        <v>1.0009999999999999</v>
      </c>
      <c r="E90" s="17">
        <f t="shared" si="4"/>
        <v>24.535439039999996</v>
      </c>
    </row>
    <row r="91" spans="1:5" x14ac:dyDescent="0.25">
      <c r="A91" s="3" t="s">
        <v>348</v>
      </c>
      <c r="B91" s="14">
        <v>1.252</v>
      </c>
      <c r="C91" s="14">
        <v>0.03</v>
      </c>
      <c r="D91" s="14">
        <f t="shared" si="3"/>
        <v>1.222</v>
      </c>
      <c r="E91" s="17">
        <f t="shared" si="4"/>
        <v>32.599711359999993</v>
      </c>
    </row>
    <row r="92" spans="1:5" x14ac:dyDescent="0.25">
      <c r="A92" s="3" t="s">
        <v>349</v>
      </c>
      <c r="B92" s="14">
        <v>1.0389999999999999</v>
      </c>
      <c r="C92" s="14">
        <v>0.03</v>
      </c>
      <c r="D92" s="14">
        <f t="shared" si="3"/>
        <v>1.0089999999999999</v>
      </c>
      <c r="E92" s="17">
        <f t="shared" si="4"/>
        <v>24.808546239999995</v>
      </c>
    </row>
    <row r="93" spans="1:5" x14ac:dyDescent="0.25">
      <c r="A93" s="3" t="s">
        <v>128</v>
      </c>
      <c r="B93" s="14">
        <v>0.30099999999999999</v>
      </c>
      <c r="C93" s="14">
        <v>0.03</v>
      </c>
      <c r="D93" s="14">
        <f t="shared" si="3"/>
        <v>0.27100000000000002</v>
      </c>
      <c r="E93" s="17">
        <f t="shared" si="4"/>
        <v>5.56209664</v>
      </c>
    </row>
    <row r="94" spans="1:5" x14ac:dyDescent="0.25">
      <c r="A94" s="3" t="s">
        <v>129</v>
      </c>
      <c r="B94" s="14">
        <v>0.35899999999999999</v>
      </c>
      <c r="C94" s="14">
        <v>0.03</v>
      </c>
      <c r="D94" s="14">
        <f t="shared" si="3"/>
        <v>0.32899999999999996</v>
      </c>
      <c r="E94" s="17">
        <f t="shared" si="4"/>
        <v>6.6392726399999988</v>
      </c>
    </row>
    <row r="95" spans="1:5" x14ac:dyDescent="0.25">
      <c r="A95" s="3" t="s">
        <v>130</v>
      </c>
      <c r="B95" s="14">
        <v>0.188</v>
      </c>
      <c r="C95" s="14">
        <v>0.03</v>
      </c>
      <c r="D95" s="14">
        <f t="shared" si="3"/>
        <v>0.158</v>
      </c>
      <c r="E95" s="17">
        <f t="shared" si="4"/>
        <v>3.67678656</v>
      </c>
    </row>
    <row r="96" spans="1:5" x14ac:dyDescent="0.25">
      <c r="A96" s="3" t="s">
        <v>131</v>
      </c>
      <c r="B96" s="14">
        <v>0.37</v>
      </c>
      <c r="C96" s="14">
        <v>0.03</v>
      </c>
      <c r="D96" s="14">
        <f t="shared" si="3"/>
        <v>0.33999999999999997</v>
      </c>
      <c r="E96" s="17">
        <f t="shared" si="4"/>
        <v>6.8519439999999987</v>
      </c>
    </row>
    <row r="97" spans="1:5" x14ac:dyDescent="0.25">
      <c r="A97" s="3" t="s">
        <v>132</v>
      </c>
      <c r="B97" s="14">
        <v>0.47299999999999998</v>
      </c>
      <c r="C97" s="14">
        <v>0.03</v>
      </c>
      <c r="D97" s="14">
        <f t="shared" si="3"/>
        <v>0.44299999999999995</v>
      </c>
      <c r="E97" s="17">
        <f t="shared" si="4"/>
        <v>8.9729529599999989</v>
      </c>
    </row>
    <row r="98" spans="1:5" x14ac:dyDescent="0.25">
      <c r="A98" s="3" t="s">
        <v>133</v>
      </c>
      <c r="B98" s="14">
        <v>0.24399999999999999</v>
      </c>
      <c r="C98" s="14">
        <v>0.03</v>
      </c>
      <c r="D98" s="14">
        <f t="shared" si="3"/>
        <v>0.214</v>
      </c>
      <c r="E98" s="17">
        <f t="shared" si="4"/>
        <v>4.5758598400000006</v>
      </c>
    </row>
    <row r="99" spans="1:5" x14ac:dyDescent="0.25">
      <c r="A99" s="3" t="s">
        <v>134</v>
      </c>
      <c r="B99" s="14">
        <v>1.083</v>
      </c>
      <c r="C99" s="14">
        <v>0.03</v>
      </c>
      <c r="D99" s="14">
        <f t="shared" si="3"/>
        <v>1.0529999999999999</v>
      </c>
      <c r="E99" s="17">
        <f t="shared" si="4"/>
        <v>26.335895359999999</v>
      </c>
    </row>
    <row r="100" spans="1:5" x14ac:dyDescent="0.25">
      <c r="A100" s="3" t="s">
        <v>135</v>
      </c>
      <c r="B100" s="14">
        <v>0.35199999999999998</v>
      </c>
      <c r="C100" s="14">
        <v>0.03</v>
      </c>
      <c r="D100" s="14">
        <f t="shared" si="3"/>
        <v>0.32199999999999995</v>
      </c>
      <c r="E100" s="17">
        <f t="shared" si="4"/>
        <v>6.505327359999999</v>
      </c>
    </row>
    <row r="101" spans="1:5" x14ac:dyDescent="0.25">
      <c r="A101" s="3" t="s">
        <v>136</v>
      </c>
      <c r="B101" s="14">
        <v>0.28699999999999998</v>
      </c>
      <c r="C101" s="14">
        <v>0.03</v>
      </c>
      <c r="D101" s="14">
        <f t="shared" si="3"/>
        <v>0.25700000000000001</v>
      </c>
      <c r="E101" s="17">
        <f t="shared" si="4"/>
        <v>5.3132169600000001</v>
      </c>
    </row>
    <row r="102" spans="1:5" x14ac:dyDescent="0.25">
      <c r="A102" s="3" t="s">
        <v>137</v>
      </c>
      <c r="B102" s="14">
        <v>0.315</v>
      </c>
      <c r="C102" s="14">
        <v>0.03</v>
      </c>
      <c r="D102" s="14">
        <f t="shared" si="3"/>
        <v>0.28500000000000003</v>
      </c>
      <c r="E102" s="17">
        <f t="shared" si="4"/>
        <v>5.8153040000000003</v>
      </c>
    </row>
    <row r="103" spans="1:5" x14ac:dyDescent="0.25">
      <c r="A103" s="3" t="s">
        <v>138</v>
      </c>
      <c r="B103" s="14">
        <v>0.33700000000000002</v>
      </c>
      <c r="C103" s="14">
        <v>0.03</v>
      </c>
      <c r="D103" s="14">
        <f t="shared" si="3"/>
        <v>0.30700000000000005</v>
      </c>
      <c r="E103" s="17">
        <f t="shared" si="4"/>
        <v>6.221944960000001</v>
      </c>
    </row>
    <row r="104" spans="1:5" x14ac:dyDescent="0.25">
      <c r="A104" s="3" t="s">
        <v>139</v>
      </c>
      <c r="B104" s="14">
        <v>0.29399999999999998</v>
      </c>
      <c r="C104" s="14">
        <v>0.03</v>
      </c>
      <c r="D104" s="14">
        <f t="shared" si="3"/>
        <v>0.26400000000000001</v>
      </c>
      <c r="E104" s="17">
        <f t="shared" si="4"/>
        <v>5.4371158400000006</v>
      </c>
    </row>
    <row r="105" spans="1:5" x14ac:dyDescent="0.25">
      <c r="A105" s="3" t="s">
        <v>140</v>
      </c>
      <c r="B105" s="14">
        <v>0.32100000000000001</v>
      </c>
      <c r="C105" s="14">
        <v>0.03</v>
      </c>
      <c r="D105" s="14">
        <f t="shared" si="3"/>
        <v>0.29100000000000004</v>
      </c>
      <c r="E105" s="17">
        <f t="shared" si="4"/>
        <v>5.9251462400000001</v>
      </c>
    </row>
    <row r="106" spans="1:5" x14ac:dyDescent="0.25">
      <c r="A106" s="3" t="s">
        <v>141</v>
      </c>
      <c r="B106" s="14">
        <v>0.156</v>
      </c>
      <c r="C106" s="14">
        <v>0.03</v>
      </c>
      <c r="D106" s="14">
        <f t="shared" si="3"/>
        <v>0.126</v>
      </c>
      <c r="E106" s="17">
        <f t="shared" si="4"/>
        <v>3.1941190400000004</v>
      </c>
    </row>
    <row r="107" spans="1:5" x14ac:dyDescent="0.25">
      <c r="A107" s="3" t="s">
        <v>142</v>
      </c>
      <c r="B107" s="14">
        <v>0.32500000000000001</v>
      </c>
      <c r="C107" s="14">
        <v>0.03</v>
      </c>
      <c r="D107" s="14">
        <f t="shared" si="3"/>
        <v>0.29500000000000004</v>
      </c>
      <c r="E107" s="17">
        <f t="shared" si="4"/>
        <v>5.9988160000000006</v>
      </c>
    </row>
    <row r="108" spans="1:5" x14ac:dyDescent="0.25">
      <c r="A108" s="3" t="s">
        <v>143</v>
      </c>
      <c r="B108" s="14">
        <v>0.43</v>
      </c>
      <c r="C108" s="14">
        <v>0.03</v>
      </c>
      <c r="D108" s="14">
        <f t="shared" si="3"/>
        <v>0.4</v>
      </c>
      <c r="E108" s="17">
        <f t="shared" si="4"/>
        <v>8.0590000000000011</v>
      </c>
    </row>
    <row r="109" spans="1:5" x14ac:dyDescent="0.25">
      <c r="A109" s="3" t="s">
        <v>144</v>
      </c>
      <c r="B109" s="14">
        <v>0.56499999999999995</v>
      </c>
      <c r="C109" s="14">
        <v>0.03</v>
      </c>
      <c r="D109" s="14">
        <f t="shared" si="3"/>
        <v>0.53499999999999992</v>
      </c>
      <c r="E109" s="17">
        <f t="shared" si="4"/>
        <v>11.065503999999999</v>
      </c>
    </row>
    <row r="110" spans="1:5" x14ac:dyDescent="0.25">
      <c r="A110" s="3" t="s">
        <v>145</v>
      </c>
      <c r="B110" s="14">
        <v>0.91200000000000003</v>
      </c>
      <c r="C110" s="14">
        <v>0.03</v>
      </c>
      <c r="D110" s="14">
        <f t="shared" si="3"/>
        <v>0.88200000000000001</v>
      </c>
      <c r="E110" s="17">
        <f t="shared" si="4"/>
        <v>20.639816960000001</v>
      </c>
    </row>
    <row r="111" spans="1:5" x14ac:dyDescent="0.25">
      <c r="A111" s="3" t="s">
        <v>146</v>
      </c>
      <c r="B111" s="14">
        <v>0.30099999999999999</v>
      </c>
      <c r="C111" s="14">
        <v>0.03</v>
      </c>
      <c r="D111" s="14">
        <f t="shared" si="3"/>
        <v>0.27100000000000002</v>
      </c>
      <c r="E111" s="17">
        <f t="shared" si="4"/>
        <v>5.56209664</v>
      </c>
    </row>
    <row r="112" spans="1:5" x14ac:dyDescent="0.25">
      <c r="A112" s="3" t="s">
        <v>147</v>
      </c>
      <c r="B112" s="14">
        <v>0.218</v>
      </c>
      <c r="C112" s="14">
        <v>0.03</v>
      </c>
      <c r="D112" s="14">
        <f t="shared" si="3"/>
        <v>0.188</v>
      </c>
      <c r="E112" s="17">
        <f t="shared" si="4"/>
        <v>4.14982176</v>
      </c>
    </row>
    <row r="113" spans="1:5" x14ac:dyDescent="0.25">
      <c r="A113" s="3" t="s">
        <v>148</v>
      </c>
      <c r="B113" s="14">
        <v>0.253</v>
      </c>
      <c r="C113" s="14">
        <v>0.03</v>
      </c>
      <c r="D113" s="14">
        <f t="shared" si="3"/>
        <v>0.223</v>
      </c>
      <c r="E113" s="17">
        <f t="shared" si="4"/>
        <v>4.7268121600000006</v>
      </c>
    </row>
    <row r="114" spans="1:5" x14ac:dyDescent="0.25">
      <c r="A114" s="3" t="s">
        <v>149</v>
      </c>
      <c r="B114" s="14">
        <v>0.16600000000000001</v>
      </c>
      <c r="C114" s="14">
        <v>0.03</v>
      </c>
      <c r="D114" s="14">
        <f t="shared" si="3"/>
        <v>0.13600000000000001</v>
      </c>
      <c r="E114" s="17">
        <f t="shared" si="4"/>
        <v>3.3425238400000001</v>
      </c>
    </row>
    <row r="115" spans="1:5" x14ac:dyDescent="0.25">
      <c r="A115" s="3" t="s">
        <v>150</v>
      </c>
      <c r="B115" s="14">
        <v>0.13900000000000001</v>
      </c>
      <c r="C115" s="14">
        <v>0.03</v>
      </c>
      <c r="D115" s="14">
        <f t="shared" si="3"/>
        <v>0.10900000000000001</v>
      </c>
      <c r="E115" s="17">
        <f t="shared" si="4"/>
        <v>2.9468982400000003</v>
      </c>
    </row>
    <row r="116" spans="1:5" x14ac:dyDescent="0.25">
      <c r="A116" s="3" t="s">
        <v>151</v>
      </c>
      <c r="B116" s="14">
        <v>0.13400000000000001</v>
      </c>
      <c r="C116" s="14">
        <v>0.03</v>
      </c>
      <c r="D116" s="14">
        <f t="shared" si="3"/>
        <v>0.10400000000000001</v>
      </c>
      <c r="E116" s="17">
        <f t="shared" si="4"/>
        <v>2.8754006400000005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activeCell="N3" sqref="N3"/>
    </sheetView>
  </sheetViews>
  <sheetFormatPr defaultRowHeight="15" x14ac:dyDescent="0.25"/>
  <cols>
    <col min="1" max="1" width="23" customWidth="1"/>
    <col min="2" max="2" width="18.5703125" customWidth="1"/>
    <col min="3" max="3" width="15.5703125" customWidth="1"/>
    <col min="4" max="4" width="15.2851562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s="3" t="s">
        <v>110</v>
      </c>
      <c r="B2" s="4">
        <v>2.04</v>
      </c>
      <c r="C2" s="4">
        <v>17.54</v>
      </c>
      <c r="D2" s="5">
        <f t="shared" ref="D2:D49" si="0">(C2/(B2*1000))*100</f>
        <v>0.85980392156862739</v>
      </c>
    </row>
    <row r="3" spans="1:4" x14ac:dyDescent="0.25">
      <c r="A3" s="3" t="s">
        <v>111</v>
      </c>
      <c r="B3" s="4">
        <v>1.77</v>
      </c>
      <c r="C3" s="4">
        <v>15.78</v>
      </c>
      <c r="D3" s="5">
        <f t="shared" si="0"/>
        <v>0.89152542372881349</v>
      </c>
    </row>
    <row r="4" spans="1:4" x14ac:dyDescent="0.25">
      <c r="A4" s="3" t="s">
        <v>112</v>
      </c>
      <c r="B4" s="4">
        <v>1.7</v>
      </c>
      <c r="C4" s="4">
        <v>13.89</v>
      </c>
      <c r="D4" s="5">
        <f t="shared" si="0"/>
        <v>0.81705882352941184</v>
      </c>
    </row>
    <row r="5" spans="1:4" x14ac:dyDescent="0.25">
      <c r="A5" s="3" t="s">
        <v>113</v>
      </c>
      <c r="B5" s="4">
        <v>2.02</v>
      </c>
      <c r="C5" s="4">
        <v>17.73</v>
      </c>
      <c r="D5" s="5">
        <f t="shared" si="0"/>
        <v>0.87772277227722784</v>
      </c>
    </row>
    <row r="6" spans="1:4" x14ac:dyDescent="0.25">
      <c r="A6" s="3" t="s">
        <v>114</v>
      </c>
      <c r="B6" s="4">
        <v>1.96</v>
      </c>
      <c r="C6" s="4">
        <v>20.73</v>
      </c>
      <c r="D6" s="5">
        <f t="shared" si="0"/>
        <v>1.0576530612244899</v>
      </c>
    </row>
    <row r="7" spans="1:4" x14ac:dyDescent="0.25">
      <c r="A7" s="3" t="s">
        <v>115</v>
      </c>
      <c r="B7" s="4">
        <v>1.72</v>
      </c>
      <c r="C7" s="4">
        <v>20.92</v>
      </c>
      <c r="D7" s="5">
        <f t="shared" si="0"/>
        <v>1.2162790697674419</v>
      </c>
    </row>
    <row r="8" spans="1:4" x14ac:dyDescent="0.25">
      <c r="A8" s="3" t="s">
        <v>296</v>
      </c>
      <c r="B8" s="4">
        <v>1.87</v>
      </c>
      <c r="C8" s="4">
        <v>17.71</v>
      </c>
      <c r="D8" s="5">
        <f t="shared" si="0"/>
        <v>0.94705882352941173</v>
      </c>
    </row>
    <row r="9" spans="1:4" x14ac:dyDescent="0.25">
      <c r="A9" s="3" t="s">
        <v>297</v>
      </c>
      <c r="B9" s="4">
        <v>2.35</v>
      </c>
      <c r="C9" s="4">
        <v>17.97</v>
      </c>
      <c r="D9" s="5">
        <f t="shared" si="0"/>
        <v>0.76468085106382966</v>
      </c>
    </row>
    <row r="10" spans="1:4" x14ac:dyDescent="0.25">
      <c r="A10" s="3" t="s">
        <v>298</v>
      </c>
      <c r="B10" s="4">
        <v>1.84</v>
      </c>
      <c r="C10" s="4">
        <v>21.77</v>
      </c>
      <c r="D10" s="5">
        <f t="shared" si="0"/>
        <v>1.1831521739130435</v>
      </c>
    </row>
    <row r="11" spans="1:4" x14ac:dyDescent="0.25">
      <c r="A11" s="3" t="s">
        <v>299</v>
      </c>
      <c r="B11" s="4">
        <v>2.0499999999999998</v>
      </c>
      <c r="C11" s="4">
        <v>24.81</v>
      </c>
      <c r="D11" s="5">
        <f t="shared" si="0"/>
        <v>1.2102439024390244</v>
      </c>
    </row>
    <row r="12" spans="1:4" x14ac:dyDescent="0.25">
      <c r="A12" s="3" t="s">
        <v>300</v>
      </c>
      <c r="B12" s="4">
        <v>1.92</v>
      </c>
      <c r="C12" s="4">
        <v>19.79</v>
      </c>
      <c r="D12" s="5">
        <f t="shared" si="0"/>
        <v>1.0307291666666667</v>
      </c>
    </row>
    <row r="13" spans="1:4" x14ac:dyDescent="0.25">
      <c r="A13" s="3" t="s">
        <v>301</v>
      </c>
      <c r="B13" s="4">
        <v>1.96</v>
      </c>
      <c r="C13" s="4">
        <v>19.260000000000002</v>
      </c>
      <c r="D13" s="5">
        <f t="shared" si="0"/>
        <v>0.98265306122448992</v>
      </c>
    </row>
    <row r="14" spans="1:4" x14ac:dyDescent="0.25">
      <c r="A14" s="3" t="s">
        <v>302</v>
      </c>
      <c r="B14" s="4">
        <v>1.88</v>
      </c>
      <c r="C14" s="4">
        <v>16.899999999999999</v>
      </c>
      <c r="D14" s="5">
        <f t="shared" si="0"/>
        <v>0.89893617021276595</v>
      </c>
    </row>
    <row r="15" spans="1:4" x14ac:dyDescent="0.25">
      <c r="A15" s="3" t="s">
        <v>303</v>
      </c>
      <c r="B15" s="4">
        <v>2.15</v>
      </c>
      <c r="C15" s="4">
        <v>18.510000000000002</v>
      </c>
      <c r="D15" s="5">
        <f t="shared" si="0"/>
        <v>0.86093023255813961</v>
      </c>
    </row>
    <row r="16" spans="1:4" x14ac:dyDescent="0.25">
      <c r="A16" s="3" t="s">
        <v>304</v>
      </c>
      <c r="B16" s="4">
        <v>1.96</v>
      </c>
      <c r="C16" s="4">
        <v>16.100000000000001</v>
      </c>
      <c r="D16" s="5">
        <f t="shared" si="0"/>
        <v>0.82142857142857162</v>
      </c>
    </row>
    <row r="17" spans="1:4" x14ac:dyDescent="0.25">
      <c r="A17" s="3" t="s">
        <v>305</v>
      </c>
      <c r="B17" s="4">
        <v>1.59</v>
      </c>
      <c r="C17" s="4">
        <v>13.37</v>
      </c>
      <c r="D17" s="5">
        <f t="shared" si="0"/>
        <v>0.84088050314465401</v>
      </c>
    </row>
    <row r="18" spans="1:4" x14ac:dyDescent="0.25">
      <c r="A18" s="3" t="s">
        <v>306</v>
      </c>
      <c r="B18" s="4">
        <v>2.15</v>
      </c>
      <c r="C18" s="4">
        <v>14.66</v>
      </c>
      <c r="D18" s="5">
        <f t="shared" si="0"/>
        <v>0.68186046511627907</v>
      </c>
    </row>
    <row r="19" spans="1:4" x14ac:dyDescent="0.25">
      <c r="A19" s="3" t="s">
        <v>307</v>
      </c>
      <c r="B19" s="4">
        <v>1.94</v>
      </c>
      <c r="C19" s="4">
        <v>21.19</v>
      </c>
      <c r="D19" s="5">
        <f t="shared" si="0"/>
        <v>1.0922680412371135</v>
      </c>
    </row>
    <row r="20" spans="1:4" x14ac:dyDescent="0.25">
      <c r="A20" s="3" t="s">
        <v>308</v>
      </c>
      <c r="B20" s="4">
        <v>1.79</v>
      </c>
      <c r="C20" s="4">
        <v>21.72</v>
      </c>
      <c r="D20" s="5">
        <f t="shared" si="0"/>
        <v>1.2134078212290502</v>
      </c>
    </row>
    <row r="21" spans="1:4" x14ac:dyDescent="0.25">
      <c r="A21" s="3" t="s">
        <v>309</v>
      </c>
      <c r="B21" s="4">
        <v>1.86</v>
      </c>
      <c r="C21" s="4">
        <v>21.59</v>
      </c>
      <c r="D21" s="5">
        <f t="shared" si="0"/>
        <v>1.1607526881720429</v>
      </c>
    </row>
    <row r="22" spans="1:4" x14ac:dyDescent="0.25">
      <c r="A22" s="3" t="s">
        <v>310</v>
      </c>
      <c r="B22" s="4">
        <v>1.81</v>
      </c>
      <c r="C22" s="4">
        <v>19.11</v>
      </c>
      <c r="D22" s="5">
        <f t="shared" si="0"/>
        <v>1.0558011049723757</v>
      </c>
    </row>
    <row r="23" spans="1:4" x14ac:dyDescent="0.25">
      <c r="A23" s="3" t="s">
        <v>311</v>
      </c>
      <c r="B23" s="4">
        <v>1.81</v>
      </c>
      <c r="C23" s="4">
        <v>16.89</v>
      </c>
      <c r="D23" s="5">
        <f t="shared" si="0"/>
        <v>0.93314917127071828</v>
      </c>
    </row>
    <row r="24" spans="1:4" x14ac:dyDescent="0.25">
      <c r="A24" s="3" t="s">
        <v>312</v>
      </c>
      <c r="B24" s="4">
        <v>2.09</v>
      </c>
      <c r="C24" s="4">
        <v>19.940000000000001</v>
      </c>
      <c r="D24" s="5">
        <f t="shared" si="0"/>
        <v>0.95406698564593306</v>
      </c>
    </row>
    <row r="25" spans="1:4" x14ac:dyDescent="0.25">
      <c r="A25" s="3" t="s">
        <v>313</v>
      </c>
      <c r="B25" s="4">
        <v>1.74</v>
      </c>
      <c r="C25" s="4">
        <v>19.97</v>
      </c>
      <c r="D25" s="5">
        <f t="shared" si="0"/>
        <v>1.1477011494252873</v>
      </c>
    </row>
    <row r="26" spans="1:4" x14ac:dyDescent="0.25">
      <c r="A26" s="3" t="s">
        <v>116</v>
      </c>
      <c r="B26" s="4">
        <v>1.07</v>
      </c>
      <c r="C26" s="4">
        <v>16.02</v>
      </c>
      <c r="D26" s="5">
        <f t="shared" si="0"/>
        <v>1.497196261682243</v>
      </c>
    </row>
    <row r="27" spans="1:4" x14ac:dyDescent="0.25">
      <c r="A27" s="3" t="s">
        <v>117</v>
      </c>
      <c r="B27" s="4">
        <v>1.07</v>
      </c>
      <c r="C27" s="4">
        <v>15.18</v>
      </c>
      <c r="D27" s="5">
        <f t="shared" si="0"/>
        <v>1.4186915887850466</v>
      </c>
    </row>
    <row r="28" spans="1:4" x14ac:dyDescent="0.25">
      <c r="A28" s="3" t="s">
        <v>118</v>
      </c>
      <c r="B28" s="4">
        <v>1.1200000000000001</v>
      </c>
      <c r="C28" s="4">
        <v>17.84</v>
      </c>
      <c r="D28" s="5">
        <f t="shared" si="0"/>
        <v>1.5928571428571427</v>
      </c>
    </row>
    <row r="29" spans="1:4" x14ac:dyDescent="0.25">
      <c r="A29" s="3" t="s">
        <v>119</v>
      </c>
      <c r="B29" s="4">
        <v>0.87</v>
      </c>
      <c r="C29" s="4">
        <v>13.58</v>
      </c>
      <c r="D29" s="5">
        <f t="shared" si="0"/>
        <v>1.560919540229885</v>
      </c>
    </row>
    <row r="30" spans="1:4" x14ac:dyDescent="0.25">
      <c r="A30" s="3" t="s">
        <v>120</v>
      </c>
      <c r="B30" s="4">
        <v>1.08</v>
      </c>
      <c r="C30" s="4">
        <v>17</v>
      </c>
      <c r="D30" s="5">
        <f t="shared" si="0"/>
        <v>1.574074074074074</v>
      </c>
    </row>
    <row r="31" spans="1:4" x14ac:dyDescent="0.25">
      <c r="A31" s="3" t="s">
        <v>121</v>
      </c>
      <c r="B31" s="4">
        <v>0.93</v>
      </c>
      <c r="C31" s="4">
        <v>14.96</v>
      </c>
      <c r="D31" s="5">
        <f t="shared" si="0"/>
        <v>1.6086021505376344</v>
      </c>
    </row>
    <row r="32" spans="1:4" x14ac:dyDescent="0.25">
      <c r="A32" s="3" t="s">
        <v>314</v>
      </c>
      <c r="B32" s="4">
        <v>0.89</v>
      </c>
      <c r="C32" s="4">
        <v>16.61</v>
      </c>
      <c r="D32" s="5">
        <f t="shared" si="0"/>
        <v>1.8662921348314605</v>
      </c>
    </row>
    <row r="33" spans="1:4" x14ac:dyDescent="0.25">
      <c r="A33" s="3" t="s">
        <v>315</v>
      </c>
      <c r="B33" s="4">
        <v>1.08</v>
      </c>
      <c r="C33" s="4">
        <v>18.079999999999998</v>
      </c>
      <c r="D33" s="5">
        <f t="shared" si="0"/>
        <v>1.674074074074074</v>
      </c>
    </row>
    <row r="34" spans="1:4" x14ac:dyDescent="0.25">
      <c r="A34" s="3" t="s">
        <v>316</v>
      </c>
      <c r="B34" s="4">
        <v>0.97</v>
      </c>
      <c r="C34" s="4">
        <v>23.56</v>
      </c>
      <c r="D34" s="5">
        <f t="shared" si="0"/>
        <v>2.4288659793814431</v>
      </c>
    </row>
    <row r="35" spans="1:4" x14ac:dyDescent="0.25">
      <c r="A35" s="3" t="s">
        <v>317</v>
      </c>
      <c r="B35" s="4">
        <v>1.1299999999999999</v>
      </c>
      <c r="C35" s="4">
        <v>18.61</v>
      </c>
      <c r="D35" s="5">
        <f t="shared" si="0"/>
        <v>1.6469026548672567</v>
      </c>
    </row>
    <row r="36" spans="1:4" x14ac:dyDescent="0.25">
      <c r="A36" s="3" t="s">
        <v>318</v>
      </c>
      <c r="B36" s="4">
        <v>1.01</v>
      </c>
      <c r="C36" s="4">
        <v>18.61</v>
      </c>
      <c r="D36" s="5">
        <f t="shared" si="0"/>
        <v>1.8425742574257424</v>
      </c>
    </row>
    <row r="37" spans="1:4" x14ac:dyDescent="0.25">
      <c r="A37" s="3" t="s">
        <v>319</v>
      </c>
      <c r="B37" s="4">
        <v>0.99</v>
      </c>
      <c r="C37" s="4">
        <v>14.2</v>
      </c>
      <c r="D37" s="5">
        <f t="shared" si="0"/>
        <v>1.4343434343434343</v>
      </c>
    </row>
    <row r="38" spans="1:4" x14ac:dyDescent="0.25">
      <c r="A38" s="3" t="s">
        <v>320</v>
      </c>
      <c r="B38" s="4">
        <v>0.96</v>
      </c>
      <c r="C38" s="4">
        <v>18.55</v>
      </c>
      <c r="D38" s="5">
        <f t="shared" si="0"/>
        <v>1.932291666666667</v>
      </c>
    </row>
    <row r="39" spans="1:4" x14ac:dyDescent="0.25">
      <c r="A39" s="3" t="s">
        <v>321</v>
      </c>
      <c r="B39" s="4">
        <v>1.03</v>
      </c>
      <c r="C39" s="4">
        <v>14.01</v>
      </c>
      <c r="D39" s="5">
        <f t="shared" si="0"/>
        <v>1.3601941747572814</v>
      </c>
    </row>
    <row r="40" spans="1:4" x14ac:dyDescent="0.25">
      <c r="A40" s="3" t="s">
        <v>322</v>
      </c>
      <c r="B40" s="4">
        <v>1.01</v>
      </c>
      <c r="C40" s="4">
        <v>18.899999999999999</v>
      </c>
      <c r="D40" s="5">
        <f t="shared" si="0"/>
        <v>1.8712871287128712</v>
      </c>
    </row>
    <row r="41" spans="1:4" x14ac:dyDescent="0.25">
      <c r="A41" s="3" t="s">
        <v>323</v>
      </c>
      <c r="B41" s="4">
        <v>0.89</v>
      </c>
      <c r="C41" s="4">
        <v>18.940000000000001</v>
      </c>
      <c r="D41" s="5">
        <f t="shared" si="0"/>
        <v>2.1280898876404497</v>
      </c>
    </row>
    <row r="42" spans="1:4" x14ac:dyDescent="0.25">
      <c r="A42" s="3" t="s">
        <v>324</v>
      </c>
      <c r="B42" s="4">
        <v>0.93</v>
      </c>
      <c r="C42" s="4">
        <v>13.94</v>
      </c>
      <c r="D42" s="5">
        <f t="shared" si="0"/>
        <v>1.4989247311827956</v>
      </c>
    </row>
    <row r="43" spans="1:4" x14ac:dyDescent="0.25">
      <c r="A43" s="3" t="s">
        <v>325</v>
      </c>
      <c r="B43" s="4">
        <v>1.06</v>
      </c>
      <c r="C43" s="4">
        <v>15.38</v>
      </c>
      <c r="D43" s="5">
        <f t="shared" si="0"/>
        <v>1.4509433962264153</v>
      </c>
    </row>
    <row r="44" spans="1:4" x14ac:dyDescent="0.25">
      <c r="A44" s="3" t="s">
        <v>326</v>
      </c>
      <c r="B44" s="4">
        <v>1.21</v>
      </c>
      <c r="C44" s="4">
        <v>16.41</v>
      </c>
      <c r="D44" s="5">
        <f t="shared" si="0"/>
        <v>1.3561983471074381</v>
      </c>
    </row>
    <row r="45" spans="1:4" x14ac:dyDescent="0.25">
      <c r="A45" s="3" t="s">
        <v>327</v>
      </c>
      <c r="B45" s="4">
        <v>0.99</v>
      </c>
      <c r="C45" s="4">
        <v>16.940000000000001</v>
      </c>
      <c r="D45" s="5">
        <f t="shared" si="0"/>
        <v>1.7111111111111112</v>
      </c>
    </row>
    <row r="46" spans="1:4" x14ac:dyDescent="0.25">
      <c r="A46" s="3" t="s">
        <v>328</v>
      </c>
      <c r="B46" s="4">
        <v>1.1100000000000001</v>
      </c>
      <c r="C46" s="4">
        <v>19.399999999999999</v>
      </c>
      <c r="D46" s="5">
        <f t="shared" si="0"/>
        <v>1.7477477477477477</v>
      </c>
    </row>
    <row r="47" spans="1:4" x14ac:dyDescent="0.25">
      <c r="A47" s="3" t="s">
        <v>329</v>
      </c>
      <c r="B47" s="4">
        <v>0.91</v>
      </c>
      <c r="C47" s="4">
        <v>17.649999999999999</v>
      </c>
      <c r="D47" s="5">
        <f t="shared" si="0"/>
        <v>1.9395604395604393</v>
      </c>
    </row>
    <row r="48" spans="1:4" x14ac:dyDescent="0.25">
      <c r="A48" s="3" t="s">
        <v>330</v>
      </c>
      <c r="B48" s="4">
        <v>1.05</v>
      </c>
      <c r="C48" s="4">
        <v>17.64</v>
      </c>
      <c r="D48" s="5">
        <f t="shared" si="0"/>
        <v>1.68</v>
      </c>
    </row>
    <row r="49" spans="1:4" x14ac:dyDescent="0.25">
      <c r="A49" s="3" t="s">
        <v>331</v>
      </c>
      <c r="B49" s="4">
        <v>0.86</v>
      </c>
      <c r="C49" s="4">
        <v>17.43</v>
      </c>
      <c r="D49" s="5">
        <f t="shared" si="0"/>
        <v>2.0267441860465119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workbookViewId="0">
      <selection activeCell="I27" sqref="I27"/>
    </sheetView>
  </sheetViews>
  <sheetFormatPr defaultRowHeight="15" x14ac:dyDescent="0.25"/>
  <cols>
    <col min="1" max="1" width="28.5703125" customWidth="1"/>
    <col min="2" max="2" width="16.140625" customWidth="1"/>
    <col min="3" max="3" width="14.5703125" customWidth="1"/>
    <col min="4" max="4" width="13.28515625" customWidth="1"/>
    <col min="5" max="5" width="14.28515625" customWidth="1"/>
    <col min="6" max="7" width="15.28515625" customWidth="1"/>
    <col min="8" max="8" width="13.140625" customWidth="1"/>
    <col min="9" max="9" width="15" customWidth="1"/>
    <col min="10" max="10" width="15.7109375" customWidth="1"/>
    <col min="11" max="11" width="14.140625" customWidth="1"/>
    <col min="12" max="12" width="15.140625" customWidth="1"/>
    <col min="13" max="13" width="14" customWidth="1"/>
  </cols>
  <sheetData>
    <row r="1" spans="1:13" x14ac:dyDescent="0.25">
      <c r="A1" s="2" t="s">
        <v>0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162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163</v>
      </c>
    </row>
    <row r="2" spans="1:13" x14ac:dyDescent="0.25">
      <c r="A2" s="3" t="s">
        <v>128</v>
      </c>
      <c r="B2" s="4">
        <v>168.2</v>
      </c>
      <c r="C2" s="4">
        <v>67.7</v>
      </c>
      <c r="D2" s="4">
        <v>2.79</v>
      </c>
      <c r="E2" s="4">
        <v>7.08</v>
      </c>
      <c r="F2" s="4">
        <v>37.299999999999997</v>
      </c>
      <c r="G2" s="11">
        <f>(F2/2.14)</f>
        <v>17.429906542056074</v>
      </c>
      <c r="H2" s="4">
        <v>0.65</v>
      </c>
      <c r="I2" s="4">
        <v>40</v>
      </c>
      <c r="J2" s="4">
        <v>32</v>
      </c>
      <c r="K2" s="4">
        <v>451</v>
      </c>
      <c r="L2" s="4">
        <v>2246</v>
      </c>
      <c r="M2" s="4">
        <v>0.67</v>
      </c>
    </row>
    <row r="3" spans="1:13" x14ac:dyDescent="0.25">
      <c r="A3" s="3" t="s">
        <v>129</v>
      </c>
      <c r="B3" s="4">
        <v>107</v>
      </c>
      <c r="C3" s="4">
        <v>52.6</v>
      </c>
      <c r="D3" s="4">
        <v>2.79</v>
      </c>
      <c r="E3" s="4">
        <v>6.55</v>
      </c>
      <c r="F3" s="4">
        <v>31</v>
      </c>
      <c r="G3" s="11">
        <f t="shared" ref="G3:G25" si="0">(F3/2.14)</f>
        <v>14.485981308411214</v>
      </c>
      <c r="H3" s="4">
        <v>0.52</v>
      </c>
      <c r="I3" s="4">
        <v>46</v>
      </c>
      <c r="J3" s="4">
        <v>25</v>
      </c>
      <c r="K3" s="4">
        <v>438</v>
      </c>
      <c r="L3" s="4">
        <v>2106</v>
      </c>
      <c r="M3" s="4">
        <v>0.36</v>
      </c>
    </row>
    <row r="4" spans="1:13" x14ac:dyDescent="0.25">
      <c r="A4" s="3" t="s">
        <v>130</v>
      </c>
      <c r="B4" s="4">
        <v>125.7</v>
      </c>
      <c r="C4" s="4">
        <v>57.5</v>
      </c>
      <c r="D4" s="4">
        <v>3.16</v>
      </c>
      <c r="E4" s="4">
        <v>6.88</v>
      </c>
      <c r="F4" s="4">
        <v>34.5</v>
      </c>
      <c r="G4" s="11">
        <f t="shared" si="0"/>
        <v>16.121495327102803</v>
      </c>
      <c r="H4" s="4">
        <v>0.59</v>
      </c>
      <c r="I4" s="4">
        <v>49</v>
      </c>
      <c r="J4" s="4">
        <v>37</v>
      </c>
      <c r="K4" s="4">
        <v>646</v>
      </c>
      <c r="L4" s="4">
        <v>1830</v>
      </c>
      <c r="M4" s="4">
        <v>0.68</v>
      </c>
    </row>
    <row r="5" spans="1:13" x14ac:dyDescent="0.25">
      <c r="A5" s="3" t="s">
        <v>131</v>
      </c>
      <c r="B5" s="4">
        <v>101.9</v>
      </c>
      <c r="C5" s="4">
        <v>47.5</v>
      </c>
      <c r="D5" s="4">
        <v>3.12</v>
      </c>
      <c r="E5" s="4">
        <v>7.06</v>
      </c>
      <c r="F5" s="4">
        <v>28.6</v>
      </c>
      <c r="G5" s="11">
        <f t="shared" si="0"/>
        <v>13.364485981308411</v>
      </c>
      <c r="H5" s="4">
        <v>0.56000000000000005</v>
      </c>
      <c r="I5" s="4">
        <v>73</v>
      </c>
      <c r="J5" s="4">
        <v>40</v>
      </c>
      <c r="K5" s="4">
        <v>386</v>
      </c>
      <c r="L5" s="4">
        <v>2233</v>
      </c>
      <c r="M5" s="4">
        <v>0.46</v>
      </c>
    </row>
    <row r="6" spans="1:13" x14ac:dyDescent="0.25">
      <c r="A6" s="3" t="s">
        <v>132</v>
      </c>
      <c r="B6" s="4">
        <v>127.3</v>
      </c>
      <c r="C6" s="4">
        <v>51</v>
      </c>
      <c r="D6" s="4">
        <v>3.21</v>
      </c>
      <c r="E6" s="4">
        <v>6.81</v>
      </c>
      <c r="F6" s="4">
        <v>30.5</v>
      </c>
      <c r="G6" s="11">
        <f t="shared" si="0"/>
        <v>14.252336448598131</v>
      </c>
      <c r="H6" s="4">
        <v>0.61</v>
      </c>
      <c r="I6" s="4">
        <v>58</v>
      </c>
      <c r="J6" s="4">
        <v>33</v>
      </c>
      <c r="K6" s="4">
        <v>326</v>
      </c>
      <c r="L6" s="4">
        <v>2340</v>
      </c>
      <c r="M6" s="4">
        <v>1.41</v>
      </c>
    </row>
    <row r="7" spans="1:13" x14ac:dyDescent="0.25">
      <c r="A7" s="3" t="s">
        <v>133</v>
      </c>
      <c r="B7" s="4">
        <v>109.5</v>
      </c>
      <c r="C7" s="4">
        <v>65.099999999999994</v>
      </c>
      <c r="D7" s="4">
        <v>3.12</v>
      </c>
      <c r="E7" s="4">
        <v>6.85</v>
      </c>
      <c r="F7" s="4">
        <v>32.4</v>
      </c>
      <c r="G7" s="11">
        <f t="shared" si="0"/>
        <v>15.140186915887849</v>
      </c>
      <c r="H7" s="4">
        <v>0.54</v>
      </c>
      <c r="I7" s="4">
        <v>62</v>
      </c>
      <c r="J7" s="4">
        <v>47</v>
      </c>
      <c r="K7" s="4">
        <v>442</v>
      </c>
      <c r="L7" s="4">
        <v>1806</v>
      </c>
      <c r="M7" s="4">
        <v>0.51</v>
      </c>
    </row>
    <row r="8" spans="1:13" x14ac:dyDescent="0.25">
      <c r="A8" s="3" t="s">
        <v>134</v>
      </c>
      <c r="B8" s="4">
        <v>232</v>
      </c>
      <c r="C8" s="4">
        <v>75.900000000000006</v>
      </c>
      <c r="D8" s="4">
        <v>3.45</v>
      </c>
      <c r="E8" s="4">
        <v>7.88</v>
      </c>
      <c r="F8" s="4">
        <v>33.700000000000003</v>
      </c>
      <c r="G8" s="11">
        <f t="shared" si="0"/>
        <v>15.747663551401869</v>
      </c>
      <c r="H8" s="4">
        <v>0.57999999999999996</v>
      </c>
      <c r="I8" s="4">
        <v>79</v>
      </c>
      <c r="J8" s="4">
        <v>38</v>
      </c>
      <c r="K8" s="4">
        <v>516</v>
      </c>
      <c r="L8" s="4">
        <v>3470</v>
      </c>
      <c r="M8" s="4">
        <v>2.27</v>
      </c>
    </row>
    <row r="9" spans="1:13" x14ac:dyDescent="0.25">
      <c r="A9" s="3" t="s">
        <v>135</v>
      </c>
      <c r="B9" s="4">
        <v>115.8</v>
      </c>
      <c r="C9" s="4">
        <v>42.6</v>
      </c>
      <c r="D9" s="4">
        <v>3.05</v>
      </c>
      <c r="E9" s="4">
        <v>6.37</v>
      </c>
      <c r="F9" s="4">
        <v>35.4</v>
      </c>
      <c r="G9" s="11">
        <f t="shared" si="0"/>
        <v>16.542056074766354</v>
      </c>
      <c r="H9" s="4">
        <v>0.53</v>
      </c>
      <c r="I9" s="4">
        <v>53</v>
      </c>
      <c r="J9" s="4">
        <v>29</v>
      </c>
      <c r="K9" s="4">
        <v>446</v>
      </c>
      <c r="L9" s="4">
        <v>2804</v>
      </c>
      <c r="M9" s="4">
        <v>0.48</v>
      </c>
    </row>
    <row r="10" spans="1:13" x14ac:dyDescent="0.25">
      <c r="A10" s="3" t="s">
        <v>136</v>
      </c>
      <c r="B10" s="4">
        <v>111.6</v>
      </c>
      <c r="C10" s="4">
        <v>57</v>
      </c>
      <c r="D10" s="4">
        <v>3.13</v>
      </c>
      <c r="E10" s="4">
        <v>6.97</v>
      </c>
      <c r="F10" s="4">
        <v>37.1</v>
      </c>
      <c r="G10" s="11">
        <f t="shared" si="0"/>
        <v>17.33644859813084</v>
      </c>
      <c r="H10" s="4">
        <v>0.64</v>
      </c>
      <c r="I10" s="4">
        <v>61</v>
      </c>
      <c r="J10" s="4">
        <v>27</v>
      </c>
      <c r="K10" s="4">
        <v>424</v>
      </c>
      <c r="L10" s="4">
        <v>1281</v>
      </c>
      <c r="M10" s="4">
        <v>1.36</v>
      </c>
    </row>
    <row r="11" spans="1:13" x14ac:dyDescent="0.25">
      <c r="A11" s="3" t="s">
        <v>137</v>
      </c>
      <c r="B11" s="4">
        <v>106.8</v>
      </c>
      <c r="C11" s="4">
        <v>56.8</v>
      </c>
      <c r="D11" s="4">
        <v>2.82</v>
      </c>
      <c r="E11" s="4">
        <v>7.21</v>
      </c>
      <c r="F11" s="4">
        <v>44.4</v>
      </c>
      <c r="G11" s="11">
        <f t="shared" si="0"/>
        <v>20.747663551401867</v>
      </c>
      <c r="H11" s="4">
        <v>0.63</v>
      </c>
      <c r="I11" s="4">
        <v>54</v>
      </c>
      <c r="J11" s="4">
        <v>27</v>
      </c>
      <c r="K11" s="4">
        <v>388</v>
      </c>
      <c r="L11" s="4">
        <v>1453</v>
      </c>
      <c r="M11" s="4">
        <v>1.1399999999999999</v>
      </c>
    </row>
    <row r="12" spans="1:13" x14ac:dyDescent="0.25">
      <c r="A12" s="3" t="s">
        <v>138</v>
      </c>
      <c r="B12" s="4">
        <v>98.5</v>
      </c>
      <c r="C12" s="4">
        <v>55.1</v>
      </c>
      <c r="D12" s="4">
        <v>2.92</v>
      </c>
      <c r="E12" s="4">
        <v>6.79</v>
      </c>
      <c r="F12" s="4">
        <v>40.299999999999997</v>
      </c>
      <c r="G12" s="11">
        <f t="shared" si="0"/>
        <v>18.831775700934578</v>
      </c>
      <c r="H12" s="4">
        <v>0.63</v>
      </c>
      <c r="I12" s="4">
        <v>61</v>
      </c>
      <c r="J12" s="4">
        <v>30</v>
      </c>
      <c r="K12" s="4">
        <v>407</v>
      </c>
      <c r="L12" s="4">
        <v>1073</v>
      </c>
      <c r="M12" s="4">
        <v>0.97</v>
      </c>
    </row>
    <row r="13" spans="1:13" x14ac:dyDescent="0.25">
      <c r="A13" s="3" t="s">
        <v>139</v>
      </c>
      <c r="B13" s="4">
        <v>108.5</v>
      </c>
      <c r="C13" s="4">
        <v>55.3</v>
      </c>
      <c r="D13" s="4">
        <v>3.18</v>
      </c>
      <c r="E13" s="4">
        <v>6.88</v>
      </c>
      <c r="F13" s="4">
        <v>37.4</v>
      </c>
      <c r="G13" s="11">
        <f t="shared" si="0"/>
        <v>17.476635514018689</v>
      </c>
      <c r="H13" s="4">
        <v>0.78</v>
      </c>
      <c r="I13" s="4">
        <v>52</v>
      </c>
      <c r="J13" s="4">
        <v>30</v>
      </c>
      <c r="K13" s="4">
        <v>623</v>
      </c>
      <c r="L13" s="4">
        <v>1238</v>
      </c>
      <c r="M13" s="4">
        <v>0.41</v>
      </c>
    </row>
    <row r="14" spans="1:13" x14ac:dyDescent="0.25">
      <c r="A14" s="3" t="s">
        <v>140</v>
      </c>
      <c r="B14" s="4">
        <v>117.3</v>
      </c>
      <c r="C14" s="4">
        <v>66.099999999999994</v>
      </c>
      <c r="D14" s="4">
        <v>3.07</v>
      </c>
      <c r="E14" s="4">
        <v>6.89</v>
      </c>
      <c r="F14" s="4">
        <v>33.1</v>
      </c>
      <c r="G14" s="11">
        <f t="shared" si="0"/>
        <v>15.467289719626168</v>
      </c>
      <c r="H14" s="4">
        <v>0.66</v>
      </c>
      <c r="I14" s="4">
        <v>70</v>
      </c>
      <c r="J14" s="4">
        <v>28</v>
      </c>
      <c r="K14" s="4">
        <v>609</v>
      </c>
      <c r="L14" s="4">
        <v>1441</v>
      </c>
      <c r="M14" s="4">
        <v>0.89</v>
      </c>
    </row>
    <row r="15" spans="1:13" x14ac:dyDescent="0.25">
      <c r="A15" s="3" t="s">
        <v>141</v>
      </c>
      <c r="B15" s="4">
        <v>89.2</v>
      </c>
      <c r="C15" s="4">
        <v>46.4</v>
      </c>
      <c r="D15" s="4">
        <v>3.24</v>
      </c>
      <c r="E15" s="4">
        <v>6.38</v>
      </c>
      <c r="F15" s="4">
        <v>38</v>
      </c>
      <c r="G15" s="11">
        <f t="shared" si="0"/>
        <v>17.75700934579439</v>
      </c>
      <c r="H15" s="4">
        <v>0.61</v>
      </c>
      <c r="I15" s="4">
        <v>53</v>
      </c>
      <c r="J15" s="4">
        <v>25</v>
      </c>
      <c r="K15" s="4">
        <v>606</v>
      </c>
      <c r="L15" s="4">
        <v>821</v>
      </c>
      <c r="M15" s="4">
        <v>0.51</v>
      </c>
    </row>
    <row r="16" spans="1:13" x14ac:dyDescent="0.25">
      <c r="A16" s="3" t="s">
        <v>142</v>
      </c>
      <c r="B16" s="4">
        <v>169.5</v>
      </c>
      <c r="C16" s="4">
        <v>67.900000000000006</v>
      </c>
      <c r="D16" s="4">
        <v>3.14</v>
      </c>
      <c r="E16" s="4">
        <v>6.58</v>
      </c>
      <c r="F16" s="4">
        <v>38.4</v>
      </c>
      <c r="G16" s="11">
        <f t="shared" si="0"/>
        <v>17.943925233644858</v>
      </c>
      <c r="H16" s="4">
        <v>0.67</v>
      </c>
      <c r="I16" s="4">
        <v>68</v>
      </c>
      <c r="J16" s="4">
        <v>31</v>
      </c>
      <c r="K16" s="4">
        <v>602</v>
      </c>
      <c r="L16" s="4">
        <v>2164</v>
      </c>
      <c r="M16" s="4">
        <v>1.77</v>
      </c>
    </row>
    <row r="17" spans="1:13" x14ac:dyDescent="0.25">
      <c r="A17" s="3" t="s">
        <v>143</v>
      </c>
      <c r="B17" s="4">
        <v>144.1</v>
      </c>
      <c r="C17" s="4">
        <v>67.5</v>
      </c>
      <c r="D17" s="4">
        <v>3.28</v>
      </c>
      <c r="E17" s="4">
        <v>6.84</v>
      </c>
      <c r="F17" s="4">
        <v>41.9</v>
      </c>
      <c r="G17" s="11">
        <f t="shared" si="0"/>
        <v>19.579439252336446</v>
      </c>
      <c r="H17" s="4">
        <v>0.62</v>
      </c>
      <c r="I17" s="4">
        <v>69</v>
      </c>
      <c r="J17" s="4">
        <v>23</v>
      </c>
      <c r="K17" s="4">
        <v>460</v>
      </c>
      <c r="L17" s="4">
        <v>2394</v>
      </c>
      <c r="M17" s="4">
        <v>1.21</v>
      </c>
    </row>
    <row r="18" spans="1:13" x14ac:dyDescent="0.25">
      <c r="A18" s="3" t="s">
        <v>144</v>
      </c>
      <c r="B18" s="4">
        <v>133</v>
      </c>
      <c r="C18" s="4">
        <v>52.9</v>
      </c>
      <c r="D18" s="4">
        <v>3.43</v>
      </c>
      <c r="E18" s="4">
        <v>7.1</v>
      </c>
      <c r="F18" s="4">
        <v>33.9</v>
      </c>
      <c r="G18" s="11">
        <f t="shared" si="0"/>
        <v>15.841121495327101</v>
      </c>
      <c r="H18" s="4">
        <v>0.61</v>
      </c>
      <c r="I18" s="4">
        <v>69</v>
      </c>
      <c r="J18" s="4">
        <v>32</v>
      </c>
      <c r="K18" s="4">
        <v>651</v>
      </c>
      <c r="L18" s="4">
        <v>2381</v>
      </c>
      <c r="M18" s="4">
        <v>1.27</v>
      </c>
    </row>
    <row r="19" spans="1:13" x14ac:dyDescent="0.25">
      <c r="A19" s="3" t="s">
        <v>145</v>
      </c>
      <c r="B19" s="4">
        <v>224.1</v>
      </c>
      <c r="C19" s="4">
        <v>85.1</v>
      </c>
      <c r="D19" s="4">
        <v>3.47</v>
      </c>
      <c r="E19" s="4">
        <v>7.49</v>
      </c>
      <c r="F19" s="4">
        <v>34.200000000000003</v>
      </c>
      <c r="G19" s="11">
        <f t="shared" si="0"/>
        <v>15.981308411214954</v>
      </c>
      <c r="H19" s="4">
        <v>0.59</v>
      </c>
      <c r="I19" s="4">
        <v>57</v>
      </c>
      <c r="J19" s="4">
        <v>42</v>
      </c>
      <c r="K19" s="4">
        <v>476</v>
      </c>
      <c r="L19" s="4">
        <v>3482</v>
      </c>
      <c r="M19" s="4">
        <v>2.4900000000000002</v>
      </c>
    </row>
    <row r="20" spans="1:13" x14ac:dyDescent="0.25">
      <c r="A20" s="3" t="s">
        <v>146</v>
      </c>
      <c r="B20" s="4">
        <v>95.7</v>
      </c>
      <c r="C20" s="4">
        <v>44.2</v>
      </c>
      <c r="D20" s="4">
        <v>2.98</v>
      </c>
      <c r="E20" s="4">
        <v>6.23</v>
      </c>
      <c r="F20" s="4">
        <v>29.2</v>
      </c>
      <c r="G20" s="11">
        <f t="shared" si="0"/>
        <v>13.644859813084111</v>
      </c>
      <c r="H20" s="4">
        <v>0.63</v>
      </c>
      <c r="I20" s="4">
        <v>55</v>
      </c>
      <c r="J20" s="4">
        <v>28</v>
      </c>
      <c r="K20" s="4">
        <v>732</v>
      </c>
      <c r="L20" s="4">
        <v>779</v>
      </c>
      <c r="M20" s="4">
        <v>0.77</v>
      </c>
    </row>
    <row r="21" spans="1:13" x14ac:dyDescent="0.25">
      <c r="A21" s="3" t="s">
        <v>147</v>
      </c>
      <c r="B21" s="4">
        <v>109.1</v>
      </c>
      <c r="C21" s="4">
        <v>51.6</v>
      </c>
      <c r="D21" s="4">
        <v>3.17</v>
      </c>
      <c r="E21" s="4">
        <v>6.04</v>
      </c>
      <c r="F21" s="4">
        <v>33.4</v>
      </c>
      <c r="G21" s="11">
        <f t="shared" si="0"/>
        <v>15.607476635514017</v>
      </c>
      <c r="H21" s="4">
        <v>0.63</v>
      </c>
      <c r="I21" s="4">
        <v>51</v>
      </c>
      <c r="J21" s="4">
        <v>36</v>
      </c>
      <c r="K21" s="4">
        <v>430</v>
      </c>
      <c r="L21" s="4">
        <v>1136</v>
      </c>
      <c r="M21" s="4">
        <v>1.29</v>
      </c>
    </row>
    <row r="22" spans="1:13" x14ac:dyDescent="0.25">
      <c r="A22" s="3" t="s">
        <v>148</v>
      </c>
      <c r="B22" s="4">
        <v>92.1</v>
      </c>
      <c r="C22" s="4">
        <v>44.1</v>
      </c>
      <c r="D22" s="4">
        <v>3.12</v>
      </c>
      <c r="E22" s="4">
        <v>6.66</v>
      </c>
      <c r="F22" s="4">
        <v>32.1</v>
      </c>
      <c r="G22" s="11">
        <f t="shared" si="0"/>
        <v>15</v>
      </c>
      <c r="H22" s="4">
        <v>0.64</v>
      </c>
      <c r="I22" s="4">
        <v>58</v>
      </c>
      <c r="J22" s="4">
        <v>26</v>
      </c>
      <c r="K22" s="4">
        <v>497</v>
      </c>
      <c r="L22" s="4">
        <v>517</v>
      </c>
      <c r="M22" s="4">
        <v>0.91</v>
      </c>
    </row>
    <row r="23" spans="1:13" x14ac:dyDescent="0.25">
      <c r="A23" s="3" t="s">
        <v>149</v>
      </c>
      <c r="B23" s="4">
        <v>87.3</v>
      </c>
      <c r="C23" s="4">
        <v>61.2</v>
      </c>
      <c r="D23" s="4">
        <v>3.34</v>
      </c>
      <c r="E23" s="4">
        <v>6.43</v>
      </c>
      <c r="F23" s="4">
        <v>30.7</v>
      </c>
      <c r="G23" s="11">
        <f t="shared" si="0"/>
        <v>14.345794392523363</v>
      </c>
      <c r="H23" s="4">
        <v>0.65</v>
      </c>
      <c r="I23" s="4">
        <v>67</v>
      </c>
      <c r="J23" s="4">
        <v>35</v>
      </c>
      <c r="K23" s="4">
        <v>522</v>
      </c>
      <c r="L23" s="4">
        <v>564</v>
      </c>
      <c r="M23" s="4">
        <v>0.5</v>
      </c>
    </row>
    <row r="24" spans="1:13" x14ac:dyDescent="0.25">
      <c r="A24" s="3" t="s">
        <v>150</v>
      </c>
      <c r="B24" s="4">
        <v>90.8</v>
      </c>
      <c r="C24" s="4">
        <v>49.5</v>
      </c>
      <c r="D24" s="4">
        <v>3.28</v>
      </c>
      <c r="E24" s="4">
        <v>6.73</v>
      </c>
      <c r="F24" s="4">
        <v>34.799999999999997</v>
      </c>
      <c r="G24" s="11">
        <f t="shared" si="0"/>
        <v>16.261682242990652</v>
      </c>
      <c r="H24" s="4">
        <v>0.6</v>
      </c>
      <c r="I24" s="4">
        <v>54</v>
      </c>
      <c r="J24" s="4">
        <v>30</v>
      </c>
      <c r="K24" s="4">
        <v>537</v>
      </c>
      <c r="L24" s="4">
        <v>428</v>
      </c>
      <c r="M24" s="4">
        <v>0.75</v>
      </c>
    </row>
    <row r="25" spans="1:13" x14ac:dyDescent="0.25">
      <c r="A25" s="3" t="s">
        <v>151</v>
      </c>
      <c r="B25" s="4">
        <v>91.7</v>
      </c>
      <c r="C25" s="4">
        <v>59.6</v>
      </c>
      <c r="D25" s="4">
        <v>3.34</v>
      </c>
      <c r="E25" s="4">
        <v>7.13</v>
      </c>
      <c r="F25" s="4">
        <v>31.5</v>
      </c>
      <c r="G25" s="11">
        <f t="shared" si="0"/>
        <v>14.719626168224298</v>
      </c>
      <c r="H25" s="4">
        <v>0.62</v>
      </c>
      <c r="I25" s="4">
        <v>58</v>
      </c>
      <c r="J25" s="4">
        <v>34</v>
      </c>
      <c r="K25" s="4">
        <v>669</v>
      </c>
      <c r="L25" s="4">
        <v>257</v>
      </c>
      <c r="M25" s="4">
        <v>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23"/>
  <sheetViews>
    <sheetView workbookViewId="0">
      <selection activeCell="N5" sqref="N5"/>
    </sheetView>
  </sheetViews>
  <sheetFormatPr defaultRowHeight="15" x14ac:dyDescent="0.25"/>
  <cols>
    <col min="1" max="1" width="23.7109375" customWidth="1"/>
    <col min="2" max="2" width="13" customWidth="1"/>
    <col min="3" max="3" width="13.140625" customWidth="1"/>
    <col min="4" max="4" width="11.7109375" customWidth="1"/>
    <col min="5" max="5" width="24.42578125" customWidth="1"/>
  </cols>
  <sheetData>
    <row r="2" spans="1:12" x14ac:dyDescent="0.25">
      <c r="A2" s="20">
        <v>2.7560000000000002</v>
      </c>
      <c r="B2" s="22">
        <v>1.5150000000000001</v>
      </c>
      <c r="C2" s="22">
        <v>1.3520000000000001</v>
      </c>
      <c r="D2" s="22">
        <v>1.429</v>
      </c>
      <c r="E2" s="22">
        <v>1.5760000000000001</v>
      </c>
      <c r="F2" s="22">
        <v>1.869</v>
      </c>
      <c r="G2" s="22">
        <v>1.9770000000000001</v>
      </c>
      <c r="H2" s="22">
        <v>1.9750000000000001</v>
      </c>
      <c r="I2" s="22">
        <v>2.3370000000000002</v>
      </c>
      <c r="J2" s="22">
        <v>2.286</v>
      </c>
      <c r="K2" s="22">
        <v>2.5739999999999998</v>
      </c>
      <c r="L2" s="22">
        <v>2.911</v>
      </c>
    </row>
    <row r="3" spans="1:12" x14ac:dyDescent="0.25">
      <c r="A3" s="20">
        <v>1.7989999999999999</v>
      </c>
      <c r="B3" s="22">
        <v>1.218</v>
      </c>
      <c r="C3" s="22">
        <v>1.0389999999999999</v>
      </c>
      <c r="D3" s="22">
        <v>1.2750000000000001</v>
      </c>
      <c r="E3" s="22">
        <v>1.6910000000000001</v>
      </c>
      <c r="F3" s="22">
        <v>1.907</v>
      </c>
      <c r="G3" s="22">
        <v>2.056</v>
      </c>
      <c r="H3" s="22">
        <v>1.6500000000000001</v>
      </c>
      <c r="I3" s="22">
        <v>1.95</v>
      </c>
      <c r="J3" s="22">
        <v>1.853</v>
      </c>
      <c r="K3" s="22">
        <v>2.41</v>
      </c>
      <c r="L3" s="22">
        <v>2.633</v>
      </c>
    </row>
    <row r="4" spans="1:12" x14ac:dyDescent="0.25">
      <c r="A4" s="20">
        <v>1.1020000000000001</v>
      </c>
      <c r="B4" s="22">
        <v>1.0880000000000001</v>
      </c>
      <c r="C4" s="22">
        <v>1.1579999999999999</v>
      </c>
      <c r="D4" s="22">
        <v>1.1180000000000001</v>
      </c>
      <c r="E4" s="22">
        <v>1.71</v>
      </c>
      <c r="F4" s="22">
        <v>1.867</v>
      </c>
      <c r="G4" s="22">
        <v>1.9160000000000001</v>
      </c>
      <c r="H4" s="22">
        <v>1.827</v>
      </c>
      <c r="I4" s="22">
        <v>2.3839999999999999</v>
      </c>
      <c r="J4" s="22">
        <v>1.893</v>
      </c>
      <c r="K4" s="22">
        <v>2.585</v>
      </c>
      <c r="L4" s="22">
        <v>2.7509999999999999</v>
      </c>
    </row>
    <row r="5" spans="1:12" x14ac:dyDescent="0.25">
      <c r="A5" s="20">
        <v>0.69000000000000006</v>
      </c>
      <c r="B5" s="22">
        <v>1.139</v>
      </c>
      <c r="C5" s="22">
        <v>1.3940000000000001</v>
      </c>
      <c r="D5" s="22">
        <v>1.696</v>
      </c>
      <c r="E5" s="22">
        <v>2.0990000000000002</v>
      </c>
      <c r="F5" s="22">
        <v>2.3570000000000002</v>
      </c>
      <c r="G5" s="22">
        <v>2.3770000000000002</v>
      </c>
      <c r="H5" s="22">
        <v>2.093</v>
      </c>
      <c r="I5" s="22">
        <v>2.1750000000000003</v>
      </c>
      <c r="J5" s="22">
        <v>2.1859999999999999</v>
      </c>
      <c r="K5" s="22">
        <v>2.8930000000000002</v>
      </c>
      <c r="L5" s="22">
        <v>2.871</v>
      </c>
    </row>
    <row r="6" spans="1:12" x14ac:dyDescent="0.25">
      <c r="A6" s="20">
        <v>0.41299999999999998</v>
      </c>
      <c r="B6" s="22">
        <v>1.2330000000000001</v>
      </c>
      <c r="C6" s="22">
        <v>1.135</v>
      </c>
      <c r="D6" s="22">
        <v>1.2450000000000001</v>
      </c>
      <c r="E6" s="22">
        <v>1.948</v>
      </c>
      <c r="F6" s="22">
        <v>2.048</v>
      </c>
      <c r="G6" s="22">
        <v>2.2530000000000001</v>
      </c>
      <c r="H6" s="22">
        <v>1.9790000000000001</v>
      </c>
      <c r="I6" s="22">
        <v>1.9910000000000001</v>
      </c>
      <c r="J6" s="22">
        <v>2.0510000000000002</v>
      </c>
      <c r="K6" s="22">
        <v>2.508</v>
      </c>
      <c r="L6" s="22">
        <v>2.3660000000000001</v>
      </c>
    </row>
    <row r="7" spans="1:12" x14ac:dyDescent="0.25">
      <c r="A7" s="21">
        <v>9.9000000000000005E-2</v>
      </c>
      <c r="B7" s="22">
        <v>1.496</v>
      </c>
      <c r="C7" s="22">
        <v>1.97</v>
      </c>
      <c r="D7" s="22">
        <v>1.679</v>
      </c>
      <c r="E7" s="22">
        <v>2.5089999999999999</v>
      </c>
      <c r="F7" s="22">
        <v>2.4689999999999999</v>
      </c>
      <c r="G7" s="22">
        <v>2.5840000000000001</v>
      </c>
      <c r="H7" s="22">
        <v>2.2010000000000001</v>
      </c>
      <c r="I7" s="22">
        <v>2.278</v>
      </c>
      <c r="J7" s="22">
        <v>2.2010000000000001</v>
      </c>
      <c r="K7" s="22">
        <v>2.629</v>
      </c>
      <c r="L7" s="22">
        <v>2.7040000000000002</v>
      </c>
    </row>
    <row r="8" spans="1:12" x14ac:dyDescent="0.25">
      <c r="A8" s="22">
        <v>1.4470000000000001</v>
      </c>
      <c r="B8" s="22">
        <v>1.673</v>
      </c>
      <c r="C8" s="22">
        <v>2.08</v>
      </c>
      <c r="D8" s="22">
        <v>2.3719999999999999</v>
      </c>
      <c r="E8" s="22">
        <v>2.577</v>
      </c>
      <c r="F8" s="22">
        <v>2.4900000000000002</v>
      </c>
      <c r="G8" s="22">
        <v>2.1030000000000002</v>
      </c>
      <c r="H8" s="22">
        <v>2.056</v>
      </c>
      <c r="I8" s="22">
        <v>2.63</v>
      </c>
      <c r="J8" s="22">
        <v>2.4710000000000001</v>
      </c>
      <c r="K8" s="22">
        <v>2.6080000000000001</v>
      </c>
      <c r="L8" s="22">
        <v>2.613</v>
      </c>
    </row>
    <row r="9" spans="1:12" x14ac:dyDescent="0.25">
      <c r="A9" s="22">
        <v>1.3009999999999999</v>
      </c>
      <c r="B9" s="22">
        <v>1.881</v>
      </c>
      <c r="C9" s="22">
        <v>1.7510000000000001</v>
      </c>
      <c r="D9" s="22">
        <v>2.0710000000000002</v>
      </c>
      <c r="E9" s="22">
        <v>2.4889999999999999</v>
      </c>
      <c r="F9" s="22">
        <v>1.9890000000000001</v>
      </c>
      <c r="G9" s="22">
        <v>1.82</v>
      </c>
      <c r="H9" s="22">
        <v>1.718</v>
      </c>
      <c r="I9" s="22">
        <v>2.21</v>
      </c>
      <c r="J9" s="22">
        <v>2.5340000000000003</v>
      </c>
      <c r="K9" s="22">
        <v>2.976</v>
      </c>
      <c r="L9" s="22">
        <v>2.4540000000000002</v>
      </c>
    </row>
    <row r="16" spans="1:12" x14ac:dyDescent="0.25">
      <c r="B16" s="2" t="s">
        <v>199</v>
      </c>
      <c r="C16" s="2" t="s">
        <v>62</v>
      </c>
      <c r="D16" s="2" t="s">
        <v>63</v>
      </c>
      <c r="E16" s="2" t="s">
        <v>64</v>
      </c>
    </row>
    <row r="17" spans="1:12" x14ac:dyDescent="0.25">
      <c r="A17" t="s">
        <v>65</v>
      </c>
      <c r="B17" s="20">
        <v>2.7560000000000002</v>
      </c>
      <c r="C17" s="14">
        <f>B17-B22</f>
        <v>2.657</v>
      </c>
      <c r="D17" s="14">
        <v>800</v>
      </c>
      <c r="E17" s="17">
        <f>(65.039*C17*C17)+(126.78*C17)+(2.3375)</f>
        <v>798.34447131100001</v>
      </c>
    </row>
    <row r="18" spans="1:12" x14ac:dyDescent="0.25">
      <c r="A18" t="s">
        <v>66</v>
      </c>
      <c r="B18" s="20">
        <v>1.7989999999999999</v>
      </c>
      <c r="C18" s="14">
        <f>B18-B22</f>
        <v>1.7</v>
      </c>
      <c r="D18" s="14">
        <v>400</v>
      </c>
      <c r="E18" s="17">
        <f t="shared" ref="E18:E22" si="0">(65.039*C18*C18)+(126.78*C18)+(2.3375)</f>
        <v>405.82620999999995</v>
      </c>
    </row>
    <row r="19" spans="1:12" x14ac:dyDescent="0.25">
      <c r="A19" t="s">
        <v>67</v>
      </c>
      <c r="B19" s="20">
        <v>1.1020000000000001</v>
      </c>
      <c r="C19" s="14">
        <f>B19-B22</f>
        <v>1.0030000000000001</v>
      </c>
      <c r="D19" s="14">
        <v>200</v>
      </c>
      <c r="E19" s="17">
        <f t="shared" si="0"/>
        <v>194.92765935100005</v>
      </c>
    </row>
    <row r="20" spans="1:12" x14ac:dyDescent="0.25">
      <c r="A20" t="s">
        <v>68</v>
      </c>
      <c r="B20" s="20">
        <v>0.69000000000000006</v>
      </c>
      <c r="C20" s="14">
        <f>B20-B22</f>
        <v>0.59100000000000008</v>
      </c>
      <c r="D20" s="14">
        <v>100</v>
      </c>
      <c r="E20" s="17">
        <f t="shared" si="0"/>
        <v>99.981366959000027</v>
      </c>
    </row>
    <row r="21" spans="1:12" x14ac:dyDescent="0.25">
      <c r="A21" t="s">
        <v>69</v>
      </c>
      <c r="B21" s="20">
        <v>0.41299999999999998</v>
      </c>
      <c r="C21" s="14">
        <f>B21-B22</f>
        <v>0.31399999999999995</v>
      </c>
      <c r="D21" s="14">
        <v>50</v>
      </c>
      <c r="E21" s="17">
        <f t="shared" si="0"/>
        <v>48.559005243999991</v>
      </c>
    </row>
    <row r="22" spans="1:12" x14ac:dyDescent="0.25">
      <c r="A22" t="s">
        <v>71</v>
      </c>
      <c r="B22" s="21">
        <v>9.9000000000000005E-2</v>
      </c>
      <c r="C22" s="14">
        <f>B22-B22</f>
        <v>0</v>
      </c>
      <c r="D22" s="14">
        <v>0</v>
      </c>
      <c r="E22" s="17">
        <f t="shared" si="0"/>
        <v>2.3374999999999999</v>
      </c>
    </row>
    <row r="27" spans="1:12" x14ac:dyDescent="0.25">
      <c r="H27" s="16"/>
      <c r="K27" s="16" t="s">
        <v>200</v>
      </c>
      <c r="L27" s="16"/>
    </row>
    <row r="33" spans="1:5" x14ac:dyDescent="0.25">
      <c r="A33" s="24" t="s">
        <v>73</v>
      </c>
      <c r="B33" s="22" t="s">
        <v>61</v>
      </c>
      <c r="C33" s="23" t="s">
        <v>71</v>
      </c>
      <c r="D33" s="14" t="s">
        <v>62</v>
      </c>
      <c r="E33" s="25" t="s">
        <v>201</v>
      </c>
    </row>
    <row r="34" spans="1:5" x14ac:dyDescent="0.25">
      <c r="A34" s="24" t="s">
        <v>110</v>
      </c>
      <c r="B34" s="22">
        <v>1.4470000000000001</v>
      </c>
      <c r="C34" s="21">
        <v>9.9000000000000005E-2</v>
      </c>
      <c r="D34" s="14">
        <f t="shared" ref="D34:D65" si="1">(B34-C34)</f>
        <v>1.3480000000000001</v>
      </c>
      <c r="E34" s="17">
        <f t="shared" ref="E34:E65" si="2">(65.039*D34*D34)+(126.78*D34)+(2.3375)</f>
        <v>291.41956705600001</v>
      </c>
    </row>
    <row r="35" spans="1:5" x14ac:dyDescent="0.25">
      <c r="A35" s="24" t="s">
        <v>111</v>
      </c>
      <c r="B35" s="22">
        <v>1.3009999999999999</v>
      </c>
      <c r="C35" s="21">
        <v>9.9000000000000005E-2</v>
      </c>
      <c r="D35" s="14">
        <f t="shared" si="1"/>
        <v>1.202</v>
      </c>
      <c r="E35" s="17">
        <f t="shared" si="2"/>
        <v>248.69566735599997</v>
      </c>
    </row>
    <row r="36" spans="1:5" x14ac:dyDescent="0.25">
      <c r="A36" s="24" t="s">
        <v>112</v>
      </c>
      <c r="B36" s="22">
        <v>1.5150000000000001</v>
      </c>
      <c r="C36" s="21">
        <v>9.9000000000000005E-2</v>
      </c>
      <c r="D36" s="14">
        <f t="shared" si="1"/>
        <v>1.4160000000000001</v>
      </c>
      <c r="E36" s="17">
        <f t="shared" si="2"/>
        <v>312.26481718400004</v>
      </c>
    </row>
    <row r="37" spans="1:5" x14ac:dyDescent="0.25">
      <c r="A37" s="24" t="s">
        <v>113</v>
      </c>
      <c r="B37" s="22">
        <v>1.218</v>
      </c>
      <c r="C37" s="21">
        <v>9.9000000000000005E-2</v>
      </c>
      <c r="D37" s="14">
        <f t="shared" si="1"/>
        <v>1.119</v>
      </c>
      <c r="E37" s="17">
        <f t="shared" si="2"/>
        <v>225.64361927900001</v>
      </c>
    </row>
    <row r="38" spans="1:5" x14ac:dyDescent="0.25">
      <c r="A38" s="24" t="s">
        <v>114</v>
      </c>
      <c r="B38" s="22">
        <v>1.0880000000000001</v>
      </c>
      <c r="C38" s="21">
        <v>9.9000000000000005E-2</v>
      </c>
      <c r="D38" s="14">
        <f t="shared" si="1"/>
        <v>0.9890000000000001</v>
      </c>
      <c r="E38" s="17">
        <f t="shared" si="2"/>
        <v>191.33893171900002</v>
      </c>
    </row>
    <row r="39" spans="1:5" x14ac:dyDescent="0.25">
      <c r="A39" s="24" t="s">
        <v>115</v>
      </c>
      <c r="B39" s="22">
        <v>1.139</v>
      </c>
      <c r="C39" s="21">
        <v>9.9000000000000005E-2</v>
      </c>
      <c r="D39" s="14">
        <f t="shared" si="1"/>
        <v>1.04</v>
      </c>
      <c r="E39" s="17">
        <f t="shared" si="2"/>
        <v>204.53488240000001</v>
      </c>
    </row>
    <row r="40" spans="1:5" x14ac:dyDescent="0.25">
      <c r="A40" s="24" t="s">
        <v>296</v>
      </c>
      <c r="B40" s="22">
        <v>1.2330000000000001</v>
      </c>
      <c r="C40" s="21">
        <v>9.9000000000000005E-2</v>
      </c>
      <c r="D40" s="14">
        <f t="shared" si="1"/>
        <v>1.1340000000000001</v>
      </c>
      <c r="E40" s="17">
        <f t="shared" si="2"/>
        <v>229.74331228400004</v>
      </c>
    </row>
    <row r="41" spans="1:5" x14ac:dyDescent="0.25">
      <c r="A41" s="24" t="s">
        <v>297</v>
      </c>
      <c r="B41" s="22">
        <v>1.496</v>
      </c>
      <c r="C41" s="21">
        <v>9.9000000000000005E-2</v>
      </c>
      <c r="D41" s="14">
        <f t="shared" si="1"/>
        <v>1.397</v>
      </c>
      <c r="E41" s="17">
        <f t="shared" si="2"/>
        <v>306.37985775099997</v>
      </c>
    </row>
    <row r="42" spans="1:5" x14ac:dyDescent="0.25">
      <c r="A42" s="24" t="s">
        <v>298</v>
      </c>
      <c r="B42" s="22">
        <v>1.673</v>
      </c>
      <c r="C42" s="21">
        <v>9.9000000000000005E-2</v>
      </c>
      <c r="D42" s="14">
        <f t="shared" si="1"/>
        <v>1.5740000000000001</v>
      </c>
      <c r="E42" s="17">
        <f t="shared" si="2"/>
        <v>363.02178156399998</v>
      </c>
    </row>
    <row r="43" spans="1:5" x14ac:dyDescent="0.25">
      <c r="A43" s="24" t="s">
        <v>299</v>
      </c>
      <c r="B43" s="22">
        <v>1.881</v>
      </c>
      <c r="C43" s="21">
        <v>9.9000000000000005E-2</v>
      </c>
      <c r="D43" s="14">
        <f t="shared" si="1"/>
        <v>1.782</v>
      </c>
      <c r="E43" s="17">
        <f t="shared" si="2"/>
        <v>434.79236543600001</v>
      </c>
    </row>
    <row r="44" spans="1:5" x14ac:dyDescent="0.25">
      <c r="A44" s="24" t="s">
        <v>300</v>
      </c>
      <c r="B44" s="22">
        <v>1.3520000000000001</v>
      </c>
      <c r="C44" s="21">
        <v>9.9000000000000005E-2</v>
      </c>
      <c r="D44" s="14">
        <f t="shared" si="1"/>
        <v>1.2530000000000001</v>
      </c>
      <c r="E44" s="17">
        <f t="shared" si="2"/>
        <v>263.30465535100001</v>
      </c>
    </row>
    <row r="45" spans="1:5" x14ac:dyDescent="0.25">
      <c r="A45" s="24" t="s">
        <v>301</v>
      </c>
      <c r="B45" s="22">
        <v>1.0389999999999999</v>
      </c>
      <c r="C45" s="21">
        <v>9.9000000000000005E-2</v>
      </c>
      <c r="D45" s="14">
        <f t="shared" si="1"/>
        <v>0.94</v>
      </c>
      <c r="E45" s="17">
        <f t="shared" si="2"/>
        <v>178.97916039999998</v>
      </c>
    </row>
    <row r="46" spans="1:5" x14ac:dyDescent="0.25">
      <c r="A46" s="24" t="s">
        <v>302</v>
      </c>
      <c r="B46" s="22">
        <v>1.1579999999999999</v>
      </c>
      <c r="C46" s="21">
        <v>9.9000000000000005E-2</v>
      </c>
      <c r="D46" s="14">
        <f t="shared" si="1"/>
        <v>1.0589999999999999</v>
      </c>
      <c r="E46" s="17">
        <f t="shared" si="2"/>
        <v>209.53752275899998</v>
      </c>
    </row>
    <row r="47" spans="1:5" x14ac:dyDescent="0.25">
      <c r="A47" s="24" t="s">
        <v>303</v>
      </c>
      <c r="B47" s="22">
        <v>1.3940000000000001</v>
      </c>
      <c r="C47" s="21">
        <v>9.9000000000000005E-2</v>
      </c>
      <c r="D47" s="14">
        <f t="shared" si="1"/>
        <v>1.2950000000000002</v>
      </c>
      <c r="E47" s="17">
        <f t="shared" si="2"/>
        <v>275.58962897499998</v>
      </c>
    </row>
    <row r="48" spans="1:5" x14ac:dyDescent="0.25">
      <c r="A48" s="24" t="s">
        <v>304</v>
      </c>
      <c r="B48" s="22">
        <v>1.135</v>
      </c>
      <c r="C48" s="21">
        <v>9.9000000000000005E-2</v>
      </c>
      <c r="D48" s="14">
        <f t="shared" si="1"/>
        <v>1.036</v>
      </c>
      <c r="E48" s="17">
        <f t="shared" si="2"/>
        <v>203.48767854399998</v>
      </c>
    </row>
    <row r="49" spans="1:5" x14ac:dyDescent="0.25">
      <c r="A49" s="24" t="s">
        <v>305</v>
      </c>
      <c r="B49" s="22">
        <v>1.97</v>
      </c>
      <c r="C49" s="21">
        <v>9.9000000000000005E-2</v>
      </c>
      <c r="D49" s="14">
        <f t="shared" si="1"/>
        <v>1.871</v>
      </c>
      <c r="E49" s="17">
        <f t="shared" si="2"/>
        <v>467.22106999899995</v>
      </c>
    </row>
    <row r="50" spans="1:5" x14ac:dyDescent="0.25">
      <c r="A50" s="24" t="s">
        <v>306</v>
      </c>
      <c r="B50" s="22">
        <v>2.08</v>
      </c>
      <c r="C50" s="21">
        <v>9.9000000000000005E-2</v>
      </c>
      <c r="D50" s="14">
        <f t="shared" si="1"/>
        <v>1.9810000000000001</v>
      </c>
      <c r="E50" s="17">
        <f t="shared" si="2"/>
        <v>508.72519507900006</v>
      </c>
    </row>
    <row r="51" spans="1:5" x14ac:dyDescent="0.25">
      <c r="A51" s="24" t="s">
        <v>307</v>
      </c>
      <c r="B51" s="22">
        <v>1.7510000000000001</v>
      </c>
      <c r="C51" s="21">
        <v>9.9000000000000005E-2</v>
      </c>
      <c r="D51" s="14">
        <f t="shared" si="1"/>
        <v>1.6520000000000001</v>
      </c>
      <c r="E51" s="17">
        <f t="shared" si="2"/>
        <v>389.27625505600002</v>
      </c>
    </row>
    <row r="52" spans="1:5" x14ac:dyDescent="0.25">
      <c r="A52" s="24" t="s">
        <v>308</v>
      </c>
      <c r="B52" s="22">
        <v>1.429</v>
      </c>
      <c r="C52" s="21">
        <v>9.9000000000000005E-2</v>
      </c>
      <c r="D52" s="14">
        <f t="shared" si="1"/>
        <v>1.33</v>
      </c>
      <c r="E52" s="17">
        <f t="shared" si="2"/>
        <v>286.00238710000002</v>
      </c>
    </row>
    <row r="53" spans="1:5" x14ac:dyDescent="0.25">
      <c r="A53" s="24" t="s">
        <v>309</v>
      </c>
      <c r="B53" s="22">
        <v>1.2750000000000001</v>
      </c>
      <c r="C53" s="21">
        <v>9.9000000000000005E-2</v>
      </c>
      <c r="D53" s="14">
        <f t="shared" si="1"/>
        <v>1.1760000000000002</v>
      </c>
      <c r="E53" s="17">
        <f t="shared" si="2"/>
        <v>241.37815606400005</v>
      </c>
    </row>
    <row r="54" spans="1:5" x14ac:dyDescent="0.25">
      <c r="A54" s="24" t="s">
        <v>310</v>
      </c>
      <c r="B54" s="22">
        <v>1.1180000000000001</v>
      </c>
      <c r="C54" s="21">
        <v>9.9000000000000005E-2</v>
      </c>
      <c r="D54" s="14">
        <f t="shared" si="1"/>
        <v>1.0190000000000001</v>
      </c>
      <c r="E54" s="17">
        <f t="shared" si="2"/>
        <v>199.06028107900002</v>
      </c>
    </row>
    <row r="55" spans="1:5" x14ac:dyDescent="0.25">
      <c r="A55" s="24" t="s">
        <v>311</v>
      </c>
      <c r="B55" s="22">
        <v>1.696</v>
      </c>
      <c r="C55" s="21">
        <v>9.9000000000000005E-2</v>
      </c>
      <c r="D55" s="14">
        <f t="shared" si="1"/>
        <v>1.597</v>
      </c>
      <c r="E55" s="17">
        <f t="shared" si="2"/>
        <v>370.68121095099997</v>
      </c>
    </row>
    <row r="56" spans="1:5" x14ac:dyDescent="0.25">
      <c r="A56" s="24" t="s">
        <v>312</v>
      </c>
      <c r="B56" s="22">
        <v>1.2450000000000001</v>
      </c>
      <c r="C56" s="21">
        <v>9.9000000000000005E-2</v>
      </c>
      <c r="D56" s="14">
        <f t="shared" si="1"/>
        <v>1.1460000000000001</v>
      </c>
      <c r="E56" s="17">
        <f t="shared" si="2"/>
        <v>233.04413932400004</v>
      </c>
    </row>
    <row r="57" spans="1:5" x14ac:dyDescent="0.25">
      <c r="A57" s="24" t="s">
        <v>313</v>
      </c>
      <c r="B57" s="22">
        <v>1.679</v>
      </c>
      <c r="C57" s="21">
        <v>9.9000000000000005E-2</v>
      </c>
      <c r="D57" s="14">
        <f t="shared" si="1"/>
        <v>1.58</v>
      </c>
      <c r="E57" s="17">
        <f t="shared" si="2"/>
        <v>365.01325959999997</v>
      </c>
    </row>
    <row r="58" spans="1:5" x14ac:dyDescent="0.25">
      <c r="A58" s="24" t="s">
        <v>116</v>
      </c>
      <c r="B58" s="22">
        <v>2.3719999999999999</v>
      </c>
      <c r="C58" s="21">
        <v>9.9000000000000005E-2</v>
      </c>
      <c r="D58" s="14">
        <f t="shared" si="1"/>
        <v>2.2729999999999997</v>
      </c>
      <c r="E58" s="17">
        <f t="shared" si="2"/>
        <v>626.5343196309999</v>
      </c>
    </row>
    <row r="59" spans="1:5" x14ac:dyDescent="0.25">
      <c r="A59" s="24" t="s">
        <v>117</v>
      </c>
      <c r="B59" s="22">
        <v>2.0710000000000002</v>
      </c>
      <c r="C59" s="21">
        <v>9.9000000000000005E-2</v>
      </c>
      <c r="D59" s="14">
        <f t="shared" si="1"/>
        <v>1.9720000000000002</v>
      </c>
      <c r="E59" s="17">
        <f t="shared" si="2"/>
        <v>505.270282576</v>
      </c>
    </row>
    <row r="60" spans="1:5" x14ac:dyDescent="0.25">
      <c r="A60" s="24" t="s">
        <v>118</v>
      </c>
      <c r="B60" s="22">
        <v>1.5760000000000001</v>
      </c>
      <c r="C60" s="21">
        <v>9.9000000000000005E-2</v>
      </c>
      <c r="D60" s="14">
        <f t="shared" si="1"/>
        <v>1.4770000000000001</v>
      </c>
      <c r="E60" s="17">
        <f t="shared" si="2"/>
        <v>331.47602463099997</v>
      </c>
    </row>
    <row r="61" spans="1:5" x14ac:dyDescent="0.25">
      <c r="A61" s="24" t="s">
        <v>119</v>
      </c>
      <c r="B61" s="22">
        <v>1.6910000000000001</v>
      </c>
      <c r="C61" s="21">
        <v>9.9000000000000005E-2</v>
      </c>
      <c r="D61" s="14">
        <f t="shared" si="1"/>
        <v>1.5920000000000001</v>
      </c>
      <c r="E61" s="17">
        <f t="shared" si="2"/>
        <v>369.01026409600001</v>
      </c>
    </row>
    <row r="62" spans="1:5" x14ac:dyDescent="0.25">
      <c r="A62" s="24" t="s">
        <v>120</v>
      </c>
      <c r="B62" s="22">
        <v>1.71</v>
      </c>
      <c r="C62" s="21">
        <v>9.9000000000000005E-2</v>
      </c>
      <c r="D62" s="14">
        <f t="shared" si="1"/>
        <v>1.611</v>
      </c>
      <c r="E62" s="17">
        <f t="shared" si="2"/>
        <v>375.37716251899997</v>
      </c>
    </row>
    <row r="63" spans="1:5" x14ac:dyDescent="0.25">
      <c r="A63" s="24" t="s">
        <v>121</v>
      </c>
      <c r="B63" s="22">
        <v>2.0990000000000002</v>
      </c>
      <c r="C63" s="21">
        <v>9.9000000000000005E-2</v>
      </c>
      <c r="D63" s="14">
        <f t="shared" si="1"/>
        <v>2</v>
      </c>
      <c r="E63" s="17">
        <f t="shared" si="2"/>
        <v>516.05349999999999</v>
      </c>
    </row>
    <row r="64" spans="1:5" x14ac:dyDescent="0.25">
      <c r="A64" s="24" t="s">
        <v>314</v>
      </c>
      <c r="B64" s="22">
        <v>1.948</v>
      </c>
      <c r="C64" s="21">
        <v>9.9000000000000005E-2</v>
      </c>
      <c r="D64" s="14">
        <f t="shared" si="1"/>
        <v>1.849</v>
      </c>
      <c r="E64" s="17">
        <f t="shared" si="2"/>
        <v>459.10911823899994</v>
      </c>
    </row>
    <row r="65" spans="1:5" x14ac:dyDescent="0.25">
      <c r="A65" s="24" t="s">
        <v>315</v>
      </c>
      <c r="B65" s="22">
        <v>2.5089999999999999</v>
      </c>
      <c r="C65" s="21">
        <v>9.9000000000000005E-2</v>
      </c>
      <c r="D65" s="14">
        <f t="shared" si="1"/>
        <v>2.4099999999999997</v>
      </c>
      <c r="E65" s="17">
        <f t="shared" si="2"/>
        <v>685.6303158999998</v>
      </c>
    </row>
    <row r="66" spans="1:5" x14ac:dyDescent="0.25">
      <c r="A66" s="24" t="s">
        <v>316</v>
      </c>
      <c r="B66" s="22">
        <v>2.577</v>
      </c>
      <c r="C66" s="21">
        <v>9.9000000000000005E-2</v>
      </c>
      <c r="D66" s="14">
        <f t="shared" ref="D66:D97" si="3">(B66-C66)</f>
        <v>2.4779999999999998</v>
      </c>
      <c r="E66" s="17">
        <f t="shared" ref="E66:E97" si="4">(65.039*D66*D66)+(126.78*D66)+(2.3375)</f>
        <v>715.86927887599984</v>
      </c>
    </row>
    <row r="67" spans="1:5" x14ac:dyDescent="0.25">
      <c r="A67" s="24" t="s">
        <v>317</v>
      </c>
      <c r="B67" s="22">
        <v>2.4889999999999999</v>
      </c>
      <c r="C67" s="21">
        <v>9.9000000000000005E-2</v>
      </c>
      <c r="D67" s="14">
        <f t="shared" si="3"/>
        <v>2.3899999999999997</v>
      </c>
      <c r="E67" s="17">
        <f t="shared" si="4"/>
        <v>676.85097189999988</v>
      </c>
    </row>
    <row r="68" spans="1:5" x14ac:dyDescent="0.25">
      <c r="A68" s="24" t="s">
        <v>318</v>
      </c>
      <c r="B68" s="22">
        <v>1.869</v>
      </c>
      <c r="C68" s="21">
        <v>9.9000000000000005E-2</v>
      </c>
      <c r="D68" s="14">
        <f t="shared" si="3"/>
        <v>1.77</v>
      </c>
      <c r="E68" s="17">
        <f t="shared" si="4"/>
        <v>430.49878309999997</v>
      </c>
    </row>
    <row r="69" spans="1:5" x14ac:dyDescent="0.25">
      <c r="A69" s="24" t="s">
        <v>319</v>
      </c>
      <c r="B69" s="22">
        <v>1.907</v>
      </c>
      <c r="C69" s="21">
        <v>9.9000000000000005E-2</v>
      </c>
      <c r="D69" s="14">
        <f t="shared" si="3"/>
        <v>1.8080000000000001</v>
      </c>
      <c r="E69" s="17">
        <f t="shared" si="4"/>
        <v>444.15938569599996</v>
      </c>
    </row>
    <row r="70" spans="1:5" x14ac:dyDescent="0.25">
      <c r="A70" s="24" t="s">
        <v>320</v>
      </c>
      <c r="B70" s="22">
        <v>1.867</v>
      </c>
      <c r="C70" s="21">
        <v>9.9000000000000005E-2</v>
      </c>
      <c r="D70" s="14">
        <f t="shared" si="3"/>
        <v>1.768</v>
      </c>
      <c r="E70" s="17">
        <f t="shared" si="4"/>
        <v>429.78500713599999</v>
      </c>
    </row>
    <row r="71" spans="1:5" x14ac:dyDescent="0.25">
      <c r="A71" s="24" t="s">
        <v>321</v>
      </c>
      <c r="B71" s="22">
        <v>2.3570000000000002</v>
      </c>
      <c r="C71" s="21">
        <v>9.9000000000000005E-2</v>
      </c>
      <c r="D71" s="14">
        <f t="shared" si="3"/>
        <v>2.258</v>
      </c>
      <c r="E71" s="17">
        <f t="shared" si="4"/>
        <v>620.21224399599998</v>
      </c>
    </row>
    <row r="72" spans="1:5" x14ac:dyDescent="0.25">
      <c r="A72" s="24" t="s">
        <v>322</v>
      </c>
      <c r="B72" s="22">
        <v>2.048</v>
      </c>
      <c r="C72" s="21">
        <v>9.9000000000000005E-2</v>
      </c>
      <c r="D72" s="14">
        <f t="shared" si="3"/>
        <v>1.9490000000000001</v>
      </c>
      <c r="E72" s="17">
        <f t="shared" si="4"/>
        <v>496.488930439</v>
      </c>
    </row>
    <row r="73" spans="1:5" x14ac:dyDescent="0.25">
      <c r="A73" s="24" t="s">
        <v>323</v>
      </c>
      <c r="B73" s="22">
        <v>2.4689999999999999</v>
      </c>
      <c r="C73" s="21">
        <v>9.9000000000000005E-2</v>
      </c>
      <c r="D73" s="14">
        <f t="shared" si="3"/>
        <v>2.3699999999999997</v>
      </c>
      <c r="E73" s="17">
        <f t="shared" si="4"/>
        <v>668.12365909999983</v>
      </c>
    </row>
    <row r="74" spans="1:5" x14ac:dyDescent="0.25">
      <c r="A74" s="24" t="s">
        <v>324</v>
      </c>
      <c r="B74" s="22">
        <v>2.4900000000000002</v>
      </c>
      <c r="C74" s="21">
        <v>9.9000000000000005E-2</v>
      </c>
      <c r="D74" s="14">
        <f t="shared" si="3"/>
        <v>2.391</v>
      </c>
      <c r="E74" s="17">
        <f t="shared" si="4"/>
        <v>677.28870335900001</v>
      </c>
    </row>
    <row r="75" spans="1:5" x14ac:dyDescent="0.25">
      <c r="A75" s="24" t="s">
        <v>325</v>
      </c>
      <c r="B75" s="22">
        <v>1.9890000000000001</v>
      </c>
      <c r="C75" s="21">
        <v>9.9000000000000005E-2</v>
      </c>
      <c r="D75" s="14">
        <f t="shared" si="3"/>
        <v>1.8900000000000001</v>
      </c>
      <c r="E75" s="17">
        <f t="shared" si="4"/>
        <v>474.27751190000004</v>
      </c>
    </row>
    <row r="76" spans="1:5" x14ac:dyDescent="0.25">
      <c r="A76" s="24" t="s">
        <v>326</v>
      </c>
      <c r="B76" s="22">
        <v>1.9770000000000001</v>
      </c>
      <c r="C76" s="21">
        <v>9.9000000000000005E-2</v>
      </c>
      <c r="D76" s="14">
        <f t="shared" si="3"/>
        <v>1.8780000000000001</v>
      </c>
      <c r="E76" s="17">
        <f t="shared" si="4"/>
        <v>469.81534847600005</v>
      </c>
    </row>
    <row r="77" spans="1:5" x14ac:dyDescent="0.25">
      <c r="A77" s="24" t="s">
        <v>327</v>
      </c>
      <c r="B77" s="22">
        <v>2.056</v>
      </c>
      <c r="C77" s="21">
        <v>9.9000000000000005E-2</v>
      </c>
      <c r="D77" s="14">
        <f t="shared" si="3"/>
        <v>1.9570000000000001</v>
      </c>
      <c r="E77" s="17">
        <f t="shared" si="4"/>
        <v>499.53550911100001</v>
      </c>
    </row>
    <row r="78" spans="1:5" x14ac:dyDescent="0.25">
      <c r="A78" s="24" t="s">
        <v>328</v>
      </c>
      <c r="B78" s="22">
        <v>1.9160000000000001</v>
      </c>
      <c r="C78" s="21">
        <v>9.9000000000000005E-2</v>
      </c>
      <c r="D78" s="14">
        <f t="shared" si="3"/>
        <v>1.8170000000000002</v>
      </c>
      <c r="E78" s="17">
        <f t="shared" si="4"/>
        <v>447.42230307100004</v>
      </c>
    </row>
    <row r="79" spans="1:5" x14ac:dyDescent="0.25">
      <c r="A79" s="24" t="s">
        <v>329</v>
      </c>
      <c r="B79" s="22">
        <v>2.3770000000000002</v>
      </c>
      <c r="C79" s="21">
        <v>9.9000000000000005E-2</v>
      </c>
      <c r="D79" s="14">
        <f t="shared" si="3"/>
        <v>2.278</v>
      </c>
      <c r="E79" s="17">
        <f t="shared" si="4"/>
        <v>628.6481820759999</v>
      </c>
    </row>
    <row r="80" spans="1:5" x14ac:dyDescent="0.25">
      <c r="A80" s="24" t="s">
        <v>330</v>
      </c>
      <c r="B80" s="22">
        <v>2.2530000000000001</v>
      </c>
      <c r="C80" s="21">
        <v>9.9000000000000005E-2</v>
      </c>
      <c r="D80" s="14">
        <f t="shared" si="3"/>
        <v>2.1539999999999999</v>
      </c>
      <c r="E80" s="17">
        <f t="shared" si="4"/>
        <v>577.18410892400004</v>
      </c>
    </row>
    <row r="81" spans="1:5" x14ac:dyDescent="0.25">
      <c r="A81" s="24" t="s">
        <v>331</v>
      </c>
      <c r="B81" s="22">
        <v>2.5840000000000001</v>
      </c>
      <c r="C81" s="21">
        <v>9.9000000000000005E-2</v>
      </c>
      <c r="D81" s="14">
        <f t="shared" si="3"/>
        <v>2.4849999999999999</v>
      </c>
      <c r="E81" s="17">
        <f t="shared" si="4"/>
        <v>719.01625877499998</v>
      </c>
    </row>
    <row r="82" spans="1:5" x14ac:dyDescent="0.25">
      <c r="A82" s="24" t="s">
        <v>122</v>
      </c>
      <c r="B82" s="22">
        <v>2.1030000000000002</v>
      </c>
      <c r="C82" s="21">
        <v>9.9000000000000005E-2</v>
      </c>
      <c r="D82" s="14">
        <f t="shared" si="3"/>
        <v>2.004</v>
      </c>
      <c r="E82" s="17">
        <f t="shared" si="4"/>
        <v>517.60228462399994</v>
      </c>
    </row>
    <row r="83" spans="1:5" x14ac:dyDescent="0.25">
      <c r="A83" s="24" t="s">
        <v>123</v>
      </c>
      <c r="B83" s="22">
        <v>1.82</v>
      </c>
      <c r="C83" s="21">
        <v>9.9000000000000005E-2</v>
      </c>
      <c r="D83" s="14">
        <f t="shared" si="3"/>
        <v>1.7210000000000001</v>
      </c>
      <c r="E83" s="17">
        <f t="shared" si="4"/>
        <v>413.16105679899999</v>
      </c>
    </row>
    <row r="84" spans="1:5" x14ac:dyDescent="0.25">
      <c r="A84" s="24" t="s">
        <v>124</v>
      </c>
      <c r="B84" s="22">
        <v>1.9750000000000001</v>
      </c>
      <c r="C84" s="21">
        <v>9.9000000000000005E-2</v>
      </c>
      <c r="D84" s="14">
        <f t="shared" si="3"/>
        <v>1.8760000000000001</v>
      </c>
      <c r="E84" s="17">
        <f t="shared" si="4"/>
        <v>469.073475664</v>
      </c>
    </row>
    <row r="85" spans="1:5" x14ac:dyDescent="0.25">
      <c r="A85" s="24" t="s">
        <v>125</v>
      </c>
      <c r="B85" s="22">
        <v>1.6500000000000001</v>
      </c>
      <c r="C85" s="21">
        <v>9.9000000000000005E-2</v>
      </c>
      <c r="D85" s="14">
        <f t="shared" si="3"/>
        <v>1.5510000000000002</v>
      </c>
      <c r="E85" s="17">
        <f t="shared" si="4"/>
        <v>355.43116343899999</v>
      </c>
    </row>
    <row r="86" spans="1:5" x14ac:dyDescent="0.25">
      <c r="A86" s="24" t="s">
        <v>126</v>
      </c>
      <c r="B86" s="22">
        <v>1.827</v>
      </c>
      <c r="C86" s="21">
        <v>9.9000000000000005E-2</v>
      </c>
      <c r="D86" s="14">
        <f t="shared" si="3"/>
        <v>1.728</v>
      </c>
      <c r="E86" s="17">
        <f t="shared" si="4"/>
        <v>415.61875337599997</v>
      </c>
    </row>
    <row r="87" spans="1:5" x14ac:dyDescent="0.25">
      <c r="A87" s="24" t="s">
        <v>127</v>
      </c>
      <c r="B87" s="22">
        <v>2.093</v>
      </c>
      <c r="C87" s="21">
        <v>9.9000000000000005E-2</v>
      </c>
      <c r="D87" s="14">
        <f t="shared" si="3"/>
        <v>1.994</v>
      </c>
      <c r="E87" s="17">
        <f t="shared" si="4"/>
        <v>513.73422540399997</v>
      </c>
    </row>
    <row r="88" spans="1:5" x14ac:dyDescent="0.25">
      <c r="A88" s="24" t="s">
        <v>332</v>
      </c>
      <c r="B88" s="22">
        <v>1.9790000000000001</v>
      </c>
      <c r="C88" s="21">
        <v>9.9000000000000005E-2</v>
      </c>
      <c r="D88" s="14">
        <f t="shared" si="3"/>
        <v>1.8800000000000001</v>
      </c>
      <c r="E88" s="17">
        <f t="shared" si="4"/>
        <v>470.55774160000004</v>
      </c>
    </row>
    <row r="89" spans="1:5" x14ac:dyDescent="0.25">
      <c r="A89" s="24" t="s">
        <v>333</v>
      </c>
      <c r="B89" s="22">
        <v>2.2010000000000001</v>
      </c>
      <c r="C89" s="21">
        <v>9.9000000000000005E-2</v>
      </c>
      <c r="D89" s="14">
        <f t="shared" si="3"/>
        <v>2.1019999999999999</v>
      </c>
      <c r="E89" s="17">
        <f t="shared" si="4"/>
        <v>556.19763775599995</v>
      </c>
    </row>
    <row r="90" spans="1:5" x14ac:dyDescent="0.25">
      <c r="A90" s="24" t="s">
        <v>334</v>
      </c>
      <c r="B90" s="22">
        <v>2.056</v>
      </c>
      <c r="C90" s="21">
        <v>9.9000000000000005E-2</v>
      </c>
      <c r="D90" s="14">
        <f t="shared" si="3"/>
        <v>1.9570000000000001</v>
      </c>
      <c r="E90" s="17">
        <f t="shared" si="4"/>
        <v>499.53550911100001</v>
      </c>
    </row>
    <row r="91" spans="1:5" x14ac:dyDescent="0.25">
      <c r="A91" s="24" t="s">
        <v>335</v>
      </c>
      <c r="B91" s="22">
        <v>1.718</v>
      </c>
      <c r="C91" s="21">
        <v>9.9000000000000005E-2</v>
      </c>
      <c r="D91" s="14">
        <f t="shared" si="3"/>
        <v>1.619</v>
      </c>
      <c r="E91" s="17">
        <f t="shared" si="4"/>
        <v>378.07201027899998</v>
      </c>
    </row>
    <row r="92" spans="1:5" x14ac:dyDescent="0.25">
      <c r="A92" s="24" t="s">
        <v>336</v>
      </c>
      <c r="B92" s="22">
        <v>2.3370000000000002</v>
      </c>
      <c r="C92" s="21">
        <v>9.9000000000000005E-2</v>
      </c>
      <c r="D92" s="14">
        <f t="shared" si="3"/>
        <v>2.238</v>
      </c>
      <c r="E92" s="17">
        <f t="shared" si="4"/>
        <v>611.82833711599994</v>
      </c>
    </row>
    <row r="93" spans="1:5" x14ac:dyDescent="0.25">
      <c r="A93" s="24" t="s">
        <v>337</v>
      </c>
      <c r="B93" s="22">
        <v>1.95</v>
      </c>
      <c r="C93" s="21">
        <v>9.9000000000000005E-2</v>
      </c>
      <c r="D93" s="14">
        <f t="shared" si="3"/>
        <v>1.851</v>
      </c>
      <c r="E93" s="17">
        <f t="shared" si="4"/>
        <v>459.84396683900002</v>
      </c>
    </row>
    <row r="94" spans="1:5" x14ac:dyDescent="0.25">
      <c r="A94" s="24" t="s">
        <v>338</v>
      </c>
      <c r="B94" s="22">
        <v>2.3839999999999999</v>
      </c>
      <c r="C94" s="21">
        <v>9.9000000000000005E-2</v>
      </c>
      <c r="D94" s="14">
        <f t="shared" si="3"/>
        <v>2.2849999999999997</v>
      </c>
      <c r="E94" s="17">
        <f t="shared" si="4"/>
        <v>631.6130527749998</v>
      </c>
    </row>
    <row r="95" spans="1:5" x14ac:dyDescent="0.25">
      <c r="A95" s="24" t="s">
        <v>339</v>
      </c>
      <c r="B95" s="22">
        <v>2.1750000000000003</v>
      </c>
      <c r="C95" s="21">
        <v>9.9000000000000005E-2</v>
      </c>
      <c r="D95" s="14">
        <f t="shared" si="3"/>
        <v>2.0760000000000001</v>
      </c>
      <c r="E95" s="17">
        <f t="shared" si="4"/>
        <v>545.8363012640001</v>
      </c>
    </row>
    <row r="96" spans="1:5" x14ac:dyDescent="0.25">
      <c r="A96" s="24" t="s">
        <v>340</v>
      </c>
      <c r="B96" s="22">
        <v>1.9910000000000001</v>
      </c>
      <c r="C96" s="21">
        <v>9.9000000000000005E-2</v>
      </c>
      <c r="D96" s="14">
        <f t="shared" si="3"/>
        <v>1.8920000000000001</v>
      </c>
      <c r="E96" s="17">
        <f t="shared" si="4"/>
        <v>475.02302689600003</v>
      </c>
    </row>
    <row r="97" spans="1:5" x14ac:dyDescent="0.25">
      <c r="A97" s="24" t="s">
        <v>341</v>
      </c>
      <c r="B97" s="22">
        <v>2.278</v>
      </c>
      <c r="C97" s="21">
        <v>9.9000000000000005E-2</v>
      </c>
      <c r="D97" s="14">
        <f t="shared" si="3"/>
        <v>2.1789999999999998</v>
      </c>
      <c r="E97" s="17">
        <f t="shared" si="4"/>
        <v>587.39895859899991</v>
      </c>
    </row>
    <row r="98" spans="1:5" x14ac:dyDescent="0.25">
      <c r="A98" s="24" t="s">
        <v>342</v>
      </c>
      <c r="B98" s="22">
        <v>2.63</v>
      </c>
      <c r="C98" s="21">
        <v>9.9000000000000005E-2</v>
      </c>
      <c r="D98" s="14">
        <f t="shared" ref="D98:D123" si="5">(B98-C98)</f>
        <v>2.5309999999999997</v>
      </c>
      <c r="E98" s="17">
        <f t="shared" ref="E98:E123" si="6">(65.039*D98*D98)+(126.78*D98)+(2.3375)</f>
        <v>739.85497747899979</v>
      </c>
    </row>
    <row r="99" spans="1:5" x14ac:dyDescent="0.25">
      <c r="A99" s="24" t="s">
        <v>343</v>
      </c>
      <c r="B99" s="22">
        <v>2.21</v>
      </c>
      <c r="C99" s="21">
        <v>9.9000000000000005E-2</v>
      </c>
      <c r="D99" s="14">
        <f t="shared" si="5"/>
        <v>2.1109999999999998</v>
      </c>
      <c r="E99" s="17">
        <f t="shared" si="6"/>
        <v>559.80474151899989</v>
      </c>
    </row>
    <row r="100" spans="1:5" x14ac:dyDescent="0.25">
      <c r="A100" s="24" t="s">
        <v>344</v>
      </c>
      <c r="B100" s="22">
        <v>2.286</v>
      </c>
      <c r="C100" s="21">
        <v>9.9000000000000005E-2</v>
      </c>
      <c r="D100" s="14">
        <f t="shared" si="5"/>
        <v>2.1869999999999998</v>
      </c>
      <c r="E100" s="17">
        <f t="shared" si="6"/>
        <v>590.68488079099996</v>
      </c>
    </row>
    <row r="101" spans="1:5" x14ac:dyDescent="0.25">
      <c r="A101" s="24" t="s">
        <v>345</v>
      </c>
      <c r="B101" s="22">
        <v>1.853</v>
      </c>
      <c r="C101" s="21">
        <v>9.9000000000000005E-2</v>
      </c>
      <c r="D101" s="14">
        <f t="shared" si="5"/>
        <v>1.754</v>
      </c>
      <c r="E101" s="17">
        <f t="shared" si="6"/>
        <v>424.80314412399997</v>
      </c>
    </row>
    <row r="102" spans="1:5" x14ac:dyDescent="0.25">
      <c r="A102" s="24" t="s">
        <v>346</v>
      </c>
      <c r="B102" s="22">
        <v>1.893</v>
      </c>
      <c r="C102" s="21">
        <v>9.9000000000000005E-2</v>
      </c>
      <c r="D102" s="14">
        <f t="shared" si="5"/>
        <v>1.794</v>
      </c>
      <c r="E102" s="17">
        <f t="shared" si="6"/>
        <v>439.10467900399999</v>
      </c>
    </row>
    <row r="103" spans="1:5" x14ac:dyDescent="0.25">
      <c r="A103" s="24" t="s">
        <v>347</v>
      </c>
      <c r="B103" s="22">
        <v>2.1859999999999999</v>
      </c>
      <c r="C103" s="21">
        <v>9.9000000000000005E-2</v>
      </c>
      <c r="D103" s="14">
        <f t="shared" si="5"/>
        <v>2.0869999999999997</v>
      </c>
      <c r="E103" s="17">
        <f t="shared" si="6"/>
        <v>550.20921219099989</v>
      </c>
    </row>
    <row r="104" spans="1:5" x14ac:dyDescent="0.25">
      <c r="A104" s="24" t="s">
        <v>348</v>
      </c>
      <c r="B104" s="22">
        <v>2.0510000000000002</v>
      </c>
      <c r="C104" s="21">
        <v>9.9000000000000005E-2</v>
      </c>
      <c r="D104" s="14">
        <f t="shared" si="5"/>
        <v>1.9520000000000002</v>
      </c>
      <c r="E104" s="17">
        <f t="shared" si="6"/>
        <v>497.63042185600005</v>
      </c>
    </row>
    <row r="105" spans="1:5" x14ac:dyDescent="0.25">
      <c r="A105" s="24" t="s">
        <v>349</v>
      </c>
      <c r="B105" s="22">
        <v>2.2010000000000001</v>
      </c>
      <c r="C105" s="21">
        <v>9.9000000000000005E-2</v>
      </c>
      <c r="D105" s="14">
        <f t="shared" si="5"/>
        <v>2.1019999999999999</v>
      </c>
      <c r="E105" s="17">
        <f t="shared" si="6"/>
        <v>556.19763775599995</v>
      </c>
    </row>
    <row r="106" spans="1:5" x14ac:dyDescent="0.25">
      <c r="A106" s="24" t="s">
        <v>128</v>
      </c>
      <c r="B106" s="22">
        <v>2.4710000000000001</v>
      </c>
      <c r="C106" s="21">
        <v>9.9000000000000005E-2</v>
      </c>
      <c r="D106" s="14">
        <f t="shared" si="5"/>
        <v>2.3719999999999999</v>
      </c>
      <c r="E106" s="17">
        <f t="shared" si="6"/>
        <v>668.99404897599993</v>
      </c>
    </row>
    <row r="107" spans="1:5" x14ac:dyDescent="0.25">
      <c r="A107" s="24" t="s">
        <v>129</v>
      </c>
      <c r="B107" s="22">
        <v>2.5340000000000003</v>
      </c>
      <c r="C107" s="21">
        <v>9.9000000000000005E-2</v>
      </c>
      <c r="D107" s="14">
        <f t="shared" si="5"/>
        <v>2.4350000000000001</v>
      </c>
      <c r="E107" s="17">
        <f t="shared" si="6"/>
        <v>696.67766477499993</v>
      </c>
    </row>
    <row r="108" spans="1:5" x14ac:dyDescent="0.25">
      <c r="A108" s="24" t="s">
        <v>130</v>
      </c>
      <c r="B108" s="22">
        <v>2.5739999999999998</v>
      </c>
      <c r="C108" s="21">
        <v>9.9000000000000005E-2</v>
      </c>
      <c r="D108" s="14">
        <f t="shared" si="5"/>
        <v>2.4749999999999996</v>
      </c>
      <c r="E108" s="17">
        <f t="shared" si="6"/>
        <v>714.52252437499976</v>
      </c>
    </row>
    <row r="109" spans="1:5" x14ac:dyDescent="0.25">
      <c r="A109" s="24" t="s">
        <v>131</v>
      </c>
      <c r="B109" s="22">
        <v>2.41</v>
      </c>
      <c r="C109" s="21">
        <v>9.9000000000000005E-2</v>
      </c>
      <c r="D109" s="14">
        <f t="shared" si="5"/>
        <v>2.3109999999999999</v>
      </c>
      <c r="E109" s="17">
        <f t="shared" si="6"/>
        <v>642.68123311900001</v>
      </c>
    </row>
    <row r="110" spans="1:5" x14ac:dyDescent="0.25">
      <c r="A110" s="24" t="s">
        <v>134</v>
      </c>
      <c r="B110" s="22">
        <v>2.585</v>
      </c>
      <c r="C110" s="21">
        <v>9.9000000000000005E-2</v>
      </c>
      <c r="D110" s="14">
        <f t="shared" si="5"/>
        <v>2.4859999999999998</v>
      </c>
      <c r="E110" s="17">
        <f t="shared" si="6"/>
        <v>719.46634764399994</v>
      </c>
    </row>
    <row r="111" spans="1:5" x14ac:dyDescent="0.25">
      <c r="A111" s="24" t="s">
        <v>135</v>
      </c>
      <c r="B111" s="22">
        <v>2.8930000000000002</v>
      </c>
      <c r="C111" s="21">
        <v>9.9000000000000005E-2</v>
      </c>
      <c r="D111" s="14">
        <f t="shared" si="5"/>
        <v>2.794</v>
      </c>
      <c r="E111" s="17">
        <f t="shared" si="6"/>
        <v>864.28361100399991</v>
      </c>
    </row>
    <row r="112" spans="1:5" x14ac:dyDescent="0.25">
      <c r="A112" s="24" t="s">
        <v>136</v>
      </c>
      <c r="B112" s="22">
        <v>2.508</v>
      </c>
      <c r="C112" s="21">
        <v>9.9000000000000005E-2</v>
      </c>
      <c r="D112" s="14">
        <f t="shared" si="5"/>
        <v>2.4089999999999998</v>
      </c>
      <c r="E112" s="17">
        <f t="shared" si="6"/>
        <v>685.19011295899986</v>
      </c>
    </row>
    <row r="113" spans="1:5" x14ac:dyDescent="0.25">
      <c r="A113" s="24" t="s">
        <v>137</v>
      </c>
      <c r="B113" s="22">
        <v>2.629</v>
      </c>
      <c r="C113" s="21">
        <v>9.9000000000000005E-2</v>
      </c>
      <c r="D113" s="14">
        <f t="shared" si="5"/>
        <v>2.5299999999999998</v>
      </c>
      <c r="E113" s="17">
        <f t="shared" si="6"/>
        <v>739.39903509999988</v>
      </c>
    </row>
    <row r="114" spans="1:5" x14ac:dyDescent="0.25">
      <c r="A114" s="24" t="s">
        <v>140</v>
      </c>
      <c r="B114" s="22">
        <v>2.6080000000000001</v>
      </c>
      <c r="C114" s="21">
        <v>9.9000000000000005E-2</v>
      </c>
      <c r="D114" s="14">
        <f t="shared" si="5"/>
        <v>2.5089999999999999</v>
      </c>
      <c r="E114" s="17">
        <f t="shared" si="6"/>
        <v>729.85429315899989</v>
      </c>
    </row>
    <row r="115" spans="1:5" x14ac:dyDescent="0.25">
      <c r="A115" s="24" t="s">
        <v>141</v>
      </c>
      <c r="B115" s="22">
        <v>2.976</v>
      </c>
      <c r="C115" s="21">
        <v>9.9000000000000005E-2</v>
      </c>
      <c r="D115" s="14">
        <f t="shared" si="5"/>
        <v>2.8769999999999998</v>
      </c>
      <c r="E115" s="17">
        <f t="shared" si="6"/>
        <v>905.41975303099991</v>
      </c>
    </row>
    <row r="116" spans="1:5" x14ac:dyDescent="0.25">
      <c r="A116" s="24" t="s">
        <v>142</v>
      </c>
      <c r="B116" s="22">
        <v>2.911</v>
      </c>
      <c r="C116" s="21">
        <v>9.9000000000000005E-2</v>
      </c>
      <c r="D116" s="14">
        <f t="shared" si="5"/>
        <v>2.8119999999999998</v>
      </c>
      <c r="E116" s="17">
        <f t="shared" si="6"/>
        <v>873.12860641599991</v>
      </c>
    </row>
    <row r="117" spans="1:5" x14ac:dyDescent="0.25">
      <c r="A117" s="24" t="s">
        <v>143</v>
      </c>
      <c r="B117" s="22">
        <v>2.633</v>
      </c>
      <c r="C117" s="21">
        <v>9.9000000000000005E-2</v>
      </c>
      <c r="D117" s="14">
        <f t="shared" si="5"/>
        <v>2.5339999999999998</v>
      </c>
      <c r="E117" s="17">
        <f t="shared" si="6"/>
        <v>741.22358508399986</v>
      </c>
    </row>
    <row r="118" spans="1:5" x14ac:dyDescent="0.25">
      <c r="A118" s="24" t="s">
        <v>144</v>
      </c>
      <c r="B118" s="22">
        <v>2.7509999999999999</v>
      </c>
      <c r="C118" s="21">
        <v>9.9000000000000005E-2</v>
      </c>
      <c r="D118" s="14">
        <f t="shared" si="5"/>
        <v>2.6519999999999997</v>
      </c>
      <c r="E118" s="17">
        <f t="shared" si="6"/>
        <v>795.98411105599985</v>
      </c>
    </row>
    <row r="119" spans="1:5" x14ac:dyDescent="0.25">
      <c r="A119" s="24" t="s">
        <v>146</v>
      </c>
      <c r="B119" s="22">
        <v>2.871</v>
      </c>
      <c r="C119" s="21">
        <v>9.9000000000000005E-2</v>
      </c>
      <c r="D119" s="14">
        <f t="shared" si="5"/>
        <v>2.7719999999999998</v>
      </c>
      <c r="E119" s="17">
        <f t="shared" si="6"/>
        <v>853.53029537599991</v>
      </c>
    </row>
    <row r="120" spans="1:5" x14ac:dyDescent="0.25">
      <c r="A120" s="24" t="s">
        <v>147</v>
      </c>
      <c r="B120" s="22">
        <v>2.3660000000000001</v>
      </c>
      <c r="C120" s="21">
        <v>9.9000000000000005E-2</v>
      </c>
      <c r="D120" s="14">
        <f t="shared" si="5"/>
        <v>2.2669999999999999</v>
      </c>
      <c r="E120" s="17">
        <f t="shared" si="6"/>
        <v>624.00197727099987</v>
      </c>
    </row>
    <row r="121" spans="1:5" x14ac:dyDescent="0.25">
      <c r="A121" s="24" t="s">
        <v>148</v>
      </c>
      <c r="B121" s="22">
        <v>2.7040000000000002</v>
      </c>
      <c r="C121" s="21">
        <v>9.9000000000000005E-2</v>
      </c>
      <c r="D121" s="14">
        <f t="shared" si="5"/>
        <v>2.605</v>
      </c>
      <c r="E121" s="17">
        <f t="shared" si="6"/>
        <v>773.95567997499995</v>
      </c>
    </row>
    <row r="122" spans="1:5" x14ac:dyDescent="0.25">
      <c r="A122" s="24" t="s">
        <v>149</v>
      </c>
      <c r="B122" s="22">
        <v>2.613</v>
      </c>
      <c r="C122" s="21">
        <v>9.9000000000000005E-2</v>
      </c>
      <c r="D122" s="14">
        <f t="shared" si="5"/>
        <v>2.5139999999999998</v>
      </c>
      <c r="E122" s="17">
        <f t="shared" si="6"/>
        <v>732.12164764399984</v>
      </c>
    </row>
    <row r="123" spans="1:5" x14ac:dyDescent="0.25">
      <c r="A123" s="24" t="s">
        <v>150</v>
      </c>
      <c r="B123" s="22">
        <v>2.4540000000000002</v>
      </c>
      <c r="C123" s="21">
        <v>9.9000000000000005E-2</v>
      </c>
      <c r="D123" s="14">
        <f t="shared" si="5"/>
        <v>2.355</v>
      </c>
      <c r="E123" s="17">
        <f t="shared" si="6"/>
        <v>661.61231997499988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22"/>
  <sheetViews>
    <sheetView workbookViewId="0">
      <selection activeCell="P5" sqref="P5"/>
    </sheetView>
  </sheetViews>
  <sheetFormatPr defaultRowHeight="15" x14ac:dyDescent="0.25"/>
  <cols>
    <col min="1" max="1" width="24.28515625" customWidth="1"/>
    <col min="2" max="2" width="12.42578125" customWidth="1"/>
    <col min="3" max="3" width="11.85546875" customWidth="1"/>
    <col min="4" max="4" width="12.28515625" customWidth="1"/>
    <col min="5" max="5" width="20.42578125" customWidth="1"/>
  </cols>
  <sheetData>
    <row r="2" spans="1:12" x14ac:dyDescent="0.25">
      <c r="A2" s="20">
        <v>2.5859999999999999</v>
      </c>
      <c r="B2" s="22">
        <v>0.42099999999999999</v>
      </c>
      <c r="C2" s="22">
        <v>0.35100000000000003</v>
      </c>
      <c r="D2" s="22">
        <v>0.36</v>
      </c>
      <c r="E2" s="22">
        <v>0.45300000000000001</v>
      </c>
      <c r="F2" s="22">
        <v>0.44600000000000001</v>
      </c>
      <c r="G2" s="22">
        <v>0.44600000000000001</v>
      </c>
      <c r="H2" s="22">
        <v>0.40700000000000003</v>
      </c>
      <c r="I2" s="22">
        <v>0.43099999999999999</v>
      </c>
      <c r="J2" s="22">
        <v>0.44</v>
      </c>
      <c r="K2" s="22">
        <v>0.501</v>
      </c>
      <c r="L2" s="22">
        <v>0.40700000000000003</v>
      </c>
    </row>
    <row r="3" spans="1:12" x14ac:dyDescent="0.25">
      <c r="A3" s="20">
        <v>1.4730000000000001</v>
      </c>
      <c r="B3" s="22">
        <v>0.498</v>
      </c>
      <c r="C3" s="22">
        <v>0.56800000000000006</v>
      </c>
      <c r="D3" s="22">
        <v>0.62</v>
      </c>
      <c r="E3" s="22">
        <v>0.71099999999999997</v>
      </c>
      <c r="F3" s="22">
        <v>0.83299999999999996</v>
      </c>
      <c r="G3" s="22">
        <v>0.90600000000000003</v>
      </c>
      <c r="H3" s="22">
        <v>0.72399999999999998</v>
      </c>
      <c r="I3" s="22">
        <v>0.72299999999999998</v>
      </c>
      <c r="J3" s="22">
        <v>0.72799999999999998</v>
      </c>
      <c r="K3" s="22">
        <v>0.65</v>
      </c>
      <c r="L3" s="22">
        <v>0.77700000000000002</v>
      </c>
    </row>
    <row r="4" spans="1:12" x14ac:dyDescent="0.25">
      <c r="A4" s="20">
        <v>0.84799999999999998</v>
      </c>
      <c r="B4" s="22">
        <v>0.39500000000000002</v>
      </c>
      <c r="C4" s="22">
        <v>0.309</v>
      </c>
      <c r="D4" s="22">
        <v>0.38800000000000001</v>
      </c>
      <c r="E4" s="22">
        <v>0.59</v>
      </c>
      <c r="F4" s="22">
        <v>0.58899999999999997</v>
      </c>
      <c r="G4" s="22">
        <v>0.60799999999999998</v>
      </c>
      <c r="H4" s="22">
        <v>0.504</v>
      </c>
      <c r="I4" s="22">
        <v>0.60199999999999998</v>
      </c>
      <c r="J4" s="22">
        <v>0.53900000000000003</v>
      </c>
      <c r="K4" s="22">
        <v>0.68200000000000005</v>
      </c>
      <c r="L4" s="22">
        <v>0.60699999999999998</v>
      </c>
    </row>
    <row r="5" spans="1:12" x14ac:dyDescent="0.25">
      <c r="A5" s="20">
        <v>0.54600000000000004</v>
      </c>
      <c r="B5" s="22">
        <v>0.52500000000000002</v>
      </c>
      <c r="C5" s="22">
        <v>0.44700000000000001</v>
      </c>
      <c r="D5" s="22">
        <v>0.45200000000000001</v>
      </c>
      <c r="E5" s="22">
        <v>0.68900000000000006</v>
      </c>
      <c r="F5" s="22">
        <v>0.70699999999999996</v>
      </c>
      <c r="G5" s="22">
        <v>0.83000000000000007</v>
      </c>
      <c r="H5" s="22">
        <v>0.623</v>
      </c>
      <c r="I5" s="22">
        <v>0.66100000000000003</v>
      </c>
      <c r="J5" s="22">
        <v>0.68800000000000006</v>
      </c>
      <c r="K5" s="22">
        <v>0.70100000000000007</v>
      </c>
      <c r="L5" s="22">
        <v>0.62</v>
      </c>
    </row>
    <row r="6" spans="1:12" x14ac:dyDescent="0.25">
      <c r="A6" s="20">
        <v>0.29499999999999998</v>
      </c>
      <c r="B6" s="22">
        <v>0.443</v>
      </c>
      <c r="C6" s="22">
        <v>0.42699999999999999</v>
      </c>
      <c r="D6" s="22">
        <v>0.442</v>
      </c>
      <c r="E6" s="22">
        <v>0.64200000000000002</v>
      </c>
      <c r="F6" s="22">
        <v>0.66</v>
      </c>
      <c r="G6" s="22">
        <v>0.69600000000000006</v>
      </c>
      <c r="H6" s="22">
        <v>0.59899999999999998</v>
      </c>
      <c r="I6" s="22">
        <v>0.627</v>
      </c>
      <c r="J6" s="22">
        <v>0.58399999999999996</v>
      </c>
      <c r="K6" s="22">
        <v>0.70599999999999996</v>
      </c>
      <c r="L6" s="22">
        <v>0.60199999999999998</v>
      </c>
    </row>
    <row r="7" spans="1:12" x14ac:dyDescent="0.25">
      <c r="A7" s="21">
        <v>8.6999999999999994E-2</v>
      </c>
      <c r="B7" s="22">
        <v>0.51900000000000002</v>
      </c>
      <c r="C7" s="22">
        <v>0.503</v>
      </c>
      <c r="D7" s="22">
        <v>0.48799999999999999</v>
      </c>
      <c r="E7" s="22">
        <v>0.69600000000000006</v>
      </c>
      <c r="F7" s="22">
        <v>0.79100000000000004</v>
      </c>
      <c r="G7" s="22">
        <v>0.73399999999999999</v>
      </c>
      <c r="H7" s="22">
        <v>0.63200000000000001</v>
      </c>
      <c r="I7" s="22">
        <v>0.66100000000000003</v>
      </c>
      <c r="J7" s="22">
        <v>0.69100000000000006</v>
      </c>
      <c r="K7" s="22">
        <v>0.75900000000000001</v>
      </c>
      <c r="L7" s="22">
        <v>0.69900000000000007</v>
      </c>
    </row>
    <row r="8" spans="1:12" x14ac:dyDescent="0.25">
      <c r="A8" s="22">
        <v>1.0269999999999999</v>
      </c>
      <c r="B8" s="22">
        <v>0.70599999999999996</v>
      </c>
      <c r="C8" s="22">
        <v>0.63100000000000001</v>
      </c>
      <c r="D8" s="22">
        <v>0.98599999999999999</v>
      </c>
      <c r="E8" s="22">
        <v>1.0130000000000001</v>
      </c>
      <c r="F8" s="22">
        <v>0.79</v>
      </c>
      <c r="G8" s="22">
        <v>0.79300000000000004</v>
      </c>
      <c r="H8" s="22">
        <v>0.71699999999999997</v>
      </c>
      <c r="I8" s="22">
        <v>0.74199999999999999</v>
      </c>
      <c r="J8" s="22">
        <v>0.755</v>
      </c>
      <c r="K8" s="22">
        <v>0.75900000000000001</v>
      </c>
      <c r="L8" s="22">
        <v>0.72099999999999997</v>
      </c>
    </row>
    <row r="9" spans="1:12" x14ac:dyDescent="0.25">
      <c r="A9" s="22">
        <v>1.01</v>
      </c>
      <c r="B9" s="22">
        <v>0.71299999999999997</v>
      </c>
      <c r="C9" s="22">
        <v>0.64100000000000001</v>
      </c>
      <c r="D9" s="22">
        <v>0.69900000000000007</v>
      </c>
      <c r="E9" s="22">
        <v>0.73399999999999999</v>
      </c>
      <c r="F9" s="22">
        <v>0.69300000000000006</v>
      </c>
      <c r="G9" s="22">
        <v>0.67800000000000005</v>
      </c>
      <c r="H9" s="22">
        <v>0.64400000000000002</v>
      </c>
      <c r="I9" s="22">
        <v>0.64700000000000002</v>
      </c>
      <c r="J9" s="22">
        <v>0.66800000000000004</v>
      </c>
      <c r="K9" s="22">
        <v>0.72499999999999998</v>
      </c>
      <c r="L9" s="22">
        <v>0.79300000000000004</v>
      </c>
    </row>
    <row r="16" spans="1:12" x14ac:dyDescent="0.25">
      <c r="B16" s="2" t="s">
        <v>199</v>
      </c>
      <c r="C16" s="2" t="s">
        <v>62</v>
      </c>
      <c r="D16" s="2" t="s">
        <v>63</v>
      </c>
      <c r="E16" s="2" t="s">
        <v>64</v>
      </c>
    </row>
    <row r="17" spans="1:12" x14ac:dyDescent="0.25">
      <c r="A17" t="s">
        <v>65</v>
      </c>
      <c r="B17" s="20">
        <v>2.5859999999999999</v>
      </c>
      <c r="C17" s="14">
        <f>B17-B22</f>
        <v>2.4989999999999997</v>
      </c>
      <c r="D17" s="14">
        <v>120</v>
      </c>
      <c r="E17" s="17">
        <f>(4.7494*C17*C17)+(36.541*C17)-(0.7304)</f>
        <v>120.24556674939996</v>
      </c>
    </row>
    <row r="18" spans="1:12" x14ac:dyDescent="0.25">
      <c r="A18" t="s">
        <v>66</v>
      </c>
      <c r="B18" s="20">
        <v>1.4730000000000001</v>
      </c>
      <c r="C18" s="14">
        <f>B18-B22</f>
        <v>1.3860000000000001</v>
      </c>
      <c r="D18" s="14">
        <v>60</v>
      </c>
      <c r="E18" s="17">
        <f t="shared" ref="E18:E22" si="0">(4.7494*C18*C18)+(36.541*C18)-(0.7304)</f>
        <v>59.039004402399996</v>
      </c>
    </row>
    <row r="19" spans="1:12" x14ac:dyDescent="0.25">
      <c r="A19" t="s">
        <v>67</v>
      </c>
      <c r="B19" s="20">
        <v>0.84799999999999998</v>
      </c>
      <c r="C19" s="14">
        <f>B19-B22</f>
        <v>0.76100000000000001</v>
      </c>
      <c r="D19" s="14">
        <v>30</v>
      </c>
      <c r="E19" s="17">
        <f t="shared" si="0"/>
        <v>29.827778277399997</v>
      </c>
    </row>
    <row r="20" spans="1:12" x14ac:dyDescent="0.25">
      <c r="A20" t="s">
        <v>68</v>
      </c>
      <c r="B20" s="20">
        <v>0.54600000000000004</v>
      </c>
      <c r="C20" s="14">
        <f>B20-B22</f>
        <v>0.45900000000000007</v>
      </c>
      <c r="D20" s="14">
        <v>15</v>
      </c>
      <c r="E20" s="17">
        <f t="shared" si="0"/>
        <v>17.0425273414</v>
      </c>
    </row>
    <row r="21" spans="1:12" x14ac:dyDescent="0.25">
      <c r="A21" t="s">
        <v>69</v>
      </c>
      <c r="B21" s="20">
        <v>0.29499999999999998</v>
      </c>
      <c r="C21" s="14">
        <f>B21-B22</f>
        <v>0.20799999999999999</v>
      </c>
      <c r="D21" s="14">
        <v>7.5</v>
      </c>
      <c r="E21" s="17">
        <f t="shared" si="0"/>
        <v>7.0756060415999986</v>
      </c>
    </row>
    <row r="22" spans="1:12" x14ac:dyDescent="0.25">
      <c r="A22" t="s">
        <v>71</v>
      </c>
      <c r="B22" s="21">
        <v>8.6999999999999994E-2</v>
      </c>
      <c r="C22" s="14">
        <f>B22-B22</f>
        <v>0</v>
      </c>
      <c r="D22" s="14">
        <v>0</v>
      </c>
      <c r="E22" s="17">
        <f t="shared" si="0"/>
        <v>-0.73040000000000005</v>
      </c>
    </row>
    <row r="27" spans="1:12" x14ac:dyDescent="0.25">
      <c r="K27" s="16" t="s">
        <v>202</v>
      </c>
      <c r="L27" s="16"/>
    </row>
    <row r="32" spans="1:12" x14ac:dyDescent="0.25">
      <c r="A32" s="24" t="s">
        <v>73</v>
      </c>
      <c r="B32" s="22" t="s">
        <v>61</v>
      </c>
      <c r="C32" s="23" t="s">
        <v>71</v>
      </c>
      <c r="D32" s="14" t="s">
        <v>62</v>
      </c>
      <c r="E32" s="25" t="s">
        <v>203</v>
      </c>
    </row>
    <row r="33" spans="1:5" x14ac:dyDescent="0.25">
      <c r="A33" s="24" t="s">
        <v>110</v>
      </c>
      <c r="B33" s="22">
        <v>1.0269999999999999</v>
      </c>
      <c r="C33" s="21">
        <v>8.6999999999999994E-2</v>
      </c>
      <c r="D33" s="14">
        <f t="shared" ref="D33:D64" si="1">(B33-C33)</f>
        <v>0.94</v>
      </c>
      <c r="E33" s="17">
        <f t="shared" ref="E33:E64" si="2">(4.7494*D33*D33)+(36.541*D33)-(0.7304)</f>
        <v>37.814709839999992</v>
      </c>
    </row>
    <row r="34" spans="1:5" x14ac:dyDescent="0.25">
      <c r="A34" s="24" t="s">
        <v>111</v>
      </c>
      <c r="B34" s="22">
        <v>1.01</v>
      </c>
      <c r="C34" s="21">
        <v>8.6999999999999994E-2</v>
      </c>
      <c r="D34" s="14">
        <f t="shared" si="1"/>
        <v>0.92300000000000004</v>
      </c>
      <c r="E34" s="17">
        <f t="shared" si="2"/>
        <v>37.043094592599992</v>
      </c>
    </row>
    <row r="35" spans="1:5" x14ac:dyDescent="0.25">
      <c r="A35" s="24" t="s">
        <v>112</v>
      </c>
      <c r="B35" s="22">
        <v>0.42099999999999999</v>
      </c>
      <c r="C35" s="21">
        <v>8.6999999999999994E-2</v>
      </c>
      <c r="D35" s="14">
        <f t="shared" si="1"/>
        <v>0.33399999999999996</v>
      </c>
      <c r="E35" s="17">
        <f t="shared" si="2"/>
        <v>12.004118066399998</v>
      </c>
    </row>
    <row r="36" spans="1:5" x14ac:dyDescent="0.25">
      <c r="A36" s="24" t="s">
        <v>113</v>
      </c>
      <c r="B36" s="22">
        <v>0.498</v>
      </c>
      <c r="C36" s="21">
        <v>8.6999999999999994E-2</v>
      </c>
      <c r="D36" s="14">
        <f t="shared" si="1"/>
        <v>0.41100000000000003</v>
      </c>
      <c r="E36" s="17">
        <f t="shared" si="2"/>
        <v>15.0902243974</v>
      </c>
    </row>
    <row r="37" spans="1:5" x14ac:dyDescent="0.25">
      <c r="A37" s="24" t="s">
        <v>114</v>
      </c>
      <c r="B37" s="22">
        <v>0.39500000000000002</v>
      </c>
      <c r="C37" s="21">
        <v>8.6999999999999994E-2</v>
      </c>
      <c r="D37" s="14">
        <f t="shared" si="1"/>
        <v>0.30800000000000005</v>
      </c>
      <c r="E37" s="17">
        <f t="shared" si="2"/>
        <v>10.974775081600001</v>
      </c>
    </row>
    <row r="38" spans="1:5" x14ac:dyDescent="0.25">
      <c r="A38" s="24" t="s">
        <v>115</v>
      </c>
      <c r="B38" s="22">
        <v>0.52500000000000002</v>
      </c>
      <c r="C38" s="21">
        <v>8.6999999999999994E-2</v>
      </c>
      <c r="D38" s="14">
        <f t="shared" si="1"/>
        <v>0.43800000000000006</v>
      </c>
      <c r="E38" s="17">
        <f t="shared" si="2"/>
        <v>16.185701893600001</v>
      </c>
    </row>
    <row r="39" spans="1:5" x14ac:dyDescent="0.25">
      <c r="A39" s="24" t="s">
        <v>296</v>
      </c>
      <c r="B39" s="22">
        <v>0.443</v>
      </c>
      <c r="C39" s="21">
        <v>8.6999999999999994E-2</v>
      </c>
      <c r="D39" s="14">
        <f t="shared" si="1"/>
        <v>0.35599999999999998</v>
      </c>
      <c r="E39" s="17">
        <f t="shared" si="2"/>
        <v>12.880115958399999</v>
      </c>
    </row>
    <row r="40" spans="1:5" x14ac:dyDescent="0.25">
      <c r="A40" s="24" t="s">
        <v>297</v>
      </c>
      <c r="B40" s="22">
        <v>0.51900000000000002</v>
      </c>
      <c r="C40" s="21">
        <v>8.6999999999999994E-2</v>
      </c>
      <c r="D40" s="14">
        <f t="shared" si="1"/>
        <v>0.43200000000000005</v>
      </c>
      <c r="E40" s="17">
        <f t="shared" si="2"/>
        <v>15.941664025600002</v>
      </c>
    </row>
    <row r="41" spans="1:5" x14ac:dyDescent="0.25">
      <c r="A41" s="24" t="s">
        <v>298</v>
      </c>
      <c r="B41" s="22">
        <v>0.70599999999999996</v>
      </c>
      <c r="C41" s="21">
        <v>8.6999999999999994E-2</v>
      </c>
      <c r="D41" s="14">
        <f t="shared" si="1"/>
        <v>0.61899999999999999</v>
      </c>
      <c r="E41" s="17">
        <f t="shared" si="2"/>
        <v>23.708263853399995</v>
      </c>
    </row>
    <row r="42" spans="1:5" x14ac:dyDescent="0.25">
      <c r="A42" s="24" t="s">
        <v>299</v>
      </c>
      <c r="B42" s="22">
        <v>0.71299999999999997</v>
      </c>
      <c r="C42" s="21">
        <v>8.6999999999999994E-2</v>
      </c>
      <c r="D42" s="14">
        <f t="shared" si="1"/>
        <v>0.626</v>
      </c>
      <c r="E42" s="17">
        <f t="shared" si="2"/>
        <v>24.005441874399999</v>
      </c>
    </row>
    <row r="43" spans="1:5" x14ac:dyDescent="0.25">
      <c r="A43" s="24" t="s">
        <v>300</v>
      </c>
      <c r="B43" s="22">
        <v>0.35100000000000003</v>
      </c>
      <c r="C43" s="21">
        <v>8.6999999999999994E-2</v>
      </c>
      <c r="D43" s="14">
        <f t="shared" si="1"/>
        <v>0.26400000000000001</v>
      </c>
      <c r="E43" s="17">
        <f t="shared" si="2"/>
        <v>9.2474381823999998</v>
      </c>
    </row>
    <row r="44" spans="1:5" x14ac:dyDescent="0.25">
      <c r="A44" s="24" t="s">
        <v>301</v>
      </c>
      <c r="B44" s="22">
        <v>0.56800000000000006</v>
      </c>
      <c r="C44" s="21">
        <v>8.6999999999999994E-2</v>
      </c>
      <c r="D44" s="14">
        <f t="shared" si="1"/>
        <v>0.48100000000000009</v>
      </c>
      <c r="E44" s="17">
        <f t="shared" si="2"/>
        <v>17.944646933400001</v>
      </c>
    </row>
    <row r="45" spans="1:5" x14ac:dyDescent="0.25">
      <c r="A45" s="24" t="s">
        <v>302</v>
      </c>
      <c r="B45" s="22">
        <v>0.309</v>
      </c>
      <c r="C45" s="21">
        <v>8.6999999999999994E-2</v>
      </c>
      <c r="D45" s="14">
        <f t="shared" si="1"/>
        <v>0.222</v>
      </c>
      <c r="E45" s="17">
        <f t="shared" si="2"/>
        <v>7.6157714295999996</v>
      </c>
    </row>
    <row r="46" spans="1:5" x14ac:dyDescent="0.25">
      <c r="A46" s="24" t="s">
        <v>303</v>
      </c>
      <c r="B46" s="22">
        <v>0.44700000000000001</v>
      </c>
      <c r="C46" s="21">
        <v>8.6999999999999994E-2</v>
      </c>
      <c r="D46" s="14">
        <f t="shared" si="1"/>
        <v>0.36</v>
      </c>
      <c r="E46" s="17">
        <f t="shared" si="2"/>
        <v>13.039882239999999</v>
      </c>
    </row>
    <row r="47" spans="1:5" x14ac:dyDescent="0.25">
      <c r="A47" s="24" t="s">
        <v>304</v>
      </c>
      <c r="B47" s="22">
        <v>0.42699999999999999</v>
      </c>
      <c r="C47" s="21">
        <v>8.6999999999999994E-2</v>
      </c>
      <c r="D47" s="14">
        <f t="shared" si="1"/>
        <v>0.33999999999999997</v>
      </c>
      <c r="E47" s="17">
        <f t="shared" si="2"/>
        <v>12.242570639999999</v>
      </c>
    </row>
    <row r="48" spans="1:5" x14ac:dyDescent="0.25">
      <c r="A48" s="24" t="s">
        <v>305</v>
      </c>
      <c r="B48" s="22">
        <v>0.503</v>
      </c>
      <c r="C48" s="21">
        <v>8.6999999999999994E-2</v>
      </c>
      <c r="D48" s="14">
        <f t="shared" si="1"/>
        <v>0.41600000000000004</v>
      </c>
      <c r="E48" s="17">
        <f t="shared" si="2"/>
        <v>15.292568166399999</v>
      </c>
    </row>
    <row r="49" spans="1:5" x14ac:dyDescent="0.25">
      <c r="A49" s="24" t="s">
        <v>306</v>
      </c>
      <c r="B49" s="22">
        <v>0.63100000000000001</v>
      </c>
      <c r="C49" s="21">
        <v>8.6999999999999994E-2</v>
      </c>
      <c r="D49" s="14">
        <f t="shared" si="1"/>
        <v>0.54400000000000004</v>
      </c>
      <c r="E49" s="17">
        <f t="shared" si="2"/>
        <v>20.553422438400002</v>
      </c>
    </row>
    <row r="50" spans="1:5" x14ac:dyDescent="0.25">
      <c r="A50" s="24" t="s">
        <v>307</v>
      </c>
      <c r="B50" s="22">
        <v>0.64100000000000001</v>
      </c>
      <c r="C50" s="21">
        <v>8.6999999999999994E-2</v>
      </c>
      <c r="D50" s="14">
        <f t="shared" si="1"/>
        <v>0.55400000000000005</v>
      </c>
      <c r="E50" s="17">
        <f t="shared" si="2"/>
        <v>20.9709808504</v>
      </c>
    </row>
    <row r="51" spans="1:5" x14ac:dyDescent="0.25">
      <c r="A51" s="24" t="s">
        <v>308</v>
      </c>
      <c r="B51" s="22">
        <v>0.36</v>
      </c>
      <c r="C51" s="21">
        <v>8.6999999999999994E-2</v>
      </c>
      <c r="D51" s="14">
        <f t="shared" si="1"/>
        <v>0.27300000000000002</v>
      </c>
      <c r="E51" s="17">
        <f t="shared" si="2"/>
        <v>9.5992610325999994</v>
      </c>
    </row>
    <row r="52" spans="1:5" x14ac:dyDescent="0.25">
      <c r="A52" s="24" t="s">
        <v>309</v>
      </c>
      <c r="B52" s="22">
        <v>0.62</v>
      </c>
      <c r="C52" s="21">
        <v>8.6999999999999994E-2</v>
      </c>
      <c r="D52" s="14">
        <f t="shared" si="1"/>
        <v>0.53300000000000003</v>
      </c>
      <c r="E52" s="17">
        <f t="shared" si="2"/>
        <v>20.0952052966</v>
      </c>
    </row>
    <row r="53" spans="1:5" x14ac:dyDescent="0.25">
      <c r="A53" s="24" t="s">
        <v>310</v>
      </c>
      <c r="B53" s="22">
        <v>0.38800000000000001</v>
      </c>
      <c r="C53" s="21">
        <v>8.6999999999999994E-2</v>
      </c>
      <c r="D53" s="14">
        <f t="shared" si="1"/>
        <v>0.30100000000000005</v>
      </c>
      <c r="E53" s="17">
        <f t="shared" si="2"/>
        <v>10.6987413894</v>
      </c>
    </row>
    <row r="54" spans="1:5" x14ac:dyDescent="0.25">
      <c r="A54" s="24" t="s">
        <v>311</v>
      </c>
      <c r="B54" s="22">
        <v>0.45200000000000001</v>
      </c>
      <c r="C54" s="21">
        <v>8.6999999999999994E-2</v>
      </c>
      <c r="D54" s="14">
        <f t="shared" si="1"/>
        <v>0.36499999999999999</v>
      </c>
      <c r="E54" s="17">
        <f t="shared" si="2"/>
        <v>13.239803814999998</v>
      </c>
    </row>
    <row r="55" spans="1:5" x14ac:dyDescent="0.25">
      <c r="A55" s="24" t="s">
        <v>312</v>
      </c>
      <c r="B55" s="22">
        <v>0.442</v>
      </c>
      <c r="C55" s="21">
        <v>8.6999999999999994E-2</v>
      </c>
      <c r="D55" s="14">
        <f t="shared" si="1"/>
        <v>0.35499999999999998</v>
      </c>
      <c r="E55" s="17">
        <f t="shared" si="2"/>
        <v>12.840198134999998</v>
      </c>
    </row>
    <row r="56" spans="1:5" x14ac:dyDescent="0.25">
      <c r="A56" s="24" t="s">
        <v>313</v>
      </c>
      <c r="B56" s="22">
        <v>0.48799999999999999</v>
      </c>
      <c r="C56" s="21">
        <v>8.6999999999999994E-2</v>
      </c>
      <c r="D56" s="14">
        <f t="shared" si="1"/>
        <v>0.40100000000000002</v>
      </c>
      <c r="E56" s="17">
        <f t="shared" si="2"/>
        <v>14.686249269400001</v>
      </c>
    </row>
    <row r="57" spans="1:5" x14ac:dyDescent="0.25">
      <c r="A57" s="24" t="s">
        <v>116</v>
      </c>
      <c r="B57" s="22">
        <v>0.98599999999999999</v>
      </c>
      <c r="C57" s="21">
        <v>8.6999999999999994E-2</v>
      </c>
      <c r="D57" s="14">
        <f t="shared" si="1"/>
        <v>0.89900000000000002</v>
      </c>
      <c r="E57" s="17">
        <f t="shared" si="2"/>
        <v>35.958428829399992</v>
      </c>
    </row>
    <row r="58" spans="1:5" x14ac:dyDescent="0.25">
      <c r="A58" s="24" t="s">
        <v>117</v>
      </c>
      <c r="B58" s="22">
        <v>0.69900000000000007</v>
      </c>
      <c r="C58" s="21">
        <v>8.6999999999999994E-2</v>
      </c>
      <c r="D58" s="14">
        <f t="shared" si="1"/>
        <v>0.6120000000000001</v>
      </c>
      <c r="E58" s="17">
        <f t="shared" si="2"/>
        <v>23.411551273600004</v>
      </c>
    </row>
    <row r="59" spans="1:5" x14ac:dyDescent="0.25">
      <c r="A59" s="24" t="s">
        <v>118</v>
      </c>
      <c r="B59" s="22">
        <v>0.45300000000000001</v>
      </c>
      <c r="C59" s="21">
        <v>8.6999999999999994E-2</v>
      </c>
      <c r="D59" s="14">
        <f t="shared" si="1"/>
        <v>0.36599999999999999</v>
      </c>
      <c r="E59" s="17">
        <f t="shared" si="2"/>
        <v>13.279816626399999</v>
      </c>
    </row>
    <row r="60" spans="1:5" x14ac:dyDescent="0.25">
      <c r="A60" s="24" t="s">
        <v>119</v>
      </c>
      <c r="B60" s="22">
        <v>0.71099999999999997</v>
      </c>
      <c r="C60" s="21">
        <v>8.6999999999999994E-2</v>
      </c>
      <c r="D60" s="14">
        <f t="shared" si="1"/>
        <v>0.624</v>
      </c>
      <c r="E60" s="17">
        <f t="shared" si="2"/>
        <v>23.920486374399999</v>
      </c>
    </row>
    <row r="61" spans="1:5" x14ac:dyDescent="0.25">
      <c r="A61" s="24" t="s">
        <v>120</v>
      </c>
      <c r="B61" s="22">
        <v>0.59</v>
      </c>
      <c r="C61" s="21">
        <v>8.6999999999999994E-2</v>
      </c>
      <c r="D61" s="14">
        <f t="shared" si="1"/>
        <v>0.503</v>
      </c>
      <c r="E61" s="17">
        <f t="shared" si="2"/>
        <v>18.851363944599999</v>
      </c>
    </row>
    <row r="62" spans="1:5" x14ac:dyDescent="0.25">
      <c r="A62" s="24" t="s">
        <v>121</v>
      </c>
      <c r="B62" s="22">
        <v>0.68900000000000006</v>
      </c>
      <c r="C62" s="21">
        <v>8.6999999999999994E-2</v>
      </c>
      <c r="D62" s="14">
        <f t="shared" si="1"/>
        <v>0.60200000000000009</v>
      </c>
      <c r="E62" s="17">
        <f t="shared" si="2"/>
        <v>22.988483557600002</v>
      </c>
    </row>
    <row r="63" spans="1:5" x14ac:dyDescent="0.25">
      <c r="A63" s="24" t="s">
        <v>314</v>
      </c>
      <c r="B63" s="22">
        <v>0.64200000000000002</v>
      </c>
      <c r="C63" s="21">
        <v>8.6999999999999994E-2</v>
      </c>
      <c r="D63" s="14">
        <f t="shared" si="1"/>
        <v>0.55500000000000005</v>
      </c>
      <c r="E63" s="17">
        <f t="shared" si="2"/>
        <v>21.012788935</v>
      </c>
    </row>
    <row r="64" spans="1:5" x14ac:dyDescent="0.25">
      <c r="A64" s="24" t="s">
        <v>315</v>
      </c>
      <c r="B64" s="22">
        <v>0.69600000000000006</v>
      </c>
      <c r="C64" s="21">
        <v>8.6999999999999994E-2</v>
      </c>
      <c r="D64" s="14">
        <f t="shared" si="1"/>
        <v>0.6090000000000001</v>
      </c>
      <c r="E64" s="17">
        <f t="shared" si="2"/>
        <v>23.284531221400005</v>
      </c>
    </row>
    <row r="65" spans="1:5" x14ac:dyDescent="0.25">
      <c r="A65" s="24" t="s">
        <v>316</v>
      </c>
      <c r="B65" s="22">
        <v>1.0130000000000001</v>
      </c>
      <c r="C65" s="21">
        <v>8.6999999999999994E-2</v>
      </c>
      <c r="D65" s="14">
        <f t="shared" ref="D65:D96" si="3">(B65-C65)</f>
        <v>0.92600000000000016</v>
      </c>
      <c r="E65" s="17">
        <f t="shared" ref="E65:E96" si="4">(4.7494*D65*D65)+(36.541*D65)-(0.7304)</f>
        <v>37.179062514400002</v>
      </c>
    </row>
    <row r="66" spans="1:5" x14ac:dyDescent="0.25">
      <c r="A66" s="24" t="s">
        <v>317</v>
      </c>
      <c r="B66" s="22">
        <v>0.73399999999999999</v>
      </c>
      <c r="C66" s="21">
        <v>8.6999999999999994E-2</v>
      </c>
      <c r="D66" s="14">
        <f t="shared" si="3"/>
        <v>0.64700000000000002</v>
      </c>
      <c r="E66" s="17">
        <f t="shared" si="4"/>
        <v>24.8997685846</v>
      </c>
    </row>
    <row r="67" spans="1:5" x14ac:dyDescent="0.25">
      <c r="A67" s="24" t="s">
        <v>318</v>
      </c>
      <c r="B67" s="22">
        <v>0.44600000000000001</v>
      </c>
      <c r="C67" s="21">
        <v>8.6999999999999994E-2</v>
      </c>
      <c r="D67" s="14">
        <f t="shared" si="3"/>
        <v>0.35899999999999999</v>
      </c>
      <c r="E67" s="17">
        <f t="shared" si="4"/>
        <v>12.999926421399998</v>
      </c>
    </row>
    <row r="68" spans="1:5" x14ac:dyDescent="0.25">
      <c r="A68" s="24" t="s">
        <v>319</v>
      </c>
      <c r="B68" s="22">
        <v>0.83299999999999996</v>
      </c>
      <c r="C68" s="21">
        <v>8.6999999999999994E-2</v>
      </c>
      <c r="D68" s="14">
        <f t="shared" si="3"/>
        <v>0.746</v>
      </c>
      <c r="E68" s="17">
        <f t="shared" si="4"/>
        <v>29.1723030904</v>
      </c>
    </row>
    <row r="69" spans="1:5" x14ac:dyDescent="0.25">
      <c r="A69" s="24" t="s">
        <v>320</v>
      </c>
      <c r="B69" s="22">
        <v>0.58899999999999997</v>
      </c>
      <c r="C69" s="21">
        <v>8.6999999999999994E-2</v>
      </c>
      <c r="D69" s="14">
        <f t="shared" si="3"/>
        <v>0.502</v>
      </c>
      <c r="E69" s="17">
        <f t="shared" si="4"/>
        <v>18.810049797599998</v>
      </c>
    </row>
    <row r="70" spans="1:5" x14ac:dyDescent="0.25">
      <c r="A70" s="24" t="s">
        <v>321</v>
      </c>
      <c r="B70" s="22">
        <v>0.70699999999999996</v>
      </c>
      <c r="C70" s="21">
        <v>8.6999999999999994E-2</v>
      </c>
      <c r="D70" s="14">
        <f t="shared" si="3"/>
        <v>0.62</v>
      </c>
      <c r="E70" s="17">
        <f t="shared" si="4"/>
        <v>23.750689359999999</v>
      </c>
    </row>
    <row r="71" spans="1:5" x14ac:dyDescent="0.25">
      <c r="A71" s="24" t="s">
        <v>322</v>
      </c>
      <c r="B71" s="22">
        <v>0.66</v>
      </c>
      <c r="C71" s="21">
        <v>8.6999999999999994E-2</v>
      </c>
      <c r="D71" s="14">
        <f t="shared" si="3"/>
        <v>0.57300000000000006</v>
      </c>
      <c r="E71" s="17">
        <f t="shared" si="4"/>
        <v>21.766958752600004</v>
      </c>
    </row>
    <row r="72" spans="1:5" x14ac:dyDescent="0.25">
      <c r="A72" s="24" t="s">
        <v>323</v>
      </c>
      <c r="B72" s="22">
        <v>0.79100000000000004</v>
      </c>
      <c r="C72" s="21">
        <v>8.6999999999999994E-2</v>
      </c>
      <c r="D72" s="14">
        <f t="shared" si="3"/>
        <v>0.70400000000000007</v>
      </c>
      <c r="E72" s="17">
        <f t="shared" si="4"/>
        <v>27.348342630400001</v>
      </c>
    </row>
    <row r="73" spans="1:5" x14ac:dyDescent="0.25">
      <c r="A73" s="24" t="s">
        <v>324</v>
      </c>
      <c r="B73" s="22">
        <v>0.79</v>
      </c>
      <c r="C73" s="21">
        <v>8.6999999999999994E-2</v>
      </c>
      <c r="D73" s="14">
        <f t="shared" si="3"/>
        <v>0.70300000000000007</v>
      </c>
      <c r="E73" s="17">
        <f t="shared" si="4"/>
        <v>27.305119224600002</v>
      </c>
    </row>
    <row r="74" spans="1:5" x14ac:dyDescent="0.25">
      <c r="A74" s="24" t="s">
        <v>325</v>
      </c>
      <c r="B74" s="22">
        <v>0.69300000000000006</v>
      </c>
      <c r="C74" s="21">
        <v>8.6999999999999994E-2</v>
      </c>
      <c r="D74" s="14">
        <f t="shared" si="3"/>
        <v>0.60600000000000009</v>
      </c>
      <c r="E74" s="17">
        <f t="shared" si="4"/>
        <v>23.157596658399999</v>
      </c>
    </row>
    <row r="75" spans="1:5" x14ac:dyDescent="0.25">
      <c r="A75" s="24" t="s">
        <v>326</v>
      </c>
      <c r="B75" s="22">
        <v>0.44600000000000001</v>
      </c>
      <c r="C75" s="21">
        <v>8.6999999999999994E-2</v>
      </c>
      <c r="D75" s="14">
        <f t="shared" si="3"/>
        <v>0.35899999999999999</v>
      </c>
      <c r="E75" s="17">
        <f t="shared" si="4"/>
        <v>12.999926421399998</v>
      </c>
    </row>
    <row r="76" spans="1:5" x14ac:dyDescent="0.25">
      <c r="A76" s="24" t="s">
        <v>327</v>
      </c>
      <c r="B76" s="22">
        <v>0.90600000000000003</v>
      </c>
      <c r="C76" s="21">
        <v>8.6999999999999994E-2</v>
      </c>
      <c r="D76" s="14">
        <f t="shared" si="3"/>
        <v>0.81900000000000006</v>
      </c>
      <c r="E76" s="17">
        <f t="shared" si="4"/>
        <v>32.382391293399998</v>
      </c>
    </row>
    <row r="77" spans="1:5" x14ac:dyDescent="0.25">
      <c r="A77" s="24" t="s">
        <v>328</v>
      </c>
      <c r="B77" s="22">
        <v>0.60799999999999998</v>
      </c>
      <c r="C77" s="21">
        <v>8.6999999999999994E-2</v>
      </c>
      <c r="D77" s="14">
        <f t="shared" si="3"/>
        <v>0.52100000000000002</v>
      </c>
      <c r="E77" s="17">
        <f t="shared" si="4"/>
        <v>19.596642885400001</v>
      </c>
    </row>
    <row r="78" spans="1:5" x14ac:dyDescent="0.25">
      <c r="A78" s="24" t="s">
        <v>329</v>
      </c>
      <c r="B78" s="22">
        <v>0.83000000000000007</v>
      </c>
      <c r="C78" s="21">
        <v>8.6999999999999994E-2</v>
      </c>
      <c r="D78" s="14">
        <f t="shared" si="3"/>
        <v>0.7430000000000001</v>
      </c>
      <c r="E78" s="17">
        <f t="shared" si="4"/>
        <v>29.041464520600005</v>
      </c>
    </row>
    <row r="79" spans="1:5" x14ac:dyDescent="0.25">
      <c r="A79" s="24" t="s">
        <v>330</v>
      </c>
      <c r="B79" s="22">
        <v>0.69600000000000006</v>
      </c>
      <c r="C79" s="21">
        <v>8.6999999999999994E-2</v>
      </c>
      <c r="D79" s="14">
        <f t="shared" si="3"/>
        <v>0.6090000000000001</v>
      </c>
      <c r="E79" s="17">
        <f t="shared" si="4"/>
        <v>23.284531221400005</v>
      </c>
    </row>
    <row r="80" spans="1:5" x14ac:dyDescent="0.25">
      <c r="A80" s="24" t="s">
        <v>331</v>
      </c>
      <c r="B80" s="22">
        <v>0.73399999999999999</v>
      </c>
      <c r="C80" s="21">
        <v>8.6999999999999994E-2</v>
      </c>
      <c r="D80" s="14">
        <f t="shared" si="3"/>
        <v>0.64700000000000002</v>
      </c>
      <c r="E80" s="17">
        <f t="shared" si="4"/>
        <v>24.8997685846</v>
      </c>
    </row>
    <row r="81" spans="1:5" x14ac:dyDescent="0.25">
      <c r="A81" s="24" t="s">
        <v>122</v>
      </c>
      <c r="B81" s="22">
        <v>0.79300000000000004</v>
      </c>
      <c r="C81" s="21">
        <v>8.6999999999999994E-2</v>
      </c>
      <c r="D81" s="14">
        <f t="shared" si="3"/>
        <v>0.70600000000000007</v>
      </c>
      <c r="E81" s="17">
        <f t="shared" si="4"/>
        <v>27.434817938399998</v>
      </c>
    </row>
    <row r="82" spans="1:5" x14ac:dyDescent="0.25">
      <c r="A82" s="24" t="s">
        <v>123</v>
      </c>
      <c r="B82" s="22">
        <v>0.67800000000000005</v>
      </c>
      <c r="C82" s="21">
        <v>8.6999999999999994E-2</v>
      </c>
      <c r="D82" s="14">
        <f t="shared" si="3"/>
        <v>0.59100000000000008</v>
      </c>
      <c r="E82" s="17">
        <f t="shared" si="4"/>
        <v>22.5242061814</v>
      </c>
    </row>
    <row r="83" spans="1:5" x14ac:dyDescent="0.25">
      <c r="A83" s="24" t="s">
        <v>124</v>
      </c>
      <c r="B83" s="22">
        <v>0.40700000000000003</v>
      </c>
      <c r="C83" s="21">
        <v>8.6999999999999994E-2</v>
      </c>
      <c r="D83" s="14">
        <f t="shared" si="3"/>
        <v>0.32000000000000006</v>
      </c>
      <c r="E83" s="17">
        <f t="shared" si="4"/>
        <v>11.449058560000001</v>
      </c>
    </row>
    <row r="84" spans="1:5" x14ac:dyDescent="0.25">
      <c r="A84" s="24" t="s">
        <v>125</v>
      </c>
      <c r="B84" s="22">
        <v>0.72399999999999998</v>
      </c>
      <c r="C84" s="21">
        <v>8.6999999999999994E-2</v>
      </c>
      <c r="D84" s="14">
        <f t="shared" si="3"/>
        <v>0.63700000000000001</v>
      </c>
      <c r="E84" s="17">
        <f t="shared" si="4"/>
        <v>24.473376288599997</v>
      </c>
    </row>
    <row r="85" spans="1:5" x14ac:dyDescent="0.25">
      <c r="A85" s="24" t="s">
        <v>126</v>
      </c>
      <c r="B85" s="22">
        <v>0.504</v>
      </c>
      <c r="C85" s="21">
        <v>8.6999999999999994E-2</v>
      </c>
      <c r="D85" s="14">
        <f t="shared" si="3"/>
        <v>0.41700000000000004</v>
      </c>
      <c r="E85" s="17">
        <f t="shared" si="4"/>
        <v>15.3330654166</v>
      </c>
    </row>
    <row r="86" spans="1:5" x14ac:dyDescent="0.25">
      <c r="A86" s="24" t="s">
        <v>127</v>
      </c>
      <c r="B86" s="22">
        <v>0.623</v>
      </c>
      <c r="C86" s="21">
        <v>8.6999999999999994E-2</v>
      </c>
      <c r="D86" s="14">
        <f t="shared" si="3"/>
        <v>0.53600000000000003</v>
      </c>
      <c r="E86" s="17">
        <f t="shared" si="4"/>
        <v>20.220059622400001</v>
      </c>
    </row>
    <row r="87" spans="1:5" x14ac:dyDescent="0.25">
      <c r="A87" s="24" t="s">
        <v>332</v>
      </c>
      <c r="B87" s="22">
        <v>0.59899999999999998</v>
      </c>
      <c r="C87" s="21">
        <v>8.6999999999999994E-2</v>
      </c>
      <c r="D87" s="14">
        <f t="shared" si="3"/>
        <v>0.51200000000000001</v>
      </c>
      <c r="E87" s="17">
        <f t="shared" si="4"/>
        <v>19.223618713600001</v>
      </c>
    </row>
    <row r="88" spans="1:5" x14ac:dyDescent="0.25">
      <c r="A88" s="24" t="s">
        <v>333</v>
      </c>
      <c r="B88" s="22">
        <v>0.63200000000000001</v>
      </c>
      <c r="C88" s="21">
        <v>8.6999999999999994E-2</v>
      </c>
      <c r="D88" s="14">
        <f t="shared" si="3"/>
        <v>0.54500000000000004</v>
      </c>
      <c r="E88" s="17">
        <f t="shared" si="4"/>
        <v>20.595135535000001</v>
      </c>
    </row>
    <row r="89" spans="1:5" x14ac:dyDescent="0.25">
      <c r="A89" s="24" t="s">
        <v>334</v>
      </c>
      <c r="B89" s="22">
        <v>0.71699999999999997</v>
      </c>
      <c r="C89" s="21">
        <v>8.6999999999999994E-2</v>
      </c>
      <c r="D89" s="14">
        <f t="shared" si="3"/>
        <v>0.63</v>
      </c>
      <c r="E89" s="17">
        <f t="shared" si="4"/>
        <v>24.175466859999997</v>
      </c>
    </row>
    <row r="90" spans="1:5" x14ac:dyDescent="0.25">
      <c r="A90" s="24" t="s">
        <v>335</v>
      </c>
      <c r="B90" s="22">
        <v>0.64400000000000002</v>
      </c>
      <c r="C90" s="21">
        <v>8.6999999999999994E-2</v>
      </c>
      <c r="D90" s="14">
        <f t="shared" si="3"/>
        <v>0.55700000000000005</v>
      </c>
      <c r="E90" s="17">
        <f t="shared" si="4"/>
        <v>21.096433600600001</v>
      </c>
    </row>
    <row r="91" spans="1:5" x14ac:dyDescent="0.25">
      <c r="A91" s="24" t="s">
        <v>336</v>
      </c>
      <c r="B91" s="22">
        <v>0.43099999999999999</v>
      </c>
      <c r="C91" s="21">
        <v>8.6999999999999994E-2</v>
      </c>
      <c r="D91" s="14">
        <f t="shared" si="3"/>
        <v>0.34399999999999997</v>
      </c>
      <c r="E91" s="17">
        <f t="shared" si="4"/>
        <v>12.401728998399998</v>
      </c>
    </row>
    <row r="92" spans="1:5" x14ac:dyDescent="0.25">
      <c r="A92" s="24" t="s">
        <v>337</v>
      </c>
      <c r="B92" s="22">
        <v>0.72299999999999998</v>
      </c>
      <c r="C92" s="21">
        <v>8.6999999999999994E-2</v>
      </c>
      <c r="D92" s="14">
        <f t="shared" si="3"/>
        <v>0.63600000000000001</v>
      </c>
      <c r="E92" s="17">
        <f t="shared" si="4"/>
        <v>24.430789302399997</v>
      </c>
    </row>
    <row r="93" spans="1:5" x14ac:dyDescent="0.25">
      <c r="A93" s="24" t="s">
        <v>338</v>
      </c>
      <c r="B93" s="22">
        <v>0.60199999999999998</v>
      </c>
      <c r="C93" s="21">
        <v>8.6999999999999994E-2</v>
      </c>
      <c r="D93" s="14">
        <f t="shared" si="3"/>
        <v>0.51500000000000001</v>
      </c>
      <c r="E93" s="17">
        <f t="shared" si="4"/>
        <v>19.347874614999998</v>
      </c>
    </row>
    <row r="94" spans="1:5" x14ac:dyDescent="0.25">
      <c r="A94" s="24" t="s">
        <v>339</v>
      </c>
      <c r="B94" s="22">
        <v>0.66100000000000003</v>
      </c>
      <c r="C94" s="21">
        <v>8.6999999999999994E-2</v>
      </c>
      <c r="D94" s="14">
        <f t="shared" si="3"/>
        <v>0.57400000000000007</v>
      </c>
      <c r="E94" s="17">
        <f t="shared" si="4"/>
        <v>21.808947314400005</v>
      </c>
    </row>
    <row r="95" spans="1:5" x14ac:dyDescent="0.25">
      <c r="A95" s="24" t="s">
        <v>340</v>
      </c>
      <c r="B95" s="22">
        <v>0.627</v>
      </c>
      <c r="C95" s="21">
        <v>8.6999999999999994E-2</v>
      </c>
      <c r="D95" s="14">
        <f t="shared" si="3"/>
        <v>0.54</v>
      </c>
      <c r="E95" s="17">
        <f t="shared" si="4"/>
        <v>20.38666504</v>
      </c>
    </row>
    <row r="96" spans="1:5" x14ac:dyDescent="0.25">
      <c r="A96" s="24" t="s">
        <v>341</v>
      </c>
      <c r="B96" s="22">
        <v>0.66100000000000003</v>
      </c>
      <c r="C96" s="21">
        <v>8.6999999999999994E-2</v>
      </c>
      <c r="D96" s="14">
        <f t="shared" si="3"/>
        <v>0.57400000000000007</v>
      </c>
      <c r="E96" s="17">
        <f t="shared" si="4"/>
        <v>21.808947314400005</v>
      </c>
    </row>
    <row r="97" spans="1:5" x14ac:dyDescent="0.25">
      <c r="A97" s="24" t="s">
        <v>342</v>
      </c>
      <c r="B97" s="22">
        <v>0.74199999999999999</v>
      </c>
      <c r="C97" s="21">
        <v>8.6999999999999994E-2</v>
      </c>
      <c r="D97" s="14">
        <f t="shared" ref="D97:D122" si="5">(B97-C97)</f>
        <v>0.65500000000000003</v>
      </c>
      <c r="E97" s="17">
        <f t="shared" ref="E97:E122" si="6">(4.7494*D97*D97)+(36.541*D97)-(0.7304)</f>
        <v>25.241566335000002</v>
      </c>
    </row>
    <row r="98" spans="1:5" x14ac:dyDescent="0.25">
      <c r="A98" s="24" t="s">
        <v>343</v>
      </c>
      <c r="B98" s="22">
        <v>0.64700000000000002</v>
      </c>
      <c r="C98" s="21">
        <v>8.6999999999999994E-2</v>
      </c>
      <c r="D98" s="14">
        <f t="shared" si="5"/>
        <v>0.56000000000000005</v>
      </c>
      <c r="E98" s="17">
        <f t="shared" si="6"/>
        <v>21.221971839999998</v>
      </c>
    </row>
    <row r="99" spans="1:5" x14ac:dyDescent="0.25">
      <c r="A99" s="24" t="s">
        <v>344</v>
      </c>
      <c r="B99" s="22">
        <v>0.44</v>
      </c>
      <c r="C99" s="21">
        <v>8.6999999999999994E-2</v>
      </c>
      <c r="D99" s="14">
        <f t="shared" si="5"/>
        <v>0.35299999999999998</v>
      </c>
      <c r="E99" s="17">
        <f t="shared" si="6"/>
        <v>12.760390984599999</v>
      </c>
    </row>
    <row r="100" spans="1:5" x14ac:dyDescent="0.25">
      <c r="A100" s="24" t="s">
        <v>345</v>
      </c>
      <c r="B100" s="22">
        <v>0.72799999999999998</v>
      </c>
      <c r="C100" s="21">
        <v>8.6999999999999994E-2</v>
      </c>
      <c r="D100" s="14">
        <f t="shared" si="5"/>
        <v>0.64100000000000001</v>
      </c>
      <c r="E100" s="17">
        <f t="shared" si="6"/>
        <v>24.643819221399998</v>
      </c>
    </row>
    <row r="101" spans="1:5" x14ac:dyDescent="0.25">
      <c r="A101" s="24" t="s">
        <v>346</v>
      </c>
      <c r="B101" s="22">
        <v>0.53900000000000003</v>
      </c>
      <c r="C101" s="21">
        <v>8.6999999999999994E-2</v>
      </c>
      <c r="D101" s="14">
        <f t="shared" si="5"/>
        <v>0.45200000000000007</v>
      </c>
      <c r="E101" s="17">
        <f t="shared" si="6"/>
        <v>16.756453417600003</v>
      </c>
    </row>
    <row r="102" spans="1:5" x14ac:dyDescent="0.25">
      <c r="A102" s="24" t="s">
        <v>347</v>
      </c>
      <c r="B102" s="22">
        <v>0.68800000000000006</v>
      </c>
      <c r="C102" s="21">
        <v>8.6999999999999994E-2</v>
      </c>
      <c r="D102" s="14">
        <f t="shared" si="5"/>
        <v>0.60100000000000009</v>
      </c>
      <c r="E102" s="17">
        <f t="shared" si="6"/>
        <v>22.946229029400001</v>
      </c>
    </row>
    <row r="103" spans="1:5" x14ac:dyDescent="0.25">
      <c r="A103" s="24" t="s">
        <v>348</v>
      </c>
      <c r="B103" s="22">
        <v>0.58399999999999996</v>
      </c>
      <c r="C103" s="21">
        <v>8.6999999999999994E-2</v>
      </c>
      <c r="D103" s="14">
        <f t="shared" si="5"/>
        <v>0.497</v>
      </c>
      <c r="E103" s="17">
        <f t="shared" si="6"/>
        <v>18.603621544599999</v>
      </c>
    </row>
    <row r="104" spans="1:5" x14ac:dyDescent="0.25">
      <c r="A104" s="24" t="s">
        <v>349</v>
      </c>
      <c r="B104" s="22">
        <v>0.69100000000000006</v>
      </c>
      <c r="C104" s="21">
        <v>8.6999999999999994E-2</v>
      </c>
      <c r="D104" s="14">
        <f t="shared" si="5"/>
        <v>0.60400000000000009</v>
      </c>
      <c r="E104" s="17">
        <f t="shared" si="6"/>
        <v>23.073021110400003</v>
      </c>
    </row>
    <row r="105" spans="1:5" x14ac:dyDescent="0.25">
      <c r="A105" s="24" t="s">
        <v>128</v>
      </c>
      <c r="B105" s="22">
        <v>0.755</v>
      </c>
      <c r="C105" s="21">
        <v>8.6999999999999994E-2</v>
      </c>
      <c r="D105" s="14">
        <f t="shared" si="5"/>
        <v>0.66800000000000004</v>
      </c>
      <c r="E105" s="17">
        <f t="shared" si="6"/>
        <v>25.7982842656</v>
      </c>
    </row>
    <row r="106" spans="1:5" x14ac:dyDescent="0.25">
      <c r="A106" s="24" t="s">
        <v>129</v>
      </c>
      <c r="B106" s="22">
        <v>0.66800000000000004</v>
      </c>
      <c r="C106" s="21">
        <v>8.6999999999999994E-2</v>
      </c>
      <c r="D106" s="14">
        <f t="shared" si="5"/>
        <v>0.58100000000000007</v>
      </c>
      <c r="E106" s="17">
        <f t="shared" si="6"/>
        <v>22.1031332134</v>
      </c>
    </row>
    <row r="107" spans="1:5" x14ac:dyDescent="0.25">
      <c r="A107" s="24" t="s">
        <v>130</v>
      </c>
      <c r="B107" s="22">
        <v>0.501</v>
      </c>
      <c r="C107" s="21">
        <v>8.6999999999999994E-2</v>
      </c>
      <c r="D107" s="14">
        <f t="shared" si="5"/>
        <v>0.41400000000000003</v>
      </c>
      <c r="E107" s="17">
        <f t="shared" si="6"/>
        <v>15.2116021624</v>
      </c>
    </row>
    <row r="108" spans="1:5" x14ac:dyDescent="0.25">
      <c r="A108" s="24" t="s">
        <v>131</v>
      </c>
      <c r="B108" s="22">
        <v>0.65</v>
      </c>
      <c r="C108" s="21">
        <v>8.6999999999999994E-2</v>
      </c>
      <c r="D108" s="14">
        <f t="shared" si="5"/>
        <v>0.56300000000000006</v>
      </c>
      <c r="E108" s="17">
        <f t="shared" si="6"/>
        <v>21.347595568600003</v>
      </c>
    </row>
    <row r="109" spans="1:5" x14ac:dyDescent="0.25">
      <c r="A109" s="24" t="s">
        <v>134</v>
      </c>
      <c r="B109" s="22">
        <v>0.68200000000000005</v>
      </c>
      <c r="C109" s="21">
        <v>8.6999999999999994E-2</v>
      </c>
      <c r="D109" s="14">
        <f t="shared" si="5"/>
        <v>0.59500000000000008</v>
      </c>
      <c r="E109" s="17">
        <f t="shared" si="6"/>
        <v>22.692901335000002</v>
      </c>
    </row>
    <row r="110" spans="1:5" x14ac:dyDescent="0.25">
      <c r="A110" s="24" t="s">
        <v>135</v>
      </c>
      <c r="B110" s="22">
        <v>0.70100000000000007</v>
      </c>
      <c r="C110" s="21">
        <v>8.6999999999999994E-2</v>
      </c>
      <c r="D110" s="14">
        <f t="shared" si="5"/>
        <v>0.6140000000000001</v>
      </c>
      <c r="E110" s="17">
        <f t="shared" si="6"/>
        <v>23.496278802400003</v>
      </c>
    </row>
    <row r="111" spans="1:5" x14ac:dyDescent="0.25">
      <c r="A111" s="24" t="s">
        <v>136</v>
      </c>
      <c r="B111" s="22">
        <v>0.70599999999999996</v>
      </c>
      <c r="C111" s="21">
        <v>8.6999999999999994E-2</v>
      </c>
      <c r="D111" s="14">
        <f t="shared" si="5"/>
        <v>0.61899999999999999</v>
      </c>
      <c r="E111" s="17">
        <f t="shared" si="6"/>
        <v>23.708263853399995</v>
      </c>
    </row>
    <row r="112" spans="1:5" x14ac:dyDescent="0.25">
      <c r="A112" s="24" t="s">
        <v>137</v>
      </c>
      <c r="B112" s="22">
        <v>0.75900000000000001</v>
      </c>
      <c r="C112" s="21">
        <v>8.6999999999999994E-2</v>
      </c>
      <c r="D112" s="14">
        <f t="shared" si="5"/>
        <v>0.67200000000000004</v>
      </c>
      <c r="E112" s="17">
        <f t="shared" si="6"/>
        <v>25.969905049599998</v>
      </c>
    </row>
    <row r="113" spans="1:5" x14ac:dyDescent="0.25">
      <c r="A113" s="24" t="s">
        <v>140</v>
      </c>
      <c r="B113" s="22">
        <v>0.75900000000000001</v>
      </c>
      <c r="C113" s="21">
        <v>8.6999999999999994E-2</v>
      </c>
      <c r="D113" s="14">
        <f t="shared" si="5"/>
        <v>0.67200000000000004</v>
      </c>
      <c r="E113" s="17">
        <f t="shared" si="6"/>
        <v>25.969905049599998</v>
      </c>
    </row>
    <row r="114" spans="1:5" x14ac:dyDescent="0.25">
      <c r="A114" s="24" t="s">
        <v>141</v>
      </c>
      <c r="B114" s="22">
        <v>0.72499999999999998</v>
      </c>
      <c r="C114" s="21">
        <v>8.6999999999999994E-2</v>
      </c>
      <c r="D114" s="14">
        <f t="shared" si="5"/>
        <v>0.63800000000000001</v>
      </c>
      <c r="E114" s="17">
        <f t="shared" si="6"/>
        <v>24.515972773599998</v>
      </c>
    </row>
    <row r="115" spans="1:5" x14ac:dyDescent="0.25">
      <c r="A115" s="24" t="s">
        <v>142</v>
      </c>
      <c r="B115" s="22">
        <v>0.40700000000000003</v>
      </c>
      <c r="C115" s="21">
        <v>8.6999999999999994E-2</v>
      </c>
      <c r="D115" s="14">
        <f t="shared" si="5"/>
        <v>0.32000000000000006</v>
      </c>
      <c r="E115" s="17">
        <f t="shared" si="6"/>
        <v>11.449058560000001</v>
      </c>
    </row>
    <row r="116" spans="1:5" x14ac:dyDescent="0.25">
      <c r="A116" s="24" t="s">
        <v>143</v>
      </c>
      <c r="B116" s="22">
        <v>0.77700000000000002</v>
      </c>
      <c r="C116" s="21">
        <v>8.6999999999999994E-2</v>
      </c>
      <c r="D116" s="14">
        <f t="shared" si="5"/>
        <v>0.69000000000000006</v>
      </c>
      <c r="E116" s="17">
        <f t="shared" si="6"/>
        <v>26.744079340000003</v>
      </c>
    </row>
    <row r="117" spans="1:5" x14ac:dyDescent="0.25">
      <c r="A117" s="24" t="s">
        <v>144</v>
      </c>
      <c r="B117" s="22">
        <v>0.60699999999999998</v>
      </c>
      <c r="C117" s="21">
        <v>8.6999999999999994E-2</v>
      </c>
      <c r="D117" s="14">
        <f t="shared" si="5"/>
        <v>0.52</v>
      </c>
      <c r="E117" s="17">
        <f t="shared" si="6"/>
        <v>19.55515776</v>
      </c>
    </row>
    <row r="118" spans="1:5" x14ac:dyDescent="0.25">
      <c r="A118" s="24" t="s">
        <v>146</v>
      </c>
      <c r="B118" s="22">
        <v>0.62</v>
      </c>
      <c r="C118" s="21">
        <v>8.6999999999999994E-2</v>
      </c>
      <c r="D118" s="14">
        <f t="shared" si="5"/>
        <v>0.53300000000000003</v>
      </c>
      <c r="E118" s="17">
        <f t="shared" si="6"/>
        <v>20.0952052966</v>
      </c>
    </row>
    <row r="119" spans="1:5" x14ac:dyDescent="0.25">
      <c r="A119" s="24" t="s">
        <v>147</v>
      </c>
      <c r="B119" s="22">
        <v>0.60199999999999998</v>
      </c>
      <c r="C119" s="21">
        <v>8.6999999999999994E-2</v>
      </c>
      <c r="D119" s="14">
        <f t="shared" si="5"/>
        <v>0.51500000000000001</v>
      </c>
      <c r="E119" s="17">
        <f t="shared" si="6"/>
        <v>19.347874614999998</v>
      </c>
    </row>
    <row r="120" spans="1:5" x14ac:dyDescent="0.25">
      <c r="A120" s="24" t="s">
        <v>148</v>
      </c>
      <c r="B120" s="22">
        <v>0.69900000000000007</v>
      </c>
      <c r="C120" s="21">
        <v>8.6999999999999994E-2</v>
      </c>
      <c r="D120" s="14">
        <f t="shared" si="5"/>
        <v>0.6120000000000001</v>
      </c>
      <c r="E120" s="17">
        <f t="shared" si="6"/>
        <v>23.411551273600004</v>
      </c>
    </row>
    <row r="121" spans="1:5" x14ac:dyDescent="0.25">
      <c r="A121" s="24" t="s">
        <v>149</v>
      </c>
      <c r="B121" s="22">
        <v>0.72099999999999997</v>
      </c>
      <c r="C121" s="21">
        <v>8.6999999999999994E-2</v>
      </c>
      <c r="D121" s="14">
        <f t="shared" si="5"/>
        <v>0.63400000000000001</v>
      </c>
      <c r="E121" s="17">
        <f t="shared" si="6"/>
        <v>24.3456438264</v>
      </c>
    </row>
    <row r="122" spans="1:5" x14ac:dyDescent="0.25">
      <c r="A122" s="24" t="s">
        <v>150</v>
      </c>
      <c r="B122" s="22">
        <v>0.79300000000000004</v>
      </c>
      <c r="C122" s="21">
        <v>8.6999999999999994E-2</v>
      </c>
      <c r="D122" s="14">
        <f t="shared" si="5"/>
        <v>0.70600000000000007</v>
      </c>
      <c r="E122" s="17">
        <f t="shared" si="6"/>
        <v>27.434817938399998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19"/>
  <sheetViews>
    <sheetView workbookViewId="0">
      <selection activeCell="P6" sqref="P6"/>
    </sheetView>
  </sheetViews>
  <sheetFormatPr defaultRowHeight="15" x14ac:dyDescent="0.25"/>
  <cols>
    <col min="1" max="1" width="25.28515625" customWidth="1"/>
    <col min="2" max="2" width="12.7109375" customWidth="1"/>
    <col min="3" max="3" width="22.28515625" customWidth="1"/>
  </cols>
  <sheetData>
    <row r="2" spans="1:12" x14ac:dyDescent="0.25">
      <c r="A2" s="20">
        <v>0.19700000000000001</v>
      </c>
      <c r="B2" s="22">
        <v>2.617</v>
      </c>
      <c r="C2" s="22">
        <v>2.58</v>
      </c>
      <c r="D2" s="22">
        <v>2.5960000000000001</v>
      </c>
      <c r="E2" s="22">
        <v>2.82</v>
      </c>
      <c r="F2" s="22">
        <v>2.7320000000000002</v>
      </c>
      <c r="G2" s="22">
        <v>2.7869999999999999</v>
      </c>
      <c r="H2" s="22">
        <v>2.3919999999999999</v>
      </c>
      <c r="I2" s="22">
        <v>2.153</v>
      </c>
      <c r="J2" s="22">
        <v>2.2109999999999999</v>
      </c>
      <c r="K2" s="22">
        <v>1.798</v>
      </c>
      <c r="L2" s="22">
        <v>1.3480000000000001</v>
      </c>
    </row>
    <row r="3" spans="1:12" x14ac:dyDescent="0.25">
      <c r="A3" s="20">
        <v>0.318</v>
      </c>
      <c r="B3" s="22">
        <v>2.5779999999999998</v>
      </c>
      <c r="C3" s="22">
        <v>2.6080000000000001</v>
      </c>
      <c r="D3" s="22">
        <v>2.5870000000000002</v>
      </c>
      <c r="E3" s="22">
        <v>2.8519999999999999</v>
      </c>
      <c r="F3" s="22">
        <v>2.7250000000000001</v>
      </c>
      <c r="G3" s="22">
        <v>2.6160000000000001</v>
      </c>
      <c r="H3" s="22">
        <v>2.1390000000000002</v>
      </c>
      <c r="I3" s="22">
        <v>2.2549999999999999</v>
      </c>
      <c r="J3" s="22">
        <v>2.1539999999999999</v>
      </c>
      <c r="K3" s="22">
        <v>1.421</v>
      </c>
      <c r="L3" s="22">
        <v>1.8840000000000001</v>
      </c>
    </row>
    <row r="4" spans="1:12" x14ac:dyDescent="0.25">
      <c r="A4" s="20">
        <v>0.90600000000000003</v>
      </c>
      <c r="B4" s="22">
        <v>2.593</v>
      </c>
      <c r="C4" s="22">
        <v>2.6970000000000001</v>
      </c>
      <c r="D4" s="22">
        <v>2.6880000000000002</v>
      </c>
      <c r="E4" s="22">
        <v>2.8380000000000001</v>
      </c>
      <c r="F4" s="22">
        <v>2.8730000000000002</v>
      </c>
      <c r="G4" s="22">
        <v>2.6710000000000003</v>
      </c>
      <c r="H4" s="22">
        <v>2.2120000000000002</v>
      </c>
      <c r="I4" s="22">
        <v>2.1059999999999999</v>
      </c>
      <c r="J4" s="22">
        <v>2.0710000000000002</v>
      </c>
      <c r="K4" s="22">
        <v>1.7630000000000001</v>
      </c>
      <c r="L4" s="22">
        <v>2.0150000000000001</v>
      </c>
    </row>
    <row r="5" spans="1:12" x14ac:dyDescent="0.25">
      <c r="A5" s="20">
        <v>1.272</v>
      </c>
      <c r="B5" s="22">
        <v>2.605</v>
      </c>
      <c r="C5" s="22">
        <v>2.5840000000000001</v>
      </c>
      <c r="D5" s="22">
        <v>2.7010000000000001</v>
      </c>
      <c r="E5" s="22">
        <v>2.5540000000000003</v>
      </c>
      <c r="F5" s="22">
        <v>2.8959999999999999</v>
      </c>
      <c r="G5" s="22">
        <v>2.5640000000000001</v>
      </c>
      <c r="H5" s="22">
        <v>2.15</v>
      </c>
      <c r="I5" s="22">
        <v>2.0510000000000002</v>
      </c>
      <c r="J5" s="22">
        <v>2.1890000000000001</v>
      </c>
      <c r="K5" s="22">
        <v>1.95</v>
      </c>
      <c r="L5" s="22">
        <v>2.0129999999999999</v>
      </c>
    </row>
    <row r="6" spans="1:12" x14ac:dyDescent="0.25">
      <c r="A6" s="20">
        <v>1.653</v>
      </c>
      <c r="B6" s="22">
        <v>2.617</v>
      </c>
      <c r="C6" s="22">
        <v>2.6590000000000003</v>
      </c>
      <c r="D6" s="22">
        <v>2.73</v>
      </c>
      <c r="E6" s="22">
        <v>2.8149999999999999</v>
      </c>
      <c r="F6" s="22">
        <v>2.984</v>
      </c>
      <c r="G6" s="22">
        <v>2.5539999999999998</v>
      </c>
      <c r="H6" s="22">
        <v>2.25</v>
      </c>
      <c r="I6" s="22">
        <v>2.21</v>
      </c>
      <c r="J6" s="22">
        <v>2.2810000000000001</v>
      </c>
      <c r="K6" s="22">
        <v>2.145</v>
      </c>
      <c r="L6" s="22">
        <v>2.048</v>
      </c>
    </row>
    <row r="7" spans="1:12" x14ac:dyDescent="0.25">
      <c r="A7" s="20">
        <v>1.9810000000000001</v>
      </c>
      <c r="B7" s="22">
        <v>2.766</v>
      </c>
      <c r="C7" s="22">
        <v>2.6850000000000001</v>
      </c>
      <c r="D7" s="22">
        <v>2.8080000000000003</v>
      </c>
      <c r="E7" s="22">
        <v>2.895</v>
      </c>
      <c r="F7" s="22">
        <v>2.355</v>
      </c>
      <c r="G7" s="22">
        <v>2.9460000000000002</v>
      </c>
      <c r="H7" s="22">
        <v>2.5990000000000002</v>
      </c>
      <c r="I7" s="22">
        <v>2.2570000000000001</v>
      </c>
      <c r="J7" s="22">
        <v>2.4060000000000001</v>
      </c>
      <c r="K7" s="22">
        <v>2.302</v>
      </c>
      <c r="L7" s="22">
        <v>2.1750000000000003</v>
      </c>
    </row>
    <row r="8" spans="1:12" x14ac:dyDescent="0.25">
      <c r="A8" s="20">
        <v>2.3140000000000001</v>
      </c>
      <c r="B8" s="22">
        <v>2.8410000000000002</v>
      </c>
      <c r="C8" s="22">
        <v>2.5659999999999998</v>
      </c>
      <c r="D8" s="22">
        <v>2.8810000000000002</v>
      </c>
      <c r="E8" s="22">
        <v>2.8660000000000001</v>
      </c>
      <c r="F8" s="22">
        <v>2.4889999999999999</v>
      </c>
      <c r="G8" s="22">
        <v>2.8719999999999999</v>
      </c>
      <c r="H8" s="22">
        <v>2.613</v>
      </c>
      <c r="I8" s="22">
        <v>2.4489999999999998</v>
      </c>
      <c r="J8" s="22">
        <v>2.5790000000000002</v>
      </c>
      <c r="K8" s="22">
        <v>2.621</v>
      </c>
      <c r="L8" s="22">
        <v>2.4369999999999998</v>
      </c>
    </row>
    <row r="9" spans="1:12" x14ac:dyDescent="0.25">
      <c r="A9" s="20">
        <v>2.7640000000000002</v>
      </c>
      <c r="B9" s="22">
        <v>2.7839999999999998</v>
      </c>
      <c r="C9" s="22">
        <v>2.766</v>
      </c>
      <c r="D9" s="22">
        <v>2.8980000000000001</v>
      </c>
      <c r="E9" s="22">
        <v>2.3769999999999998</v>
      </c>
      <c r="F9" s="22">
        <v>2.7810000000000001</v>
      </c>
      <c r="G9" s="22">
        <v>2.6070000000000002</v>
      </c>
      <c r="H9" s="22">
        <v>2.7629999999999999</v>
      </c>
      <c r="I9" s="22">
        <v>2.6150000000000002</v>
      </c>
      <c r="J9" s="22">
        <v>2.8260000000000001</v>
      </c>
      <c r="K9" s="22">
        <v>2.544</v>
      </c>
      <c r="L9" s="22">
        <v>2.5640000000000001</v>
      </c>
    </row>
    <row r="16" spans="1:12" x14ac:dyDescent="0.25">
      <c r="B16" s="2" t="s">
        <v>199</v>
      </c>
      <c r="C16" s="2" t="s">
        <v>63</v>
      </c>
      <c r="D16" s="2" t="s">
        <v>64</v>
      </c>
    </row>
    <row r="17" spans="1:11" x14ac:dyDescent="0.25">
      <c r="A17" t="s">
        <v>65</v>
      </c>
      <c r="B17" s="20">
        <v>0.109</v>
      </c>
      <c r="C17" s="14">
        <v>100</v>
      </c>
      <c r="D17" s="17">
        <f>(26.248*B17*B17)-(107.78*B17)+(110.91)</f>
        <v>99.473832487999999</v>
      </c>
    </row>
    <row r="18" spans="1:11" x14ac:dyDescent="0.25">
      <c r="A18" t="s">
        <v>66</v>
      </c>
      <c r="B18" s="20">
        <v>0.65700000000000003</v>
      </c>
      <c r="C18" s="14">
        <v>50</v>
      </c>
      <c r="D18" s="17">
        <f t="shared" ref="D18:D24" si="0">(26.248*B18*B18)-(107.78*B18)+(110.91)</f>
        <v>51.428462952000004</v>
      </c>
    </row>
    <row r="19" spans="1:11" x14ac:dyDescent="0.25">
      <c r="A19" t="s">
        <v>67</v>
      </c>
      <c r="B19" s="20">
        <v>1.111</v>
      </c>
      <c r="C19" s="14">
        <v>25</v>
      </c>
      <c r="D19" s="17">
        <f t="shared" si="0"/>
        <v>23.564877608000003</v>
      </c>
    </row>
    <row r="20" spans="1:11" x14ac:dyDescent="0.25">
      <c r="A20" t="s">
        <v>68</v>
      </c>
      <c r="B20" s="20">
        <v>1.3640000000000001</v>
      </c>
      <c r="C20" s="14">
        <v>12.5</v>
      </c>
      <c r="D20" s="17">
        <f t="shared" si="0"/>
        <v>12.732379008000009</v>
      </c>
    </row>
    <row r="21" spans="1:11" x14ac:dyDescent="0.25">
      <c r="A21" t="s">
        <v>69</v>
      </c>
      <c r="B21" s="20">
        <v>1.518</v>
      </c>
      <c r="C21" s="14">
        <v>6.25</v>
      </c>
      <c r="D21" s="17">
        <f t="shared" si="0"/>
        <v>7.7838563520000008</v>
      </c>
    </row>
    <row r="22" spans="1:11" x14ac:dyDescent="0.25">
      <c r="A22" t="s">
        <v>70</v>
      </c>
      <c r="B22" s="20">
        <v>1.8009999999999999</v>
      </c>
      <c r="C22" s="14">
        <v>3.13</v>
      </c>
      <c r="D22" s="17">
        <f t="shared" si="0"/>
        <v>1.936259048000025</v>
      </c>
    </row>
    <row r="23" spans="1:11" x14ac:dyDescent="0.25">
      <c r="A23" t="s">
        <v>204</v>
      </c>
      <c r="B23" s="20">
        <v>1.9610000000000001</v>
      </c>
      <c r="C23" s="14">
        <v>1.56</v>
      </c>
      <c r="D23" s="17">
        <f t="shared" si="0"/>
        <v>0.49065520800000684</v>
      </c>
    </row>
    <row r="24" spans="1:11" x14ac:dyDescent="0.25">
      <c r="A24" t="s">
        <v>71</v>
      </c>
      <c r="B24" s="21">
        <v>2.2269999999999999</v>
      </c>
      <c r="C24" s="14">
        <v>0</v>
      </c>
      <c r="D24" s="17">
        <f t="shared" si="0"/>
        <v>1.0616571919999842</v>
      </c>
    </row>
    <row r="27" spans="1:11" x14ac:dyDescent="0.25">
      <c r="J27" s="16" t="s">
        <v>202</v>
      </c>
      <c r="K27" s="16"/>
    </row>
    <row r="31" spans="1:11" x14ac:dyDescent="0.25">
      <c r="A31" s="24" t="s">
        <v>73</v>
      </c>
      <c r="B31" s="22" t="s">
        <v>61</v>
      </c>
      <c r="C31" s="25" t="s">
        <v>203</v>
      </c>
    </row>
    <row r="32" spans="1:11" x14ac:dyDescent="0.25">
      <c r="A32" s="24" t="s">
        <v>110</v>
      </c>
      <c r="B32" s="22">
        <v>2.617</v>
      </c>
      <c r="C32" s="17">
        <f t="shared" ref="C32:C63" si="1">(26.248*B32*B32)-(107.78*B32)+(110.91)</f>
        <v>8.6141288719999807</v>
      </c>
    </row>
    <row r="33" spans="1:3" x14ac:dyDescent="0.25">
      <c r="A33" s="24" t="s">
        <v>111</v>
      </c>
      <c r="B33" s="22">
        <v>2.5779999999999998</v>
      </c>
      <c r="C33" s="17">
        <f t="shared" si="1"/>
        <v>7.4995728320000126</v>
      </c>
    </row>
    <row r="34" spans="1:3" x14ac:dyDescent="0.25">
      <c r="A34" s="24" t="s">
        <v>112</v>
      </c>
      <c r="B34" s="22">
        <v>2.593</v>
      </c>
      <c r="C34" s="17">
        <f t="shared" si="1"/>
        <v>7.9187989519999746</v>
      </c>
    </row>
    <row r="35" spans="1:3" x14ac:dyDescent="0.25">
      <c r="A35" s="24" t="s">
        <v>113</v>
      </c>
      <c r="B35" s="22">
        <v>2.605</v>
      </c>
      <c r="C35" s="17">
        <f t="shared" si="1"/>
        <v>8.2626841999999954</v>
      </c>
    </row>
    <row r="36" spans="1:3" x14ac:dyDescent="0.25">
      <c r="A36" s="24" t="s">
        <v>114</v>
      </c>
      <c r="B36" s="22">
        <v>2.617</v>
      </c>
      <c r="C36" s="17">
        <f t="shared" si="1"/>
        <v>8.6141288719999807</v>
      </c>
    </row>
    <row r="37" spans="1:3" x14ac:dyDescent="0.25">
      <c r="A37" s="24" t="s">
        <v>115</v>
      </c>
      <c r="B37" s="22">
        <v>2.766</v>
      </c>
      <c r="C37" s="17">
        <f t="shared" si="1"/>
        <v>13.607563487999982</v>
      </c>
    </row>
    <row r="38" spans="1:3" x14ac:dyDescent="0.25">
      <c r="A38" s="24" t="s">
        <v>296</v>
      </c>
      <c r="B38" s="22">
        <v>2.8410000000000002</v>
      </c>
      <c r="C38" s="17">
        <f t="shared" si="1"/>
        <v>16.562003688000004</v>
      </c>
    </row>
    <row r="39" spans="1:3" x14ac:dyDescent="0.25">
      <c r="A39" s="24" t="s">
        <v>297</v>
      </c>
      <c r="B39" s="22">
        <v>2.7839999999999998</v>
      </c>
      <c r="C39" s="17">
        <f t="shared" si="1"/>
        <v>14.289698688000016</v>
      </c>
    </row>
    <row r="40" spans="1:3" x14ac:dyDescent="0.25">
      <c r="A40" s="24" t="s">
        <v>298</v>
      </c>
      <c r="B40" s="22">
        <v>2.58</v>
      </c>
      <c r="C40" s="17">
        <f t="shared" si="1"/>
        <v>7.5547871999999927</v>
      </c>
    </row>
    <row r="41" spans="1:3" x14ac:dyDescent="0.25">
      <c r="A41" s="24" t="s">
        <v>299</v>
      </c>
      <c r="B41" s="22">
        <v>2.6080000000000001</v>
      </c>
      <c r="C41" s="17">
        <f t="shared" si="1"/>
        <v>8.3498366720000092</v>
      </c>
    </row>
    <row r="42" spans="1:3" x14ac:dyDescent="0.25">
      <c r="A42" s="24" t="s">
        <v>300</v>
      </c>
      <c r="B42" s="22">
        <v>2.6970000000000001</v>
      </c>
      <c r="C42" s="17">
        <f t="shared" si="1"/>
        <v>11.15027863200001</v>
      </c>
    </row>
    <row r="43" spans="1:3" x14ac:dyDescent="0.25">
      <c r="A43" s="24" t="s">
        <v>301</v>
      </c>
      <c r="B43" s="22">
        <v>2.5840000000000001</v>
      </c>
      <c r="C43" s="17">
        <f t="shared" si="1"/>
        <v>7.6658458879999785</v>
      </c>
    </row>
    <row r="44" spans="1:3" x14ac:dyDescent="0.25">
      <c r="A44" s="24" t="s">
        <v>302</v>
      </c>
      <c r="B44" s="22">
        <v>2.6590000000000003</v>
      </c>
      <c r="C44" s="17">
        <f t="shared" si="1"/>
        <v>9.903715687999977</v>
      </c>
    </row>
    <row r="45" spans="1:3" x14ac:dyDescent="0.25">
      <c r="A45" s="24" t="s">
        <v>303</v>
      </c>
      <c r="B45" s="22">
        <v>2.6850000000000001</v>
      </c>
      <c r="C45" s="17">
        <f t="shared" si="1"/>
        <v>10.748437800000005</v>
      </c>
    </row>
    <row r="46" spans="1:3" x14ac:dyDescent="0.25">
      <c r="A46" s="24" t="s">
        <v>304</v>
      </c>
      <c r="B46" s="22">
        <v>2.5659999999999998</v>
      </c>
      <c r="C46" s="17">
        <f t="shared" si="1"/>
        <v>7.1726962880000258</v>
      </c>
    </row>
    <row r="47" spans="1:3" x14ac:dyDescent="0.25">
      <c r="A47" s="24" t="s">
        <v>305</v>
      </c>
      <c r="B47" s="22">
        <v>2.766</v>
      </c>
      <c r="C47" s="17">
        <f t="shared" si="1"/>
        <v>13.607563487999982</v>
      </c>
    </row>
    <row r="48" spans="1:3" x14ac:dyDescent="0.25">
      <c r="A48" s="24" t="s">
        <v>306</v>
      </c>
      <c r="B48" s="22">
        <v>2.5960000000000001</v>
      </c>
      <c r="C48" s="17">
        <f t="shared" si="1"/>
        <v>8.0040615680000258</v>
      </c>
    </row>
    <row r="49" spans="1:3" x14ac:dyDescent="0.25">
      <c r="A49" s="24" t="s">
        <v>307</v>
      </c>
      <c r="B49" s="22">
        <v>2.5870000000000002</v>
      </c>
      <c r="C49" s="17">
        <f t="shared" si="1"/>
        <v>7.7496911119999936</v>
      </c>
    </row>
    <row r="50" spans="1:3" x14ac:dyDescent="0.25">
      <c r="A50" s="24" t="s">
        <v>308</v>
      </c>
      <c r="B50" s="22">
        <v>2.6880000000000002</v>
      </c>
      <c r="C50" s="17">
        <f t="shared" si="1"/>
        <v>10.848189311999988</v>
      </c>
    </row>
    <row r="51" spans="1:3" x14ac:dyDescent="0.25">
      <c r="A51" s="24" t="s">
        <v>309</v>
      </c>
      <c r="B51" s="22">
        <v>2.7010000000000001</v>
      </c>
      <c r="C51" s="17">
        <f t="shared" si="1"/>
        <v>11.285905447999994</v>
      </c>
    </row>
    <row r="52" spans="1:3" x14ac:dyDescent="0.25">
      <c r="A52" s="24" t="s">
        <v>310</v>
      </c>
      <c r="B52" s="22">
        <v>2.73</v>
      </c>
      <c r="C52" s="17">
        <f t="shared" si="1"/>
        <v>12.294319200000018</v>
      </c>
    </row>
    <row r="53" spans="1:3" x14ac:dyDescent="0.25">
      <c r="A53" s="24" t="s">
        <v>311</v>
      </c>
      <c r="B53" s="22">
        <v>2.8080000000000003</v>
      </c>
      <c r="C53" s="17">
        <f t="shared" si="1"/>
        <v>15.225670272000002</v>
      </c>
    </row>
    <row r="54" spans="1:3" x14ac:dyDescent="0.25">
      <c r="A54" s="24" t="s">
        <v>312</v>
      </c>
      <c r="B54" s="22">
        <v>2.8810000000000002</v>
      </c>
      <c r="C54" s="17">
        <f t="shared" si="1"/>
        <v>18.258445928000043</v>
      </c>
    </row>
    <row r="55" spans="1:3" x14ac:dyDescent="0.25">
      <c r="A55" s="24" t="s">
        <v>313</v>
      </c>
      <c r="B55" s="22">
        <v>2.8980000000000001</v>
      </c>
      <c r="C55" s="17">
        <f t="shared" si="1"/>
        <v>19.004868191999975</v>
      </c>
    </row>
    <row r="56" spans="1:3" x14ac:dyDescent="0.25">
      <c r="A56" s="24" t="s">
        <v>116</v>
      </c>
      <c r="B56" s="22">
        <v>2.82</v>
      </c>
      <c r="C56" s="17">
        <f t="shared" si="1"/>
        <v>15.704995199999985</v>
      </c>
    </row>
    <row r="57" spans="1:3" x14ac:dyDescent="0.25">
      <c r="A57" s="24" t="s">
        <v>117</v>
      </c>
      <c r="B57" s="22">
        <v>2.8519999999999999</v>
      </c>
      <c r="C57" s="17">
        <f t="shared" si="1"/>
        <v>17.020152192000012</v>
      </c>
    </row>
    <row r="58" spans="1:3" x14ac:dyDescent="0.25">
      <c r="A58" s="24" t="s">
        <v>118</v>
      </c>
      <c r="B58" s="22">
        <v>2.8380000000000001</v>
      </c>
      <c r="C58" s="17">
        <f t="shared" si="1"/>
        <v>16.438156512000035</v>
      </c>
    </row>
    <row r="59" spans="1:3" x14ac:dyDescent="0.25">
      <c r="A59" s="24" t="s">
        <v>119</v>
      </c>
      <c r="B59" s="22">
        <v>2.5540000000000003</v>
      </c>
      <c r="C59" s="17">
        <f t="shared" si="1"/>
        <v>6.853379168000032</v>
      </c>
    </row>
    <row r="60" spans="1:3" x14ac:dyDescent="0.25">
      <c r="A60" s="24" t="s">
        <v>120</v>
      </c>
      <c r="B60" s="22">
        <v>2.8149999999999999</v>
      </c>
      <c r="C60" s="17">
        <f t="shared" si="1"/>
        <v>15.504357800000037</v>
      </c>
    </row>
    <row r="61" spans="1:3" x14ac:dyDescent="0.25">
      <c r="A61" s="24" t="s">
        <v>121</v>
      </c>
      <c r="B61" s="22">
        <v>2.895</v>
      </c>
      <c r="C61" s="17">
        <f t="shared" si="1"/>
        <v>18.872044200000005</v>
      </c>
    </row>
    <row r="62" spans="1:3" x14ac:dyDescent="0.25">
      <c r="A62" s="24" t="s">
        <v>314</v>
      </c>
      <c r="B62" s="22">
        <v>2.8660000000000001</v>
      </c>
      <c r="C62" s="17">
        <f t="shared" si="1"/>
        <v>17.612437088000007</v>
      </c>
    </row>
    <row r="63" spans="1:3" x14ac:dyDescent="0.25">
      <c r="A63" s="24" t="s">
        <v>315</v>
      </c>
      <c r="B63" s="22">
        <v>2.3769999999999998</v>
      </c>
      <c r="C63" s="17">
        <f t="shared" si="1"/>
        <v>3.0215259919999653</v>
      </c>
    </row>
    <row r="64" spans="1:3" x14ac:dyDescent="0.25">
      <c r="A64" s="24" t="s">
        <v>316</v>
      </c>
      <c r="B64" s="22">
        <v>2.7320000000000002</v>
      </c>
      <c r="C64" s="17">
        <f t="shared" ref="C64:C95" si="2">(26.248*B64*B64)-(107.78*B64)+(110.91)</f>
        <v>12.365492352000018</v>
      </c>
    </row>
    <row r="65" spans="1:3" x14ac:dyDescent="0.25">
      <c r="A65" s="24" t="s">
        <v>317</v>
      </c>
      <c r="B65" s="22">
        <v>2.7250000000000001</v>
      </c>
      <c r="C65" s="17">
        <f t="shared" si="2"/>
        <v>12.117304999999988</v>
      </c>
    </row>
    <row r="66" spans="1:3" x14ac:dyDescent="0.25">
      <c r="A66" s="24" t="s">
        <v>318</v>
      </c>
      <c r="B66" s="22">
        <v>2.8730000000000002</v>
      </c>
      <c r="C66" s="17">
        <f t="shared" si="2"/>
        <v>17.912437992000008</v>
      </c>
    </row>
    <row r="67" spans="1:3" x14ac:dyDescent="0.25">
      <c r="A67" s="24" t="s">
        <v>319</v>
      </c>
      <c r="B67" s="22">
        <v>2.8959999999999999</v>
      </c>
      <c r="C67" s="17">
        <f t="shared" si="2"/>
        <v>18.916266367999981</v>
      </c>
    </row>
    <row r="68" spans="1:3" x14ac:dyDescent="0.25">
      <c r="A68" s="24" t="s">
        <v>320</v>
      </c>
      <c r="B68" s="22">
        <v>2.984</v>
      </c>
      <c r="C68" s="17">
        <f t="shared" si="2"/>
        <v>23.013391487999996</v>
      </c>
    </row>
    <row r="69" spans="1:3" x14ac:dyDescent="0.25">
      <c r="A69" s="24" t="s">
        <v>321</v>
      </c>
      <c r="B69" s="22">
        <v>2.355</v>
      </c>
      <c r="C69" s="17">
        <f t="shared" si="2"/>
        <v>2.660164199999997</v>
      </c>
    </row>
    <row r="70" spans="1:3" x14ac:dyDescent="0.25">
      <c r="A70" s="24" t="s">
        <v>322</v>
      </c>
      <c r="B70" s="22">
        <v>2.4889999999999999</v>
      </c>
      <c r="C70" s="17">
        <f t="shared" si="2"/>
        <v>5.2551160080000159</v>
      </c>
    </row>
    <row r="71" spans="1:3" x14ac:dyDescent="0.25">
      <c r="A71" s="24" t="s">
        <v>323</v>
      </c>
      <c r="B71" s="22">
        <v>2.7810000000000001</v>
      </c>
      <c r="C71" s="17">
        <f t="shared" si="2"/>
        <v>14.174828328000018</v>
      </c>
    </row>
    <row r="72" spans="1:3" x14ac:dyDescent="0.25">
      <c r="A72" s="24" t="s">
        <v>324</v>
      </c>
      <c r="B72" s="22">
        <v>2.7869999999999999</v>
      </c>
      <c r="C72" s="17">
        <f t="shared" si="2"/>
        <v>14.405041511999997</v>
      </c>
    </row>
    <row r="73" spans="1:3" x14ac:dyDescent="0.25">
      <c r="A73" s="24" t="s">
        <v>325</v>
      </c>
      <c r="B73" s="22">
        <v>2.6160000000000001</v>
      </c>
      <c r="C73" s="17">
        <f t="shared" si="2"/>
        <v>8.5845530879999785</v>
      </c>
    </row>
    <row r="74" spans="1:3" x14ac:dyDescent="0.25">
      <c r="A74" s="24" t="s">
        <v>326</v>
      </c>
      <c r="B74" s="22">
        <v>2.6710000000000003</v>
      </c>
      <c r="C74" s="17">
        <f t="shared" si="2"/>
        <v>10.289177767999973</v>
      </c>
    </row>
    <row r="75" spans="1:3" x14ac:dyDescent="0.25">
      <c r="A75" s="24" t="s">
        <v>327</v>
      </c>
      <c r="B75" s="22">
        <v>2.5640000000000001</v>
      </c>
      <c r="C75" s="17">
        <f t="shared" si="2"/>
        <v>7.1189518080000198</v>
      </c>
    </row>
    <row r="76" spans="1:3" x14ac:dyDescent="0.25">
      <c r="A76" s="24" t="s">
        <v>328</v>
      </c>
      <c r="B76" s="22">
        <v>2.5539999999999998</v>
      </c>
      <c r="C76" s="17">
        <f t="shared" si="2"/>
        <v>6.8533791680000036</v>
      </c>
    </row>
    <row r="77" spans="1:3" x14ac:dyDescent="0.25">
      <c r="A77" s="24" t="s">
        <v>329</v>
      </c>
      <c r="B77" s="22">
        <v>2.9460000000000002</v>
      </c>
      <c r="C77" s="17">
        <f t="shared" si="2"/>
        <v>21.194307168000023</v>
      </c>
    </row>
    <row r="78" spans="1:3" x14ac:dyDescent="0.25">
      <c r="A78" s="24" t="s">
        <v>330</v>
      </c>
      <c r="B78" s="22">
        <v>2.8719999999999999</v>
      </c>
      <c r="C78" s="17">
        <f t="shared" si="2"/>
        <v>17.869423232000003</v>
      </c>
    </row>
    <row r="79" spans="1:3" x14ac:dyDescent="0.25">
      <c r="A79" s="24" t="s">
        <v>331</v>
      </c>
      <c r="B79" s="22">
        <v>2.6070000000000002</v>
      </c>
      <c r="C79" s="17">
        <f t="shared" si="2"/>
        <v>8.3207333520000191</v>
      </c>
    </row>
    <row r="80" spans="1:3" x14ac:dyDescent="0.25">
      <c r="A80" s="24" t="s">
        <v>122</v>
      </c>
      <c r="B80" s="22">
        <v>2.3919999999999999</v>
      </c>
      <c r="C80" s="17">
        <f t="shared" si="2"/>
        <v>3.2824766720000014</v>
      </c>
    </row>
    <row r="81" spans="1:3" x14ac:dyDescent="0.25">
      <c r="A81" s="24" t="s">
        <v>123</v>
      </c>
      <c r="B81" s="22">
        <v>2.1390000000000002</v>
      </c>
      <c r="C81" s="17">
        <f t="shared" si="2"/>
        <v>0.46160560800001349</v>
      </c>
    </row>
    <row r="82" spans="1:3" x14ac:dyDescent="0.25">
      <c r="A82" s="24" t="s">
        <v>124</v>
      </c>
      <c r="B82" s="22">
        <v>2.2120000000000002</v>
      </c>
      <c r="C82" s="17">
        <f t="shared" si="2"/>
        <v>0.93063411200000701</v>
      </c>
    </row>
    <row r="83" spans="1:3" x14ac:dyDescent="0.25">
      <c r="A83" s="24" t="s">
        <v>125</v>
      </c>
      <c r="B83" s="22">
        <v>2.15</v>
      </c>
      <c r="C83" s="17">
        <f t="shared" si="2"/>
        <v>0.51437999999998851</v>
      </c>
    </row>
    <row r="84" spans="1:3" x14ac:dyDescent="0.25">
      <c r="A84" s="24" t="s">
        <v>126</v>
      </c>
      <c r="B84" s="22">
        <v>2.25</v>
      </c>
      <c r="C84" s="17">
        <f t="shared" si="2"/>
        <v>1.2855000000000132</v>
      </c>
    </row>
    <row r="85" spans="1:3" x14ac:dyDescent="0.25">
      <c r="A85" s="24" t="s">
        <v>127</v>
      </c>
      <c r="B85" s="22">
        <v>2.5990000000000002</v>
      </c>
      <c r="C85" s="17">
        <f t="shared" si="2"/>
        <v>8.0897966480000036</v>
      </c>
    </row>
    <row r="86" spans="1:3" x14ac:dyDescent="0.25">
      <c r="A86" s="24" t="s">
        <v>332</v>
      </c>
      <c r="B86" s="22">
        <v>2.613</v>
      </c>
      <c r="C86" s="17">
        <f t="shared" si="2"/>
        <v>8.496140711999999</v>
      </c>
    </row>
    <row r="87" spans="1:3" x14ac:dyDescent="0.25">
      <c r="A87" s="24" t="s">
        <v>333</v>
      </c>
      <c r="B87" s="22">
        <v>2.7629999999999999</v>
      </c>
      <c r="C87" s="17">
        <f t="shared" si="2"/>
        <v>13.495527912</v>
      </c>
    </row>
    <row r="88" spans="1:3" x14ac:dyDescent="0.25">
      <c r="A88" s="24" t="s">
        <v>334</v>
      </c>
      <c r="B88" s="22">
        <v>2.153</v>
      </c>
      <c r="C88" s="17">
        <f t="shared" si="2"/>
        <v>0.5298754319999972</v>
      </c>
    </row>
    <row r="89" spans="1:3" x14ac:dyDescent="0.25">
      <c r="A89" s="24" t="s">
        <v>335</v>
      </c>
      <c r="B89" s="22">
        <v>2.2549999999999999</v>
      </c>
      <c r="C89" s="17">
        <f t="shared" si="2"/>
        <v>1.3378361999999981</v>
      </c>
    </row>
    <row r="90" spans="1:3" x14ac:dyDescent="0.25">
      <c r="A90" s="24" t="s">
        <v>336</v>
      </c>
      <c r="B90" s="22">
        <v>2.1059999999999999</v>
      </c>
      <c r="C90" s="17">
        <f t="shared" si="2"/>
        <v>0.34139452799998082</v>
      </c>
    </row>
    <row r="91" spans="1:3" x14ac:dyDescent="0.25">
      <c r="A91" s="24" t="s">
        <v>337</v>
      </c>
      <c r="B91" s="22">
        <v>2.0510000000000002</v>
      </c>
      <c r="C91" s="17">
        <f t="shared" si="2"/>
        <v>0.26808304799999405</v>
      </c>
    </row>
    <row r="92" spans="1:3" x14ac:dyDescent="0.25">
      <c r="A92" s="24" t="s">
        <v>338</v>
      </c>
      <c r="B92" s="22">
        <v>2.21</v>
      </c>
      <c r="C92" s="17">
        <f t="shared" si="2"/>
        <v>0.91405679999999734</v>
      </c>
    </row>
    <row r="93" spans="1:3" x14ac:dyDescent="0.25">
      <c r="A93" s="24" t="s">
        <v>339</v>
      </c>
      <c r="B93" s="22">
        <v>2.2570000000000001</v>
      </c>
      <c r="C93" s="17">
        <f t="shared" si="2"/>
        <v>1.3591381519999857</v>
      </c>
    </row>
    <row r="94" spans="1:3" x14ac:dyDescent="0.25">
      <c r="A94" s="24" t="s">
        <v>340</v>
      </c>
      <c r="B94" s="22">
        <v>2.4489999999999998</v>
      </c>
      <c r="C94" s="17">
        <f t="shared" si="2"/>
        <v>4.381811048000003</v>
      </c>
    </row>
    <row r="95" spans="1:3" x14ac:dyDescent="0.25">
      <c r="A95" s="24" t="s">
        <v>341</v>
      </c>
      <c r="B95" s="22">
        <v>2.6150000000000002</v>
      </c>
      <c r="C95" s="17">
        <f t="shared" si="2"/>
        <v>8.5550297999999998</v>
      </c>
    </row>
    <row r="96" spans="1:3" x14ac:dyDescent="0.25">
      <c r="A96" s="24" t="s">
        <v>342</v>
      </c>
      <c r="B96" s="22">
        <v>2.2109999999999999</v>
      </c>
      <c r="C96" s="17">
        <f t="shared" ref="C96:C119" si="3">(26.248*B96*B96)-(107.78*B96)+(110.91)</f>
        <v>0.92231920800003309</v>
      </c>
    </row>
    <row r="97" spans="1:3" x14ac:dyDescent="0.25">
      <c r="A97" s="24" t="s">
        <v>343</v>
      </c>
      <c r="B97" s="22">
        <v>2.1539999999999999</v>
      </c>
      <c r="C97" s="17">
        <f t="shared" si="3"/>
        <v>0.53514556800000435</v>
      </c>
    </row>
    <row r="98" spans="1:3" x14ac:dyDescent="0.25">
      <c r="A98" s="24" t="s">
        <v>344</v>
      </c>
      <c r="B98" s="22">
        <v>2.0710000000000002</v>
      </c>
      <c r="C98" s="17">
        <f t="shared" si="3"/>
        <v>0.27636816800000474</v>
      </c>
    </row>
    <row r="99" spans="1:3" x14ac:dyDescent="0.25">
      <c r="A99" s="24" t="s">
        <v>345</v>
      </c>
      <c r="B99" s="22">
        <v>2.1890000000000001</v>
      </c>
      <c r="C99" s="17">
        <f t="shared" si="3"/>
        <v>0.75267280800001402</v>
      </c>
    </row>
    <row r="100" spans="1:3" x14ac:dyDescent="0.25">
      <c r="A100" s="24" t="s">
        <v>346</v>
      </c>
      <c r="B100" s="22">
        <v>2.2810000000000001</v>
      </c>
      <c r="C100" s="17">
        <f t="shared" si="3"/>
        <v>1.631140328000015</v>
      </c>
    </row>
    <row r="101" spans="1:3" x14ac:dyDescent="0.25">
      <c r="A101" s="24" t="s">
        <v>347</v>
      </c>
      <c r="B101" s="22">
        <v>2.4060000000000001</v>
      </c>
      <c r="C101" s="17">
        <f t="shared" si="3"/>
        <v>3.5366873279999993</v>
      </c>
    </row>
    <row r="102" spans="1:3" x14ac:dyDescent="0.25">
      <c r="A102" s="24" t="s">
        <v>348</v>
      </c>
      <c r="B102" s="22">
        <v>2.5790000000000002</v>
      </c>
      <c r="C102" s="17">
        <f t="shared" si="3"/>
        <v>7.5271537680000051</v>
      </c>
    </row>
    <row r="103" spans="1:3" x14ac:dyDescent="0.25">
      <c r="A103" s="24" t="s">
        <v>349</v>
      </c>
      <c r="B103" s="22">
        <v>2.8260000000000001</v>
      </c>
      <c r="C103" s="17">
        <f t="shared" si="3"/>
        <v>15.94749244800002</v>
      </c>
    </row>
    <row r="104" spans="1:3" x14ac:dyDescent="0.25">
      <c r="A104" s="24" t="s">
        <v>128</v>
      </c>
      <c r="B104" s="22">
        <v>1.798</v>
      </c>
      <c r="C104" s="17">
        <f t="shared" si="3"/>
        <v>1.9761993919999981</v>
      </c>
    </row>
    <row r="105" spans="1:3" x14ac:dyDescent="0.25">
      <c r="A105" s="24" t="s">
        <v>129</v>
      </c>
      <c r="B105" s="22">
        <v>1.421</v>
      </c>
      <c r="C105" s="17">
        <f t="shared" si="3"/>
        <v>10.755657767999992</v>
      </c>
    </row>
    <row r="106" spans="1:3" x14ac:dyDescent="0.25">
      <c r="A106" s="24" t="s">
        <v>130</v>
      </c>
      <c r="B106" s="22">
        <v>1.7630000000000001</v>
      </c>
      <c r="C106" s="17">
        <f t="shared" si="3"/>
        <v>2.4770799120000078</v>
      </c>
    </row>
    <row r="107" spans="1:3" x14ac:dyDescent="0.25">
      <c r="A107" s="24" t="s">
        <v>131</v>
      </c>
      <c r="B107" s="22">
        <v>1.95</v>
      </c>
      <c r="C107" s="17">
        <f t="shared" si="3"/>
        <v>0.54702000000000339</v>
      </c>
    </row>
    <row r="108" spans="1:3" x14ac:dyDescent="0.25">
      <c r="A108" s="24" t="s">
        <v>134</v>
      </c>
      <c r="B108" s="22">
        <v>2.145</v>
      </c>
      <c r="C108" s="17">
        <f t="shared" si="3"/>
        <v>0.48960420000000227</v>
      </c>
    </row>
    <row r="109" spans="1:3" x14ac:dyDescent="0.25">
      <c r="A109" s="24" t="s">
        <v>135</v>
      </c>
      <c r="B109" s="22">
        <v>2.302</v>
      </c>
      <c r="C109" s="17">
        <f t="shared" si="3"/>
        <v>1.8939465919999918</v>
      </c>
    </row>
    <row r="110" spans="1:3" x14ac:dyDescent="0.25">
      <c r="A110" s="24" t="s">
        <v>136</v>
      </c>
      <c r="B110" s="22">
        <v>2.621</v>
      </c>
      <c r="C110" s="17">
        <f t="shared" si="3"/>
        <v>8.7329569679999963</v>
      </c>
    </row>
    <row r="111" spans="1:3" x14ac:dyDescent="0.25">
      <c r="A111" s="24" t="s">
        <v>137</v>
      </c>
      <c r="B111" s="22">
        <v>2.544</v>
      </c>
      <c r="C111" s="17">
        <f t="shared" si="3"/>
        <v>6.5930561280000006</v>
      </c>
    </row>
    <row r="112" spans="1:3" x14ac:dyDescent="0.25">
      <c r="A112" s="24" t="s">
        <v>140</v>
      </c>
      <c r="B112" s="22">
        <v>1.3480000000000001</v>
      </c>
      <c r="C112" s="17">
        <f t="shared" si="3"/>
        <v>13.317905792000005</v>
      </c>
    </row>
    <row r="113" spans="1:3" x14ac:dyDescent="0.25">
      <c r="A113" s="24" t="s">
        <v>141</v>
      </c>
      <c r="B113" s="22">
        <v>1.8840000000000001</v>
      </c>
      <c r="C113" s="17">
        <f t="shared" si="3"/>
        <v>1.0186010879999969</v>
      </c>
    </row>
    <row r="114" spans="1:3" x14ac:dyDescent="0.25">
      <c r="A114" s="24" t="s">
        <v>142</v>
      </c>
      <c r="B114" s="22">
        <v>2.0150000000000001</v>
      </c>
      <c r="C114" s="17">
        <f t="shared" si="3"/>
        <v>0.30608580000000529</v>
      </c>
    </row>
    <row r="115" spans="1:3" x14ac:dyDescent="0.25">
      <c r="A115" s="24" t="s">
        <v>143</v>
      </c>
      <c r="B115" s="22">
        <v>2.0129999999999999</v>
      </c>
      <c r="C115" s="17">
        <f t="shared" si="3"/>
        <v>0.31019191199999341</v>
      </c>
    </row>
    <row r="116" spans="1:3" x14ac:dyDescent="0.25">
      <c r="A116" s="24" t="s">
        <v>146</v>
      </c>
      <c r="B116" s="22">
        <v>2.048</v>
      </c>
      <c r="C116" s="17">
        <f t="shared" si="3"/>
        <v>0.26865139199999533</v>
      </c>
    </row>
    <row r="117" spans="1:3" x14ac:dyDescent="0.25">
      <c r="A117" s="24" t="s">
        <v>147</v>
      </c>
      <c r="B117" s="22">
        <v>2.1750000000000003</v>
      </c>
      <c r="C117" s="17">
        <f t="shared" si="3"/>
        <v>0.657944999999998</v>
      </c>
    </row>
    <row r="118" spans="1:3" x14ac:dyDescent="0.25">
      <c r="A118" s="24" t="s">
        <v>148</v>
      </c>
      <c r="B118" s="22">
        <v>2.4369999999999998</v>
      </c>
      <c r="C118" s="17">
        <f t="shared" si="3"/>
        <v>4.1361983120000048</v>
      </c>
    </row>
    <row r="119" spans="1:3" x14ac:dyDescent="0.25">
      <c r="A119" s="24" t="s">
        <v>149</v>
      </c>
      <c r="B119" s="22">
        <v>2.5640000000000001</v>
      </c>
      <c r="C119" s="17">
        <f t="shared" si="3"/>
        <v>7.1189518080000198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23"/>
  <sheetViews>
    <sheetView workbookViewId="0">
      <selection activeCell="N3" sqref="N3"/>
    </sheetView>
  </sheetViews>
  <sheetFormatPr defaultRowHeight="15" x14ac:dyDescent="0.25"/>
  <cols>
    <col min="1" max="1" width="22.28515625" customWidth="1"/>
    <col min="2" max="2" width="12.85546875" customWidth="1"/>
    <col min="3" max="3" width="10.85546875" customWidth="1"/>
    <col min="4" max="4" width="12" customWidth="1"/>
    <col min="5" max="5" width="19.5703125" customWidth="1"/>
  </cols>
  <sheetData>
    <row r="2" spans="1:12" x14ac:dyDescent="0.25">
      <c r="A2" s="20">
        <v>2.9250000000000003</v>
      </c>
      <c r="B2" s="22">
        <v>0.82300000000000006</v>
      </c>
      <c r="C2" s="22">
        <v>0.70100000000000007</v>
      </c>
      <c r="D2" s="22">
        <v>0.71299999999999997</v>
      </c>
      <c r="E2" s="22">
        <v>1.157</v>
      </c>
      <c r="F2" s="22">
        <v>1.2929999999999999</v>
      </c>
      <c r="G2" s="22">
        <v>1.1080000000000001</v>
      </c>
      <c r="H2" s="22">
        <v>0.85299999999999998</v>
      </c>
      <c r="I2" s="22">
        <v>0.95600000000000007</v>
      </c>
      <c r="J2" s="22">
        <v>1.026</v>
      </c>
      <c r="K2" s="22">
        <v>1.284</v>
      </c>
      <c r="L2" s="22">
        <v>1.4079999999999999</v>
      </c>
    </row>
    <row r="3" spans="1:12" x14ac:dyDescent="0.25">
      <c r="A3" s="20">
        <v>1.907</v>
      </c>
      <c r="B3" s="22">
        <v>0.61599999999999999</v>
      </c>
      <c r="C3" s="22">
        <v>0.52300000000000002</v>
      </c>
      <c r="D3" s="22">
        <v>0.71</v>
      </c>
      <c r="E3" s="22">
        <v>1.0649999999999999</v>
      </c>
      <c r="F3" s="22">
        <v>1.21</v>
      </c>
      <c r="G3" s="22">
        <v>1.234</v>
      </c>
      <c r="H3" s="22">
        <v>0.81900000000000006</v>
      </c>
      <c r="I3" s="22">
        <v>0.91300000000000003</v>
      </c>
      <c r="J3" s="22">
        <v>0.85199999999999998</v>
      </c>
      <c r="K3" s="22">
        <v>1.1559999999999999</v>
      </c>
      <c r="L3" s="22">
        <v>1.2070000000000001</v>
      </c>
    </row>
    <row r="4" spans="1:12" x14ac:dyDescent="0.25">
      <c r="A4" s="20">
        <v>1.0960000000000001</v>
      </c>
      <c r="B4" s="22">
        <v>0.69900000000000007</v>
      </c>
      <c r="C4" s="22">
        <v>0.47600000000000003</v>
      </c>
      <c r="D4" s="22">
        <v>0.63</v>
      </c>
      <c r="E4" s="22">
        <v>1.175</v>
      </c>
      <c r="F4" s="22">
        <v>1.129</v>
      </c>
      <c r="G4" s="22">
        <v>1.1739999999999999</v>
      </c>
      <c r="H4" s="22">
        <v>0.91600000000000004</v>
      </c>
      <c r="I4" s="22">
        <v>0.99399999999999999</v>
      </c>
      <c r="J4" s="22">
        <v>0.91200000000000003</v>
      </c>
      <c r="K4" s="22">
        <v>1.089</v>
      </c>
      <c r="L4" s="22">
        <v>1.117</v>
      </c>
    </row>
    <row r="5" spans="1:12" x14ac:dyDescent="0.25">
      <c r="A5" s="20">
        <v>0.64700000000000002</v>
      </c>
      <c r="B5" s="22">
        <v>0.67</v>
      </c>
      <c r="C5" s="22">
        <v>0.63800000000000001</v>
      </c>
      <c r="D5" s="22">
        <v>0.69400000000000006</v>
      </c>
      <c r="E5" s="22">
        <v>1.1120000000000001</v>
      </c>
      <c r="F5" s="22">
        <v>1.256</v>
      </c>
      <c r="G5" s="22">
        <v>1.8069999999999999</v>
      </c>
      <c r="H5" s="22">
        <v>0.752</v>
      </c>
      <c r="I5" s="22">
        <v>0.90100000000000002</v>
      </c>
      <c r="J5" s="22">
        <v>0.82100000000000006</v>
      </c>
      <c r="K5" s="22">
        <v>1.1779999999999999</v>
      </c>
      <c r="L5" s="22">
        <v>1.1400000000000001</v>
      </c>
    </row>
    <row r="6" spans="1:12" x14ac:dyDescent="0.25">
      <c r="A6" s="20">
        <v>0.30499999999999999</v>
      </c>
      <c r="B6" s="22">
        <v>0.74099999999999999</v>
      </c>
      <c r="C6" s="22">
        <v>0.69100000000000006</v>
      </c>
      <c r="D6" s="22">
        <v>0.78300000000000003</v>
      </c>
      <c r="E6" s="22">
        <v>1.2989999999999999</v>
      </c>
      <c r="F6" s="22">
        <v>1.385</v>
      </c>
      <c r="G6" s="22">
        <v>1.391</v>
      </c>
      <c r="H6" s="22">
        <v>1.0509999999999999</v>
      </c>
      <c r="I6" s="22">
        <v>0.9</v>
      </c>
      <c r="J6" s="22">
        <v>0.93900000000000006</v>
      </c>
      <c r="K6" s="22">
        <v>1.2050000000000001</v>
      </c>
      <c r="L6" s="22">
        <v>1.1120000000000001</v>
      </c>
    </row>
    <row r="7" spans="1:12" x14ac:dyDescent="0.25">
      <c r="A7" s="21">
        <v>8.8999999999999996E-2</v>
      </c>
      <c r="B7" s="22">
        <v>0.76300000000000001</v>
      </c>
      <c r="C7" s="22">
        <v>0.65</v>
      </c>
      <c r="D7" s="22">
        <v>0.68300000000000005</v>
      </c>
      <c r="E7" s="22">
        <v>1.2730000000000001</v>
      </c>
      <c r="F7" s="22">
        <v>1.1360000000000001</v>
      </c>
      <c r="G7" s="22">
        <v>1.0660000000000001</v>
      </c>
      <c r="H7" s="22">
        <v>0.77100000000000002</v>
      </c>
      <c r="I7" s="22">
        <v>0.72099999999999997</v>
      </c>
      <c r="J7" s="22">
        <v>0.77600000000000002</v>
      </c>
      <c r="K7" s="22">
        <v>1.0369999999999999</v>
      </c>
      <c r="L7" s="22">
        <v>1.2010000000000001</v>
      </c>
    </row>
    <row r="8" spans="1:12" x14ac:dyDescent="0.25">
      <c r="A8" s="22">
        <v>0.70000000000000007</v>
      </c>
      <c r="B8" s="22">
        <v>0.73599999999999999</v>
      </c>
      <c r="C8" s="22">
        <v>0.57000000000000006</v>
      </c>
      <c r="D8" s="22">
        <v>1.075</v>
      </c>
      <c r="E8" s="22">
        <v>1.173</v>
      </c>
      <c r="F8" s="22">
        <v>1.0660000000000001</v>
      </c>
      <c r="G8" s="22">
        <v>0.78300000000000003</v>
      </c>
      <c r="H8" s="22">
        <v>0.877</v>
      </c>
      <c r="I8" s="22">
        <v>0.95900000000000007</v>
      </c>
      <c r="J8" s="22">
        <v>1.0660000000000001</v>
      </c>
      <c r="K8" s="22">
        <v>1.1819999999999999</v>
      </c>
      <c r="L8" s="22">
        <v>1.1830000000000001</v>
      </c>
    </row>
    <row r="9" spans="1:12" x14ac:dyDescent="0.25">
      <c r="A9" s="22">
        <v>0.71899999999999997</v>
      </c>
      <c r="B9" s="22">
        <v>0.77300000000000002</v>
      </c>
      <c r="C9" s="22">
        <v>0.52600000000000002</v>
      </c>
      <c r="D9" s="22">
        <v>0.92900000000000005</v>
      </c>
      <c r="E9" s="22">
        <v>1.1919999999999999</v>
      </c>
      <c r="F9" s="22">
        <v>1.181</v>
      </c>
      <c r="G9" s="22">
        <v>0.748</v>
      </c>
      <c r="H9" s="22">
        <v>0.66600000000000004</v>
      </c>
      <c r="I9" s="22">
        <v>0.75700000000000001</v>
      </c>
      <c r="J9" s="22">
        <v>1.0609999999999999</v>
      </c>
      <c r="K9" s="22">
        <v>1.19</v>
      </c>
      <c r="L9" s="22">
        <v>1.262</v>
      </c>
    </row>
    <row r="15" spans="1:12" x14ac:dyDescent="0.25">
      <c r="B15" s="2" t="s">
        <v>199</v>
      </c>
      <c r="C15" s="2" t="s">
        <v>62</v>
      </c>
      <c r="D15" s="2" t="s">
        <v>63</v>
      </c>
      <c r="E15" s="2" t="s">
        <v>64</v>
      </c>
    </row>
    <row r="16" spans="1:12" x14ac:dyDescent="0.25">
      <c r="A16" t="s">
        <v>65</v>
      </c>
      <c r="B16" s="20">
        <v>2.9250000000000003</v>
      </c>
      <c r="C16" s="14">
        <f>B16-B21</f>
        <v>2.8360000000000003</v>
      </c>
      <c r="D16" s="14">
        <v>80</v>
      </c>
      <c r="E16" s="17">
        <f>(5.405*C16*C16)+(12.309*C16)+(1.1728)</f>
        <v>79.552976880000017</v>
      </c>
    </row>
    <row r="17" spans="1:5" x14ac:dyDescent="0.25">
      <c r="A17" t="s">
        <v>66</v>
      </c>
      <c r="B17" s="20">
        <v>1.907</v>
      </c>
      <c r="C17" s="14">
        <f>B17-B21</f>
        <v>1.8180000000000001</v>
      </c>
      <c r="D17" s="14">
        <v>40</v>
      </c>
      <c r="E17" s="17">
        <f t="shared" ref="E17:E21" si="0">(5.405*C17*C17)+(12.309*C17)+(1.1728)</f>
        <v>41.414757220000006</v>
      </c>
    </row>
    <row r="18" spans="1:5" x14ac:dyDescent="0.25">
      <c r="A18" t="s">
        <v>67</v>
      </c>
      <c r="B18" s="20">
        <v>1.0960000000000001</v>
      </c>
      <c r="C18" s="14">
        <f>B18-B21</f>
        <v>1.0070000000000001</v>
      </c>
      <c r="D18" s="14">
        <v>20</v>
      </c>
      <c r="E18" s="17">
        <f t="shared" si="0"/>
        <v>19.048897844999999</v>
      </c>
    </row>
    <row r="19" spans="1:5" x14ac:dyDescent="0.25">
      <c r="A19" t="s">
        <v>68</v>
      </c>
      <c r="B19" s="20">
        <v>0.64700000000000002</v>
      </c>
      <c r="C19" s="14">
        <f>B19-B21</f>
        <v>0.55800000000000005</v>
      </c>
      <c r="D19" s="14">
        <v>10</v>
      </c>
      <c r="E19" s="17">
        <f t="shared" si="0"/>
        <v>9.72414442</v>
      </c>
    </row>
    <row r="20" spans="1:5" x14ac:dyDescent="0.25">
      <c r="A20" t="s">
        <v>69</v>
      </c>
      <c r="B20" s="20">
        <v>0.30499999999999999</v>
      </c>
      <c r="C20" s="14">
        <f>B20-B21</f>
        <v>0.216</v>
      </c>
      <c r="D20" s="14">
        <v>5</v>
      </c>
      <c r="E20" s="17">
        <f t="shared" si="0"/>
        <v>4.0837196799999997</v>
      </c>
    </row>
    <row r="21" spans="1:5" x14ac:dyDescent="0.25">
      <c r="A21" t="s">
        <v>71</v>
      </c>
      <c r="B21" s="21">
        <v>8.8999999999999996E-2</v>
      </c>
      <c r="C21" s="14">
        <f>B21-B21</f>
        <v>0</v>
      </c>
      <c r="D21" s="14">
        <v>0</v>
      </c>
      <c r="E21" s="17">
        <f t="shared" si="0"/>
        <v>1.1728000000000001</v>
      </c>
    </row>
    <row r="33" spans="1:5" x14ac:dyDescent="0.25">
      <c r="A33" s="24" t="s">
        <v>73</v>
      </c>
      <c r="B33" s="22" t="s">
        <v>61</v>
      </c>
      <c r="C33" s="23" t="s">
        <v>71</v>
      </c>
      <c r="D33" s="14" t="s">
        <v>62</v>
      </c>
      <c r="E33" s="25" t="s">
        <v>351</v>
      </c>
    </row>
    <row r="34" spans="1:5" x14ac:dyDescent="0.25">
      <c r="A34" s="24" t="s">
        <v>110</v>
      </c>
      <c r="B34" s="22">
        <v>0.70000000000000007</v>
      </c>
      <c r="C34" s="21">
        <v>8.8999999999999996E-2</v>
      </c>
      <c r="D34" s="14">
        <f t="shared" ref="D34:D65" si="1">(B34-C34)</f>
        <v>0.6110000000000001</v>
      </c>
      <c r="E34" s="17">
        <f t="shared" ref="E34:E65" si="2">(5.405*D34*D34)+(12.309*D34)+(1.1728)</f>
        <v>10.711399005000002</v>
      </c>
    </row>
    <row r="35" spans="1:5" x14ac:dyDescent="0.25">
      <c r="A35" s="24" t="s">
        <v>111</v>
      </c>
      <c r="B35" s="22">
        <v>0.71899999999999997</v>
      </c>
      <c r="C35" s="21">
        <v>8.8999999999999996E-2</v>
      </c>
      <c r="D35" s="14">
        <f t="shared" si="1"/>
        <v>0.63</v>
      </c>
      <c r="E35" s="17">
        <f t="shared" si="2"/>
        <v>11.072714500000002</v>
      </c>
    </row>
    <row r="36" spans="1:5" x14ac:dyDescent="0.25">
      <c r="A36" s="24" t="s">
        <v>112</v>
      </c>
      <c r="B36" s="22">
        <v>0.82300000000000006</v>
      </c>
      <c r="C36" s="21">
        <v>8.8999999999999996E-2</v>
      </c>
      <c r="D36" s="14">
        <f t="shared" si="1"/>
        <v>0.7340000000000001</v>
      </c>
      <c r="E36" s="17">
        <f t="shared" si="2"/>
        <v>13.119582180000004</v>
      </c>
    </row>
    <row r="37" spans="1:5" x14ac:dyDescent="0.25">
      <c r="A37" s="24" t="s">
        <v>113</v>
      </c>
      <c r="B37" s="22">
        <v>0.61599999999999999</v>
      </c>
      <c r="C37" s="21">
        <v>8.8999999999999996E-2</v>
      </c>
      <c r="D37" s="14">
        <f t="shared" si="1"/>
        <v>0.52700000000000002</v>
      </c>
      <c r="E37" s="17">
        <f t="shared" si="2"/>
        <v>9.1607682449999999</v>
      </c>
    </row>
    <row r="38" spans="1:5" x14ac:dyDescent="0.25">
      <c r="A38" s="24" t="s">
        <v>114</v>
      </c>
      <c r="B38" s="22">
        <v>0.69900000000000007</v>
      </c>
      <c r="C38" s="21">
        <v>8.8999999999999996E-2</v>
      </c>
      <c r="D38" s="14">
        <f t="shared" si="1"/>
        <v>0.6100000000000001</v>
      </c>
      <c r="E38" s="17">
        <f t="shared" si="2"/>
        <v>10.692490500000002</v>
      </c>
    </row>
    <row r="39" spans="1:5" x14ac:dyDescent="0.25">
      <c r="A39" s="24" t="s">
        <v>115</v>
      </c>
      <c r="B39" s="22">
        <v>0.67</v>
      </c>
      <c r="C39" s="21">
        <v>8.8999999999999996E-2</v>
      </c>
      <c r="D39" s="14">
        <f t="shared" si="1"/>
        <v>0.58100000000000007</v>
      </c>
      <c r="E39" s="17">
        <f t="shared" si="2"/>
        <v>10.148846205000002</v>
      </c>
    </row>
    <row r="40" spans="1:5" x14ac:dyDescent="0.25">
      <c r="A40" s="24" t="s">
        <v>296</v>
      </c>
      <c r="B40" s="22">
        <v>0.74099999999999999</v>
      </c>
      <c r="C40" s="21">
        <v>8.8999999999999996E-2</v>
      </c>
      <c r="D40" s="14">
        <f t="shared" si="1"/>
        <v>0.65200000000000002</v>
      </c>
      <c r="E40" s="17">
        <f t="shared" si="2"/>
        <v>11.495955120000001</v>
      </c>
    </row>
    <row r="41" spans="1:5" x14ac:dyDescent="0.25">
      <c r="A41" s="24" t="s">
        <v>297</v>
      </c>
      <c r="B41" s="22">
        <v>0.76300000000000001</v>
      </c>
      <c r="C41" s="21">
        <v>8.8999999999999996E-2</v>
      </c>
      <c r="D41" s="14">
        <f t="shared" si="1"/>
        <v>0.67400000000000004</v>
      </c>
      <c r="E41" s="17">
        <f t="shared" si="2"/>
        <v>11.92442778</v>
      </c>
    </row>
    <row r="42" spans="1:5" x14ac:dyDescent="0.25">
      <c r="A42" s="24" t="s">
        <v>298</v>
      </c>
      <c r="B42" s="22">
        <v>0.73599999999999999</v>
      </c>
      <c r="C42" s="21">
        <v>8.8999999999999996E-2</v>
      </c>
      <c r="D42" s="14">
        <f t="shared" si="1"/>
        <v>0.64700000000000002</v>
      </c>
      <c r="E42" s="17">
        <f t="shared" si="2"/>
        <v>11.399304645000001</v>
      </c>
    </row>
    <row r="43" spans="1:5" x14ac:dyDescent="0.25">
      <c r="A43" s="24" t="s">
        <v>299</v>
      </c>
      <c r="B43" s="22">
        <v>0.77300000000000002</v>
      </c>
      <c r="C43" s="21">
        <v>8.8999999999999996E-2</v>
      </c>
      <c r="D43" s="14">
        <f t="shared" si="1"/>
        <v>0.68400000000000005</v>
      </c>
      <c r="E43" s="17">
        <f t="shared" si="2"/>
        <v>12.120917680000002</v>
      </c>
    </row>
    <row r="44" spans="1:5" x14ac:dyDescent="0.25">
      <c r="A44" s="24" t="s">
        <v>300</v>
      </c>
      <c r="B44" s="22">
        <v>0.70100000000000007</v>
      </c>
      <c r="C44" s="21">
        <v>8.8999999999999996E-2</v>
      </c>
      <c r="D44" s="14">
        <f t="shared" si="1"/>
        <v>0.6120000000000001</v>
      </c>
      <c r="E44" s="17">
        <f t="shared" si="2"/>
        <v>10.730318320000002</v>
      </c>
    </row>
    <row r="45" spans="1:5" x14ac:dyDescent="0.25">
      <c r="A45" s="24" t="s">
        <v>301</v>
      </c>
      <c r="B45" s="22">
        <v>0.52300000000000002</v>
      </c>
      <c r="C45" s="21">
        <v>8.8999999999999996E-2</v>
      </c>
      <c r="D45" s="14">
        <f t="shared" si="1"/>
        <v>0.43400000000000005</v>
      </c>
      <c r="E45" s="17">
        <f t="shared" si="2"/>
        <v>7.5329701800000013</v>
      </c>
    </row>
    <row r="46" spans="1:5" x14ac:dyDescent="0.25">
      <c r="A46" s="24" t="s">
        <v>302</v>
      </c>
      <c r="B46" s="22">
        <v>0.47600000000000003</v>
      </c>
      <c r="C46" s="21">
        <v>8.8999999999999996E-2</v>
      </c>
      <c r="D46" s="14">
        <f t="shared" si="1"/>
        <v>0.38700000000000001</v>
      </c>
      <c r="E46" s="17">
        <f t="shared" si="2"/>
        <v>6.7458844449999997</v>
      </c>
    </row>
    <row r="47" spans="1:5" x14ac:dyDescent="0.25">
      <c r="A47" s="24" t="s">
        <v>303</v>
      </c>
      <c r="B47" s="22">
        <v>0.63800000000000001</v>
      </c>
      <c r="C47" s="21">
        <v>8.8999999999999996E-2</v>
      </c>
      <c r="D47" s="14">
        <f t="shared" si="1"/>
        <v>0.54900000000000004</v>
      </c>
      <c r="E47" s="17">
        <f t="shared" si="2"/>
        <v>9.5595134050000006</v>
      </c>
    </row>
    <row r="48" spans="1:5" x14ac:dyDescent="0.25">
      <c r="A48" s="24" t="s">
        <v>304</v>
      </c>
      <c r="B48" s="22">
        <v>0.69100000000000006</v>
      </c>
      <c r="C48" s="21">
        <v>8.8999999999999996E-2</v>
      </c>
      <c r="D48" s="14">
        <f t="shared" si="1"/>
        <v>0.60200000000000009</v>
      </c>
      <c r="E48" s="17">
        <f t="shared" si="2"/>
        <v>10.541611620000003</v>
      </c>
    </row>
    <row r="49" spans="1:5" x14ac:dyDescent="0.25">
      <c r="A49" s="24" t="s">
        <v>305</v>
      </c>
      <c r="B49" s="22">
        <v>0.65</v>
      </c>
      <c r="C49" s="21">
        <v>8.8999999999999996E-2</v>
      </c>
      <c r="D49" s="14">
        <f t="shared" si="1"/>
        <v>0.56100000000000005</v>
      </c>
      <c r="E49" s="17">
        <f t="shared" si="2"/>
        <v>9.7792160050000003</v>
      </c>
    </row>
    <row r="50" spans="1:5" x14ac:dyDescent="0.25">
      <c r="A50" s="24" t="s">
        <v>306</v>
      </c>
      <c r="B50" s="22">
        <v>0.57000000000000006</v>
      </c>
      <c r="C50" s="21">
        <v>8.8999999999999996E-2</v>
      </c>
      <c r="D50" s="14">
        <f t="shared" si="1"/>
        <v>0.48100000000000009</v>
      </c>
      <c r="E50" s="17">
        <f t="shared" si="2"/>
        <v>8.3439352050000011</v>
      </c>
    </row>
    <row r="51" spans="1:5" x14ac:dyDescent="0.25">
      <c r="A51" s="24" t="s">
        <v>307</v>
      </c>
      <c r="B51" s="22">
        <v>0.52600000000000002</v>
      </c>
      <c r="C51" s="21">
        <v>8.8999999999999996E-2</v>
      </c>
      <c r="D51" s="14">
        <f t="shared" si="1"/>
        <v>0.43700000000000006</v>
      </c>
      <c r="E51" s="17">
        <f t="shared" si="2"/>
        <v>7.5840204450000002</v>
      </c>
    </row>
    <row r="52" spans="1:5" x14ac:dyDescent="0.25">
      <c r="A52" s="24" t="s">
        <v>308</v>
      </c>
      <c r="B52" s="22">
        <v>0.71299999999999997</v>
      </c>
      <c r="C52" s="21">
        <v>8.8999999999999996E-2</v>
      </c>
      <c r="D52" s="14">
        <f t="shared" si="1"/>
        <v>0.624</v>
      </c>
      <c r="E52" s="17">
        <f t="shared" si="2"/>
        <v>10.95819328</v>
      </c>
    </row>
    <row r="53" spans="1:5" x14ac:dyDescent="0.25">
      <c r="A53" s="24" t="s">
        <v>309</v>
      </c>
      <c r="B53" s="22">
        <v>0.71</v>
      </c>
      <c r="C53" s="21">
        <v>8.8999999999999996E-2</v>
      </c>
      <c r="D53" s="14">
        <f t="shared" si="1"/>
        <v>0.621</v>
      </c>
      <c r="E53" s="17">
        <f t="shared" si="2"/>
        <v>10.901078605</v>
      </c>
    </row>
    <row r="54" spans="1:5" x14ac:dyDescent="0.25">
      <c r="A54" s="24" t="s">
        <v>310</v>
      </c>
      <c r="B54" s="22">
        <v>0.63</v>
      </c>
      <c r="C54" s="21">
        <v>8.8999999999999996E-2</v>
      </c>
      <c r="D54" s="14">
        <f t="shared" si="1"/>
        <v>0.54100000000000004</v>
      </c>
      <c r="E54" s="17">
        <f t="shared" si="2"/>
        <v>9.4139098050000012</v>
      </c>
    </row>
    <row r="55" spans="1:5" x14ac:dyDescent="0.25">
      <c r="A55" s="24" t="s">
        <v>311</v>
      </c>
      <c r="B55" s="22">
        <v>0.69400000000000006</v>
      </c>
      <c r="C55" s="21">
        <v>8.8999999999999996E-2</v>
      </c>
      <c r="D55" s="14">
        <f t="shared" si="1"/>
        <v>0.60500000000000009</v>
      </c>
      <c r="E55" s="17">
        <f t="shared" si="2"/>
        <v>10.598110125000002</v>
      </c>
    </row>
    <row r="56" spans="1:5" x14ac:dyDescent="0.25">
      <c r="A56" s="24" t="s">
        <v>312</v>
      </c>
      <c r="B56" s="22">
        <v>0.78300000000000003</v>
      </c>
      <c r="C56" s="21">
        <v>8.8999999999999996E-2</v>
      </c>
      <c r="D56" s="14">
        <f t="shared" si="1"/>
        <v>0.69400000000000006</v>
      </c>
      <c r="E56" s="17">
        <f t="shared" si="2"/>
        <v>12.31848858</v>
      </c>
    </row>
    <row r="57" spans="1:5" x14ac:dyDescent="0.25">
      <c r="A57" s="24" t="s">
        <v>313</v>
      </c>
      <c r="B57" s="22">
        <v>0.68300000000000005</v>
      </c>
      <c r="C57" s="21">
        <v>8.8999999999999996E-2</v>
      </c>
      <c r="D57" s="14">
        <f t="shared" si="1"/>
        <v>0.59400000000000008</v>
      </c>
      <c r="E57" s="17">
        <f t="shared" si="2"/>
        <v>10.391424580000002</v>
      </c>
    </row>
    <row r="58" spans="1:5" x14ac:dyDescent="0.25">
      <c r="A58" s="24" t="s">
        <v>116</v>
      </c>
      <c r="B58" s="22">
        <v>1.075</v>
      </c>
      <c r="C58" s="21">
        <v>8.8999999999999996E-2</v>
      </c>
      <c r="D58" s="14">
        <f t="shared" si="1"/>
        <v>0.98599999999999999</v>
      </c>
      <c r="E58" s="17">
        <f t="shared" si="2"/>
        <v>18.564193379999999</v>
      </c>
    </row>
    <row r="59" spans="1:5" x14ac:dyDescent="0.25">
      <c r="A59" s="24" t="s">
        <v>117</v>
      </c>
      <c r="B59" s="22">
        <v>0.92900000000000005</v>
      </c>
      <c r="C59" s="21">
        <v>8.8999999999999996E-2</v>
      </c>
      <c r="D59" s="14">
        <f t="shared" si="1"/>
        <v>0.84000000000000008</v>
      </c>
      <c r="E59" s="17">
        <f t="shared" si="2"/>
        <v>15.326128000000002</v>
      </c>
    </row>
    <row r="60" spans="1:5" x14ac:dyDescent="0.25">
      <c r="A60" s="24" t="s">
        <v>118</v>
      </c>
      <c r="B60" s="22">
        <v>1.157</v>
      </c>
      <c r="C60" s="21">
        <v>8.8999999999999996E-2</v>
      </c>
      <c r="D60" s="14">
        <f t="shared" si="1"/>
        <v>1.0680000000000001</v>
      </c>
      <c r="E60" s="17">
        <f t="shared" si="2"/>
        <v>20.483884719999999</v>
      </c>
    </row>
    <row r="61" spans="1:5" x14ac:dyDescent="0.25">
      <c r="A61" s="24" t="s">
        <v>119</v>
      </c>
      <c r="B61" s="22">
        <v>1.0649999999999999</v>
      </c>
      <c r="C61" s="21">
        <v>8.8999999999999996E-2</v>
      </c>
      <c r="D61" s="14">
        <f t="shared" si="1"/>
        <v>0.97599999999999998</v>
      </c>
      <c r="E61" s="17">
        <f t="shared" si="2"/>
        <v>18.335057279999997</v>
      </c>
    </row>
    <row r="62" spans="1:5" x14ac:dyDescent="0.25">
      <c r="A62" s="24" t="s">
        <v>120</v>
      </c>
      <c r="B62" s="22">
        <v>1.175</v>
      </c>
      <c r="C62" s="21">
        <v>8.8999999999999996E-2</v>
      </c>
      <c r="D62" s="14">
        <f t="shared" si="1"/>
        <v>1.0860000000000001</v>
      </c>
      <c r="E62" s="17">
        <f t="shared" si="2"/>
        <v>20.915009379999997</v>
      </c>
    </row>
    <row r="63" spans="1:5" x14ac:dyDescent="0.25">
      <c r="A63" s="24" t="s">
        <v>121</v>
      </c>
      <c r="B63" s="22">
        <v>1.1120000000000001</v>
      </c>
      <c r="C63" s="21">
        <v>8.8999999999999996E-2</v>
      </c>
      <c r="D63" s="14">
        <f t="shared" si="1"/>
        <v>1.0230000000000001</v>
      </c>
      <c r="E63" s="17">
        <f t="shared" si="2"/>
        <v>19.421396245</v>
      </c>
    </row>
    <row r="64" spans="1:5" x14ac:dyDescent="0.25">
      <c r="A64" s="24" t="s">
        <v>314</v>
      </c>
      <c r="B64" s="22">
        <v>1.2989999999999999</v>
      </c>
      <c r="C64" s="21">
        <v>8.8999999999999996E-2</v>
      </c>
      <c r="D64" s="14">
        <f t="shared" si="1"/>
        <v>1.21</v>
      </c>
      <c r="E64" s="17">
        <f t="shared" si="2"/>
        <v>23.980150499999997</v>
      </c>
    </row>
    <row r="65" spans="1:5" x14ac:dyDescent="0.25">
      <c r="A65" s="24" t="s">
        <v>315</v>
      </c>
      <c r="B65" s="22">
        <v>1.2730000000000001</v>
      </c>
      <c r="C65" s="21">
        <v>8.8999999999999996E-2</v>
      </c>
      <c r="D65" s="14">
        <f t="shared" si="1"/>
        <v>1.1840000000000002</v>
      </c>
      <c r="E65" s="17">
        <f t="shared" si="2"/>
        <v>23.323687680000003</v>
      </c>
    </row>
    <row r="66" spans="1:5" x14ac:dyDescent="0.25">
      <c r="A66" s="24" t="s">
        <v>316</v>
      </c>
      <c r="B66" s="22">
        <v>1.173</v>
      </c>
      <c r="C66" s="21">
        <v>8.8999999999999996E-2</v>
      </c>
      <c r="D66" s="14">
        <f t="shared" ref="D66:D97" si="3">(B66-C66)</f>
        <v>1.0840000000000001</v>
      </c>
      <c r="E66" s="17">
        <f t="shared" ref="E66:E97" si="4">(5.405*D66*D66)+(12.309*D66)+(1.1728)</f>
        <v>20.866933680000002</v>
      </c>
    </row>
    <row r="67" spans="1:5" x14ac:dyDescent="0.25">
      <c r="A67" s="24" t="s">
        <v>317</v>
      </c>
      <c r="B67" s="22">
        <v>1.1919999999999999</v>
      </c>
      <c r="C67" s="21">
        <v>8.8999999999999996E-2</v>
      </c>
      <c r="D67" s="14">
        <f t="shared" si="3"/>
        <v>1.103</v>
      </c>
      <c r="E67" s="17">
        <f t="shared" si="4"/>
        <v>21.325398644999996</v>
      </c>
    </row>
    <row r="68" spans="1:5" x14ac:dyDescent="0.25">
      <c r="A68" s="24" t="s">
        <v>318</v>
      </c>
      <c r="B68" s="22">
        <v>1.2929999999999999</v>
      </c>
      <c r="C68" s="21">
        <v>8.8999999999999996E-2</v>
      </c>
      <c r="D68" s="14">
        <f t="shared" si="3"/>
        <v>1.204</v>
      </c>
      <c r="E68" s="17">
        <f t="shared" si="4"/>
        <v>23.828010479999996</v>
      </c>
    </row>
    <row r="69" spans="1:5" x14ac:dyDescent="0.25">
      <c r="A69" s="24" t="s">
        <v>319</v>
      </c>
      <c r="B69" s="22">
        <v>1.21</v>
      </c>
      <c r="C69" s="21">
        <v>8.8999999999999996E-2</v>
      </c>
      <c r="D69" s="14">
        <f t="shared" si="3"/>
        <v>1.121</v>
      </c>
      <c r="E69" s="17">
        <f t="shared" si="4"/>
        <v>21.763333604999996</v>
      </c>
    </row>
    <row r="70" spans="1:5" x14ac:dyDescent="0.25">
      <c r="A70" s="24" t="s">
        <v>320</v>
      </c>
      <c r="B70" s="22">
        <v>1.129</v>
      </c>
      <c r="C70" s="21">
        <v>8.8999999999999996E-2</v>
      </c>
      <c r="D70" s="14">
        <f t="shared" si="3"/>
        <v>1.04</v>
      </c>
      <c r="E70" s="17">
        <f t="shared" si="4"/>
        <v>19.820207999999997</v>
      </c>
    </row>
    <row r="71" spans="1:5" x14ac:dyDescent="0.25">
      <c r="A71" s="24" t="s">
        <v>321</v>
      </c>
      <c r="B71" s="22">
        <v>1.256</v>
      </c>
      <c r="C71" s="21">
        <v>8.8999999999999996E-2</v>
      </c>
      <c r="D71" s="14">
        <f t="shared" si="3"/>
        <v>1.167</v>
      </c>
      <c r="E71" s="17">
        <f t="shared" si="4"/>
        <v>22.898413044999998</v>
      </c>
    </row>
    <row r="72" spans="1:5" x14ac:dyDescent="0.25">
      <c r="A72" s="24" t="s">
        <v>322</v>
      </c>
      <c r="B72" s="22">
        <v>1.385</v>
      </c>
      <c r="C72" s="21">
        <v>8.8999999999999996E-2</v>
      </c>
      <c r="D72" s="14">
        <f t="shared" si="3"/>
        <v>1.296</v>
      </c>
      <c r="E72" s="17">
        <f t="shared" si="4"/>
        <v>26.203588479999997</v>
      </c>
    </row>
    <row r="73" spans="1:5" x14ac:dyDescent="0.25">
      <c r="A73" s="24" t="s">
        <v>323</v>
      </c>
      <c r="B73" s="22">
        <v>1.1360000000000001</v>
      </c>
      <c r="C73" s="21">
        <v>8.8999999999999996E-2</v>
      </c>
      <c r="D73" s="14">
        <f t="shared" si="3"/>
        <v>1.0470000000000002</v>
      </c>
      <c r="E73" s="17">
        <f t="shared" si="4"/>
        <v>19.985332645000003</v>
      </c>
    </row>
    <row r="74" spans="1:5" x14ac:dyDescent="0.25">
      <c r="A74" s="24" t="s">
        <v>324</v>
      </c>
      <c r="B74" s="22">
        <v>1.0660000000000001</v>
      </c>
      <c r="C74" s="21">
        <v>8.8999999999999996E-2</v>
      </c>
      <c r="D74" s="14">
        <f t="shared" si="3"/>
        <v>0.97700000000000009</v>
      </c>
      <c r="E74" s="17">
        <f t="shared" si="4"/>
        <v>18.357922245000001</v>
      </c>
    </row>
    <row r="75" spans="1:5" x14ac:dyDescent="0.25">
      <c r="A75" s="24" t="s">
        <v>325</v>
      </c>
      <c r="B75" s="22">
        <v>1.181</v>
      </c>
      <c r="C75" s="21">
        <v>8.8999999999999996E-2</v>
      </c>
      <c r="D75" s="14">
        <f t="shared" si="3"/>
        <v>1.0920000000000001</v>
      </c>
      <c r="E75" s="17">
        <f t="shared" si="4"/>
        <v>21.05949592</v>
      </c>
    </row>
    <row r="76" spans="1:5" x14ac:dyDescent="0.25">
      <c r="A76" s="24" t="s">
        <v>326</v>
      </c>
      <c r="B76" s="22">
        <v>1.1080000000000001</v>
      </c>
      <c r="C76" s="21">
        <v>8.8999999999999996E-2</v>
      </c>
      <c r="D76" s="14">
        <f t="shared" si="3"/>
        <v>1.0190000000000001</v>
      </c>
      <c r="E76" s="17">
        <f t="shared" si="4"/>
        <v>19.328012205000004</v>
      </c>
    </row>
    <row r="77" spans="1:5" x14ac:dyDescent="0.25">
      <c r="A77" s="24" t="s">
        <v>327</v>
      </c>
      <c r="B77" s="22">
        <v>1.234</v>
      </c>
      <c r="C77" s="21">
        <v>8.8999999999999996E-2</v>
      </c>
      <c r="D77" s="14">
        <f t="shared" si="3"/>
        <v>1.145</v>
      </c>
      <c r="E77" s="17">
        <f t="shared" si="4"/>
        <v>22.352695125</v>
      </c>
    </row>
    <row r="78" spans="1:5" x14ac:dyDescent="0.25">
      <c r="A78" s="24" t="s">
        <v>328</v>
      </c>
      <c r="B78" s="22">
        <v>1.1739999999999999</v>
      </c>
      <c r="C78" s="21">
        <v>8.8999999999999996E-2</v>
      </c>
      <c r="D78" s="14">
        <f t="shared" si="3"/>
        <v>1.085</v>
      </c>
      <c r="E78" s="17">
        <f t="shared" si="4"/>
        <v>20.890966124999998</v>
      </c>
    </row>
    <row r="79" spans="1:5" x14ac:dyDescent="0.25">
      <c r="A79" s="24" t="s">
        <v>329</v>
      </c>
      <c r="B79" s="22">
        <v>1.8069999999999999</v>
      </c>
      <c r="C79" s="21">
        <v>8.8999999999999996E-2</v>
      </c>
      <c r="D79" s="14">
        <f t="shared" si="3"/>
        <v>1.718</v>
      </c>
      <c r="E79" s="17">
        <f t="shared" si="4"/>
        <v>38.272649219999998</v>
      </c>
    </row>
    <row r="80" spans="1:5" x14ac:dyDescent="0.25">
      <c r="A80" s="24" t="s">
        <v>330</v>
      </c>
      <c r="B80" s="22">
        <v>1.391</v>
      </c>
      <c r="C80" s="21">
        <v>8.8999999999999996E-2</v>
      </c>
      <c r="D80" s="14">
        <f t="shared" si="3"/>
        <v>1.302</v>
      </c>
      <c r="E80" s="17">
        <f t="shared" si="4"/>
        <v>26.361695619999999</v>
      </c>
    </row>
    <row r="81" spans="1:5" x14ac:dyDescent="0.25">
      <c r="A81" s="24" t="s">
        <v>331</v>
      </c>
      <c r="B81" s="22">
        <v>1.0660000000000001</v>
      </c>
      <c r="C81" s="21">
        <v>8.8999999999999996E-2</v>
      </c>
      <c r="D81" s="14">
        <f t="shared" si="3"/>
        <v>0.97700000000000009</v>
      </c>
      <c r="E81" s="17">
        <f t="shared" si="4"/>
        <v>18.357922245000001</v>
      </c>
    </row>
    <row r="82" spans="1:5" x14ac:dyDescent="0.25">
      <c r="A82" s="24" t="s">
        <v>122</v>
      </c>
      <c r="B82" s="22">
        <v>0.78300000000000003</v>
      </c>
      <c r="C82" s="21">
        <v>8.8999999999999996E-2</v>
      </c>
      <c r="D82" s="14">
        <f t="shared" si="3"/>
        <v>0.69400000000000006</v>
      </c>
      <c r="E82" s="17">
        <f t="shared" si="4"/>
        <v>12.31848858</v>
      </c>
    </row>
    <row r="83" spans="1:5" x14ac:dyDescent="0.25">
      <c r="A83" s="24" t="s">
        <v>123</v>
      </c>
      <c r="B83" s="22">
        <v>0.748</v>
      </c>
      <c r="C83" s="21">
        <v>8.8999999999999996E-2</v>
      </c>
      <c r="D83" s="14">
        <f t="shared" si="3"/>
        <v>0.65900000000000003</v>
      </c>
      <c r="E83" s="17">
        <f t="shared" si="4"/>
        <v>11.631719804999999</v>
      </c>
    </row>
    <row r="84" spans="1:5" x14ac:dyDescent="0.25">
      <c r="A84" s="24" t="s">
        <v>124</v>
      </c>
      <c r="B84" s="22">
        <v>0.85299999999999998</v>
      </c>
      <c r="C84" s="21">
        <v>8.8999999999999996E-2</v>
      </c>
      <c r="D84" s="14">
        <f t="shared" si="3"/>
        <v>0.76400000000000001</v>
      </c>
      <c r="E84" s="17">
        <f t="shared" si="4"/>
        <v>13.73175288</v>
      </c>
    </row>
    <row r="85" spans="1:5" x14ac:dyDescent="0.25">
      <c r="A85" s="24" t="s">
        <v>125</v>
      </c>
      <c r="B85" s="22">
        <v>0.81900000000000006</v>
      </c>
      <c r="C85" s="21">
        <v>8.8999999999999996E-2</v>
      </c>
      <c r="D85" s="14">
        <f t="shared" si="3"/>
        <v>0.73000000000000009</v>
      </c>
      <c r="E85" s="17">
        <f t="shared" si="4"/>
        <v>13.038694500000002</v>
      </c>
    </row>
    <row r="86" spans="1:5" x14ac:dyDescent="0.25">
      <c r="A86" s="24" t="s">
        <v>126</v>
      </c>
      <c r="B86" s="22">
        <v>0.91600000000000004</v>
      </c>
      <c r="C86" s="21">
        <v>8.8999999999999996E-2</v>
      </c>
      <c r="D86" s="14">
        <f t="shared" si="3"/>
        <v>0.82700000000000007</v>
      </c>
      <c r="E86" s="17">
        <f t="shared" si="4"/>
        <v>15.048979245000002</v>
      </c>
    </row>
    <row r="87" spans="1:5" x14ac:dyDescent="0.25">
      <c r="A87" s="24" t="s">
        <v>127</v>
      </c>
      <c r="B87" s="22">
        <v>0.752</v>
      </c>
      <c r="C87" s="21">
        <v>8.8999999999999996E-2</v>
      </c>
      <c r="D87" s="14">
        <f t="shared" si="3"/>
        <v>0.66300000000000003</v>
      </c>
      <c r="E87" s="17">
        <f t="shared" si="4"/>
        <v>11.709537445</v>
      </c>
    </row>
    <row r="88" spans="1:5" x14ac:dyDescent="0.25">
      <c r="A88" s="24" t="s">
        <v>332</v>
      </c>
      <c r="B88" s="22">
        <v>1.0509999999999999</v>
      </c>
      <c r="C88" s="21">
        <v>8.8999999999999996E-2</v>
      </c>
      <c r="D88" s="14">
        <f t="shared" si="3"/>
        <v>0.96199999999999997</v>
      </c>
      <c r="E88" s="17">
        <f t="shared" si="4"/>
        <v>18.016082819999998</v>
      </c>
    </row>
    <row r="89" spans="1:5" x14ac:dyDescent="0.25">
      <c r="A89" s="24" t="s">
        <v>333</v>
      </c>
      <c r="B89" s="22">
        <v>0.77100000000000002</v>
      </c>
      <c r="C89" s="21">
        <v>8.8999999999999996E-2</v>
      </c>
      <c r="D89" s="14">
        <f t="shared" si="3"/>
        <v>0.68200000000000005</v>
      </c>
      <c r="E89" s="17">
        <f t="shared" si="4"/>
        <v>12.081533220000001</v>
      </c>
    </row>
    <row r="90" spans="1:5" x14ac:dyDescent="0.25">
      <c r="A90" s="24" t="s">
        <v>334</v>
      </c>
      <c r="B90" s="22">
        <v>0.877</v>
      </c>
      <c r="C90" s="21">
        <v>8.8999999999999996E-2</v>
      </c>
      <c r="D90" s="14">
        <f t="shared" si="3"/>
        <v>0.78800000000000003</v>
      </c>
      <c r="E90" s="17">
        <f t="shared" si="4"/>
        <v>14.228494320000001</v>
      </c>
    </row>
    <row r="91" spans="1:5" x14ac:dyDescent="0.25">
      <c r="A91" s="24" t="s">
        <v>335</v>
      </c>
      <c r="B91" s="22">
        <v>0.66600000000000004</v>
      </c>
      <c r="C91" s="21">
        <v>8.8999999999999996E-2</v>
      </c>
      <c r="D91" s="14">
        <f t="shared" si="3"/>
        <v>0.57700000000000007</v>
      </c>
      <c r="E91" s="17">
        <f t="shared" si="4"/>
        <v>10.074574245000001</v>
      </c>
    </row>
    <row r="92" spans="1:5" x14ac:dyDescent="0.25">
      <c r="A92" s="24" t="s">
        <v>336</v>
      </c>
      <c r="B92" s="22">
        <v>0.95600000000000007</v>
      </c>
      <c r="C92" s="21">
        <v>8.8999999999999996E-2</v>
      </c>
      <c r="D92" s="14">
        <f t="shared" si="3"/>
        <v>0.8670000000000001</v>
      </c>
      <c r="E92" s="17">
        <f t="shared" si="4"/>
        <v>15.907582045000003</v>
      </c>
    </row>
    <row r="93" spans="1:5" x14ac:dyDescent="0.25">
      <c r="A93" s="24" t="s">
        <v>337</v>
      </c>
      <c r="B93" s="22">
        <v>0.91300000000000003</v>
      </c>
      <c r="C93" s="21">
        <v>8.8999999999999996E-2</v>
      </c>
      <c r="D93" s="14">
        <f t="shared" si="3"/>
        <v>0.82400000000000007</v>
      </c>
      <c r="E93" s="17">
        <f t="shared" si="4"/>
        <v>14.985281280000001</v>
      </c>
    </row>
    <row r="94" spans="1:5" x14ac:dyDescent="0.25">
      <c r="A94" s="24" t="s">
        <v>338</v>
      </c>
      <c r="B94" s="22">
        <v>0.99399999999999999</v>
      </c>
      <c r="C94" s="21">
        <v>8.8999999999999996E-2</v>
      </c>
      <c r="D94" s="14">
        <f t="shared" si="3"/>
        <v>0.90500000000000003</v>
      </c>
      <c r="E94" s="17">
        <f t="shared" si="4"/>
        <v>16.739275124999999</v>
      </c>
    </row>
    <row r="95" spans="1:5" x14ac:dyDescent="0.25">
      <c r="A95" s="24" t="s">
        <v>339</v>
      </c>
      <c r="B95" s="22">
        <v>0.90100000000000002</v>
      </c>
      <c r="C95" s="21">
        <v>8.8999999999999996E-2</v>
      </c>
      <c r="D95" s="14">
        <f t="shared" si="3"/>
        <v>0.81200000000000006</v>
      </c>
      <c r="E95" s="17">
        <f t="shared" si="4"/>
        <v>14.731462320000002</v>
      </c>
    </row>
    <row r="96" spans="1:5" x14ac:dyDescent="0.25">
      <c r="A96" s="24" t="s">
        <v>340</v>
      </c>
      <c r="B96" s="22">
        <v>0.9</v>
      </c>
      <c r="C96" s="21">
        <v>8.8999999999999996E-2</v>
      </c>
      <c r="D96" s="14">
        <f t="shared" si="3"/>
        <v>0.81100000000000005</v>
      </c>
      <c r="E96" s="17">
        <f t="shared" si="4"/>
        <v>14.710381005000002</v>
      </c>
    </row>
    <row r="97" spans="1:5" x14ac:dyDescent="0.25">
      <c r="A97" s="24" t="s">
        <v>341</v>
      </c>
      <c r="B97" s="22">
        <v>0.72099999999999997</v>
      </c>
      <c r="C97" s="21">
        <v>8.8999999999999996E-2</v>
      </c>
      <c r="D97" s="14">
        <f t="shared" si="3"/>
        <v>0.63200000000000001</v>
      </c>
      <c r="E97" s="17">
        <f t="shared" si="4"/>
        <v>11.11097472</v>
      </c>
    </row>
    <row r="98" spans="1:5" x14ac:dyDescent="0.25">
      <c r="A98" s="24" t="s">
        <v>342</v>
      </c>
      <c r="B98" s="22">
        <v>0.95900000000000007</v>
      </c>
      <c r="C98" s="21">
        <v>8.8999999999999996E-2</v>
      </c>
      <c r="D98" s="14">
        <f t="shared" ref="D98:D123" si="5">(B98-C98)</f>
        <v>0.87000000000000011</v>
      </c>
      <c r="E98" s="17">
        <f t="shared" ref="E98:E123" si="6">(5.405*D98*D98)+(12.309*D98)+(1.1728)</f>
        <v>15.972674500000002</v>
      </c>
    </row>
    <row r="99" spans="1:5" x14ac:dyDescent="0.25">
      <c r="A99" s="24" t="s">
        <v>343</v>
      </c>
      <c r="B99" s="22">
        <v>0.75700000000000001</v>
      </c>
      <c r="C99" s="21">
        <v>8.8999999999999996E-2</v>
      </c>
      <c r="D99" s="14">
        <f t="shared" si="5"/>
        <v>0.66800000000000004</v>
      </c>
      <c r="E99" s="17">
        <f t="shared" si="6"/>
        <v>11.807052720000002</v>
      </c>
    </row>
    <row r="100" spans="1:5" x14ac:dyDescent="0.25">
      <c r="A100" s="24" t="s">
        <v>344</v>
      </c>
      <c r="B100" s="22">
        <v>1.026</v>
      </c>
      <c r="C100" s="21">
        <v>8.8999999999999996E-2</v>
      </c>
      <c r="D100" s="14">
        <f t="shared" si="5"/>
        <v>0.93700000000000006</v>
      </c>
      <c r="E100" s="17">
        <f t="shared" si="6"/>
        <v>17.451755445</v>
      </c>
    </row>
    <row r="101" spans="1:5" x14ac:dyDescent="0.25">
      <c r="A101" s="24" t="s">
        <v>345</v>
      </c>
      <c r="B101" s="22">
        <v>0.85199999999999998</v>
      </c>
      <c r="C101" s="21">
        <v>8.8999999999999996E-2</v>
      </c>
      <c r="D101" s="14">
        <f t="shared" si="5"/>
        <v>0.76300000000000001</v>
      </c>
      <c r="E101" s="17">
        <f t="shared" si="6"/>
        <v>13.711190445</v>
      </c>
    </row>
    <row r="102" spans="1:5" x14ac:dyDescent="0.25">
      <c r="A102" s="24" t="s">
        <v>346</v>
      </c>
      <c r="B102" s="22">
        <v>0.91200000000000003</v>
      </c>
      <c r="C102" s="21">
        <v>8.8999999999999996E-2</v>
      </c>
      <c r="D102" s="14">
        <f t="shared" si="5"/>
        <v>0.82300000000000006</v>
      </c>
      <c r="E102" s="17">
        <f t="shared" si="6"/>
        <v>14.964070245000002</v>
      </c>
    </row>
    <row r="103" spans="1:5" x14ac:dyDescent="0.25">
      <c r="A103" s="24" t="s">
        <v>347</v>
      </c>
      <c r="B103" s="22">
        <v>0.82100000000000006</v>
      </c>
      <c r="C103" s="21">
        <v>8.8999999999999996E-2</v>
      </c>
      <c r="D103" s="14">
        <f t="shared" si="5"/>
        <v>0.7320000000000001</v>
      </c>
      <c r="E103" s="17">
        <f t="shared" si="6"/>
        <v>13.079116720000004</v>
      </c>
    </row>
    <row r="104" spans="1:5" x14ac:dyDescent="0.25">
      <c r="A104" s="24" t="s">
        <v>348</v>
      </c>
      <c r="B104" s="22">
        <v>0.93900000000000006</v>
      </c>
      <c r="C104" s="21">
        <v>8.8999999999999996E-2</v>
      </c>
      <c r="D104" s="14">
        <f t="shared" si="5"/>
        <v>0.85000000000000009</v>
      </c>
      <c r="E104" s="17">
        <f t="shared" si="6"/>
        <v>15.540562500000002</v>
      </c>
    </row>
    <row r="105" spans="1:5" x14ac:dyDescent="0.25">
      <c r="A105" s="24" t="s">
        <v>349</v>
      </c>
      <c r="B105" s="22">
        <v>0.77600000000000002</v>
      </c>
      <c r="C105" s="21">
        <v>8.8999999999999996E-2</v>
      </c>
      <c r="D105" s="14">
        <f t="shared" si="5"/>
        <v>0.68700000000000006</v>
      </c>
      <c r="E105" s="17">
        <f t="shared" si="6"/>
        <v>12.180075445000002</v>
      </c>
    </row>
    <row r="106" spans="1:5" x14ac:dyDescent="0.25">
      <c r="A106" s="24" t="s">
        <v>128</v>
      </c>
      <c r="B106" s="22">
        <v>1.0660000000000001</v>
      </c>
      <c r="C106" s="21">
        <v>8.8999999999999996E-2</v>
      </c>
      <c r="D106" s="14">
        <f t="shared" si="5"/>
        <v>0.97700000000000009</v>
      </c>
      <c r="E106" s="17">
        <f t="shared" si="6"/>
        <v>18.357922245000001</v>
      </c>
    </row>
    <row r="107" spans="1:5" x14ac:dyDescent="0.25">
      <c r="A107" s="24" t="s">
        <v>129</v>
      </c>
      <c r="B107" s="22">
        <v>1.0609999999999999</v>
      </c>
      <c r="C107" s="21">
        <v>8.8999999999999996E-2</v>
      </c>
      <c r="D107" s="14">
        <f t="shared" si="5"/>
        <v>0.97199999999999998</v>
      </c>
      <c r="E107" s="17">
        <f t="shared" si="6"/>
        <v>18.243705519999999</v>
      </c>
    </row>
    <row r="108" spans="1:5" x14ac:dyDescent="0.25">
      <c r="A108" s="24" t="s">
        <v>130</v>
      </c>
      <c r="B108" s="22">
        <v>1.284</v>
      </c>
      <c r="C108" s="21">
        <v>8.8999999999999996E-2</v>
      </c>
      <c r="D108" s="14">
        <f t="shared" si="5"/>
        <v>1.1950000000000001</v>
      </c>
      <c r="E108" s="17">
        <f t="shared" si="6"/>
        <v>23.600530125000002</v>
      </c>
    </row>
    <row r="109" spans="1:5" x14ac:dyDescent="0.25">
      <c r="A109" s="24" t="s">
        <v>131</v>
      </c>
      <c r="B109" s="22">
        <v>1.1559999999999999</v>
      </c>
      <c r="C109" s="21">
        <v>8.8999999999999996E-2</v>
      </c>
      <c r="D109" s="14">
        <f t="shared" si="5"/>
        <v>1.0669999999999999</v>
      </c>
      <c r="E109" s="17">
        <f t="shared" si="6"/>
        <v>20.460036044999999</v>
      </c>
    </row>
    <row r="110" spans="1:5" x14ac:dyDescent="0.25">
      <c r="A110" s="24" t="s">
        <v>134</v>
      </c>
      <c r="B110" s="22">
        <v>1.089</v>
      </c>
      <c r="C110" s="21">
        <v>8.8999999999999996E-2</v>
      </c>
      <c r="D110" s="14">
        <f t="shared" si="5"/>
        <v>1</v>
      </c>
      <c r="E110" s="17">
        <f t="shared" si="6"/>
        <v>18.886799999999997</v>
      </c>
    </row>
    <row r="111" spans="1:5" x14ac:dyDescent="0.25">
      <c r="A111" s="24" t="s">
        <v>135</v>
      </c>
      <c r="B111" s="22">
        <v>1.1779999999999999</v>
      </c>
      <c r="C111" s="21">
        <v>8.8999999999999996E-2</v>
      </c>
      <c r="D111" s="14">
        <f t="shared" si="5"/>
        <v>1.089</v>
      </c>
      <c r="E111" s="17">
        <f t="shared" si="6"/>
        <v>20.987204004999999</v>
      </c>
    </row>
    <row r="112" spans="1:5" x14ac:dyDescent="0.25">
      <c r="A112" s="24" t="s">
        <v>136</v>
      </c>
      <c r="B112" s="22">
        <v>1.2050000000000001</v>
      </c>
      <c r="C112" s="21">
        <v>8.8999999999999996E-2</v>
      </c>
      <c r="D112" s="14">
        <f t="shared" si="5"/>
        <v>1.1160000000000001</v>
      </c>
      <c r="E112" s="17">
        <f t="shared" si="6"/>
        <v>21.641333679999999</v>
      </c>
    </row>
    <row r="113" spans="1:5" x14ac:dyDescent="0.25">
      <c r="A113" s="24" t="s">
        <v>137</v>
      </c>
      <c r="B113" s="22">
        <v>1.0369999999999999</v>
      </c>
      <c r="C113" s="21">
        <v>8.8999999999999996E-2</v>
      </c>
      <c r="D113" s="14">
        <f t="shared" si="5"/>
        <v>0.94799999999999995</v>
      </c>
      <c r="E113" s="17">
        <f t="shared" si="6"/>
        <v>17.699227119999996</v>
      </c>
    </row>
    <row r="114" spans="1:5" x14ac:dyDescent="0.25">
      <c r="A114" s="24" t="s">
        <v>140</v>
      </c>
      <c r="B114" s="22">
        <v>1.1819999999999999</v>
      </c>
      <c r="C114" s="21">
        <v>8.8999999999999996E-2</v>
      </c>
      <c r="D114" s="14">
        <f t="shared" si="5"/>
        <v>1.093</v>
      </c>
      <c r="E114" s="17">
        <f t="shared" si="6"/>
        <v>21.083614844999996</v>
      </c>
    </row>
    <row r="115" spans="1:5" x14ac:dyDescent="0.25">
      <c r="A115" s="24" t="s">
        <v>141</v>
      </c>
      <c r="B115" s="22">
        <v>1.19</v>
      </c>
      <c r="C115" s="21">
        <v>8.8999999999999996E-2</v>
      </c>
      <c r="D115" s="14">
        <f t="shared" si="5"/>
        <v>1.101</v>
      </c>
      <c r="E115" s="17">
        <f t="shared" si="6"/>
        <v>21.276955404999999</v>
      </c>
    </row>
    <row r="116" spans="1:5" x14ac:dyDescent="0.25">
      <c r="A116" s="24" t="s">
        <v>142</v>
      </c>
      <c r="B116" s="22">
        <v>1.4079999999999999</v>
      </c>
      <c r="C116" s="21">
        <v>8.8999999999999996E-2</v>
      </c>
      <c r="D116" s="14">
        <f t="shared" si="5"/>
        <v>1.319</v>
      </c>
      <c r="E116" s="17">
        <f t="shared" si="6"/>
        <v>26.811779204999997</v>
      </c>
    </row>
    <row r="117" spans="1:5" x14ac:dyDescent="0.25">
      <c r="A117" s="24" t="s">
        <v>143</v>
      </c>
      <c r="B117" s="22">
        <v>1.2070000000000001</v>
      </c>
      <c r="C117" s="21">
        <v>8.8999999999999996E-2</v>
      </c>
      <c r="D117" s="14">
        <f t="shared" si="5"/>
        <v>1.1180000000000001</v>
      </c>
      <c r="E117" s="17">
        <f t="shared" si="6"/>
        <v>21.690101219999999</v>
      </c>
    </row>
    <row r="118" spans="1:5" x14ac:dyDescent="0.25">
      <c r="A118" s="24" t="s">
        <v>144</v>
      </c>
      <c r="B118" s="22">
        <v>1.117</v>
      </c>
      <c r="C118" s="21">
        <v>8.8999999999999996E-2</v>
      </c>
      <c r="D118" s="14">
        <f t="shared" si="5"/>
        <v>1.028</v>
      </c>
      <c r="E118" s="17">
        <f t="shared" si="6"/>
        <v>19.53836952</v>
      </c>
    </row>
    <row r="119" spans="1:5" x14ac:dyDescent="0.25">
      <c r="A119" s="24" t="s">
        <v>146</v>
      </c>
      <c r="B119" s="22">
        <v>1.1400000000000001</v>
      </c>
      <c r="C119" s="21">
        <v>8.8999999999999996E-2</v>
      </c>
      <c r="D119" s="14">
        <f t="shared" si="5"/>
        <v>1.0510000000000002</v>
      </c>
      <c r="E119" s="17">
        <f t="shared" si="6"/>
        <v>20.079927404999999</v>
      </c>
    </row>
    <row r="120" spans="1:5" x14ac:dyDescent="0.25">
      <c r="A120" s="24" t="s">
        <v>147</v>
      </c>
      <c r="B120" s="22">
        <v>1.1120000000000001</v>
      </c>
      <c r="C120" s="21">
        <v>8.8999999999999996E-2</v>
      </c>
      <c r="D120" s="14">
        <f t="shared" si="5"/>
        <v>1.0230000000000001</v>
      </c>
      <c r="E120" s="17">
        <f t="shared" si="6"/>
        <v>19.421396245</v>
      </c>
    </row>
    <row r="121" spans="1:5" x14ac:dyDescent="0.25">
      <c r="A121" s="24" t="s">
        <v>148</v>
      </c>
      <c r="B121" s="22">
        <v>1.2010000000000001</v>
      </c>
      <c r="C121" s="21">
        <v>8.8999999999999996E-2</v>
      </c>
      <c r="D121" s="14">
        <f t="shared" si="5"/>
        <v>1.1120000000000001</v>
      </c>
      <c r="E121" s="17">
        <f t="shared" si="6"/>
        <v>21.543928320000003</v>
      </c>
    </row>
    <row r="122" spans="1:5" x14ac:dyDescent="0.25">
      <c r="A122" s="24" t="s">
        <v>149</v>
      </c>
      <c r="B122" s="22">
        <v>1.1830000000000001</v>
      </c>
      <c r="C122" s="21">
        <v>8.8999999999999996E-2</v>
      </c>
      <c r="D122" s="14">
        <f t="shared" si="5"/>
        <v>1.0940000000000001</v>
      </c>
      <c r="E122" s="17">
        <f t="shared" si="6"/>
        <v>21.107744580000002</v>
      </c>
    </row>
    <row r="123" spans="1:5" x14ac:dyDescent="0.25">
      <c r="A123" s="24" t="s">
        <v>150</v>
      </c>
      <c r="B123" s="22">
        <v>1.262</v>
      </c>
      <c r="C123" s="21">
        <v>8.8999999999999996E-2</v>
      </c>
      <c r="D123" s="14">
        <f t="shared" si="5"/>
        <v>1.173</v>
      </c>
      <c r="E123" s="17">
        <f t="shared" si="6"/>
        <v>23.048153244999998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3"/>
  <sheetViews>
    <sheetView tabSelected="1" workbookViewId="0">
      <selection activeCell="A7" sqref="A7"/>
    </sheetView>
  </sheetViews>
  <sheetFormatPr defaultRowHeight="15" x14ac:dyDescent="0.25"/>
  <cols>
    <col min="1" max="1" width="36.7109375" customWidth="1"/>
    <col min="2" max="2" width="15.5703125" customWidth="1"/>
    <col min="3" max="3" width="21.28515625" customWidth="1"/>
    <col min="4" max="4" width="24.42578125" customWidth="1"/>
    <col min="5" max="5" width="19.42578125" customWidth="1"/>
    <col min="6" max="6" width="26.5703125" customWidth="1"/>
    <col min="7" max="7" width="62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106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196</v>
      </c>
      <c r="E2" s="8" t="s">
        <v>12</v>
      </c>
      <c r="F2" s="8" t="s">
        <v>13</v>
      </c>
      <c r="G2" s="8" t="s">
        <v>17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196</v>
      </c>
      <c r="E3" s="8" t="s">
        <v>15</v>
      </c>
      <c r="F3" s="8" t="s">
        <v>13</v>
      </c>
      <c r="G3" s="8" t="s">
        <v>17</v>
      </c>
    </row>
    <row r="4" spans="1:7" ht="16.5" thickTop="1" thickBot="1" x14ac:dyDescent="0.3">
      <c r="A4" s="12" t="s">
        <v>53</v>
      </c>
      <c r="B4" s="7" t="s">
        <v>10</v>
      </c>
      <c r="C4" s="8" t="s">
        <v>54</v>
      </c>
      <c r="D4" s="8" t="s">
        <v>197</v>
      </c>
      <c r="E4" s="13" t="s">
        <v>55</v>
      </c>
      <c r="F4" s="8" t="s">
        <v>13</v>
      </c>
      <c r="G4" s="8" t="s">
        <v>56</v>
      </c>
    </row>
    <row r="5" spans="1:7" ht="16.5" thickTop="1" thickBot="1" x14ac:dyDescent="0.3">
      <c r="A5" s="12" t="s">
        <v>57</v>
      </c>
      <c r="B5" s="7" t="s">
        <v>10</v>
      </c>
      <c r="C5" s="8" t="s">
        <v>54</v>
      </c>
      <c r="D5" s="8" t="s">
        <v>197</v>
      </c>
      <c r="E5" s="13" t="s">
        <v>58</v>
      </c>
      <c r="F5" s="8" t="s">
        <v>13</v>
      </c>
      <c r="G5" s="8" t="s">
        <v>56</v>
      </c>
    </row>
    <row r="6" spans="1:7" ht="16.5" thickTop="1" thickBot="1" x14ac:dyDescent="0.3">
      <c r="A6" s="12" t="s">
        <v>59</v>
      </c>
      <c r="B6" s="7" t="s">
        <v>10</v>
      </c>
      <c r="C6" s="8" t="s">
        <v>54</v>
      </c>
      <c r="D6" s="8" t="s">
        <v>197</v>
      </c>
      <c r="E6" s="8" t="s">
        <v>60</v>
      </c>
      <c r="F6" s="8" t="s">
        <v>13</v>
      </c>
      <c r="G6" s="8" t="s">
        <v>50</v>
      </c>
    </row>
    <row r="7" spans="1:7" ht="16.5" thickTop="1" thickBot="1" x14ac:dyDescent="0.3">
      <c r="A7" s="12" t="s">
        <v>102</v>
      </c>
      <c r="B7" s="7" t="s">
        <v>10</v>
      </c>
      <c r="C7" s="8" t="s">
        <v>103</v>
      </c>
      <c r="D7" s="8" t="s">
        <v>197</v>
      </c>
      <c r="E7" s="8" t="s">
        <v>105</v>
      </c>
      <c r="F7" s="8" t="s">
        <v>13</v>
      </c>
      <c r="G7" s="8" t="s">
        <v>50</v>
      </c>
    </row>
    <row r="8" spans="1:7" ht="16.5" thickTop="1" thickBot="1" x14ac:dyDescent="0.3">
      <c r="A8" s="12" t="s">
        <v>164</v>
      </c>
      <c r="B8" s="7" t="s">
        <v>10</v>
      </c>
      <c r="C8" s="8" t="s">
        <v>54</v>
      </c>
      <c r="D8" s="8" t="s">
        <v>104</v>
      </c>
      <c r="E8" s="8" t="s">
        <v>165</v>
      </c>
      <c r="F8" s="8" t="s">
        <v>13</v>
      </c>
      <c r="G8" s="8" t="s">
        <v>56</v>
      </c>
    </row>
    <row r="9" spans="1:7" ht="16.5" thickTop="1" thickBot="1" x14ac:dyDescent="0.3">
      <c r="A9" s="12" t="s">
        <v>166</v>
      </c>
      <c r="B9" s="7" t="s">
        <v>10</v>
      </c>
      <c r="C9" s="8" t="s">
        <v>54</v>
      </c>
      <c r="D9" s="8" t="s">
        <v>104</v>
      </c>
      <c r="E9" s="8" t="s">
        <v>167</v>
      </c>
      <c r="F9" s="8" t="s">
        <v>13</v>
      </c>
      <c r="G9" s="8" t="s">
        <v>56</v>
      </c>
    </row>
    <row r="10" spans="1:7" ht="16.5" thickTop="1" thickBot="1" x14ac:dyDescent="0.3">
      <c r="A10" s="12" t="s">
        <v>168</v>
      </c>
      <c r="B10" s="7" t="s">
        <v>10</v>
      </c>
      <c r="C10" s="8" t="s">
        <v>54</v>
      </c>
      <c r="D10" s="8" t="s">
        <v>104</v>
      </c>
      <c r="E10" s="8" t="s">
        <v>169</v>
      </c>
      <c r="F10" s="8" t="s">
        <v>13</v>
      </c>
      <c r="G10" s="8" t="s">
        <v>56</v>
      </c>
    </row>
    <row r="11" spans="1:7" ht="16.5" thickTop="1" thickBot="1" x14ac:dyDescent="0.3">
      <c r="A11" s="12" t="s">
        <v>170</v>
      </c>
      <c r="B11" s="7" t="s">
        <v>10</v>
      </c>
      <c r="C11" s="8" t="s">
        <v>54</v>
      </c>
      <c r="D11" s="8" t="s">
        <v>104</v>
      </c>
      <c r="E11" s="8" t="s">
        <v>171</v>
      </c>
      <c r="F11" s="8" t="s">
        <v>13</v>
      </c>
      <c r="G11" s="8" t="s">
        <v>56</v>
      </c>
    </row>
    <row r="12" spans="1:7" ht="16.5" thickTop="1" thickBot="1" x14ac:dyDescent="0.3">
      <c r="A12" s="12" t="s">
        <v>172</v>
      </c>
      <c r="B12" s="7" t="s">
        <v>10</v>
      </c>
      <c r="C12" s="8" t="s">
        <v>54</v>
      </c>
      <c r="D12" s="8" t="s">
        <v>104</v>
      </c>
      <c r="E12" s="8" t="s">
        <v>173</v>
      </c>
      <c r="F12" s="8" t="s">
        <v>13</v>
      </c>
      <c r="G12" s="8" t="s">
        <v>56</v>
      </c>
    </row>
    <row r="13" spans="1:7" ht="16.5" thickTop="1" thickBot="1" x14ac:dyDescent="0.3">
      <c r="A13" s="12" t="s">
        <v>174</v>
      </c>
      <c r="B13" s="7" t="s">
        <v>10</v>
      </c>
      <c r="C13" s="8" t="s">
        <v>54</v>
      </c>
      <c r="D13" s="8" t="s">
        <v>104</v>
      </c>
      <c r="E13" s="8" t="s">
        <v>175</v>
      </c>
      <c r="F13" s="8" t="s">
        <v>13</v>
      </c>
      <c r="G13" s="8" t="s">
        <v>56</v>
      </c>
    </row>
    <row r="14" spans="1:7" ht="16.5" thickTop="1" thickBot="1" x14ac:dyDescent="0.3">
      <c r="A14" s="12" t="s">
        <v>176</v>
      </c>
      <c r="B14" s="7" t="s">
        <v>10</v>
      </c>
      <c r="C14" s="8" t="s">
        <v>54</v>
      </c>
      <c r="D14" s="8" t="s">
        <v>104</v>
      </c>
      <c r="E14" s="8" t="s">
        <v>177</v>
      </c>
      <c r="F14" s="8" t="s">
        <v>13</v>
      </c>
      <c r="G14" s="8" t="s">
        <v>56</v>
      </c>
    </row>
    <row r="15" spans="1:7" ht="16.5" thickTop="1" thickBot="1" x14ac:dyDescent="0.3">
      <c r="A15" s="12" t="s">
        <v>178</v>
      </c>
      <c r="B15" s="7" t="s">
        <v>10</v>
      </c>
      <c r="C15" s="8" t="s">
        <v>54</v>
      </c>
      <c r="D15" s="8" t="s">
        <v>104</v>
      </c>
      <c r="E15" s="8" t="s">
        <v>179</v>
      </c>
      <c r="F15" s="8" t="s">
        <v>13</v>
      </c>
      <c r="G15" s="8" t="s">
        <v>56</v>
      </c>
    </row>
    <row r="16" spans="1:7" ht="16.5" thickTop="1" thickBot="1" x14ac:dyDescent="0.3">
      <c r="A16" s="12" t="s">
        <v>180</v>
      </c>
      <c r="B16" s="7" t="s">
        <v>10</v>
      </c>
      <c r="C16" s="8" t="s">
        <v>54</v>
      </c>
      <c r="D16" s="8" t="s">
        <v>104</v>
      </c>
      <c r="E16" s="8" t="s">
        <v>181</v>
      </c>
      <c r="F16" s="8" t="s">
        <v>13</v>
      </c>
      <c r="G16" s="8" t="s">
        <v>56</v>
      </c>
    </row>
    <row r="17" spans="1:7" ht="16.5" thickTop="1" thickBot="1" x14ac:dyDescent="0.3">
      <c r="A17" s="12" t="s">
        <v>182</v>
      </c>
      <c r="B17" s="7" t="s">
        <v>10</v>
      </c>
      <c r="C17" s="8" t="s">
        <v>54</v>
      </c>
      <c r="D17" s="8" t="s">
        <v>104</v>
      </c>
      <c r="E17" s="8" t="s">
        <v>183</v>
      </c>
      <c r="F17" s="8" t="s">
        <v>13</v>
      </c>
      <c r="G17" s="8" t="s">
        <v>56</v>
      </c>
    </row>
    <row r="18" spans="1:7" ht="16.5" thickTop="1" thickBot="1" x14ac:dyDescent="0.3">
      <c r="A18" s="12" t="s">
        <v>194</v>
      </c>
      <c r="B18" s="7" t="s">
        <v>10</v>
      </c>
      <c r="C18" s="8" t="s">
        <v>54</v>
      </c>
      <c r="D18" s="8" t="s">
        <v>104</v>
      </c>
      <c r="E18" s="8" t="s">
        <v>195</v>
      </c>
      <c r="F18" s="8" t="s">
        <v>13</v>
      </c>
      <c r="G18" s="8" t="s">
        <v>56</v>
      </c>
    </row>
    <row r="19" spans="1:7" ht="16.5" thickTop="1" thickBot="1" x14ac:dyDescent="0.3">
      <c r="A19" s="12" t="s">
        <v>188</v>
      </c>
      <c r="B19" s="7" t="s">
        <v>184</v>
      </c>
      <c r="C19" s="8" t="s">
        <v>185</v>
      </c>
      <c r="D19" s="8" t="s">
        <v>197</v>
      </c>
      <c r="E19" s="8" t="s">
        <v>191</v>
      </c>
      <c r="F19" s="8" t="s">
        <v>186</v>
      </c>
      <c r="G19" s="8" t="s">
        <v>187</v>
      </c>
    </row>
    <row r="20" spans="1:7" ht="16.5" thickTop="1" thickBot="1" x14ac:dyDescent="0.3">
      <c r="A20" s="12" t="s">
        <v>189</v>
      </c>
      <c r="B20" s="7" t="s">
        <v>184</v>
      </c>
      <c r="C20" s="8" t="s">
        <v>185</v>
      </c>
      <c r="D20" s="8" t="s">
        <v>197</v>
      </c>
      <c r="E20" s="8" t="s">
        <v>190</v>
      </c>
      <c r="F20" s="8" t="s">
        <v>186</v>
      </c>
      <c r="G20" s="8" t="s">
        <v>187</v>
      </c>
    </row>
    <row r="21" spans="1:7" ht="16.5" thickTop="1" thickBot="1" x14ac:dyDescent="0.3">
      <c r="A21" s="12" t="s">
        <v>193</v>
      </c>
      <c r="B21" s="7" t="s">
        <v>10</v>
      </c>
      <c r="C21" s="8" t="s">
        <v>103</v>
      </c>
      <c r="D21" s="8" t="s">
        <v>197</v>
      </c>
      <c r="E21" s="8" t="s">
        <v>192</v>
      </c>
      <c r="F21" s="8" t="s">
        <v>186</v>
      </c>
      <c r="G21" s="8" t="s">
        <v>187</v>
      </c>
    </row>
    <row r="22" spans="1:7" ht="16.5" thickTop="1" thickBot="1" x14ac:dyDescent="0.3">
      <c r="A22" s="12" t="s">
        <v>357</v>
      </c>
      <c r="B22" s="7" t="s">
        <v>184</v>
      </c>
      <c r="C22" s="8" t="s">
        <v>185</v>
      </c>
      <c r="D22" s="8" t="s">
        <v>197</v>
      </c>
      <c r="E22" s="8" t="s">
        <v>352</v>
      </c>
      <c r="F22" s="8" t="s">
        <v>186</v>
      </c>
      <c r="G22" s="8" t="s">
        <v>187</v>
      </c>
    </row>
    <row r="23" spans="1:7" ht="15.75" thickTop="1" x14ac:dyDescent="0.25">
      <c r="A23" s="26" t="s">
        <v>205</v>
      </c>
      <c r="B23" s="26"/>
      <c r="C23" s="26"/>
      <c r="D23" s="26"/>
      <c r="E23" s="26"/>
      <c r="F23" s="26"/>
    </row>
    <row r="88" spans="1:5" ht="15.75" x14ac:dyDescent="0.25">
      <c r="A88" s="9" t="s">
        <v>18</v>
      </c>
      <c r="B88" s="10"/>
      <c r="C88" s="10"/>
      <c r="D88" s="10"/>
      <c r="E88" s="10"/>
    </row>
    <row r="89" spans="1:5" ht="15.75" x14ac:dyDescent="0.25">
      <c r="A89" s="10" t="s">
        <v>19</v>
      </c>
      <c r="B89" s="10"/>
      <c r="C89" s="10"/>
      <c r="D89" s="10"/>
      <c r="E89" s="10"/>
    </row>
    <row r="90" spans="1:5" ht="15.75" x14ac:dyDescent="0.25">
      <c r="A90" s="10" t="s">
        <v>20</v>
      </c>
      <c r="B90" s="10"/>
      <c r="C90" s="10"/>
      <c r="D90" s="10"/>
      <c r="E90" s="10"/>
    </row>
    <row r="91" spans="1:5" ht="15.75" x14ac:dyDescent="0.25">
      <c r="A91" s="10" t="s">
        <v>21</v>
      </c>
      <c r="B91" s="10"/>
      <c r="C91" s="10"/>
      <c r="D91" s="10"/>
      <c r="E91" s="10"/>
    </row>
    <row r="92" spans="1:5" ht="15.75" x14ac:dyDescent="0.25">
      <c r="A92" s="10" t="s">
        <v>22</v>
      </c>
      <c r="B92" s="10"/>
      <c r="C92" s="10"/>
      <c r="D92" s="10"/>
      <c r="E92" s="10"/>
    </row>
    <row r="93" spans="1:5" ht="15.75" x14ac:dyDescent="0.25">
      <c r="A93" s="10" t="s">
        <v>23</v>
      </c>
      <c r="B93" s="10"/>
      <c r="C93" s="10"/>
      <c r="D93" s="10"/>
      <c r="E93" s="10"/>
    </row>
    <row r="94" spans="1:5" ht="15.75" x14ac:dyDescent="0.25">
      <c r="A94" s="10" t="s">
        <v>24</v>
      </c>
      <c r="B94" s="10"/>
      <c r="C94" s="10"/>
      <c r="D94" s="10"/>
      <c r="E94" s="10"/>
    </row>
    <row r="95" spans="1:5" ht="15.75" x14ac:dyDescent="0.25">
      <c r="A95" s="10" t="s">
        <v>25</v>
      </c>
      <c r="B95" s="10"/>
      <c r="C95" s="10"/>
      <c r="D95" s="10"/>
      <c r="E95" s="10"/>
    </row>
    <row r="96" spans="1:5" ht="15.75" x14ac:dyDescent="0.25">
      <c r="A96" s="10" t="s">
        <v>26</v>
      </c>
      <c r="B96" s="10"/>
      <c r="C96" s="10"/>
      <c r="D96" s="10"/>
      <c r="E96" s="10"/>
    </row>
    <row r="97" spans="1:5" ht="15.75" x14ac:dyDescent="0.25">
      <c r="A97" s="10"/>
      <c r="B97" s="10"/>
      <c r="C97" s="10"/>
      <c r="D97" s="10"/>
      <c r="E97" s="10"/>
    </row>
    <row r="98" spans="1:5" ht="15.75" x14ac:dyDescent="0.25">
      <c r="A98" s="9" t="s">
        <v>27</v>
      </c>
      <c r="B98" s="10"/>
      <c r="C98" s="10"/>
      <c r="D98" s="10"/>
      <c r="E98" s="10"/>
    </row>
    <row r="99" spans="1:5" ht="15.75" x14ac:dyDescent="0.25">
      <c r="A99" s="10" t="s">
        <v>28</v>
      </c>
      <c r="B99" s="10"/>
      <c r="C99" s="10"/>
      <c r="D99" s="10"/>
      <c r="E99" s="10"/>
    </row>
    <row r="100" spans="1:5" ht="15.75" x14ac:dyDescent="0.25">
      <c r="A100" s="10" t="s">
        <v>29</v>
      </c>
      <c r="B100" s="10"/>
      <c r="C100" s="10"/>
      <c r="D100" s="10"/>
      <c r="E100" s="10"/>
    </row>
    <row r="101" spans="1:5" ht="15.75" x14ac:dyDescent="0.25">
      <c r="A101" s="10" t="s">
        <v>30</v>
      </c>
      <c r="B101" s="10"/>
      <c r="C101" s="10"/>
      <c r="D101" s="10"/>
      <c r="E101" s="10"/>
    </row>
    <row r="102" spans="1:5" ht="15.75" x14ac:dyDescent="0.25">
      <c r="A102" s="10" t="s">
        <v>31</v>
      </c>
      <c r="B102" s="10"/>
      <c r="C102" s="10"/>
      <c r="D102" s="10"/>
      <c r="E102" s="10"/>
    </row>
    <row r="103" spans="1:5" ht="15.75" x14ac:dyDescent="0.25">
      <c r="A103" s="10" t="s">
        <v>32</v>
      </c>
      <c r="B103" s="10"/>
      <c r="C103" s="10"/>
      <c r="D103" s="10"/>
      <c r="E103" s="10"/>
    </row>
    <row r="104" spans="1:5" ht="15.75" x14ac:dyDescent="0.25">
      <c r="A104" s="10" t="s">
        <v>33</v>
      </c>
      <c r="B104" s="10"/>
      <c r="C104" s="10"/>
      <c r="D104" s="10"/>
      <c r="E104" s="10"/>
    </row>
    <row r="105" spans="1:5" ht="15.75" x14ac:dyDescent="0.25">
      <c r="A105" s="10" t="s">
        <v>34</v>
      </c>
      <c r="B105" s="10"/>
      <c r="C105" s="10"/>
      <c r="D105" s="10"/>
      <c r="E105" s="10"/>
    </row>
    <row r="106" spans="1:5" ht="15.75" x14ac:dyDescent="0.25">
      <c r="A106" s="10" t="s">
        <v>35</v>
      </c>
      <c r="B106" s="10"/>
      <c r="C106" s="10"/>
      <c r="D106" s="10"/>
      <c r="E106" s="10"/>
    </row>
    <row r="107" spans="1:5" ht="15.75" x14ac:dyDescent="0.25">
      <c r="A107" s="10" t="s">
        <v>36</v>
      </c>
      <c r="B107" s="10"/>
      <c r="C107" s="10"/>
      <c r="D107" s="10"/>
      <c r="E107" s="10"/>
    </row>
    <row r="108" spans="1:5" ht="15.75" x14ac:dyDescent="0.25">
      <c r="A108" s="10" t="s">
        <v>37</v>
      </c>
      <c r="B108" s="10"/>
      <c r="C108" s="10"/>
      <c r="D108" s="10"/>
      <c r="E108" s="10"/>
    </row>
    <row r="109" spans="1:5" ht="15.75" x14ac:dyDescent="0.25">
      <c r="A109" s="10" t="s">
        <v>26</v>
      </c>
      <c r="B109" s="10"/>
      <c r="C109" s="10"/>
      <c r="D109" s="10"/>
      <c r="E109" s="10"/>
    </row>
    <row r="110" spans="1:5" ht="15.75" x14ac:dyDescent="0.25">
      <c r="A110" s="10"/>
      <c r="B110" s="10"/>
      <c r="C110" s="10"/>
      <c r="D110" s="10"/>
      <c r="E110" s="10"/>
    </row>
    <row r="111" spans="1:5" ht="15.75" x14ac:dyDescent="0.25">
      <c r="A111" s="9" t="s">
        <v>38</v>
      </c>
      <c r="B111" s="10"/>
      <c r="C111" s="10"/>
      <c r="D111" s="10"/>
      <c r="E111" s="10"/>
    </row>
    <row r="112" spans="1:5" ht="15.75" x14ac:dyDescent="0.25">
      <c r="A112" s="10" t="s">
        <v>39</v>
      </c>
      <c r="B112" s="10"/>
      <c r="C112" s="10"/>
      <c r="D112" s="10"/>
      <c r="E112" s="10"/>
    </row>
    <row r="113" spans="1:5" ht="15.75" x14ac:dyDescent="0.25">
      <c r="A113" s="10" t="s">
        <v>40</v>
      </c>
      <c r="B113" s="10"/>
      <c r="C113" s="10"/>
      <c r="D113" s="10"/>
      <c r="E113" s="10"/>
    </row>
    <row r="114" spans="1:5" ht="15.75" x14ac:dyDescent="0.25">
      <c r="A114" s="10" t="s">
        <v>41</v>
      </c>
      <c r="B114" s="10"/>
      <c r="C114" s="10"/>
      <c r="D114" s="10"/>
      <c r="E114" s="10"/>
    </row>
    <row r="115" spans="1:5" ht="15.75" x14ac:dyDescent="0.25">
      <c r="A115" s="10" t="s">
        <v>42</v>
      </c>
      <c r="B115" s="10"/>
      <c r="C115" s="10"/>
      <c r="D115" s="10"/>
      <c r="E115" s="10"/>
    </row>
    <row r="116" spans="1:5" ht="15.75" x14ac:dyDescent="0.25">
      <c r="A116" s="10" t="s">
        <v>43</v>
      </c>
      <c r="B116" s="10"/>
      <c r="C116" s="10"/>
      <c r="D116" s="10"/>
      <c r="E116" s="10"/>
    </row>
    <row r="117" spans="1:5" ht="15.75" x14ac:dyDescent="0.25">
      <c r="A117" s="10" t="s">
        <v>44</v>
      </c>
      <c r="B117" s="10"/>
      <c r="C117" s="10"/>
      <c r="D117" s="10"/>
      <c r="E117" s="10"/>
    </row>
    <row r="118" spans="1:5" ht="15.75" x14ac:dyDescent="0.25">
      <c r="A118" s="10" t="s">
        <v>45</v>
      </c>
      <c r="B118" s="10"/>
      <c r="C118" s="10"/>
      <c r="D118" s="10"/>
      <c r="E118" s="10"/>
    </row>
    <row r="119" spans="1:5" ht="15.75" x14ac:dyDescent="0.25">
      <c r="A119" s="10" t="s">
        <v>46</v>
      </c>
      <c r="B119" s="10"/>
      <c r="C119" s="10"/>
      <c r="D119" s="10"/>
      <c r="E119" s="10"/>
    </row>
    <row r="120" spans="1:5" ht="15.75" x14ac:dyDescent="0.25">
      <c r="A120" s="10" t="s">
        <v>47</v>
      </c>
      <c r="B120" s="10"/>
      <c r="C120" s="10"/>
      <c r="D120" s="10"/>
      <c r="E120" s="10"/>
    </row>
    <row r="121" spans="1:5" ht="15.75" x14ac:dyDescent="0.25">
      <c r="A121" s="10" t="s">
        <v>48</v>
      </c>
      <c r="B121" s="10"/>
      <c r="C121" s="10"/>
      <c r="D121" s="10"/>
      <c r="E121" s="10"/>
    </row>
    <row r="122" spans="1:5" ht="15.75" x14ac:dyDescent="0.25">
      <c r="A122" s="10" t="s">
        <v>49</v>
      </c>
      <c r="B122" s="10"/>
      <c r="C122" s="10"/>
      <c r="D122" s="10"/>
      <c r="E122" s="10"/>
    </row>
    <row r="124" spans="1:5" ht="15.75" x14ac:dyDescent="0.25">
      <c r="A124" s="9" t="s">
        <v>206</v>
      </c>
      <c r="B124" s="10"/>
      <c r="C124" s="10"/>
    </row>
    <row r="125" spans="1:5" ht="15.75" x14ac:dyDescent="0.25">
      <c r="A125" s="10" t="s">
        <v>75</v>
      </c>
      <c r="B125" s="10"/>
      <c r="C125" s="10"/>
    </row>
    <row r="126" spans="1:5" ht="15.75" x14ac:dyDescent="0.25">
      <c r="A126" s="10" t="s">
        <v>76</v>
      </c>
      <c r="B126" s="10"/>
      <c r="C126" s="10"/>
    </row>
    <row r="127" spans="1:5" ht="15.75" x14ac:dyDescent="0.25">
      <c r="A127" s="10" t="s">
        <v>77</v>
      </c>
      <c r="B127" s="10"/>
      <c r="C127" s="10"/>
    </row>
    <row r="128" spans="1:5" ht="15.75" x14ac:dyDescent="0.25">
      <c r="A128" s="10" t="s">
        <v>78</v>
      </c>
      <c r="B128" s="10"/>
      <c r="C128" s="10"/>
    </row>
    <row r="129" spans="1:5" ht="15.75" x14ac:dyDescent="0.25">
      <c r="A129" s="10" t="s">
        <v>79</v>
      </c>
      <c r="B129" s="10"/>
      <c r="C129" s="10"/>
    </row>
    <row r="130" spans="1:5" ht="15.75" x14ac:dyDescent="0.25">
      <c r="A130" s="10" t="s">
        <v>80</v>
      </c>
      <c r="B130" s="10"/>
      <c r="C130" s="10"/>
    </row>
    <row r="131" spans="1:5" ht="15.75" x14ac:dyDescent="0.25">
      <c r="A131" s="10" t="s">
        <v>81</v>
      </c>
      <c r="B131" s="10"/>
      <c r="C131" s="10"/>
    </row>
    <row r="132" spans="1:5" ht="15.75" x14ac:dyDescent="0.25">
      <c r="A132" s="10" t="s">
        <v>82</v>
      </c>
      <c r="B132" s="10"/>
      <c r="C132" s="10"/>
    </row>
    <row r="133" spans="1:5" ht="15.75" x14ac:dyDescent="0.25">
      <c r="A133" s="10" t="s">
        <v>83</v>
      </c>
      <c r="B133" s="10"/>
      <c r="C133" s="10"/>
    </row>
    <row r="134" spans="1:5" ht="15.75" x14ac:dyDescent="0.25">
      <c r="A134" s="10" t="s">
        <v>84</v>
      </c>
      <c r="B134" s="10"/>
      <c r="C134" s="10"/>
    </row>
    <row r="135" spans="1:5" ht="15.75" x14ac:dyDescent="0.25">
      <c r="A135" s="10" t="s">
        <v>85</v>
      </c>
      <c r="B135" s="10"/>
      <c r="C135" s="10"/>
    </row>
    <row r="136" spans="1:5" ht="15.75" x14ac:dyDescent="0.25">
      <c r="A136" s="10" t="s">
        <v>86</v>
      </c>
      <c r="B136" s="10"/>
      <c r="C136" s="10"/>
    </row>
    <row r="138" spans="1:5" ht="15.75" x14ac:dyDescent="0.25">
      <c r="A138" s="18" t="s">
        <v>87</v>
      </c>
      <c r="B138" s="10"/>
      <c r="C138" s="10"/>
      <c r="D138" s="10"/>
      <c r="E138" s="10"/>
    </row>
    <row r="139" spans="1:5" ht="15.75" x14ac:dyDescent="0.25">
      <c r="A139" s="19" t="s">
        <v>88</v>
      </c>
      <c r="B139" s="10"/>
      <c r="C139" s="10"/>
      <c r="D139" s="10"/>
      <c r="E139" s="10"/>
    </row>
    <row r="140" spans="1:5" ht="15.75" x14ac:dyDescent="0.25">
      <c r="A140" s="10" t="s">
        <v>89</v>
      </c>
      <c r="B140" s="10"/>
      <c r="C140" s="10"/>
      <c r="D140" s="10"/>
      <c r="E140" s="10"/>
    </row>
    <row r="141" spans="1:5" ht="15.75" x14ac:dyDescent="0.25">
      <c r="A141" s="10" t="s">
        <v>90</v>
      </c>
      <c r="B141" s="10"/>
      <c r="C141" s="10"/>
      <c r="D141" s="10"/>
      <c r="E141" s="10"/>
    </row>
    <row r="142" spans="1:5" ht="15.75" x14ac:dyDescent="0.25">
      <c r="A142" s="10" t="s">
        <v>91</v>
      </c>
      <c r="B142" s="10"/>
      <c r="C142" s="10"/>
      <c r="D142" s="10"/>
      <c r="E142" s="10"/>
    </row>
    <row r="143" spans="1:5" ht="15.75" x14ac:dyDescent="0.25">
      <c r="A143" s="10" t="s">
        <v>92</v>
      </c>
      <c r="B143" s="10"/>
      <c r="C143" s="10"/>
      <c r="D143" s="10"/>
      <c r="E143" s="10"/>
    </row>
    <row r="145" spans="1:5" ht="15.75" x14ac:dyDescent="0.25">
      <c r="A145" s="9" t="s">
        <v>93</v>
      </c>
      <c r="B145" s="10"/>
      <c r="C145" s="10"/>
      <c r="D145" s="10"/>
      <c r="E145" s="10"/>
    </row>
    <row r="146" spans="1:5" ht="15.75" x14ac:dyDescent="0.25">
      <c r="A146" s="10" t="s">
        <v>94</v>
      </c>
      <c r="B146" s="10"/>
      <c r="C146" s="10"/>
      <c r="D146" s="10"/>
      <c r="E146" s="10"/>
    </row>
    <row r="147" spans="1:5" ht="15.75" x14ac:dyDescent="0.25">
      <c r="A147" s="10" t="s">
        <v>95</v>
      </c>
      <c r="B147" s="10"/>
      <c r="C147" s="10"/>
      <c r="D147" s="10"/>
      <c r="E147" s="10"/>
    </row>
    <row r="148" spans="1:5" ht="15.75" x14ac:dyDescent="0.25">
      <c r="A148" s="10" t="s">
        <v>96</v>
      </c>
      <c r="B148" s="10"/>
      <c r="C148" s="10"/>
      <c r="D148" s="10"/>
      <c r="E148" s="10"/>
    </row>
    <row r="149" spans="1:5" ht="15.75" x14ac:dyDescent="0.25">
      <c r="A149" s="10" t="s">
        <v>97</v>
      </c>
      <c r="B149" s="10"/>
      <c r="C149" s="10"/>
      <c r="D149" s="10"/>
      <c r="E149" s="10"/>
    </row>
    <row r="150" spans="1:5" ht="15.75" x14ac:dyDescent="0.25">
      <c r="A150" s="10" t="s">
        <v>98</v>
      </c>
      <c r="B150" s="10"/>
      <c r="C150" s="10"/>
      <c r="D150" s="10"/>
      <c r="E150" s="10"/>
    </row>
    <row r="151" spans="1:5" ht="15.75" x14ac:dyDescent="0.25">
      <c r="A151" s="10" t="s">
        <v>99</v>
      </c>
      <c r="B151" s="10"/>
      <c r="C151" s="10"/>
      <c r="D151" s="10"/>
      <c r="E151" s="10"/>
    </row>
    <row r="152" spans="1:5" ht="15.75" x14ac:dyDescent="0.25">
      <c r="A152" s="10" t="s">
        <v>100</v>
      </c>
      <c r="B152" s="10"/>
      <c r="C152" s="10"/>
      <c r="D152" s="10"/>
      <c r="E152" s="10"/>
    </row>
    <row r="153" spans="1:5" ht="15.75" x14ac:dyDescent="0.25">
      <c r="A153" s="10" t="s">
        <v>101</v>
      </c>
      <c r="B153" s="10"/>
      <c r="C153" s="10"/>
      <c r="D153" s="10"/>
      <c r="E153" s="10"/>
    </row>
    <row r="155" spans="1:5" x14ac:dyDescent="0.25">
      <c r="A155" s="16" t="s">
        <v>107</v>
      </c>
    </row>
    <row r="156" spans="1:5" ht="15.75" x14ac:dyDescent="0.25">
      <c r="A156" s="10" t="s">
        <v>108</v>
      </c>
      <c r="B156" s="10"/>
      <c r="C156" s="10"/>
      <c r="D156" s="10"/>
      <c r="E156" s="10"/>
    </row>
    <row r="157" spans="1:5" ht="15.75" x14ac:dyDescent="0.25">
      <c r="A157" s="10" t="s">
        <v>109</v>
      </c>
      <c r="B157" s="10"/>
      <c r="C157" s="10"/>
      <c r="D157" s="10"/>
      <c r="E157" s="10"/>
    </row>
    <row r="159" spans="1:5" ht="15.75" x14ac:dyDescent="0.25">
      <c r="A159" s="10" t="s">
        <v>207</v>
      </c>
      <c r="B159" s="10"/>
      <c r="C159" s="10"/>
      <c r="D159" s="10"/>
    </row>
    <row r="160" spans="1:5" ht="15.75" x14ac:dyDescent="0.25">
      <c r="A160" s="10" t="s">
        <v>208</v>
      </c>
      <c r="B160" s="10"/>
      <c r="C160" s="10"/>
      <c r="D160" s="10"/>
      <c r="E160" s="10"/>
    </row>
    <row r="161" spans="1:5" ht="15.75" x14ac:dyDescent="0.25">
      <c r="A161" s="10" t="s">
        <v>209</v>
      </c>
      <c r="B161" s="10"/>
      <c r="C161" s="10"/>
      <c r="D161" s="10"/>
      <c r="E161" s="10"/>
    </row>
    <row r="162" spans="1:5" ht="15.75" x14ac:dyDescent="0.25">
      <c r="A162" s="10" t="s">
        <v>210</v>
      </c>
      <c r="B162" s="10"/>
      <c r="C162" s="10"/>
      <c r="D162" s="10"/>
      <c r="E162" s="10"/>
    </row>
    <row r="163" spans="1:5" ht="15.75" x14ac:dyDescent="0.25">
      <c r="A163" s="10" t="s">
        <v>211</v>
      </c>
      <c r="B163" s="10"/>
      <c r="C163" s="10"/>
      <c r="D163" s="10"/>
      <c r="E163" s="10"/>
    </row>
    <row r="164" spans="1:5" ht="15.75" x14ac:dyDescent="0.25">
      <c r="A164" s="10" t="s">
        <v>212</v>
      </c>
      <c r="B164" s="10"/>
      <c r="C164" s="10"/>
      <c r="D164" s="10"/>
      <c r="E164" s="10"/>
    </row>
    <row r="165" spans="1:5" ht="15.75" x14ac:dyDescent="0.25">
      <c r="A165" s="10" t="s">
        <v>213</v>
      </c>
      <c r="B165" s="10"/>
      <c r="C165" s="10"/>
      <c r="D165" s="10"/>
      <c r="E165" s="10"/>
    </row>
    <row r="166" spans="1:5" ht="15.75" x14ac:dyDescent="0.25">
      <c r="A166" s="10" t="s">
        <v>214</v>
      </c>
      <c r="B166" s="10"/>
      <c r="C166" s="10"/>
      <c r="D166" s="10"/>
      <c r="E166" s="10"/>
    </row>
    <row r="167" spans="1:5" ht="15.75" x14ac:dyDescent="0.25">
      <c r="A167" s="10" t="s">
        <v>215</v>
      </c>
      <c r="B167" s="10"/>
      <c r="C167" s="10"/>
      <c r="D167" s="10"/>
      <c r="E167" s="10"/>
    </row>
    <row r="169" spans="1:5" ht="15.75" x14ac:dyDescent="0.25">
      <c r="A169" s="10" t="s">
        <v>216</v>
      </c>
      <c r="B169" s="10"/>
      <c r="C169" s="10"/>
      <c r="D169" s="10"/>
      <c r="E169" s="10"/>
    </row>
    <row r="170" spans="1:5" ht="15.75" x14ac:dyDescent="0.25">
      <c r="A170" s="10" t="s">
        <v>217</v>
      </c>
      <c r="B170" s="10"/>
      <c r="C170" s="10"/>
      <c r="D170" s="10"/>
    </row>
    <row r="171" spans="1:5" ht="15.75" x14ac:dyDescent="0.25">
      <c r="A171" s="10" t="s">
        <v>218</v>
      </c>
      <c r="B171" s="10"/>
      <c r="C171" s="10"/>
      <c r="D171" s="10"/>
      <c r="E171" s="10"/>
    </row>
    <row r="172" spans="1:5" ht="15.75" x14ac:dyDescent="0.25">
      <c r="A172" s="10" t="s">
        <v>219</v>
      </c>
      <c r="B172" s="10"/>
      <c r="C172" s="10"/>
      <c r="D172" s="10"/>
      <c r="E172" s="10"/>
    </row>
    <row r="173" spans="1:5" ht="15.75" x14ac:dyDescent="0.25">
      <c r="A173" s="10" t="s">
        <v>220</v>
      </c>
      <c r="B173" s="10"/>
      <c r="C173" s="10"/>
      <c r="D173" s="10"/>
      <c r="E173" s="10"/>
    </row>
    <row r="174" spans="1:5" ht="15.75" x14ac:dyDescent="0.25">
      <c r="A174" s="10" t="s">
        <v>221</v>
      </c>
      <c r="B174" s="10"/>
      <c r="C174" s="10"/>
      <c r="D174" s="10"/>
      <c r="E174" s="10"/>
    </row>
    <row r="176" spans="1:5" ht="15.75" x14ac:dyDescent="0.25">
      <c r="A176" s="10" t="s">
        <v>222</v>
      </c>
    </row>
    <row r="177" spans="1:5" ht="15.75" x14ac:dyDescent="0.25">
      <c r="A177" s="10" t="s">
        <v>223</v>
      </c>
    </row>
    <row r="178" spans="1:5" ht="15.75" x14ac:dyDescent="0.25">
      <c r="A178" s="10" t="s">
        <v>224</v>
      </c>
    </row>
    <row r="179" spans="1:5" ht="15.75" x14ac:dyDescent="0.25">
      <c r="A179" s="10" t="s">
        <v>225</v>
      </c>
    </row>
    <row r="180" spans="1:5" ht="15.75" x14ac:dyDescent="0.25">
      <c r="A180" s="10" t="s">
        <v>226</v>
      </c>
    </row>
    <row r="182" spans="1:5" ht="15.75" x14ac:dyDescent="0.25">
      <c r="A182" s="10" t="s">
        <v>227</v>
      </c>
    </row>
    <row r="183" spans="1:5" ht="15.75" x14ac:dyDescent="0.25">
      <c r="A183" s="10" t="s">
        <v>228</v>
      </c>
    </row>
    <row r="184" spans="1:5" ht="15.75" x14ac:dyDescent="0.25">
      <c r="A184" s="10" t="s">
        <v>229</v>
      </c>
    </row>
    <row r="185" spans="1:5" ht="15.75" x14ac:dyDescent="0.25">
      <c r="A185" s="10" t="s">
        <v>230</v>
      </c>
    </row>
    <row r="186" spans="1:5" ht="15.75" x14ac:dyDescent="0.25">
      <c r="A186" s="10" t="s">
        <v>231</v>
      </c>
    </row>
    <row r="187" spans="1:5" ht="15.75" x14ac:dyDescent="0.25">
      <c r="A187" s="10" t="s">
        <v>232</v>
      </c>
    </row>
    <row r="188" spans="1:5" ht="15.75" x14ac:dyDescent="0.25">
      <c r="A188" s="27"/>
    </row>
    <row r="189" spans="1:5" ht="15.75" x14ac:dyDescent="0.25">
      <c r="A189" s="10" t="s">
        <v>233</v>
      </c>
      <c r="B189" s="10"/>
      <c r="C189" s="10"/>
      <c r="D189" s="10"/>
      <c r="E189" s="10"/>
    </row>
    <row r="190" spans="1:5" ht="15.75" x14ac:dyDescent="0.25">
      <c r="A190" s="10" t="s">
        <v>234</v>
      </c>
      <c r="B190" s="10"/>
      <c r="C190" s="10"/>
      <c r="D190" s="10"/>
      <c r="E190" s="10"/>
    </row>
    <row r="191" spans="1:5" ht="15.75" x14ac:dyDescent="0.25">
      <c r="A191" s="10" t="s">
        <v>235</v>
      </c>
      <c r="B191" s="10"/>
      <c r="C191" s="10"/>
      <c r="D191" s="10"/>
      <c r="E191" s="10"/>
    </row>
    <row r="192" spans="1:5" ht="15.75" x14ac:dyDescent="0.25">
      <c r="A192" s="10" t="s">
        <v>236</v>
      </c>
      <c r="B192" s="10"/>
      <c r="C192" s="10"/>
      <c r="D192" s="10"/>
      <c r="E192" s="10"/>
    </row>
    <row r="193" spans="1:6" ht="15.75" x14ac:dyDescent="0.25">
      <c r="A193" s="10" t="s">
        <v>237</v>
      </c>
      <c r="B193" s="10"/>
      <c r="C193" s="10"/>
      <c r="D193" s="10"/>
      <c r="E193" s="10"/>
    </row>
    <row r="194" spans="1:6" ht="15.75" x14ac:dyDescent="0.25">
      <c r="A194" s="10" t="s">
        <v>238</v>
      </c>
      <c r="B194" s="10"/>
      <c r="C194" s="10"/>
      <c r="D194" s="10"/>
      <c r="E194" s="10"/>
    </row>
    <row r="195" spans="1:6" ht="15.75" x14ac:dyDescent="0.25">
      <c r="A195" s="10" t="s">
        <v>239</v>
      </c>
      <c r="B195" s="10"/>
      <c r="C195" s="10"/>
      <c r="D195" s="10"/>
      <c r="E195" s="10"/>
      <c r="F195" s="10"/>
    </row>
    <row r="196" spans="1:6" ht="15.75" x14ac:dyDescent="0.25">
      <c r="A196" s="10" t="s">
        <v>240</v>
      </c>
      <c r="B196" s="10"/>
      <c r="C196" s="10"/>
      <c r="D196" s="10"/>
      <c r="E196" s="10"/>
      <c r="F196" s="10"/>
    </row>
    <row r="197" spans="1:6" ht="15.75" x14ac:dyDescent="0.25">
      <c r="A197" s="10" t="s">
        <v>241</v>
      </c>
      <c r="B197" s="10"/>
      <c r="C197" s="10"/>
      <c r="D197" s="10"/>
      <c r="E197" s="10"/>
      <c r="F197" s="10"/>
    </row>
    <row r="198" spans="1:6" ht="15.75" x14ac:dyDescent="0.25">
      <c r="A198" s="10" t="s">
        <v>242</v>
      </c>
      <c r="B198" s="10"/>
      <c r="C198" s="10"/>
      <c r="D198" s="10"/>
      <c r="E198" s="10"/>
      <c r="F198" s="10"/>
    </row>
    <row r="199" spans="1:6" ht="15.75" x14ac:dyDescent="0.25">
      <c r="A199" s="10" t="s">
        <v>243</v>
      </c>
      <c r="B199" s="10"/>
      <c r="C199" s="10"/>
      <c r="D199" s="10"/>
      <c r="E199" s="10"/>
      <c r="F199" s="10"/>
    </row>
    <row r="200" spans="1:6" ht="15.75" x14ac:dyDescent="0.25">
      <c r="F200" s="10"/>
    </row>
    <row r="201" spans="1:6" ht="15.75" x14ac:dyDescent="0.25">
      <c r="A201" s="10" t="s">
        <v>244</v>
      </c>
      <c r="B201" s="10"/>
      <c r="C201" s="10"/>
      <c r="F201" s="10"/>
    </row>
    <row r="202" spans="1:6" ht="15.75" x14ac:dyDescent="0.25">
      <c r="A202" s="10" t="s">
        <v>245</v>
      </c>
      <c r="B202" s="10"/>
      <c r="C202" s="10"/>
      <c r="F202" s="10"/>
    </row>
    <row r="203" spans="1:6" ht="15.75" x14ac:dyDescent="0.25">
      <c r="A203" s="10" t="s">
        <v>246</v>
      </c>
      <c r="B203" s="10"/>
      <c r="C203" s="10"/>
      <c r="F203" s="10"/>
    </row>
    <row r="204" spans="1:6" ht="15.75" x14ac:dyDescent="0.25">
      <c r="A204" s="10" t="s">
        <v>247</v>
      </c>
      <c r="B204" s="10"/>
      <c r="C204" s="10"/>
    </row>
    <row r="206" spans="1:6" ht="15.75" x14ac:dyDescent="0.25">
      <c r="A206" s="9" t="s">
        <v>248</v>
      </c>
      <c r="B206" s="10"/>
      <c r="C206" s="10"/>
      <c r="D206" s="10"/>
      <c r="E206" s="10"/>
    </row>
    <row r="207" spans="1:6" ht="15.75" x14ac:dyDescent="0.25">
      <c r="A207" s="10" t="s">
        <v>249</v>
      </c>
      <c r="B207" s="10"/>
      <c r="C207" s="10"/>
      <c r="D207" s="10"/>
      <c r="E207" s="10"/>
    </row>
    <row r="208" spans="1:6" ht="15.75" x14ac:dyDescent="0.25">
      <c r="A208" s="10" t="s">
        <v>250</v>
      </c>
      <c r="B208" s="10"/>
      <c r="C208" s="10"/>
      <c r="D208" s="10"/>
      <c r="E208" s="10"/>
    </row>
    <row r="209" spans="1:6" ht="15.75" x14ac:dyDescent="0.25">
      <c r="A209" s="10" t="s">
        <v>251</v>
      </c>
      <c r="B209" s="10"/>
      <c r="C209" s="10"/>
      <c r="D209" s="10"/>
      <c r="E209" s="10"/>
    </row>
    <row r="210" spans="1:6" ht="15.75" x14ac:dyDescent="0.25">
      <c r="A210" s="10" t="s">
        <v>252</v>
      </c>
      <c r="B210" s="10"/>
      <c r="C210" s="10"/>
      <c r="D210" s="10"/>
      <c r="E210" s="10"/>
      <c r="F210" s="10"/>
    </row>
    <row r="211" spans="1:6" ht="15.75" x14ac:dyDescent="0.25">
      <c r="A211" s="10" t="s">
        <v>253</v>
      </c>
      <c r="B211" s="10"/>
      <c r="C211" s="10"/>
      <c r="D211" s="10"/>
      <c r="E211" s="10"/>
      <c r="F211" s="10"/>
    </row>
    <row r="212" spans="1:6" ht="15.75" x14ac:dyDescent="0.25">
      <c r="F212" s="10"/>
    </row>
    <row r="213" spans="1:6" ht="15.75" x14ac:dyDescent="0.25">
      <c r="A213" s="9" t="s">
        <v>254</v>
      </c>
      <c r="C213" s="10"/>
      <c r="F213" s="10"/>
    </row>
    <row r="214" spans="1:6" ht="15.75" x14ac:dyDescent="0.25">
      <c r="A214" s="10" t="s">
        <v>255</v>
      </c>
      <c r="F214" s="10"/>
    </row>
    <row r="215" spans="1:6" ht="15.75" x14ac:dyDescent="0.25">
      <c r="A215" s="10" t="s">
        <v>256</v>
      </c>
      <c r="F215" s="10"/>
    </row>
    <row r="216" spans="1:6" ht="15.75" x14ac:dyDescent="0.25">
      <c r="A216" s="10" t="s">
        <v>257</v>
      </c>
      <c r="F216" s="10"/>
    </row>
    <row r="217" spans="1:6" ht="15.75" x14ac:dyDescent="0.25">
      <c r="A217" s="10" t="s">
        <v>258</v>
      </c>
      <c r="F217" s="10"/>
    </row>
    <row r="218" spans="1:6" ht="15.75" x14ac:dyDescent="0.25">
      <c r="A218" s="10" t="s">
        <v>259</v>
      </c>
    </row>
    <row r="219" spans="1:6" ht="15.75" x14ac:dyDescent="0.25">
      <c r="A219" s="27" t="s">
        <v>260</v>
      </c>
      <c r="F219" s="10"/>
    </row>
    <row r="221" spans="1:6" ht="15.75" x14ac:dyDescent="0.25">
      <c r="A221" s="10" t="s">
        <v>261</v>
      </c>
      <c r="B221" s="10"/>
      <c r="C221" s="10"/>
      <c r="D221" s="10"/>
      <c r="E221" s="10"/>
      <c r="F221" s="10"/>
    </row>
    <row r="222" spans="1:6" ht="15.75" x14ac:dyDescent="0.25">
      <c r="A222" s="10" t="s">
        <v>262</v>
      </c>
      <c r="B222" s="10"/>
      <c r="C222" s="10"/>
      <c r="D222" s="10"/>
      <c r="E222" s="10"/>
      <c r="F222" s="10"/>
    </row>
    <row r="223" spans="1:6" ht="15.75" x14ac:dyDescent="0.25">
      <c r="A223" s="10" t="s">
        <v>263</v>
      </c>
      <c r="B223" s="10"/>
      <c r="C223" s="10"/>
      <c r="D223" s="10"/>
      <c r="E223" s="10"/>
      <c r="F223" s="10"/>
    </row>
    <row r="224" spans="1:6" ht="15.75" x14ac:dyDescent="0.25">
      <c r="A224" s="10" t="s">
        <v>264</v>
      </c>
      <c r="B224" s="10"/>
      <c r="C224" s="10"/>
      <c r="D224" s="10"/>
      <c r="E224" s="10"/>
      <c r="F224" s="10"/>
    </row>
    <row r="225" spans="1:6" ht="15.75" x14ac:dyDescent="0.25">
      <c r="A225" s="10" t="s">
        <v>265</v>
      </c>
      <c r="B225" s="10"/>
      <c r="C225" s="10"/>
      <c r="D225" s="10"/>
      <c r="E225" s="10"/>
    </row>
    <row r="227" spans="1:6" ht="15.75" x14ac:dyDescent="0.25">
      <c r="A227" s="9" t="s">
        <v>266</v>
      </c>
      <c r="B227" s="10"/>
      <c r="C227" s="10"/>
      <c r="D227" s="10"/>
      <c r="E227" s="10"/>
    </row>
    <row r="228" spans="1:6" ht="15.75" x14ac:dyDescent="0.25">
      <c r="A228" s="10" t="s">
        <v>267</v>
      </c>
      <c r="B228" s="10"/>
      <c r="C228" s="10"/>
      <c r="D228" s="10"/>
      <c r="E228" s="10"/>
    </row>
    <row r="229" spans="1:6" ht="15.75" x14ac:dyDescent="0.25">
      <c r="A229" s="10" t="s">
        <v>268</v>
      </c>
      <c r="B229" s="10"/>
      <c r="C229" s="10"/>
      <c r="D229" s="10"/>
      <c r="E229" s="10"/>
    </row>
    <row r="230" spans="1:6" ht="15.75" x14ac:dyDescent="0.25">
      <c r="A230" s="10" t="s">
        <v>269</v>
      </c>
      <c r="B230" s="10"/>
      <c r="C230" s="10"/>
      <c r="D230" s="10"/>
      <c r="E230" s="10"/>
    </row>
    <row r="231" spans="1:6" ht="15.75" x14ac:dyDescent="0.25">
      <c r="A231" s="10" t="s">
        <v>270</v>
      </c>
      <c r="B231" s="10"/>
      <c r="C231" s="10"/>
      <c r="D231" s="10"/>
      <c r="E231" s="10"/>
    </row>
    <row r="232" spans="1:6" ht="15.75" x14ac:dyDescent="0.25">
      <c r="A232" s="10" t="s">
        <v>271</v>
      </c>
      <c r="B232" s="10"/>
      <c r="C232" s="10"/>
      <c r="D232" s="10"/>
      <c r="E232" s="10"/>
    </row>
    <row r="233" spans="1:6" ht="15.75" x14ac:dyDescent="0.25">
      <c r="A233" s="10" t="s">
        <v>272</v>
      </c>
      <c r="B233" s="10"/>
      <c r="C233" s="10"/>
      <c r="D233" s="10"/>
      <c r="E233" s="10"/>
    </row>
    <row r="235" spans="1:6" ht="15.75" x14ac:dyDescent="0.25">
      <c r="A235" s="10" t="s">
        <v>273</v>
      </c>
      <c r="B235" s="10"/>
      <c r="C235" s="10"/>
    </row>
    <row r="236" spans="1:6" ht="15.75" x14ac:dyDescent="0.25">
      <c r="A236" s="10" t="s">
        <v>274</v>
      </c>
      <c r="B236" s="10"/>
      <c r="C236" s="10"/>
    </row>
    <row r="237" spans="1:6" ht="15.75" x14ac:dyDescent="0.25">
      <c r="A237" s="10" t="s">
        <v>275</v>
      </c>
      <c r="B237" s="10"/>
      <c r="C237" s="10"/>
    </row>
    <row r="238" spans="1:6" ht="15.75" x14ac:dyDescent="0.25">
      <c r="A238" s="10" t="s">
        <v>276</v>
      </c>
      <c r="B238" s="10"/>
      <c r="C238" s="10"/>
    </row>
    <row r="239" spans="1:6" ht="15.75" x14ac:dyDescent="0.25">
      <c r="A239" s="10" t="s">
        <v>277</v>
      </c>
      <c r="B239" s="10"/>
      <c r="C239" s="10"/>
      <c r="F239" s="10"/>
    </row>
    <row r="240" spans="1:6" ht="15.75" x14ac:dyDescent="0.25">
      <c r="A240" s="10" t="s">
        <v>278</v>
      </c>
      <c r="B240" s="10"/>
      <c r="C240" s="10"/>
      <c r="F240" s="10"/>
    </row>
    <row r="241" spans="1:6" ht="15.75" x14ac:dyDescent="0.25">
      <c r="A241" s="10" t="s">
        <v>279</v>
      </c>
      <c r="B241" s="10"/>
      <c r="C241" s="10"/>
      <c r="F241" s="10"/>
    </row>
    <row r="242" spans="1:6" ht="15.75" x14ac:dyDescent="0.25">
      <c r="A242" s="10" t="s">
        <v>280</v>
      </c>
      <c r="B242" s="10"/>
      <c r="C242" s="10"/>
      <c r="F242" s="10"/>
    </row>
    <row r="243" spans="1:6" ht="15.75" x14ac:dyDescent="0.25">
      <c r="F243" s="10"/>
    </row>
    <row r="244" spans="1:6" ht="15.75" x14ac:dyDescent="0.25">
      <c r="A244" s="28" t="s">
        <v>282</v>
      </c>
      <c r="F244" s="10"/>
    </row>
    <row r="245" spans="1:6" ht="15.75" x14ac:dyDescent="0.25">
      <c r="A245" t="s">
        <v>283</v>
      </c>
      <c r="F245" s="10"/>
    </row>
    <row r="246" spans="1:6" ht="15.75" x14ac:dyDescent="0.25">
      <c r="A246" t="s">
        <v>284</v>
      </c>
      <c r="F246" s="10"/>
    </row>
    <row r="247" spans="1:6" ht="15.75" x14ac:dyDescent="0.25">
      <c r="A247" t="s">
        <v>285</v>
      </c>
      <c r="F247" s="10"/>
    </row>
    <row r="248" spans="1:6" ht="15.75" x14ac:dyDescent="0.25">
      <c r="A248" t="s">
        <v>281</v>
      </c>
      <c r="F248" s="10"/>
    </row>
    <row r="249" spans="1:6" ht="15.75" x14ac:dyDescent="0.25">
      <c r="F249" s="10"/>
    </row>
    <row r="250" spans="1:6" x14ac:dyDescent="0.25">
      <c r="A250" s="28" t="s">
        <v>286</v>
      </c>
    </row>
    <row r="251" spans="1:6" x14ac:dyDescent="0.25">
      <c r="A251" t="s">
        <v>287</v>
      </c>
    </row>
    <row r="252" spans="1:6" x14ac:dyDescent="0.25">
      <c r="A252" t="s">
        <v>288</v>
      </c>
    </row>
    <row r="253" spans="1:6" x14ac:dyDescent="0.25">
      <c r="A253" t="s">
        <v>289</v>
      </c>
    </row>
    <row r="254" spans="1:6" x14ac:dyDescent="0.25">
      <c r="A254" t="s">
        <v>281</v>
      </c>
    </row>
    <row r="256" spans="1:6" ht="15.75" x14ac:dyDescent="0.25">
      <c r="A256" s="16" t="s">
        <v>290</v>
      </c>
      <c r="F256" s="10"/>
    </row>
    <row r="257" spans="1:6" ht="15.75" x14ac:dyDescent="0.25">
      <c r="A257" t="s">
        <v>291</v>
      </c>
      <c r="F257" s="10"/>
    </row>
    <row r="258" spans="1:6" ht="15.75" x14ac:dyDescent="0.25">
      <c r="A258" t="s">
        <v>292</v>
      </c>
      <c r="F258" s="10"/>
    </row>
    <row r="259" spans="1:6" ht="15.75" x14ac:dyDescent="0.25">
      <c r="A259" t="s">
        <v>293</v>
      </c>
      <c r="F259" s="10"/>
    </row>
    <row r="260" spans="1:6" ht="15.75" x14ac:dyDescent="0.25">
      <c r="A260" t="s">
        <v>294</v>
      </c>
      <c r="F260" s="10"/>
    </row>
    <row r="261" spans="1:6" ht="15.75" x14ac:dyDescent="0.25">
      <c r="A261" t="s">
        <v>295</v>
      </c>
      <c r="F261" s="10"/>
    </row>
    <row r="263" spans="1:6" ht="15.75" x14ac:dyDescent="0.25">
      <c r="A263" s="16" t="s">
        <v>353</v>
      </c>
      <c r="F263" s="10"/>
    </row>
    <row r="264" spans="1:6" ht="15.75" x14ac:dyDescent="0.25">
      <c r="A264" t="s">
        <v>354</v>
      </c>
      <c r="F264" s="10"/>
    </row>
    <row r="265" spans="1:6" ht="15.75" x14ac:dyDescent="0.25">
      <c r="A265" t="s">
        <v>355</v>
      </c>
      <c r="F265" s="10"/>
    </row>
    <row r="266" spans="1:6" ht="15.75" x14ac:dyDescent="0.25">
      <c r="A266" t="s">
        <v>356</v>
      </c>
      <c r="F266" s="10"/>
    </row>
    <row r="267" spans="1:6" ht="15.75" x14ac:dyDescent="0.25">
      <c r="A267" t="s">
        <v>281</v>
      </c>
      <c r="F267" s="10"/>
    </row>
    <row r="271" spans="1:6" ht="15.75" x14ac:dyDescent="0.25">
      <c r="F271" s="10"/>
    </row>
    <row r="272" spans="1:6" ht="15.75" x14ac:dyDescent="0.25">
      <c r="F272" s="10"/>
    </row>
    <row r="273" spans="6:7" ht="15.75" x14ac:dyDescent="0.25">
      <c r="F273" s="10"/>
    </row>
    <row r="274" spans="6:7" ht="15.75" x14ac:dyDescent="0.25">
      <c r="F274" s="10"/>
    </row>
    <row r="275" spans="6:7" ht="15.75" x14ac:dyDescent="0.25">
      <c r="F275" s="10"/>
    </row>
    <row r="277" spans="6:7" ht="15.75" x14ac:dyDescent="0.25">
      <c r="F277" s="10"/>
      <c r="G277" s="10"/>
    </row>
    <row r="278" spans="6:7" ht="15.75" x14ac:dyDescent="0.25">
      <c r="F278" s="10"/>
      <c r="G278" s="10"/>
    </row>
    <row r="279" spans="6:7" ht="15.75" x14ac:dyDescent="0.25">
      <c r="F279" s="10"/>
      <c r="G279" s="10"/>
    </row>
    <row r="280" spans="6:7" ht="15.75" x14ac:dyDescent="0.25">
      <c r="F280" s="10"/>
    </row>
    <row r="281" spans="6:7" ht="15.75" x14ac:dyDescent="0.25">
      <c r="F281" s="10"/>
    </row>
    <row r="282" spans="6:7" ht="15.75" x14ac:dyDescent="0.25">
      <c r="F282" s="10"/>
      <c r="G282" s="10"/>
    </row>
    <row r="283" spans="6:7" ht="15.75" x14ac:dyDescent="0.25">
      <c r="F283" s="10"/>
      <c r="G283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SOD-GPX-CAT</vt:lpstr>
      <vt:lpstr>MDA</vt:lpstr>
      <vt:lpstr>TAS-TOS</vt:lpstr>
      <vt:lpstr>Biyokimya</vt:lpstr>
      <vt:lpstr>IL-17</vt:lpstr>
      <vt:lpstr>GSTs</vt:lpstr>
      <vt:lpstr>8-OHdG</vt:lpstr>
      <vt:lpstr>AChE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2023-02-08T08:53:11Z</dcterms:modified>
</cp:coreProperties>
</file>