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D:\Google Drive\2020\Hizmet alımları\webe yüklenenler\Çağrı Özdemir\13.10.2020\"/>
    </mc:Choice>
  </mc:AlternateContent>
  <xr:revisionPtr revIDLastSave="0" documentId="13_ncr:1_{0C2AE377-98FC-4F6C-A7DE-02F0F700CD0C}" xr6:coauthVersionLast="45" xr6:coauthVersionMax="45" xr10:uidLastSave="{00000000-0000-0000-0000-000000000000}"/>
  <bookViews>
    <workbookView xWindow="-110" yWindow="-110" windowWidth="21820" windowHeight="14020" activeTab="3" xr2:uid="{00000000-000D-0000-FFFF-FFFF00000000}"/>
  </bookViews>
  <sheets>
    <sheet name="IL-6" sheetId="1" r:id="rId1"/>
    <sheet name="IL-10" sheetId="2" r:id="rId2"/>
    <sheet name="TNFA" sheetId="3" r:id="rId3"/>
    <sheet name="TAS-TOS-OSI" sheetId="5" r:id="rId4"/>
  </sheets>
  <externalReferences>
    <externalReference r:id="rId5"/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5" i="5" l="1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  <c r="C52" i="3" l="1"/>
  <c r="D52" i="3" s="1"/>
  <c r="C51" i="3"/>
  <c r="D51" i="3" s="1"/>
  <c r="C50" i="3"/>
  <c r="D50" i="3" s="1"/>
  <c r="C49" i="3"/>
  <c r="D49" i="3" s="1"/>
  <c r="C48" i="3"/>
  <c r="D48" i="3" s="1"/>
  <c r="C47" i="3"/>
  <c r="D47" i="3" s="1"/>
  <c r="C46" i="3"/>
  <c r="D46" i="3" s="1"/>
  <c r="C45" i="3"/>
  <c r="D45" i="3" s="1"/>
  <c r="C44" i="3"/>
  <c r="D44" i="3" s="1"/>
  <c r="C43" i="3"/>
  <c r="D43" i="3" s="1"/>
  <c r="C42" i="3"/>
  <c r="D42" i="3" s="1"/>
  <c r="C41" i="3"/>
  <c r="D41" i="3" s="1"/>
  <c r="C40" i="3"/>
  <c r="D40" i="3" s="1"/>
  <c r="C39" i="3"/>
  <c r="D39" i="3" s="1"/>
  <c r="C38" i="3"/>
  <c r="D38" i="3" s="1"/>
  <c r="C37" i="3"/>
  <c r="D37" i="3" s="1"/>
  <c r="C36" i="3"/>
  <c r="D36" i="3" s="1"/>
  <c r="C35" i="3"/>
  <c r="D35" i="3" s="1"/>
  <c r="C34" i="3"/>
  <c r="D34" i="3" s="1"/>
  <c r="C33" i="3"/>
  <c r="D33" i="3" s="1"/>
  <c r="C32" i="3"/>
  <c r="D32" i="3" s="1"/>
  <c r="C31" i="3"/>
  <c r="D31" i="3" s="1"/>
  <c r="C30" i="3"/>
  <c r="D30" i="3" s="1"/>
  <c r="C29" i="3"/>
  <c r="D29" i="3" s="1"/>
  <c r="C22" i="3"/>
  <c r="C21" i="3"/>
  <c r="E21" i="3" s="1"/>
  <c r="E20" i="3"/>
  <c r="C20" i="3"/>
  <c r="C19" i="3"/>
  <c r="E19" i="3" s="1"/>
  <c r="E18" i="3"/>
  <c r="C18" i="3"/>
  <c r="C17" i="3"/>
  <c r="E17" i="3" s="1"/>
  <c r="E16" i="3"/>
  <c r="C16" i="3"/>
  <c r="C15" i="3"/>
  <c r="E15" i="3" s="1"/>
  <c r="D44" i="2"/>
  <c r="D47" i="2"/>
  <c r="D48" i="2"/>
  <c r="C48" i="2"/>
  <c r="C47" i="2"/>
  <c r="C46" i="2"/>
  <c r="D46" i="2" s="1"/>
  <c r="C45" i="2"/>
  <c r="D45" i="2" s="1"/>
  <c r="C44" i="2"/>
  <c r="C43" i="2" l="1"/>
  <c r="D43" i="2" s="1"/>
  <c r="C42" i="2"/>
  <c r="D42" i="2" s="1"/>
  <c r="C41" i="2"/>
  <c r="D41" i="2" s="1"/>
  <c r="C40" i="2"/>
  <c r="D40" i="2" s="1"/>
  <c r="C39" i="2"/>
  <c r="D39" i="2" s="1"/>
  <c r="C38" i="2"/>
  <c r="D38" i="2" s="1"/>
  <c r="C37" i="2"/>
  <c r="D37" i="2" s="1"/>
  <c r="C36" i="2"/>
  <c r="D36" i="2" s="1"/>
  <c r="C35" i="2"/>
  <c r="D35" i="2" s="1"/>
  <c r="C34" i="2"/>
  <c r="D34" i="2" s="1"/>
  <c r="C33" i="2"/>
  <c r="D33" i="2" s="1"/>
  <c r="C32" i="2"/>
  <c r="D32" i="2" s="1"/>
  <c r="C31" i="2"/>
  <c r="D31" i="2" s="1"/>
  <c r="C30" i="2"/>
  <c r="D30" i="2" s="1"/>
  <c r="C29" i="2"/>
  <c r="D29" i="2" s="1"/>
  <c r="C28" i="2"/>
  <c r="D28" i="2" s="1"/>
  <c r="C27" i="2"/>
  <c r="D27" i="2" s="1"/>
  <c r="C26" i="2"/>
  <c r="D26" i="2" s="1"/>
  <c r="C25" i="2"/>
  <c r="D25" i="2" s="1"/>
  <c r="C13" i="2"/>
  <c r="E13" i="2" s="1"/>
  <c r="C12" i="2"/>
  <c r="E12" i="2" s="1"/>
  <c r="C11" i="2"/>
  <c r="E11" i="2" s="1"/>
  <c r="C10" i="2"/>
  <c r="E10" i="2" s="1"/>
  <c r="C9" i="2"/>
  <c r="E9" i="2" s="1"/>
  <c r="C8" i="2"/>
  <c r="E8" i="2" s="1"/>
  <c r="D28" i="1"/>
  <c r="D32" i="1"/>
  <c r="D34" i="1"/>
  <c r="D36" i="1"/>
  <c r="D38" i="1"/>
  <c r="D40" i="1"/>
  <c r="D42" i="1"/>
  <c r="D44" i="1"/>
  <c r="D46" i="1"/>
  <c r="D48" i="1"/>
  <c r="C49" i="1"/>
  <c r="D49" i="1" s="1"/>
  <c r="C48" i="1"/>
  <c r="C47" i="1"/>
  <c r="D47" i="1" s="1"/>
  <c r="C46" i="1"/>
  <c r="C45" i="1"/>
  <c r="D45" i="1" s="1"/>
  <c r="C44" i="1"/>
  <c r="C43" i="1"/>
  <c r="D43" i="1" s="1"/>
  <c r="C42" i="1"/>
  <c r="C41" i="1"/>
  <c r="D41" i="1" s="1"/>
  <c r="C40" i="1"/>
  <c r="C39" i="1"/>
  <c r="D39" i="1" s="1"/>
  <c r="C38" i="1"/>
  <c r="C37" i="1"/>
  <c r="D37" i="1" s="1"/>
  <c r="C36" i="1"/>
  <c r="C35" i="1"/>
  <c r="D35" i="1" s="1"/>
  <c r="C34" i="1"/>
  <c r="C33" i="1"/>
  <c r="D33" i="1" s="1"/>
  <c r="C32" i="1"/>
  <c r="C31" i="1"/>
  <c r="D31" i="1" s="1"/>
  <c r="C30" i="1"/>
  <c r="D30" i="1" s="1"/>
  <c r="C29" i="1"/>
  <c r="D29" i="1" s="1"/>
  <c r="C28" i="1"/>
  <c r="C27" i="1"/>
  <c r="D27" i="1" s="1"/>
  <c r="C26" i="1"/>
  <c r="D26" i="1" s="1"/>
  <c r="E11" i="1"/>
  <c r="E8" i="1"/>
  <c r="C13" i="1"/>
  <c r="E13" i="1" s="1"/>
  <c r="C12" i="1"/>
  <c r="E12" i="1" s="1"/>
  <c r="C11" i="1"/>
  <c r="C10" i="1"/>
  <c r="E10" i="1" s="1"/>
  <c r="C9" i="1"/>
  <c r="E9" i="1" s="1"/>
  <c r="C8" i="1"/>
</calcChain>
</file>

<file path=xl/sharedStrings.xml><?xml version="1.0" encoding="utf-8"?>
<sst xmlns="http://schemas.openxmlformats.org/spreadsheetml/2006/main" count="166" uniqueCount="55">
  <si>
    <t>std1</t>
  </si>
  <si>
    <t>std2</t>
  </si>
  <si>
    <t>std3</t>
  </si>
  <si>
    <t>std4</t>
  </si>
  <si>
    <t>std5</t>
  </si>
  <si>
    <t>std6</t>
  </si>
  <si>
    <t>blank</t>
  </si>
  <si>
    <t>abs</t>
  </si>
  <si>
    <t>abs-blank</t>
  </si>
  <si>
    <t>expected</t>
  </si>
  <si>
    <t>result</t>
  </si>
  <si>
    <t>Numune</t>
  </si>
  <si>
    <t>absorbans</t>
  </si>
  <si>
    <t>K-1</t>
  </si>
  <si>
    <t>K-2</t>
  </si>
  <si>
    <t>K-3</t>
  </si>
  <si>
    <t>K-4</t>
  </si>
  <si>
    <t>K-5</t>
  </si>
  <si>
    <t>K-6</t>
  </si>
  <si>
    <t>Mg-1</t>
  </si>
  <si>
    <t>Mg-2</t>
  </si>
  <si>
    <t>Mg-3</t>
  </si>
  <si>
    <t>Mg-4</t>
  </si>
  <si>
    <t>Mg-5</t>
  </si>
  <si>
    <t>Mg-6</t>
  </si>
  <si>
    <t>S-1</t>
  </si>
  <si>
    <t>S-2</t>
  </si>
  <si>
    <t>S-3</t>
  </si>
  <si>
    <t>S-4</t>
  </si>
  <si>
    <t>S-5</t>
  </si>
  <si>
    <t>S-6</t>
  </si>
  <si>
    <t>S+M-1</t>
  </si>
  <si>
    <t>S+M-2</t>
  </si>
  <si>
    <t>S+M-3</t>
  </si>
  <si>
    <t>S+M-4</t>
  </si>
  <si>
    <t>S+M-5</t>
  </si>
  <si>
    <t>S+M-6</t>
  </si>
  <si>
    <t>concentratıon (ng/L)</t>
  </si>
  <si>
    <t>concentratıon (pg/ml)</t>
  </si>
  <si>
    <t xml:space="preserve"> </t>
  </si>
  <si>
    <t>std7</t>
  </si>
  <si>
    <t>Numune Adı</t>
  </si>
  <si>
    <t>TAS(mmol/L)</t>
  </si>
  <si>
    <t>TOS (µmol/L)</t>
  </si>
  <si>
    <t>OSI</t>
  </si>
  <si>
    <t>NOT</t>
  </si>
  <si>
    <t xml:space="preserve"> yüksek hemolizli</t>
  </si>
  <si>
    <t>Bu çalışmada "Relassay" marka kitler kullanılmıştır.</t>
  </si>
  <si>
    <t>hafif hemolizli</t>
  </si>
  <si>
    <t>Kullanılan cihaz: Mindray marka BS300 model tam otomatik biyokimya cihazı</t>
  </si>
  <si>
    <t>yüksek hemolizli</t>
  </si>
  <si>
    <t>TAS: Total Antıoxidant Status</t>
  </si>
  <si>
    <t>TOS: Total Oxıdant Status</t>
  </si>
  <si>
    <t>hemolizli</t>
  </si>
  <si>
    <t>OSI: Oxidatıve Stress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</si>
</sst>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/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/>
    <xf numFmtId="0" fontId="1" fillId="2" borderId="3" xfId="0" applyFont="1" applyFill="1" applyBorder="1" applyAlignment="1">
      <alignment horizontal="center"/>
    </xf>
    <xf numFmtId="0" fontId="2" fillId="4" borderId="4" xfId="0" applyFont="1" applyFill="1" applyBorder="1"/>
    <xf numFmtId="0" fontId="0" fillId="3" borderId="5" xfId="0" applyFill="1" applyBorder="1" applyAlignment="1">
      <alignment horizontal="center"/>
    </xf>
    <xf numFmtId="0" fontId="0" fillId="3" borderId="6" xfId="0" applyFill="1" applyBorder="1"/>
    <xf numFmtId="0" fontId="2" fillId="4" borderId="7" xfId="0" applyFont="1" applyFill="1" applyBorder="1"/>
    <xf numFmtId="0" fontId="0" fillId="3" borderId="8" xfId="0" applyFill="1" applyBorder="1" applyAlignment="1">
      <alignment horizontal="center"/>
    </xf>
    <xf numFmtId="0" fontId="0" fillId="3" borderId="9" xfId="0" applyFill="1" applyBorder="1"/>
    <xf numFmtId="0" fontId="2" fillId="0" borderId="0" xfId="0" applyFont="1"/>
    <xf numFmtId="0" fontId="1" fillId="2" borderId="1" xfId="0" applyFont="1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164" fontId="0" fillId="3" borderId="5" xfId="0" applyNumberFormat="1" applyFill="1" applyBorder="1" applyAlignment="1">
      <alignment horizontal="center" vertical="center"/>
    </xf>
    <xf numFmtId="164" fontId="0" fillId="3" borderId="8" xfId="0" applyNumberFormat="1" applyFill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IL-6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1061329833770779"/>
                  <c:y val="-0.2270731262758821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'IL-6'!$C$8:$C$14</c:f>
              <c:numCache>
                <c:formatCode>General</c:formatCode>
                <c:ptCount val="7"/>
                <c:pt idx="0">
                  <c:v>2.3400000000000003</c:v>
                </c:pt>
                <c:pt idx="1">
                  <c:v>1.577</c:v>
                </c:pt>
                <c:pt idx="2">
                  <c:v>1.0329999999999999</c:v>
                </c:pt>
                <c:pt idx="3">
                  <c:v>0.52099999999999991</c:v>
                </c:pt>
                <c:pt idx="4">
                  <c:v>0.188</c:v>
                </c:pt>
                <c:pt idx="5">
                  <c:v>3.6999999999999998E-2</c:v>
                </c:pt>
              </c:numCache>
            </c:numRef>
          </c:xVal>
          <c:yVal>
            <c:numRef>
              <c:f>'IL-6'!$D$8:$D$14</c:f>
              <c:numCache>
                <c:formatCode>General</c:formatCode>
                <c:ptCount val="7"/>
                <c:pt idx="0">
                  <c:v>48</c:v>
                </c:pt>
                <c:pt idx="1">
                  <c:v>24</c:v>
                </c:pt>
                <c:pt idx="2">
                  <c:v>12</c:v>
                </c:pt>
                <c:pt idx="3">
                  <c:v>6</c:v>
                </c:pt>
                <c:pt idx="4">
                  <c:v>3</c:v>
                </c:pt>
                <c:pt idx="5">
                  <c:v>1.5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CF-4A08-B637-73FDC409B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4490448"/>
        <c:axId val="1374490864"/>
      </c:scatterChart>
      <c:valAx>
        <c:axId val="1374490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74490864"/>
        <c:crosses val="autoZero"/>
        <c:crossBetween val="midCat"/>
      </c:valAx>
      <c:valAx>
        <c:axId val="137449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74490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IL-10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7754046369203849"/>
                  <c:y val="-0.2199427675707203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[1]Sayfa1!$C$8:$C$14</c:f>
              <c:numCache>
                <c:formatCode>General</c:formatCode>
                <c:ptCount val="7"/>
                <c:pt idx="0">
                  <c:v>2.5169999999999999</c:v>
                </c:pt>
                <c:pt idx="1">
                  <c:v>1.2890000000000001</c:v>
                </c:pt>
                <c:pt idx="2">
                  <c:v>0.74</c:v>
                </c:pt>
                <c:pt idx="3">
                  <c:v>0.25900000000000001</c:v>
                </c:pt>
                <c:pt idx="4">
                  <c:v>0.13500000000000001</c:v>
                </c:pt>
                <c:pt idx="5">
                  <c:v>6.0000000000000012E-2</c:v>
                </c:pt>
              </c:numCache>
            </c:numRef>
          </c:xVal>
          <c:yVal>
            <c:numRef>
              <c:f>[1]Sayfa1!$D$8:$D$14</c:f>
              <c:numCache>
                <c:formatCode>General</c:formatCode>
                <c:ptCount val="7"/>
                <c:pt idx="0">
                  <c:v>960</c:v>
                </c:pt>
                <c:pt idx="1">
                  <c:v>480</c:v>
                </c:pt>
                <c:pt idx="2">
                  <c:v>240</c:v>
                </c:pt>
                <c:pt idx="3">
                  <c:v>120</c:v>
                </c:pt>
                <c:pt idx="4">
                  <c:v>60</c:v>
                </c:pt>
                <c:pt idx="5">
                  <c:v>30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8C-4C8E-ADB5-1766DC4F5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0725632"/>
        <c:axId val="1450722304"/>
      </c:scatterChart>
      <c:valAx>
        <c:axId val="1450725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450722304"/>
        <c:crosses val="autoZero"/>
        <c:crossBetween val="midCat"/>
      </c:valAx>
      <c:valAx>
        <c:axId val="145072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450725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TNFA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91419072615923"/>
                  <c:y val="-0.1971256197142023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[2]Sayfa1!$C$15:$C$22</c:f>
              <c:numCache>
                <c:formatCode>General</c:formatCode>
                <c:ptCount val="8"/>
                <c:pt idx="0">
                  <c:v>2.4649999999999999</c:v>
                </c:pt>
                <c:pt idx="1">
                  <c:v>1.617</c:v>
                </c:pt>
                <c:pt idx="2">
                  <c:v>0.90700000000000003</c:v>
                </c:pt>
                <c:pt idx="3">
                  <c:v>0.48300000000000004</c:v>
                </c:pt>
                <c:pt idx="4">
                  <c:v>0.26800000000000002</c:v>
                </c:pt>
                <c:pt idx="5">
                  <c:v>0.11599999999999999</c:v>
                </c:pt>
                <c:pt idx="6">
                  <c:v>5.5999999999999994E-2</c:v>
                </c:pt>
                <c:pt idx="7">
                  <c:v>0</c:v>
                </c:pt>
              </c:numCache>
            </c:numRef>
          </c:xVal>
          <c:yVal>
            <c:numRef>
              <c:f>[2]Sayfa1!$D$15:$D$22</c:f>
              <c:numCache>
                <c:formatCode>General</c:formatCode>
                <c:ptCount val="8"/>
                <c:pt idx="0">
                  <c:v>5000</c:v>
                </c:pt>
                <c:pt idx="1">
                  <c:v>2500</c:v>
                </c:pt>
                <c:pt idx="2">
                  <c:v>1250</c:v>
                </c:pt>
                <c:pt idx="3">
                  <c:v>625</c:v>
                </c:pt>
                <c:pt idx="4">
                  <c:v>312.5</c:v>
                </c:pt>
                <c:pt idx="5">
                  <c:v>156.25</c:v>
                </c:pt>
                <c:pt idx="6">
                  <c:v>78.13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6A-4FCF-8EF6-F62927CD4E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0177903"/>
        <c:axId val="2060176239"/>
      </c:scatterChart>
      <c:valAx>
        <c:axId val="2060177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060176239"/>
        <c:crosses val="autoZero"/>
        <c:crossBetween val="midCat"/>
      </c:valAx>
      <c:valAx>
        <c:axId val="2060176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060177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323850</xdr:colOff>
      <xdr:row>6</xdr:row>
      <xdr:rowOff>104775</xdr:rowOff>
    </xdr:from>
    <xdr:to>
      <xdr:col>13</xdr:col>
      <xdr:colOff>19050</xdr:colOff>
      <xdr:row>20</xdr:row>
      <xdr:rowOff>180975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304800</xdr:colOff>
      <xdr:row>4</xdr:row>
      <xdr:rowOff>133350</xdr:rowOff>
    </xdr:from>
    <xdr:to>
      <xdr:col>14</xdr:col>
      <xdr:colOff>0</xdr:colOff>
      <xdr:row>19</xdr:row>
      <xdr:rowOff>19050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285750</xdr:colOff>
      <xdr:row>8</xdr:row>
      <xdr:rowOff>123825</xdr:rowOff>
    </xdr:from>
    <xdr:to>
      <xdr:col>13</xdr:col>
      <xdr:colOff>590550</xdr:colOff>
      <xdr:row>23</xdr:row>
      <xdr:rowOff>9525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198955</xdr:colOff>
      <xdr:row>31</xdr:row>
      <xdr:rowOff>85724</xdr:rowOff>
    </xdr:from>
    <xdr:to>
      <xdr:col>6</xdr:col>
      <xdr:colOff>171450</xdr:colOff>
      <xdr:row>53</xdr:row>
      <xdr:rowOff>81855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8955" y="5991224"/>
          <a:ext cx="4982645" cy="4187131"/>
        </a:xfrm>
        <a:prstGeom prst="rect">
          <a:avLst/>
        </a:prstGeom>
      </xdr:spPr>
    </xdr:pic>
    <xdr:clientData/>
  </xdr:twoCellAnchor>
  <xdr:twoCellAnchor editAs="oneCell">
    <xdr:from>
      <xdr:col>6</xdr:col>
      <xdr:colOff>23712</xdr:colOff>
      <xdr:row>8</xdr:row>
      <xdr:rowOff>9524</xdr:rowOff>
    </xdr:from>
    <xdr:to>
      <xdr:col>15</xdr:col>
      <xdr:colOff>12340</xdr:colOff>
      <xdr:row>53</xdr:row>
      <xdr:rowOff>114299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05312" y="1533524"/>
          <a:ext cx="5475028" cy="867727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BRK%20LAB\Desktop\&#199;a&#287;r&#305;%20&#214;zdemir-&#305;l1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BRK%20LAB\Desktop\tnfa-&#231;a&#287;r&#305;%20&#246;zdemi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yfa1"/>
    </sheetNames>
    <sheetDataSet>
      <sheetData sheetId="0">
        <row r="8">
          <cell r="C8">
            <v>2.5169999999999999</v>
          </cell>
          <cell r="D8">
            <v>960</v>
          </cell>
        </row>
        <row r="9">
          <cell r="C9">
            <v>1.2890000000000001</v>
          </cell>
          <cell r="D9">
            <v>480</v>
          </cell>
        </row>
        <row r="10">
          <cell r="C10">
            <v>0.74</v>
          </cell>
          <cell r="D10">
            <v>240</v>
          </cell>
        </row>
        <row r="11">
          <cell r="C11">
            <v>0.25900000000000001</v>
          </cell>
          <cell r="D11">
            <v>120</v>
          </cell>
        </row>
        <row r="12">
          <cell r="C12">
            <v>0.13500000000000001</v>
          </cell>
          <cell r="D12">
            <v>60</v>
          </cell>
        </row>
        <row r="13">
          <cell r="C13">
            <v>6.0000000000000012E-2</v>
          </cell>
          <cell r="D13">
            <v>30</v>
          </cell>
        </row>
        <row r="14">
          <cell r="D14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yfa1"/>
    </sheetNames>
    <sheetDataSet>
      <sheetData sheetId="0">
        <row r="15">
          <cell r="C15">
            <v>2.4649999999999999</v>
          </cell>
          <cell r="D15">
            <v>5000</v>
          </cell>
        </row>
        <row r="16">
          <cell r="C16">
            <v>1.617</v>
          </cell>
          <cell r="D16">
            <v>2500</v>
          </cell>
        </row>
        <row r="17">
          <cell r="C17">
            <v>0.90700000000000003</v>
          </cell>
          <cell r="D17">
            <v>1250</v>
          </cell>
        </row>
        <row r="18">
          <cell r="C18">
            <v>0.48300000000000004</v>
          </cell>
          <cell r="D18">
            <v>625</v>
          </cell>
        </row>
        <row r="19">
          <cell r="C19">
            <v>0.26800000000000002</v>
          </cell>
          <cell r="D19">
            <v>312.5</v>
          </cell>
        </row>
        <row r="20">
          <cell r="C20">
            <v>0.11599999999999999</v>
          </cell>
          <cell r="D20">
            <v>156.25</v>
          </cell>
        </row>
        <row r="21">
          <cell r="C21">
            <v>5.5999999999999994E-2</v>
          </cell>
          <cell r="D21">
            <v>78.13</v>
          </cell>
        </row>
        <row r="22">
          <cell r="C22">
            <v>0</v>
          </cell>
          <cell r="D22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49"/>
  <sheetViews>
    <sheetView workbookViewId="0">
      <selection activeCell="G55" sqref="G55"/>
    </sheetView>
  </sheetViews>
  <sheetFormatPr defaultRowHeight="14.5" x14ac:dyDescent="0.35"/>
  <cols>
    <col min="2" max="2" width="11.54296875" customWidth="1"/>
  </cols>
  <sheetData>
    <row r="2" spans="1:12" x14ac:dyDescent="0.35">
      <c r="A2">
        <v>2.3980000000000001</v>
      </c>
      <c r="B2">
        <v>0.57899999999999996</v>
      </c>
      <c r="C2">
        <v>5.8000000000000003E-2</v>
      </c>
      <c r="D2">
        <v>0.29099999999999998</v>
      </c>
      <c r="E2">
        <v>0.25700000000000001</v>
      </c>
      <c r="F2">
        <v>0.182</v>
      </c>
      <c r="G2">
        <v>0.216</v>
      </c>
      <c r="H2">
        <v>0.28500000000000003</v>
      </c>
      <c r="I2">
        <v>0.27300000000000002</v>
      </c>
      <c r="J2">
        <v>0.245</v>
      </c>
      <c r="K2">
        <v>0.184</v>
      </c>
      <c r="L2">
        <v>0.219</v>
      </c>
    </row>
    <row r="3" spans="1:12" x14ac:dyDescent="0.35">
      <c r="A3">
        <v>1.635</v>
      </c>
      <c r="B3">
        <v>0.246</v>
      </c>
      <c r="C3">
        <v>0.20100000000000001</v>
      </c>
      <c r="D3">
        <v>0.24199999999999999</v>
      </c>
      <c r="E3">
        <v>0.308</v>
      </c>
      <c r="F3">
        <v>0.24399999999999999</v>
      </c>
      <c r="G3">
        <v>0.34</v>
      </c>
      <c r="H3">
        <v>0.253</v>
      </c>
      <c r="I3">
        <v>0.247</v>
      </c>
      <c r="J3">
        <v>0.245</v>
      </c>
      <c r="K3">
        <v>0.372</v>
      </c>
      <c r="L3">
        <v>0.26400000000000001</v>
      </c>
    </row>
    <row r="4" spans="1:12" x14ac:dyDescent="0.35">
      <c r="A4">
        <v>1.091</v>
      </c>
      <c r="B4">
        <v>9.5000000000000001E-2</v>
      </c>
      <c r="C4">
        <v>0.34</v>
      </c>
      <c r="D4">
        <v>0.40400000000000003</v>
      </c>
      <c r="E4">
        <v>0.33600000000000002</v>
      </c>
      <c r="F4">
        <v>0.32600000000000001</v>
      </c>
      <c r="G4">
        <v>0.379</v>
      </c>
    </row>
    <row r="7" spans="1:12" x14ac:dyDescent="0.35">
      <c r="B7" s="1" t="s">
        <v>7</v>
      </c>
      <c r="C7" t="s">
        <v>8</v>
      </c>
      <c r="D7" t="s">
        <v>9</v>
      </c>
      <c r="E7" s="1" t="s">
        <v>10</v>
      </c>
    </row>
    <row r="8" spans="1:12" x14ac:dyDescent="0.35">
      <c r="A8" t="s">
        <v>0</v>
      </c>
      <c r="B8">
        <v>2.3980000000000001</v>
      </c>
      <c r="C8">
        <f>B8-B14</f>
        <v>2.3400000000000003</v>
      </c>
      <c r="D8">
        <v>48</v>
      </c>
      <c r="E8">
        <f>(7.2695*C8*C8)+(2.6196*C8)+(1.9497)</f>
        <v>47.884438200000012</v>
      </c>
    </row>
    <row r="9" spans="1:12" x14ac:dyDescent="0.35">
      <c r="A9" t="s">
        <v>1</v>
      </c>
      <c r="B9">
        <v>1.635</v>
      </c>
      <c r="C9">
        <f>B9-B14</f>
        <v>1.577</v>
      </c>
      <c r="D9">
        <v>24</v>
      </c>
      <c r="E9">
        <f t="shared" ref="E9:E13" si="0">(7.2695*C9*C9)+(2.6196*C9)+(1.9497)</f>
        <v>24.159539565500001</v>
      </c>
    </row>
    <row r="10" spans="1:12" x14ac:dyDescent="0.35">
      <c r="A10" t="s">
        <v>2</v>
      </c>
      <c r="B10">
        <v>1.091</v>
      </c>
      <c r="C10">
        <f>B10-B14</f>
        <v>1.0329999999999999</v>
      </c>
      <c r="D10">
        <v>12</v>
      </c>
      <c r="E10">
        <f t="shared" si="0"/>
        <v>12.412950285499997</v>
      </c>
    </row>
    <row r="11" spans="1:12" x14ac:dyDescent="0.35">
      <c r="A11" t="s">
        <v>3</v>
      </c>
      <c r="B11">
        <v>0.57899999999999996</v>
      </c>
      <c r="C11">
        <f>B11-B14</f>
        <v>0.52099999999999991</v>
      </c>
      <c r="D11">
        <v>6</v>
      </c>
      <c r="E11">
        <f t="shared" si="0"/>
        <v>5.2877519494999987</v>
      </c>
    </row>
    <row r="12" spans="1:12" x14ac:dyDescent="0.35">
      <c r="A12" t="s">
        <v>4</v>
      </c>
      <c r="B12">
        <v>0.246</v>
      </c>
      <c r="C12">
        <f>B12-B14</f>
        <v>0.188</v>
      </c>
      <c r="D12">
        <v>3</v>
      </c>
      <c r="E12">
        <f t="shared" si="0"/>
        <v>2.6991180080000001</v>
      </c>
    </row>
    <row r="13" spans="1:12" x14ac:dyDescent="0.35">
      <c r="A13" t="s">
        <v>5</v>
      </c>
      <c r="B13">
        <v>9.5000000000000001E-2</v>
      </c>
      <c r="C13">
        <f>B13-B14</f>
        <v>3.6999999999999998E-2</v>
      </c>
      <c r="D13">
        <v>1.5</v>
      </c>
      <c r="E13">
        <f t="shared" si="0"/>
        <v>2.0565771454999999</v>
      </c>
    </row>
    <row r="14" spans="1:12" x14ac:dyDescent="0.35">
      <c r="A14" t="s">
        <v>6</v>
      </c>
      <c r="B14">
        <v>5.8000000000000003E-2</v>
      </c>
      <c r="D14">
        <v>0</v>
      </c>
    </row>
    <row r="22" spans="1:11" x14ac:dyDescent="0.35">
      <c r="H22" s="12"/>
      <c r="I22" s="12" t="s">
        <v>37</v>
      </c>
      <c r="J22" s="12"/>
      <c r="K22" s="12"/>
    </row>
    <row r="25" spans="1:11" x14ac:dyDescent="0.35">
      <c r="A25" s="2" t="s">
        <v>11</v>
      </c>
      <c r="B25" s="3" t="s">
        <v>12</v>
      </c>
      <c r="C25" s="4" t="s">
        <v>8</v>
      </c>
      <c r="D25" s="5" t="s">
        <v>10</v>
      </c>
    </row>
    <row r="26" spans="1:11" x14ac:dyDescent="0.35">
      <c r="A26" s="6" t="s">
        <v>13</v>
      </c>
      <c r="B26" s="7">
        <v>0.20100000000000001</v>
      </c>
      <c r="C26" s="7">
        <f>B26-B14</f>
        <v>0.14300000000000002</v>
      </c>
      <c r="D26" s="8">
        <f t="shared" ref="D26:D49" si="1">(7.2695*C26*C26)+(2.6196*C26)+(1.9497)</f>
        <v>2.4729568055</v>
      </c>
    </row>
    <row r="27" spans="1:11" x14ac:dyDescent="0.35">
      <c r="A27" s="6" t="s">
        <v>14</v>
      </c>
      <c r="B27" s="7">
        <v>0.34</v>
      </c>
      <c r="C27" s="7">
        <f>B27-B14</f>
        <v>0.28200000000000003</v>
      </c>
      <c r="D27" s="8">
        <f t="shared" si="1"/>
        <v>3.2665269180000003</v>
      </c>
    </row>
    <row r="28" spans="1:11" x14ac:dyDescent="0.35">
      <c r="A28" s="6" t="s">
        <v>15</v>
      </c>
      <c r="B28" s="7">
        <v>0.29099999999999998</v>
      </c>
      <c r="C28" s="7">
        <f>B28-B14</f>
        <v>0.23299999999999998</v>
      </c>
      <c r="D28" s="8">
        <f t="shared" si="1"/>
        <v>2.9547206854999999</v>
      </c>
    </row>
    <row r="29" spans="1:11" x14ac:dyDescent="0.35">
      <c r="A29" s="6" t="s">
        <v>16</v>
      </c>
      <c r="B29" s="7">
        <v>0.24199999999999999</v>
      </c>
      <c r="C29" s="7">
        <f>B29-B14</f>
        <v>0.184</v>
      </c>
      <c r="D29" s="8">
        <f t="shared" si="1"/>
        <v>2.6778225920000001</v>
      </c>
    </row>
    <row r="30" spans="1:11" x14ac:dyDescent="0.35">
      <c r="A30" s="6" t="s">
        <v>17</v>
      </c>
      <c r="B30" s="7">
        <v>0.40400000000000003</v>
      </c>
      <c r="C30" s="7">
        <f>B30-B14</f>
        <v>0.34600000000000003</v>
      </c>
      <c r="D30" s="8">
        <f t="shared" si="1"/>
        <v>3.7263570619999999</v>
      </c>
    </row>
    <row r="31" spans="1:11" x14ac:dyDescent="0.35">
      <c r="A31" s="6" t="s">
        <v>18</v>
      </c>
      <c r="B31" s="7">
        <v>0.25700000000000001</v>
      </c>
      <c r="C31" s="7">
        <f>B31-B14</f>
        <v>0.19900000000000001</v>
      </c>
      <c r="D31" s="8">
        <f t="shared" si="1"/>
        <v>2.7588798695000003</v>
      </c>
    </row>
    <row r="32" spans="1:11" x14ac:dyDescent="0.35">
      <c r="A32" s="6" t="s">
        <v>19</v>
      </c>
      <c r="B32" s="7">
        <v>0.308</v>
      </c>
      <c r="C32" s="7">
        <f>B32-B14</f>
        <v>0.25</v>
      </c>
      <c r="D32" s="8">
        <f t="shared" si="1"/>
        <v>3.0589437500000001</v>
      </c>
    </row>
    <row r="33" spans="1:4" x14ac:dyDescent="0.35">
      <c r="A33" s="6" t="s">
        <v>20</v>
      </c>
      <c r="B33" s="7">
        <v>0.33600000000000002</v>
      </c>
      <c r="C33" s="7">
        <f>B33-B14</f>
        <v>0.27800000000000002</v>
      </c>
      <c r="D33" s="8">
        <f t="shared" si="1"/>
        <v>3.2397648380000001</v>
      </c>
    </row>
    <row r="34" spans="1:4" x14ac:dyDescent="0.35">
      <c r="A34" s="6" t="s">
        <v>21</v>
      </c>
      <c r="B34" s="7">
        <v>0.182</v>
      </c>
      <c r="C34" s="7">
        <f>B34-B14</f>
        <v>0.124</v>
      </c>
      <c r="D34" s="8">
        <f t="shared" si="1"/>
        <v>2.3863062319999999</v>
      </c>
    </row>
    <row r="35" spans="1:4" x14ac:dyDescent="0.35">
      <c r="A35" s="6" t="s">
        <v>22</v>
      </c>
      <c r="B35" s="7">
        <v>0.24399999999999999</v>
      </c>
      <c r="C35" s="7">
        <f>B35-B14</f>
        <v>0.186</v>
      </c>
      <c r="D35" s="8">
        <f t="shared" si="1"/>
        <v>2.6884412219999998</v>
      </c>
    </row>
    <row r="36" spans="1:4" x14ac:dyDescent="0.35">
      <c r="A36" s="6" t="s">
        <v>23</v>
      </c>
      <c r="B36" s="7">
        <v>0.32600000000000001</v>
      </c>
      <c r="C36" s="7">
        <f>B36-B14</f>
        <v>0.26800000000000002</v>
      </c>
      <c r="D36" s="8">
        <f t="shared" si="1"/>
        <v>3.1738773680000003</v>
      </c>
    </row>
    <row r="37" spans="1:4" x14ac:dyDescent="0.35">
      <c r="A37" s="6" t="s">
        <v>24</v>
      </c>
      <c r="B37" s="7">
        <v>0.216</v>
      </c>
      <c r="C37" s="7">
        <f>B37-B14</f>
        <v>0.158</v>
      </c>
      <c r="D37" s="8">
        <f t="shared" si="1"/>
        <v>2.545072598</v>
      </c>
    </row>
    <row r="38" spans="1:4" x14ac:dyDescent="0.35">
      <c r="A38" s="6" t="s">
        <v>25</v>
      </c>
      <c r="B38" s="7">
        <v>0.34</v>
      </c>
      <c r="C38" s="7">
        <f>B38-B14</f>
        <v>0.28200000000000003</v>
      </c>
      <c r="D38" s="8">
        <f t="shared" si="1"/>
        <v>3.2665269180000003</v>
      </c>
    </row>
    <row r="39" spans="1:4" x14ac:dyDescent="0.35">
      <c r="A39" s="6" t="s">
        <v>26</v>
      </c>
      <c r="B39" s="7">
        <v>0.379</v>
      </c>
      <c r="C39" s="7">
        <f>B39-B14</f>
        <v>0.32100000000000001</v>
      </c>
      <c r="D39" s="8">
        <f t="shared" si="1"/>
        <v>3.5396481495000001</v>
      </c>
    </row>
    <row r="40" spans="1:4" x14ac:dyDescent="0.35">
      <c r="A40" s="6" t="s">
        <v>27</v>
      </c>
      <c r="B40" s="7">
        <v>0.28500000000000003</v>
      </c>
      <c r="C40" s="7">
        <f>B40-B14</f>
        <v>0.22700000000000004</v>
      </c>
      <c r="D40" s="8">
        <f t="shared" si="1"/>
        <v>2.9189392655000002</v>
      </c>
    </row>
    <row r="41" spans="1:4" x14ac:dyDescent="0.35">
      <c r="A41" s="6" t="s">
        <v>28</v>
      </c>
      <c r="B41" s="7">
        <v>0.253</v>
      </c>
      <c r="C41" s="7">
        <f>B41-B14</f>
        <v>0.19500000000000001</v>
      </c>
      <c r="D41" s="8">
        <f t="shared" si="1"/>
        <v>2.7369447375</v>
      </c>
    </row>
    <row r="42" spans="1:4" x14ac:dyDescent="0.35">
      <c r="A42" s="6" t="s">
        <v>29</v>
      </c>
      <c r="B42" s="7">
        <v>0.27300000000000002</v>
      </c>
      <c r="C42" s="7">
        <f>B42-B14</f>
        <v>0.21500000000000002</v>
      </c>
      <c r="D42" s="8">
        <f t="shared" si="1"/>
        <v>2.8489466375000001</v>
      </c>
    </row>
    <row r="43" spans="1:4" x14ac:dyDescent="0.35">
      <c r="A43" s="6" t="s">
        <v>30</v>
      </c>
      <c r="B43" s="7">
        <v>0.247</v>
      </c>
      <c r="C43" s="7">
        <f>B43-B14</f>
        <v>0.189</v>
      </c>
      <c r="D43" s="8">
        <f t="shared" si="1"/>
        <v>2.7044782095</v>
      </c>
    </row>
    <row r="44" spans="1:4" x14ac:dyDescent="0.35">
      <c r="A44" s="6" t="s">
        <v>31</v>
      </c>
      <c r="B44" s="7">
        <v>0.245</v>
      </c>
      <c r="C44" s="7">
        <f>B44-B14</f>
        <v>0.187</v>
      </c>
      <c r="D44" s="8">
        <f t="shared" si="1"/>
        <v>2.6937723455000002</v>
      </c>
    </row>
    <row r="45" spans="1:4" x14ac:dyDescent="0.35">
      <c r="A45" s="6" t="s">
        <v>32</v>
      </c>
      <c r="B45" s="7">
        <v>0.245</v>
      </c>
      <c r="C45" s="7">
        <f>B45-B14</f>
        <v>0.187</v>
      </c>
      <c r="D45" s="8">
        <f t="shared" si="1"/>
        <v>2.6937723455000002</v>
      </c>
    </row>
    <row r="46" spans="1:4" x14ac:dyDescent="0.35">
      <c r="A46" s="6" t="s">
        <v>33</v>
      </c>
      <c r="B46" s="7">
        <v>0.184</v>
      </c>
      <c r="C46" s="7">
        <f>B46-B14</f>
        <v>0.126</v>
      </c>
      <c r="D46" s="8">
        <f t="shared" si="1"/>
        <v>2.3951801819999998</v>
      </c>
    </row>
    <row r="47" spans="1:4" x14ac:dyDescent="0.35">
      <c r="A47" s="6" t="s">
        <v>34</v>
      </c>
      <c r="B47" s="7">
        <v>0.372</v>
      </c>
      <c r="C47" s="7">
        <f>B47-B14</f>
        <v>0.314</v>
      </c>
      <c r="D47" s="8">
        <f t="shared" si="1"/>
        <v>3.4889980220000001</v>
      </c>
    </row>
    <row r="48" spans="1:4" x14ac:dyDescent="0.35">
      <c r="A48" s="6" t="s">
        <v>35</v>
      </c>
      <c r="B48" s="7">
        <v>0.219</v>
      </c>
      <c r="C48" s="7">
        <f>B48-B14</f>
        <v>0.161</v>
      </c>
      <c r="D48" s="8">
        <f t="shared" si="1"/>
        <v>2.5598883094999998</v>
      </c>
    </row>
    <row r="49" spans="1:4" x14ac:dyDescent="0.35">
      <c r="A49" s="9" t="s">
        <v>36</v>
      </c>
      <c r="B49" s="10">
        <v>0.26400000000000001</v>
      </c>
      <c r="C49" s="10">
        <f>B49-B14</f>
        <v>0.20600000000000002</v>
      </c>
      <c r="D49" s="11">
        <f t="shared" si="1"/>
        <v>2.7978261020000001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L48"/>
  <sheetViews>
    <sheetView topLeftCell="A21" workbookViewId="0">
      <selection activeCell="D25" sqref="D25:D30"/>
    </sheetView>
  </sheetViews>
  <sheetFormatPr defaultRowHeight="14.5" x14ac:dyDescent="0.35"/>
  <cols>
    <col min="2" max="2" width="13.1796875" customWidth="1"/>
    <col min="3" max="3" width="11.1796875" customWidth="1"/>
  </cols>
  <sheetData>
    <row r="2" spans="1:12" x14ac:dyDescent="0.35">
      <c r="A2">
        <v>2.5939999999999999</v>
      </c>
      <c r="B2">
        <v>0.33600000000000002</v>
      </c>
      <c r="C2">
        <v>7.6999999999999999E-2</v>
      </c>
      <c r="D2">
        <v>0.39600000000000002</v>
      </c>
      <c r="E2">
        <v>0.33400000000000002</v>
      </c>
      <c r="F2">
        <v>0.27</v>
      </c>
      <c r="G2">
        <v>0.28500000000000003</v>
      </c>
      <c r="H2">
        <v>0.33400000000000002</v>
      </c>
      <c r="I2">
        <v>0.41500000000000004</v>
      </c>
      <c r="J2">
        <v>0.26700000000000002</v>
      </c>
      <c r="K2">
        <v>0.23200000000000001</v>
      </c>
      <c r="L2">
        <v>0.34100000000000003</v>
      </c>
    </row>
    <row r="3" spans="1:12" x14ac:dyDescent="0.35">
      <c r="A3">
        <v>1.3660000000000001</v>
      </c>
      <c r="B3">
        <v>0.21199999999999999</v>
      </c>
      <c r="C3">
        <v>0.40100000000000002</v>
      </c>
      <c r="D3">
        <v>0.49399999999999999</v>
      </c>
      <c r="E3">
        <v>0.64200000000000002</v>
      </c>
      <c r="F3">
        <v>0.71599999999999997</v>
      </c>
      <c r="G3">
        <v>0.67500000000000004</v>
      </c>
      <c r="H3">
        <v>0.65100000000000002</v>
      </c>
      <c r="I3">
        <v>0.53700000000000003</v>
      </c>
      <c r="J3">
        <v>0.502</v>
      </c>
      <c r="K3">
        <v>0.56200000000000006</v>
      </c>
      <c r="L3">
        <v>0.50800000000000001</v>
      </c>
    </row>
    <row r="4" spans="1:12" x14ac:dyDescent="0.35">
      <c r="A4">
        <v>0.81699999999999995</v>
      </c>
      <c r="B4">
        <v>0.13700000000000001</v>
      </c>
      <c r="C4">
        <v>0.94100000000000006</v>
      </c>
      <c r="D4">
        <v>0.98399999999999999</v>
      </c>
      <c r="E4">
        <v>0.84699999999999998</v>
      </c>
      <c r="F4">
        <v>0.75800000000000001</v>
      </c>
      <c r="G4">
        <v>0.49</v>
      </c>
    </row>
    <row r="7" spans="1:12" x14ac:dyDescent="0.35">
      <c r="B7" s="1" t="s">
        <v>7</v>
      </c>
      <c r="C7" t="s">
        <v>8</v>
      </c>
      <c r="D7" t="s">
        <v>9</v>
      </c>
      <c r="E7" s="1" t="s">
        <v>10</v>
      </c>
    </row>
    <row r="8" spans="1:12" x14ac:dyDescent="0.35">
      <c r="A8" t="s">
        <v>0</v>
      </c>
      <c r="B8">
        <v>2.5939999999999999</v>
      </c>
      <c r="C8">
        <f>B8-B14</f>
        <v>2.5169999999999999</v>
      </c>
      <c r="D8">
        <v>960</v>
      </c>
      <c r="E8">
        <f>(22.39*C8*C8)+(319.08*C8)+(16.887)</f>
        <v>961.85848070999987</v>
      </c>
    </row>
    <row r="9" spans="1:12" x14ac:dyDescent="0.35">
      <c r="A9" t="s">
        <v>1</v>
      </c>
      <c r="B9">
        <v>1.3660000000000001</v>
      </c>
      <c r="C9">
        <f>B9-B14</f>
        <v>1.2890000000000001</v>
      </c>
      <c r="D9">
        <v>480</v>
      </c>
      <c r="E9">
        <f t="shared" ref="E9:E13" si="0">(22.39*C9*C9)+(319.08*C9)+(16.887)</f>
        <v>465.38257519000001</v>
      </c>
    </row>
    <row r="10" spans="1:12" x14ac:dyDescent="0.35">
      <c r="A10" t="s">
        <v>2</v>
      </c>
      <c r="B10">
        <v>0.81699999999999995</v>
      </c>
      <c r="C10">
        <f>B10-B14</f>
        <v>0.74</v>
      </c>
      <c r="D10">
        <v>240</v>
      </c>
      <c r="E10">
        <f t="shared" si="0"/>
        <v>265.26696399999997</v>
      </c>
    </row>
    <row r="11" spans="1:12" x14ac:dyDescent="0.35">
      <c r="A11" t="s">
        <v>3</v>
      </c>
      <c r="B11">
        <v>0.33600000000000002</v>
      </c>
      <c r="C11">
        <f>B11-B14</f>
        <v>0.25900000000000001</v>
      </c>
      <c r="D11">
        <v>120</v>
      </c>
      <c r="E11">
        <f t="shared" si="0"/>
        <v>101.03066358999999</v>
      </c>
    </row>
    <row r="12" spans="1:12" x14ac:dyDescent="0.35">
      <c r="A12" t="s">
        <v>4</v>
      </c>
      <c r="B12">
        <v>0.21199999999999999</v>
      </c>
      <c r="C12">
        <f>B12-B14</f>
        <v>0.13500000000000001</v>
      </c>
      <c r="D12">
        <v>60</v>
      </c>
      <c r="E12">
        <f t="shared" si="0"/>
        <v>60.370857749999999</v>
      </c>
    </row>
    <row r="13" spans="1:12" x14ac:dyDescent="0.35">
      <c r="A13" t="s">
        <v>5</v>
      </c>
      <c r="B13">
        <v>0.13700000000000001</v>
      </c>
      <c r="C13">
        <f>B13-B14</f>
        <v>6.0000000000000012E-2</v>
      </c>
      <c r="D13">
        <v>30</v>
      </c>
      <c r="E13">
        <f t="shared" si="0"/>
        <v>36.112404000000005</v>
      </c>
    </row>
    <row r="14" spans="1:12" x14ac:dyDescent="0.35">
      <c r="A14" t="s">
        <v>6</v>
      </c>
      <c r="B14">
        <v>7.6999999999999999E-2</v>
      </c>
      <c r="D14">
        <v>0</v>
      </c>
    </row>
    <row r="20" spans="1:12" x14ac:dyDescent="0.35">
      <c r="J20" s="12" t="s">
        <v>38</v>
      </c>
      <c r="K20" s="12"/>
      <c r="L20" s="12"/>
    </row>
    <row r="24" spans="1:12" x14ac:dyDescent="0.35">
      <c r="A24" s="13" t="s">
        <v>11</v>
      </c>
      <c r="B24" s="3" t="s">
        <v>12</v>
      </c>
      <c r="C24" s="3" t="s">
        <v>8</v>
      </c>
      <c r="D24" s="5" t="s">
        <v>10</v>
      </c>
    </row>
    <row r="25" spans="1:12" x14ac:dyDescent="0.35">
      <c r="A25" s="6" t="s">
        <v>13</v>
      </c>
      <c r="B25" s="7">
        <v>0.40100000000000002</v>
      </c>
      <c r="C25" s="7">
        <f>B25-B14</f>
        <v>0.32400000000000001</v>
      </c>
      <c r="D25" s="14">
        <f t="shared" ref="D25:D48" si="1">(22.39*C25*C25)+(319.08*C25)+(16.887)</f>
        <v>122.61933264</v>
      </c>
    </row>
    <row r="26" spans="1:12" x14ac:dyDescent="0.35">
      <c r="A26" s="6" t="s">
        <v>14</v>
      </c>
      <c r="B26" s="7">
        <v>0.94100000000000006</v>
      </c>
      <c r="C26" s="7">
        <f>B26-B14</f>
        <v>0.8640000000000001</v>
      </c>
      <c r="D26" s="14">
        <f t="shared" si="1"/>
        <v>309.28616544000005</v>
      </c>
    </row>
    <row r="27" spans="1:12" x14ac:dyDescent="0.35">
      <c r="A27" s="6" t="s">
        <v>15</v>
      </c>
      <c r="B27" s="7">
        <v>0.39600000000000002</v>
      </c>
      <c r="C27" s="7">
        <f>B27-B14</f>
        <v>0.31900000000000001</v>
      </c>
      <c r="D27" s="14">
        <f t="shared" si="1"/>
        <v>120.95194879</v>
      </c>
    </row>
    <row r="28" spans="1:12" x14ac:dyDescent="0.35">
      <c r="A28" s="6" t="s">
        <v>16</v>
      </c>
      <c r="B28" s="7">
        <v>0.49399999999999999</v>
      </c>
      <c r="C28" s="7">
        <f>B28-B14</f>
        <v>0.41699999999999998</v>
      </c>
      <c r="D28" s="14">
        <f t="shared" si="1"/>
        <v>153.83673470999997</v>
      </c>
    </row>
    <row r="29" spans="1:12" x14ac:dyDescent="0.35">
      <c r="A29" s="6" t="s">
        <v>17</v>
      </c>
      <c r="B29" s="7">
        <v>0.98399999999999999</v>
      </c>
      <c r="C29" s="7">
        <f>B29-B14</f>
        <v>0.90700000000000003</v>
      </c>
      <c r="D29" s="14">
        <f t="shared" si="1"/>
        <v>324.71167111</v>
      </c>
    </row>
    <row r="30" spans="1:12" x14ac:dyDescent="0.35">
      <c r="A30" s="6" t="s">
        <v>18</v>
      </c>
      <c r="B30" s="7">
        <v>0.33400000000000002</v>
      </c>
      <c r="C30" s="7">
        <f>B30-B14</f>
        <v>0.25700000000000001</v>
      </c>
      <c r="D30" s="14">
        <f t="shared" si="1"/>
        <v>100.36939710999999</v>
      </c>
    </row>
    <row r="31" spans="1:12" x14ac:dyDescent="0.35">
      <c r="A31" s="6" t="s">
        <v>19</v>
      </c>
      <c r="B31" s="7">
        <v>0.64200000000000002</v>
      </c>
      <c r="C31" s="7">
        <f>B31-B14</f>
        <v>0.56500000000000006</v>
      </c>
      <c r="D31" s="14">
        <f t="shared" si="1"/>
        <v>204.31464775000001</v>
      </c>
    </row>
    <row r="32" spans="1:12" x14ac:dyDescent="0.35">
      <c r="A32" s="6" t="s">
        <v>20</v>
      </c>
      <c r="B32" s="7">
        <v>0.84699999999999998</v>
      </c>
      <c r="C32" s="7">
        <f>B32-B14</f>
        <v>0.77</v>
      </c>
      <c r="D32" s="14">
        <f t="shared" si="1"/>
        <v>275.85363100000001</v>
      </c>
    </row>
    <row r="33" spans="1:4" x14ac:dyDescent="0.35">
      <c r="A33" s="6" t="s">
        <v>21</v>
      </c>
      <c r="B33" s="7">
        <v>0.27</v>
      </c>
      <c r="C33" s="7">
        <f>B33-B14</f>
        <v>0.193</v>
      </c>
      <c r="D33" s="14">
        <f t="shared" si="1"/>
        <v>79.303445109999998</v>
      </c>
    </row>
    <row r="34" spans="1:4" x14ac:dyDescent="0.35">
      <c r="A34" s="6" t="s">
        <v>22</v>
      </c>
      <c r="B34" s="7">
        <v>0.71599999999999997</v>
      </c>
      <c r="C34" s="7">
        <f>B34-B14</f>
        <v>0.63900000000000001</v>
      </c>
      <c r="D34" s="14">
        <f t="shared" si="1"/>
        <v>229.92142719</v>
      </c>
    </row>
    <row r="35" spans="1:4" x14ac:dyDescent="0.35">
      <c r="A35" s="6" t="s">
        <v>23</v>
      </c>
      <c r="B35" s="7">
        <v>0.75800000000000001</v>
      </c>
      <c r="C35" s="7">
        <f>B35-B14</f>
        <v>0.68100000000000005</v>
      </c>
      <c r="D35" s="14">
        <f t="shared" si="1"/>
        <v>244.56408879000003</v>
      </c>
    </row>
    <row r="36" spans="1:4" x14ac:dyDescent="0.35">
      <c r="A36" s="6" t="s">
        <v>24</v>
      </c>
      <c r="B36" s="7">
        <v>0.28500000000000003</v>
      </c>
      <c r="C36" s="7">
        <f>B36-B14</f>
        <v>0.20800000000000002</v>
      </c>
      <c r="D36" s="14">
        <f t="shared" si="1"/>
        <v>84.22432096</v>
      </c>
    </row>
    <row r="37" spans="1:4" x14ac:dyDescent="0.35">
      <c r="A37" s="6" t="s">
        <v>25</v>
      </c>
      <c r="B37" s="7">
        <v>0.67500000000000004</v>
      </c>
      <c r="C37" s="7">
        <f>B37-B14</f>
        <v>0.59800000000000009</v>
      </c>
      <c r="D37" s="14">
        <f t="shared" si="1"/>
        <v>215.70359356</v>
      </c>
    </row>
    <row r="38" spans="1:4" x14ac:dyDescent="0.35">
      <c r="A38" s="6" t="s">
        <v>26</v>
      </c>
      <c r="B38" s="7">
        <v>0.49</v>
      </c>
      <c r="C38" s="7">
        <f>B38-B14</f>
        <v>0.41299999999999998</v>
      </c>
      <c r="D38" s="14">
        <f t="shared" si="1"/>
        <v>152.48607990999997</v>
      </c>
    </row>
    <row r="39" spans="1:4" x14ac:dyDescent="0.35">
      <c r="A39" s="6" t="s">
        <v>27</v>
      </c>
      <c r="B39" s="7">
        <v>0.33400000000000002</v>
      </c>
      <c r="C39" s="7">
        <f>B39-B14</f>
        <v>0.25700000000000001</v>
      </c>
      <c r="D39" s="14">
        <f t="shared" si="1"/>
        <v>100.36939710999999</v>
      </c>
    </row>
    <row r="40" spans="1:4" x14ac:dyDescent="0.35">
      <c r="A40" s="6" t="s">
        <v>28</v>
      </c>
      <c r="B40" s="7">
        <v>0.65100000000000002</v>
      </c>
      <c r="C40" s="7">
        <f>B40-B14</f>
        <v>0.57400000000000007</v>
      </c>
      <c r="D40" s="14">
        <f t="shared" si="1"/>
        <v>207.41588764000002</v>
      </c>
    </row>
    <row r="41" spans="1:4" x14ac:dyDescent="0.35">
      <c r="A41" s="6" t="s">
        <v>29</v>
      </c>
      <c r="B41" s="7">
        <v>0.41500000000000004</v>
      </c>
      <c r="C41" s="7">
        <f>B41-B14</f>
        <v>0.33800000000000002</v>
      </c>
      <c r="D41" s="14">
        <f t="shared" si="1"/>
        <v>127.29396316</v>
      </c>
    </row>
    <row r="42" spans="1:4" x14ac:dyDescent="0.35">
      <c r="A42" s="6" t="s">
        <v>30</v>
      </c>
      <c r="B42" s="7">
        <v>0.53700000000000003</v>
      </c>
      <c r="C42" s="7">
        <f>B42-B14</f>
        <v>0.46</v>
      </c>
      <c r="D42" s="14">
        <f t="shared" si="1"/>
        <v>168.40152399999999</v>
      </c>
    </row>
    <row r="43" spans="1:4" x14ac:dyDescent="0.35">
      <c r="A43" s="6" t="s">
        <v>31</v>
      </c>
      <c r="B43" s="7">
        <v>0.26700000000000002</v>
      </c>
      <c r="C43" s="7">
        <f>B43-B14</f>
        <v>0.19</v>
      </c>
      <c r="D43" s="14">
        <f t="shared" si="1"/>
        <v>78.320479000000006</v>
      </c>
    </row>
    <row r="44" spans="1:4" x14ac:dyDescent="0.35">
      <c r="A44" s="6" t="s">
        <v>32</v>
      </c>
      <c r="B44" s="7">
        <v>0.502</v>
      </c>
      <c r="C44" s="7">
        <f>B44-B14</f>
        <v>0.42499999999999999</v>
      </c>
      <c r="D44" s="14">
        <f t="shared" si="1"/>
        <v>156.54019374999999</v>
      </c>
    </row>
    <row r="45" spans="1:4" x14ac:dyDescent="0.35">
      <c r="A45" s="6" t="s">
        <v>33</v>
      </c>
      <c r="B45" s="7">
        <v>0.23200000000000001</v>
      </c>
      <c r="C45" s="7">
        <f>B45-B14</f>
        <v>0.15500000000000003</v>
      </c>
      <c r="D45" s="14">
        <f t="shared" si="1"/>
        <v>66.882319750000008</v>
      </c>
    </row>
    <row r="46" spans="1:4" x14ac:dyDescent="0.35">
      <c r="A46" s="6" t="s">
        <v>34</v>
      </c>
      <c r="B46" s="7">
        <v>0.56200000000000006</v>
      </c>
      <c r="C46" s="7">
        <f>B46-B14</f>
        <v>0.48500000000000004</v>
      </c>
      <c r="D46" s="14">
        <f t="shared" si="1"/>
        <v>176.90748775</v>
      </c>
    </row>
    <row r="47" spans="1:4" x14ac:dyDescent="0.35">
      <c r="A47" s="6" t="s">
        <v>35</v>
      </c>
      <c r="B47" s="7">
        <v>0.34100000000000003</v>
      </c>
      <c r="C47" s="7">
        <f>B47-B14</f>
        <v>0.26400000000000001</v>
      </c>
      <c r="D47" s="14">
        <f t="shared" si="1"/>
        <v>102.68461344000001</v>
      </c>
    </row>
    <row r="48" spans="1:4" x14ac:dyDescent="0.35">
      <c r="A48" s="6" t="s">
        <v>36</v>
      </c>
      <c r="B48" s="10">
        <v>0.50800000000000001</v>
      </c>
      <c r="C48" s="10">
        <f>B48-B14</f>
        <v>0.43099999999999999</v>
      </c>
      <c r="D48" s="14">
        <f t="shared" si="1"/>
        <v>158.56966878999998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L52"/>
  <sheetViews>
    <sheetView workbookViewId="0">
      <selection activeCell="K38" sqref="K38"/>
    </sheetView>
  </sheetViews>
  <sheetFormatPr defaultRowHeight="14.5" x14ac:dyDescent="0.35"/>
  <cols>
    <col min="2" max="2" width="12.1796875" customWidth="1"/>
    <col min="3" max="3" width="9.1796875" customWidth="1"/>
  </cols>
  <sheetData>
    <row r="2" spans="1:5" x14ac:dyDescent="0.35">
      <c r="A2">
        <v>2.532</v>
      </c>
      <c r="B2">
        <v>0.23400000000000001</v>
      </c>
      <c r="C2">
        <v>9.9000000000000005E-2</v>
      </c>
      <c r="D2">
        <v>9.8000000000000004E-2</v>
      </c>
    </row>
    <row r="3" spans="1:5" x14ac:dyDescent="0.35">
      <c r="A3">
        <v>1.6839999999999999</v>
      </c>
      <c r="B3">
        <v>0.14799999999999999</v>
      </c>
      <c r="C3">
        <v>8.4000000000000005E-2</v>
      </c>
      <c r="D3">
        <v>7.8E-2</v>
      </c>
    </row>
    <row r="4" spans="1:5" x14ac:dyDescent="0.35">
      <c r="A4">
        <v>0.97399999999999998</v>
      </c>
      <c r="B4">
        <v>0.29499999999999998</v>
      </c>
      <c r="C4">
        <v>0.124</v>
      </c>
      <c r="D4">
        <v>0.11800000000000001</v>
      </c>
    </row>
    <row r="5" spans="1:5" x14ac:dyDescent="0.35">
      <c r="A5">
        <v>0.55000000000000004</v>
      </c>
      <c r="B5">
        <v>0.122</v>
      </c>
      <c r="C5">
        <v>0.14899999999999999</v>
      </c>
      <c r="D5">
        <v>0.123</v>
      </c>
    </row>
    <row r="6" spans="1:5" x14ac:dyDescent="0.35">
      <c r="A6">
        <v>0.33500000000000002</v>
      </c>
      <c r="B6">
        <v>0.13600000000000001</v>
      </c>
      <c r="C6">
        <v>8.3000000000000004E-2</v>
      </c>
      <c r="D6">
        <v>0.24099999999999999</v>
      </c>
    </row>
    <row r="7" spans="1:5" x14ac:dyDescent="0.35">
      <c r="A7">
        <v>0.183</v>
      </c>
      <c r="B7">
        <v>0.80400000000000005</v>
      </c>
      <c r="C7">
        <v>0.10400000000000001</v>
      </c>
      <c r="D7">
        <v>8.3000000000000004E-2</v>
      </c>
    </row>
    <row r="8" spans="1:5" x14ac:dyDescent="0.35">
      <c r="A8">
        <v>0.123</v>
      </c>
      <c r="B8">
        <v>0.29699999999999999</v>
      </c>
      <c r="C8">
        <v>8.8999999999999996E-2</v>
      </c>
      <c r="D8">
        <v>0.107</v>
      </c>
    </row>
    <row r="9" spans="1:5" x14ac:dyDescent="0.35">
      <c r="A9">
        <v>6.7000000000000004E-2</v>
      </c>
      <c r="B9">
        <v>9.0999999999999998E-2</v>
      </c>
      <c r="C9">
        <v>0.13900000000000001</v>
      </c>
      <c r="D9">
        <v>0.18</v>
      </c>
    </row>
    <row r="12" spans="1:5" x14ac:dyDescent="0.35">
      <c r="A12" t="s">
        <v>39</v>
      </c>
    </row>
    <row r="14" spans="1:5" x14ac:dyDescent="0.35">
      <c r="B14" s="1" t="s">
        <v>7</v>
      </c>
      <c r="C14" t="s">
        <v>8</v>
      </c>
      <c r="D14" t="s">
        <v>9</v>
      </c>
      <c r="E14" s="1" t="s">
        <v>10</v>
      </c>
    </row>
    <row r="15" spans="1:5" x14ac:dyDescent="0.35">
      <c r="A15" t="s">
        <v>0</v>
      </c>
      <c r="B15">
        <v>2.532</v>
      </c>
      <c r="C15">
        <f>B15-B22</f>
        <v>2.4649999999999999</v>
      </c>
      <c r="D15">
        <v>5000</v>
      </c>
      <c r="E15">
        <f>(475.97*C15*C15)+(818.91*C15)+(49.898)</f>
        <v>4960.6119632499995</v>
      </c>
    </row>
    <row r="16" spans="1:5" x14ac:dyDescent="0.35">
      <c r="A16" t="s">
        <v>1</v>
      </c>
      <c r="B16">
        <v>1.6839999999999999</v>
      </c>
      <c r="C16">
        <f>B16-B22</f>
        <v>1.617</v>
      </c>
      <c r="D16">
        <v>2500</v>
      </c>
      <c r="E16">
        <f t="shared" ref="E16:E21" si="0">(475.97*C16*C16)+(818.91*C16)+(49.898)</f>
        <v>2618.58899333</v>
      </c>
    </row>
    <row r="17" spans="1:12" x14ac:dyDescent="0.35">
      <c r="A17" t="s">
        <v>2</v>
      </c>
      <c r="B17">
        <v>0.97399999999999998</v>
      </c>
      <c r="C17">
        <f>B17-B22</f>
        <v>0.90700000000000003</v>
      </c>
      <c r="D17">
        <v>1250</v>
      </c>
      <c r="E17">
        <f t="shared" si="0"/>
        <v>1184.20561453</v>
      </c>
    </row>
    <row r="18" spans="1:12" x14ac:dyDescent="0.35">
      <c r="A18" t="s">
        <v>3</v>
      </c>
      <c r="B18">
        <v>0.55000000000000004</v>
      </c>
      <c r="C18">
        <f>B18-B22</f>
        <v>0.48300000000000004</v>
      </c>
      <c r="D18">
        <v>625</v>
      </c>
      <c r="E18">
        <f t="shared" si="0"/>
        <v>556.47009533000005</v>
      </c>
    </row>
    <row r="19" spans="1:12" x14ac:dyDescent="0.35">
      <c r="A19" t="s">
        <v>4</v>
      </c>
      <c r="B19">
        <v>0.33500000000000002</v>
      </c>
      <c r="C19">
        <f>B19-B22</f>
        <v>0.26800000000000002</v>
      </c>
      <c r="D19">
        <v>312.5</v>
      </c>
      <c r="E19">
        <f t="shared" si="0"/>
        <v>303.55194928000003</v>
      </c>
    </row>
    <row r="20" spans="1:12" x14ac:dyDescent="0.35">
      <c r="A20" t="s">
        <v>5</v>
      </c>
      <c r="B20">
        <v>0.183</v>
      </c>
      <c r="C20">
        <f>B20-B22</f>
        <v>0.11599999999999999</v>
      </c>
      <c r="D20">
        <v>156.25</v>
      </c>
      <c r="E20">
        <f t="shared" si="0"/>
        <v>151.29621232</v>
      </c>
    </row>
    <row r="21" spans="1:12" x14ac:dyDescent="0.35">
      <c r="A21" t="s">
        <v>40</v>
      </c>
      <c r="B21">
        <v>0.123</v>
      </c>
      <c r="C21">
        <f>B21-B22</f>
        <v>5.5999999999999994E-2</v>
      </c>
      <c r="D21">
        <v>78.13</v>
      </c>
      <c r="E21">
        <f t="shared" si="0"/>
        <v>97.249601920000003</v>
      </c>
    </row>
    <row r="22" spans="1:12" x14ac:dyDescent="0.35">
      <c r="A22" t="s">
        <v>6</v>
      </c>
      <c r="B22">
        <v>6.7000000000000004E-2</v>
      </c>
      <c r="C22">
        <f>B22-B22</f>
        <v>0</v>
      </c>
      <c r="D22">
        <v>0</v>
      </c>
    </row>
    <row r="24" spans="1:12" x14ac:dyDescent="0.35">
      <c r="I24" s="12"/>
      <c r="J24" s="12" t="s">
        <v>38</v>
      </c>
      <c r="K24" s="12"/>
      <c r="L24" s="12"/>
    </row>
    <row r="28" spans="1:12" x14ac:dyDescent="0.35">
      <c r="A28" s="13" t="s">
        <v>11</v>
      </c>
      <c r="B28" s="3" t="s">
        <v>12</v>
      </c>
      <c r="C28" s="3" t="s">
        <v>8</v>
      </c>
      <c r="D28" s="5" t="s">
        <v>10</v>
      </c>
    </row>
    <row r="29" spans="1:12" x14ac:dyDescent="0.35">
      <c r="A29" s="6" t="s">
        <v>13</v>
      </c>
      <c r="B29" s="7">
        <v>0.23400000000000001</v>
      </c>
      <c r="C29" s="7">
        <f>B29-B22</f>
        <v>0.16700000000000001</v>
      </c>
      <c r="D29" s="14">
        <f t="shared" ref="D29:D52" si="1">(475.97*C29*C29)+(818.91*C29)+(49.898)</f>
        <v>199.93029733</v>
      </c>
    </row>
    <row r="30" spans="1:12" x14ac:dyDescent="0.35">
      <c r="A30" s="6" t="s">
        <v>14</v>
      </c>
      <c r="B30" s="7">
        <v>0.14799999999999999</v>
      </c>
      <c r="C30" s="7">
        <f>B30-B22</f>
        <v>8.0999999999999989E-2</v>
      </c>
      <c r="D30" s="14">
        <f t="shared" si="1"/>
        <v>119.35254916999997</v>
      </c>
    </row>
    <row r="31" spans="1:12" x14ac:dyDescent="0.35">
      <c r="A31" s="6" t="s">
        <v>15</v>
      </c>
      <c r="B31" s="7">
        <v>0.29499999999999998</v>
      </c>
      <c r="C31" s="7">
        <f>B31-B22</f>
        <v>0.22799999999999998</v>
      </c>
      <c r="D31" s="14">
        <f t="shared" si="1"/>
        <v>261.35230447999999</v>
      </c>
    </row>
    <row r="32" spans="1:12" x14ac:dyDescent="0.35">
      <c r="A32" s="6" t="s">
        <v>16</v>
      </c>
      <c r="B32" s="7">
        <v>0.122</v>
      </c>
      <c r="C32" s="7">
        <f>B32-B22</f>
        <v>5.4999999999999993E-2</v>
      </c>
      <c r="D32" s="14">
        <f t="shared" si="1"/>
        <v>96.37785925</v>
      </c>
    </row>
    <row r="33" spans="1:4" x14ac:dyDescent="0.35">
      <c r="A33" s="6" t="s">
        <v>17</v>
      </c>
      <c r="B33" s="7">
        <v>0.13600000000000001</v>
      </c>
      <c r="C33" s="7">
        <f>B33-B22</f>
        <v>6.9000000000000006E-2</v>
      </c>
      <c r="D33" s="14">
        <f t="shared" si="1"/>
        <v>108.66888317</v>
      </c>
    </row>
    <row r="34" spans="1:4" x14ac:dyDescent="0.35">
      <c r="A34" s="6" t="s">
        <v>18</v>
      </c>
      <c r="B34" s="7">
        <v>0.80400000000000005</v>
      </c>
      <c r="C34" s="7">
        <f>B34-B22</f>
        <v>0.7370000000000001</v>
      </c>
      <c r="D34" s="14">
        <f t="shared" si="1"/>
        <v>911.96681893000016</v>
      </c>
    </row>
    <row r="35" spans="1:4" x14ac:dyDescent="0.35">
      <c r="A35" s="6" t="s">
        <v>19</v>
      </c>
      <c r="B35" s="7">
        <v>0.29699999999999999</v>
      </c>
      <c r="C35" s="7">
        <f>B35-B22</f>
        <v>0.22999999999999998</v>
      </c>
      <c r="D35" s="14">
        <f t="shared" si="1"/>
        <v>263.42611299999999</v>
      </c>
    </row>
    <row r="36" spans="1:4" x14ac:dyDescent="0.35">
      <c r="A36" s="6" t="s">
        <v>20</v>
      </c>
      <c r="B36" s="7">
        <v>9.0999999999999998E-2</v>
      </c>
      <c r="C36" s="7">
        <f>B36-B22</f>
        <v>2.3999999999999994E-2</v>
      </c>
      <c r="D36" s="14">
        <f t="shared" si="1"/>
        <v>69.825998720000001</v>
      </c>
    </row>
    <row r="37" spans="1:4" x14ac:dyDescent="0.35">
      <c r="A37" s="6" t="s">
        <v>21</v>
      </c>
      <c r="B37" s="7">
        <v>9.9000000000000005E-2</v>
      </c>
      <c r="C37" s="7">
        <f>B37-B22</f>
        <v>3.2000000000000001E-2</v>
      </c>
      <c r="D37" s="14">
        <f t="shared" si="1"/>
        <v>76.59051328000001</v>
      </c>
    </row>
    <row r="38" spans="1:4" x14ac:dyDescent="0.35">
      <c r="A38" s="6" t="s">
        <v>22</v>
      </c>
      <c r="B38" s="7">
        <v>8.4000000000000005E-2</v>
      </c>
      <c r="C38" s="7">
        <f>B38-B22</f>
        <v>1.7000000000000001E-2</v>
      </c>
      <c r="D38" s="14">
        <f t="shared" si="1"/>
        <v>63.957025330000008</v>
      </c>
    </row>
    <row r="39" spans="1:4" x14ac:dyDescent="0.35">
      <c r="A39" s="6" t="s">
        <v>23</v>
      </c>
      <c r="B39" s="7">
        <v>0.124</v>
      </c>
      <c r="C39" s="7">
        <f>B39-B22</f>
        <v>5.6999999999999995E-2</v>
      </c>
      <c r="D39" s="14">
        <f t="shared" si="1"/>
        <v>98.12229653</v>
      </c>
    </row>
    <row r="40" spans="1:4" x14ac:dyDescent="0.35">
      <c r="A40" s="6" t="s">
        <v>24</v>
      </c>
      <c r="B40" s="7">
        <v>0.14899999999999999</v>
      </c>
      <c r="C40" s="7">
        <f>B40-B22</f>
        <v>8.199999999999999E-2</v>
      </c>
      <c r="D40" s="14">
        <f t="shared" si="1"/>
        <v>120.24904228</v>
      </c>
    </row>
    <row r="41" spans="1:4" x14ac:dyDescent="0.35">
      <c r="A41" s="6" t="s">
        <v>25</v>
      </c>
      <c r="B41" s="7">
        <v>8.3000000000000004E-2</v>
      </c>
      <c r="C41" s="7">
        <f>B41-B22</f>
        <v>1.6E-2</v>
      </c>
      <c r="D41" s="14">
        <f t="shared" si="1"/>
        <v>63.122408320000005</v>
      </c>
    </row>
    <row r="42" spans="1:4" x14ac:dyDescent="0.35">
      <c r="A42" s="6" t="s">
        <v>26</v>
      </c>
      <c r="B42" s="7">
        <v>0.10400000000000001</v>
      </c>
      <c r="C42" s="7">
        <f>B42-B22</f>
        <v>3.7000000000000005E-2</v>
      </c>
      <c r="D42" s="14">
        <f t="shared" si="1"/>
        <v>80.849272930000012</v>
      </c>
    </row>
    <row r="43" spans="1:4" x14ac:dyDescent="0.35">
      <c r="A43" s="6" t="s">
        <v>27</v>
      </c>
      <c r="B43" s="7">
        <v>8.8999999999999996E-2</v>
      </c>
      <c r="C43" s="7">
        <f>B43-B22</f>
        <v>2.1999999999999992E-2</v>
      </c>
      <c r="D43" s="14">
        <f t="shared" si="1"/>
        <v>68.144389480000001</v>
      </c>
    </row>
    <row r="44" spans="1:4" x14ac:dyDescent="0.35">
      <c r="A44" s="6" t="s">
        <v>28</v>
      </c>
      <c r="B44" s="7">
        <v>0.13900000000000001</v>
      </c>
      <c r="C44" s="7">
        <f>B44-B22</f>
        <v>7.2000000000000008E-2</v>
      </c>
      <c r="D44" s="14">
        <f t="shared" si="1"/>
        <v>111.32694848000001</v>
      </c>
    </row>
    <row r="45" spans="1:4" x14ac:dyDescent="0.35">
      <c r="A45" s="6" t="s">
        <v>29</v>
      </c>
      <c r="B45" s="7">
        <v>9.8000000000000004E-2</v>
      </c>
      <c r="C45" s="7">
        <f>B45-B22</f>
        <v>3.1E-2</v>
      </c>
      <c r="D45" s="14">
        <f t="shared" si="1"/>
        <v>75.741617169999998</v>
      </c>
    </row>
    <row r="46" spans="1:4" x14ac:dyDescent="0.35">
      <c r="A46" s="6" t="s">
        <v>30</v>
      </c>
      <c r="B46" s="7">
        <v>7.8E-2</v>
      </c>
      <c r="C46" s="7">
        <f>B46-B22</f>
        <v>1.0999999999999996E-2</v>
      </c>
      <c r="D46" s="14">
        <f t="shared" si="1"/>
        <v>58.963602370000004</v>
      </c>
    </row>
    <row r="47" spans="1:4" x14ac:dyDescent="0.35">
      <c r="A47" s="6" t="s">
        <v>31</v>
      </c>
      <c r="B47" s="7">
        <v>0.11800000000000001</v>
      </c>
      <c r="C47" s="7">
        <f>B47-B22</f>
        <v>5.1000000000000004E-2</v>
      </c>
      <c r="D47" s="14">
        <f t="shared" si="1"/>
        <v>92.900407970000003</v>
      </c>
    </row>
    <row r="48" spans="1:4" x14ac:dyDescent="0.35">
      <c r="A48" s="6" t="s">
        <v>32</v>
      </c>
      <c r="B48" s="7">
        <v>0.123</v>
      </c>
      <c r="C48" s="7">
        <f>B48-B22</f>
        <v>5.5999999999999994E-2</v>
      </c>
      <c r="D48" s="14">
        <f t="shared" si="1"/>
        <v>97.249601920000003</v>
      </c>
    </row>
    <row r="49" spans="1:4" x14ac:dyDescent="0.35">
      <c r="A49" s="6" t="s">
        <v>33</v>
      </c>
      <c r="B49" s="7">
        <v>0.24099999999999999</v>
      </c>
      <c r="C49" s="7">
        <f>B49-B22</f>
        <v>0.17399999999999999</v>
      </c>
      <c r="D49" s="14">
        <f t="shared" si="1"/>
        <v>206.79880771999999</v>
      </c>
    </row>
    <row r="50" spans="1:4" x14ac:dyDescent="0.35">
      <c r="A50" s="6" t="s">
        <v>34</v>
      </c>
      <c r="B50" s="7">
        <v>8.3000000000000004E-2</v>
      </c>
      <c r="C50" s="7">
        <f>B50-B22</f>
        <v>1.6E-2</v>
      </c>
      <c r="D50" s="14">
        <f t="shared" si="1"/>
        <v>63.122408320000005</v>
      </c>
    </row>
    <row r="51" spans="1:4" x14ac:dyDescent="0.35">
      <c r="A51" s="6" t="s">
        <v>35</v>
      </c>
      <c r="B51" s="7">
        <v>0.107</v>
      </c>
      <c r="C51" s="7">
        <f>B51-B22</f>
        <v>3.9999999999999994E-2</v>
      </c>
      <c r="D51" s="14">
        <f t="shared" si="1"/>
        <v>83.415952000000004</v>
      </c>
    </row>
    <row r="52" spans="1:4" x14ac:dyDescent="0.35">
      <c r="A52" s="6" t="s">
        <v>36</v>
      </c>
      <c r="B52" s="10">
        <v>0.18</v>
      </c>
      <c r="C52" s="10">
        <f>B52-B22</f>
        <v>0.11299999999999999</v>
      </c>
      <c r="D52" s="15">
        <f t="shared" si="1"/>
        <v>148.51249092999998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67"/>
  <sheetViews>
    <sheetView tabSelected="1" workbookViewId="0">
      <selection activeCell="F5" sqref="F5"/>
    </sheetView>
  </sheetViews>
  <sheetFormatPr defaultRowHeight="14.5" x14ac:dyDescent="0.35"/>
  <cols>
    <col min="1" max="1" width="11.26953125" customWidth="1"/>
    <col min="2" max="2" width="13.54296875" customWidth="1"/>
    <col min="3" max="3" width="14.453125" customWidth="1"/>
    <col min="4" max="4" width="10.1796875" customWidth="1"/>
    <col min="5" max="5" width="16.54296875" customWidth="1"/>
  </cols>
  <sheetData>
    <row r="1" spans="1:11" x14ac:dyDescent="0.35">
      <c r="A1" s="2" t="s">
        <v>41</v>
      </c>
      <c r="B1" s="3" t="s">
        <v>42</v>
      </c>
      <c r="C1" s="3" t="s">
        <v>43</v>
      </c>
      <c r="D1" s="3" t="s">
        <v>44</v>
      </c>
      <c r="E1" s="5" t="s">
        <v>45</v>
      </c>
      <c r="F1" s="1"/>
      <c r="G1" s="1"/>
      <c r="H1" s="1"/>
      <c r="I1" s="1"/>
      <c r="J1" s="1"/>
      <c r="K1" s="1"/>
    </row>
    <row r="2" spans="1:11" x14ac:dyDescent="0.35">
      <c r="A2" s="6" t="s">
        <v>13</v>
      </c>
      <c r="B2" s="7">
        <v>1.8</v>
      </c>
      <c r="C2" s="7">
        <v>25.73</v>
      </c>
      <c r="D2" s="16">
        <f t="shared" ref="D2:D25" si="0">(C2/(B2*1000))*100</f>
        <v>1.4294444444444445</v>
      </c>
      <c r="E2" s="14" t="s">
        <v>46</v>
      </c>
      <c r="F2" s="1"/>
      <c r="G2" t="s">
        <v>47</v>
      </c>
    </row>
    <row r="3" spans="1:11" x14ac:dyDescent="0.35">
      <c r="A3" s="6" t="s">
        <v>14</v>
      </c>
      <c r="B3" s="7">
        <v>1.58</v>
      </c>
      <c r="C3" s="7">
        <v>9.18</v>
      </c>
      <c r="D3" s="16">
        <f t="shared" si="0"/>
        <v>0.58101265822784809</v>
      </c>
      <c r="E3" s="14" t="s">
        <v>48</v>
      </c>
      <c r="F3" s="1"/>
      <c r="G3" t="s">
        <v>49</v>
      </c>
    </row>
    <row r="4" spans="1:11" x14ac:dyDescent="0.35">
      <c r="A4" s="6" t="s">
        <v>15</v>
      </c>
      <c r="B4" s="7">
        <v>1.62</v>
      </c>
      <c r="C4" s="7">
        <v>19.91</v>
      </c>
      <c r="D4" s="16">
        <f t="shared" si="0"/>
        <v>1.2290123456790123</v>
      </c>
      <c r="E4" s="14" t="s">
        <v>50</v>
      </c>
      <c r="F4" s="1"/>
    </row>
    <row r="5" spans="1:11" x14ac:dyDescent="0.35">
      <c r="A5" s="6" t="s">
        <v>16</v>
      </c>
      <c r="B5" s="7">
        <v>1.56</v>
      </c>
      <c r="C5" s="7">
        <v>4.96</v>
      </c>
      <c r="D5" s="16">
        <f t="shared" si="0"/>
        <v>0.31794871794871793</v>
      </c>
      <c r="E5" s="14"/>
      <c r="F5" s="1"/>
      <c r="G5" t="s">
        <v>51</v>
      </c>
    </row>
    <row r="6" spans="1:11" x14ac:dyDescent="0.35">
      <c r="A6" s="6" t="s">
        <v>17</v>
      </c>
      <c r="B6" s="7">
        <v>1.54</v>
      </c>
      <c r="C6" s="7">
        <v>3.28</v>
      </c>
      <c r="D6" s="16">
        <f t="shared" si="0"/>
        <v>0.21298701298701297</v>
      </c>
      <c r="E6" s="14"/>
      <c r="F6" s="1"/>
      <c r="G6" t="s">
        <v>52</v>
      </c>
    </row>
    <row r="7" spans="1:11" x14ac:dyDescent="0.35">
      <c r="A7" s="6" t="s">
        <v>18</v>
      </c>
      <c r="B7" s="7">
        <v>1.47</v>
      </c>
      <c r="C7" s="7">
        <v>13.69</v>
      </c>
      <c r="D7" s="16">
        <f t="shared" si="0"/>
        <v>0.93129251700680271</v>
      </c>
      <c r="E7" s="14" t="s">
        <v>53</v>
      </c>
      <c r="F7" s="1"/>
      <c r="G7" t="s">
        <v>54</v>
      </c>
    </row>
    <row r="8" spans="1:11" x14ac:dyDescent="0.35">
      <c r="A8" s="6" t="s">
        <v>19</v>
      </c>
      <c r="B8" s="7">
        <v>1.79</v>
      </c>
      <c r="C8" s="7">
        <v>19.77</v>
      </c>
      <c r="D8" s="16">
        <f t="shared" si="0"/>
        <v>1.1044692737430166</v>
      </c>
      <c r="E8" s="14" t="s">
        <v>53</v>
      </c>
      <c r="F8" s="1"/>
    </row>
    <row r="9" spans="1:11" x14ac:dyDescent="0.35">
      <c r="A9" s="6" t="s">
        <v>20</v>
      </c>
      <c r="B9" s="7">
        <v>1.59</v>
      </c>
      <c r="C9" s="7">
        <v>11.7</v>
      </c>
      <c r="D9" s="16">
        <f t="shared" si="0"/>
        <v>0.73584905660377353</v>
      </c>
      <c r="E9" s="14" t="s">
        <v>48</v>
      </c>
      <c r="F9" s="1"/>
      <c r="G9" s="1"/>
      <c r="H9" s="1"/>
      <c r="I9" s="1"/>
      <c r="J9" s="1"/>
      <c r="K9" s="1"/>
    </row>
    <row r="10" spans="1:11" x14ac:dyDescent="0.35">
      <c r="A10" s="6" t="s">
        <v>21</v>
      </c>
      <c r="B10" s="7">
        <v>1.42</v>
      </c>
      <c r="C10" s="7">
        <v>9.5399999999999991</v>
      </c>
      <c r="D10" s="16">
        <f t="shared" si="0"/>
        <v>0.67183098591549295</v>
      </c>
      <c r="E10" s="14"/>
      <c r="F10" s="1"/>
      <c r="G10" s="1"/>
      <c r="H10" s="1"/>
      <c r="I10" s="1"/>
      <c r="J10" s="1"/>
      <c r="K10" s="1"/>
    </row>
    <row r="11" spans="1:11" x14ac:dyDescent="0.35">
      <c r="A11" s="6" t="s">
        <v>22</v>
      </c>
      <c r="B11" s="7">
        <v>1.7</v>
      </c>
      <c r="C11" s="7">
        <v>2.38</v>
      </c>
      <c r="D11" s="16">
        <f t="shared" si="0"/>
        <v>0.13999999999999999</v>
      </c>
      <c r="E11" s="14"/>
      <c r="F11" s="1"/>
      <c r="G11" s="1"/>
      <c r="H11" s="1"/>
      <c r="I11" s="1"/>
      <c r="J11" s="1"/>
      <c r="K11" s="1"/>
    </row>
    <row r="12" spans="1:11" x14ac:dyDescent="0.35">
      <c r="A12" s="6" t="s">
        <v>23</v>
      </c>
      <c r="B12" s="7">
        <v>1.54</v>
      </c>
      <c r="C12" s="7">
        <v>4.99</v>
      </c>
      <c r="D12" s="16">
        <f t="shared" si="0"/>
        <v>0.32402597402597405</v>
      </c>
      <c r="E12" s="14"/>
      <c r="F12" s="1"/>
      <c r="G12" s="1"/>
      <c r="H12" s="1"/>
      <c r="I12" s="1"/>
      <c r="J12" s="1"/>
      <c r="K12" s="1"/>
    </row>
    <row r="13" spans="1:11" x14ac:dyDescent="0.35">
      <c r="A13" s="6" t="s">
        <v>24</v>
      </c>
      <c r="B13" s="7">
        <v>3.15</v>
      </c>
      <c r="C13" s="7">
        <v>3.05</v>
      </c>
      <c r="D13" s="16">
        <f t="shared" si="0"/>
        <v>9.6825396825396814E-2</v>
      </c>
      <c r="E13" s="14"/>
      <c r="F13" s="1"/>
      <c r="G13" s="1"/>
      <c r="H13" s="1"/>
      <c r="I13" s="1"/>
      <c r="J13" s="1"/>
      <c r="K13" s="1"/>
    </row>
    <row r="14" spans="1:11" x14ac:dyDescent="0.35">
      <c r="A14" s="6" t="s">
        <v>25</v>
      </c>
      <c r="B14" s="7">
        <v>1.68</v>
      </c>
      <c r="C14" s="7">
        <v>6.31</v>
      </c>
      <c r="D14" s="16">
        <f t="shared" si="0"/>
        <v>0.37559523809523809</v>
      </c>
      <c r="E14" s="14"/>
      <c r="F14" s="1"/>
      <c r="G14" s="1"/>
      <c r="H14" s="1"/>
      <c r="I14" s="1"/>
      <c r="J14" s="1"/>
      <c r="K14" s="1"/>
    </row>
    <row r="15" spans="1:11" x14ac:dyDescent="0.35">
      <c r="A15" s="6" t="s">
        <v>26</v>
      </c>
      <c r="B15" s="7">
        <v>1.51</v>
      </c>
      <c r="C15" s="7">
        <v>3.65</v>
      </c>
      <c r="D15" s="16">
        <f t="shared" si="0"/>
        <v>0.24172185430463575</v>
      </c>
      <c r="E15" s="14"/>
      <c r="F15" s="1"/>
      <c r="G15" s="1"/>
      <c r="H15" s="1"/>
      <c r="I15" s="1"/>
      <c r="J15" s="1"/>
      <c r="K15" s="1"/>
    </row>
    <row r="16" spans="1:11" x14ac:dyDescent="0.35">
      <c r="A16" s="6" t="s">
        <v>27</v>
      </c>
      <c r="B16" s="7">
        <v>1.81</v>
      </c>
      <c r="C16" s="7">
        <v>14.44</v>
      </c>
      <c r="D16" s="16">
        <f t="shared" si="0"/>
        <v>0.79779005524861879</v>
      </c>
      <c r="E16" s="14" t="s">
        <v>53</v>
      </c>
      <c r="F16" s="1"/>
      <c r="G16" s="1"/>
      <c r="H16" s="1"/>
      <c r="I16" s="1"/>
      <c r="J16" s="1"/>
      <c r="K16" s="1"/>
    </row>
    <row r="17" spans="1:11" x14ac:dyDescent="0.35">
      <c r="A17" s="6" t="s">
        <v>28</v>
      </c>
      <c r="B17" s="7">
        <v>1.45</v>
      </c>
      <c r="C17" s="7">
        <v>3.95</v>
      </c>
      <c r="D17" s="16">
        <f t="shared" si="0"/>
        <v>0.27241379310344827</v>
      </c>
      <c r="E17" s="14"/>
      <c r="F17" s="1"/>
      <c r="G17" s="1"/>
      <c r="H17" s="1"/>
      <c r="I17" s="1"/>
      <c r="J17" s="1"/>
      <c r="K17" s="1"/>
    </row>
    <row r="18" spans="1:11" x14ac:dyDescent="0.35">
      <c r="A18" s="6" t="s">
        <v>29</v>
      </c>
      <c r="B18" s="7">
        <v>1.75</v>
      </c>
      <c r="C18" s="7">
        <v>4.83</v>
      </c>
      <c r="D18" s="16">
        <f t="shared" si="0"/>
        <v>0.27599999999999997</v>
      </c>
      <c r="E18" s="14"/>
      <c r="F18" s="1"/>
      <c r="G18" s="1"/>
      <c r="H18" s="1"/>
      <c r="I18" s="1"/>
      <c r="J18" s="1"/>
      <c r="K18" s="1"/>
    </row>
    <row r="19" spans="1:11" x14ac:dyDescent="0.35">
      <c r="A19" s="6" t="s">
        <v>30</v>
      </c>
      <c r="B19" s="7">
        <v>1.53</v>
      </c>
      <c r="C19" s="7">
        <v>5.16</v>
      </c>
      <c r="D19" s="16">
        <f t="shared" si="0"/>
        <v>0.33725490196078434</v>
      </c>
      <c r="E19" s="14"/>
      <c r="F19" s="1"/>
      <c r="G19" s="1"/>
      <c r="H19" s="1"/>
      <c r="I19" s="1"/>
      <c r="J19" s="1"/>
      <c r="K19" s="1"/>
    </row>
    <row r="20" spans="1:11" x14ac:dyDescent="0.35">
      <c r="A20" s="6" t="s">
        <v>31</v>
      </c>
      <c r="B20" s="7">
        <v>1.83</v>
      </c>
      <c r="C20" s="7">
        <v>8.8699999999999992</v>
      </c>
      <c r="D20" s="16">
        <f t="shared" si="0"/>
        <v>0.48469945355191252</v>
      </c>
      <c r="E20" s="14"/>
      <c r="F20" s="1"/>
      <c r="G20" s="1"/>
      <c r="H20" s="1"/>
      <c r="I20" s="1"/>
      <c r="J20" s="1"/>
      <c r="K20" s="1"/>
    </row>
    <row r="21" spans="1:11" x14ac:dyDescent="0.35">
      <c r="A21" s="6" t="s">
        <v>32</v>
      </c>
      <c r="B21" s="7">
        <v>1.68</v>
      </c>
      <c r="C21" s="7">
        <v>5.97</v>
      </c>
      <c r="D21" s="16">
        <f t="shared" si="0"/>
        <v>0.35535714285714287</v>
      </c>
      <c r="E21" s="14"/>
      <c r="F21" s="1"/>
      <c r="G21" s="1"/>
      <c r="H21" s="1"/>
      <c r="I21" s="1"/>
      <c r="J21" s="1"/>
      <c r="K21" s="1"/>
    </row>
    <row r="22" spans="1:11" x14ac:dyDescent="0.35">
      <c r="A22" s="6" t="s">
        <v>33</v>
      </c>
      <c r="B22" s="7">
        <v>1.63</v>
      </c>
      <c r="C22" s="7">
        <v>10.11</v>
      </c>
      <c r="D22" s="16">
        <f t="shared" si="0"/>
        <v>0.62024539877300611</v>
      </c>
      <c r="E22" s="14" t="s">
        <v>48</v>
      </c>
      <c r="F22" s="1"/>
      <c r="G22" s="1"/>
      <c r="H22" s="1"/>
      <c r="I22" s="1"/>
      <c r="J22" s="1"/>
      <c r="K22" s="1"/>
    </row>
    <row r="23" spans="1:11" x14ac:dyDescent="0.35">
      <c r="A23" s="6" t="s">
        <v>34</v>
      </c>
      <c r="B23" s="7">
        <v>2.35</v>
      </c>
      <c r="C23" s="7">
        <v>67.95</v>
      </c>
      <c r="D23" s="16">
        <f t="shared" si="0"/>
        <v>2.8914893617021278</v>
      </c>
      <c r="E23" s="14" t="s">
        <v>50</v>
      </c>
      <c r="F23" s="1"/>
      <c r="G23" s="1"/>
      <c r="H23" s="1"/>
      <c r="I23" s="1"/>
      <c r="J23" s="1"/>
      <c r="K23" s="1"/>
    </row>
    <row r="24" spans="1:11" x14ac:dyDescent="0.35">
      <c r="A24" s="6" t="s">
        <v>35</v>
      </c>
      <c r="B24" s="7">
        <v>1.74</v>
      </c>
      <c r="C24" s="7">
        <v>8.1199999999999992</v>
      </c>
      <c r="D24" s="16">
        <f t="shared" si="0"/>
        <v>0.46666666666666662</v>
      </c>
      <c r="E24" s="14"/>
      <c r="F24" s="1"/>
      <c r="G24" s="1"/>
      <c r="H24" s="1"/>
      <c r="I24" s="1"/>
      <c r="J24" s="1"/>
      <c r="K24" s="1"/>
    </row>
    <row r="25" spans="1:11" x14ac:dyDescent="0.35">
      <c r="A25" s="6" t="s">
        <v>36</v>
      </c>
      <c r="B25" s="10">
        <v>1.92</v>
      </c>
      <c r="C25" s="10">
        <v>29.06</v>
      </c>
      <c r="D25" s="17">
        <f t="shared" si="0"/>
        <v>1.5135416666666668</v>
      </c>
      <c r="E25" s="15" t="s">
        <v>50</v>
      </c>
      <c r="F25" s="1"/>
      <c r="G25" s="1"/>
      <c r="H25" s="1"/>
      <c r="I25" s="1"/>
      <c r="J25" s="1"/>
      <c r="K25" s="1"/>
    </row>
    <row r="26" spans="1:11" x14ac:dyDescent="0.35">
      <c r="B26" s="1"/>
      <c r="C26" s="1"/>
      <c r="D26" s="1"/>
      <c r="E26" s="1"/>
      <c r="F26" s="1"/>
      <c r="G26" s="1"/>
      <c r="H26" s="1"/>
      <c r="I26" s="1"/>
      <c r="J26" s="1"/>
      <c r="K26" s="1"/>
    </row>
    <row r="27" spans="1:11" x14ac:dyDescent="0.35">
      <c r="B27" s="1"/>
      <c r="C27" s="1"/>
      <c r="D27" s="18"/>
      <c r="E27" s="1"/>
      <c r="F27" s="1"/>
      <c r="G27" s="1"/>
      <c r="H27" s="1"/>
      <c r="I27" s="1"/>
      <c r="J27" s="1"/>
      <c r="K27" s="1"/>
    </row>
    <row r="28" spans="1:11" x14ac:dyDescent="0.35">
      <c r="B28" s="1"/>
      <c r="C28" s="1"/>
      <c r="D28" s="18"/>
      <c r="E28" s="1"/>
      <c r="F28" s="1"/>
      <c r="G28" s="1"/>
      <c r="H28" s="1"/>
      <c r="I28" s="1"/>
      <c r="J28" s="1"/>
      <c r="K28" s="1"/>
    </row>
    <row r="29" spans="1:11" x14ac:dyDescent="0.35">
      <c r="B29" s="1"/>
      <c r="C29" s="1"/>
      <c r="D29" s="18"/>
      <c r="E29" s="1"/>
      <c r="F29" s="1"/>
      <c r="G29" s="1"/>
      <c r="H29" s="1"/>
      <c r="I29" s="1"/>
      <c r="J29" s="1"/>
      <c r="K29" s="1"/>
    </row>
    <row r="30" spans="1:11" x14ac:dyDescent="0.35">
      <c r="B30" s="1"/>
      <c r="C30" s="1"/>
      <c r="D30" s="18"/>
      <c r="E30" s="1"/>
      <c r="F30" s="1"/>
      <c r="G30" s="1"/>
      <c r="H30" s="1"/>
      <c r="I30" s="1"/>
      <c r="J30" s="1"/>
      <c r="K30" s="1"/>
    </row>
    <row r="31" spans="1:11" x14ac:dyDescent="0.35">
      <c r="B31" s="1"/>
      <c r="C31" s="1"/>
      <c r="D31" s="18"/>
      <c r="E31" s="1"/>
      <c r="F31" s="1"/>
      <c r="G31" s="1"/>
      <c r="H31" s="1"/>
      <c r="I31" s="1"/>
      <c r="J31" s="1"/>
      <c r="K31" s="1"/>
    </row>
    <row r="32" spans="1:11" x14ac:dyDescent="0.35">
      <c r="B32" s="1"/>
      <c r="C32" s="1"/>
      <c r="D32" s="18"/>
      <c r="E32" s="1"/>
      <c r="F32" s="1"/>
      <c r="G32" s="1"/>
      <c r="H32" s="1"/>
      <c r="I32" s="1"/>
      <c r="J32" s="1"/>
      <c r="K32" s="1"/>
    </row>
    <row r="33" spans="2:11" x14ac:dyDescent="0.35">
      <c r="B33" s="1"/>
      <c r="C33" s="1"/>
      <c r="D33" s="18"/>
      <c r="E33" s="1"/>
      <c r="F33" s="1"/>
      <c r="G33" s="1"/>
      <c r="H33" s="1"/>
      <c r="I33" s="1"/>
      <c r="J33" s="1"/>
      <c r="K33" s="1"/>
    </row>
    <row r="34" spans="2:11" x14ac:dyDescent="0.35">
      <c r="B34" s="1"/>
      <c r="C34" s="1"/>
      <c r="D34" s="18"/>
      <c r="E34" s="1"/>
      <c r="F34" s="1"/>
      <c r="G34" s="1"/>
      <c r="H34" s="1"/>
      <c r="I34" s="1"/>
      <c r="J34" s="1"/>
      <c r="K34" s="1"/>
    </row>
    <row r="35" spans="2:11" x14ac:dyDescent="0.35">
      <c r="B35" s="1"/>
      <c r="C35" s="1"/>
      <c r="D35" s="18"/>
      <c r="E35" s="1"/>
      <c r="F35" s="1"/>
      <c r="G35" s="1"/>
      <c r="H35" s="1"/>
      <c r="I35" s="1"/>
      <c r="J35" s="1"/>
      <c r="K35" s="1"/>
    </row>
    <row r="36" spans="2:11" x14ac:dyDescent="0.35">
      <c r="B36" s="1"/>
      <c r="C36" s="1"/>
      <c r="D36" s="18"/>
      <c r="E36" s="1"/>
      <c r="F36" s="1"/>
      <c r="G36" s="1"/>
      <c r="H36" s="1"/>
      <c r="I36" s="1"/>
      <c r="J36" s="1"/>
      <c r="K36" s="1"/>
    </row>
    <row r="37" spans="2:11" x14ac:dyDescent="0.35">
      <c r="B37" s="1"/>
      <c r="C37" s="1"/>
      <c r="D37" s="18"/>
      <c r="E37" s="1"/>
      <c r="F37" s="1"/>
      <c r="G37" s="1"/>
      <c r="H37" s="1"/>
      <c r="I37" s="1"/>
      <c r="J37" s="1"/>
      <c r="K37" s="1"/>
    </row>
    <row r="38" spans="2:11" x14ac:dyDescent="0.35">
      <c r="B38" s="1"/>
      <c r="C38" s="1"/>
      <c r="D38" s="18"/>
      <c r="E38" s="1"/>
      <c r="F38" s="1"/>
      <c r="G38" s="1"/>
      <c r="H38" s="1"/>
      <c r="I38" s="1"/>
      <c r="J38" s="1"/>
      <c r="K38" s="1"/>
    </row>
    <row r="39" spans="2:11" x14ac:dyDescent="0.35">
      <c r="B39" s="1"/>
      <c r="C39" s="1"/>
      <c r="D39" s="18"/>
      <c r="E39" s="1"/>
      <c r="F39" s="1"/>
      <c r="G39" s="1"/>
      <c r="H39" s="1"/>
      <c r="I39" s="1"/>
      <c r="J39" s="1"/>
      <c r="K39" s="1"/>
    </row>
    <row r="40" spans="2:11" x14ac:dyDescent="0.35">
      <c r="B40" s="1"/>
      <c r="C40" s="1"/>
      <c r="D40" s="18"/>
      <c r="E40" s="1"/>
      <c r="F40" s="19"/>
      <c r="G40" s="1"/>
      <c r="H40" s="1"/>
      <c r="I40" s="1"/>
      <c r="J40" s="1"/>
      <c r="K40" s="1"/>
    </row>
    <row r="41" spans="2:11" x14ac:dyDescent="0.35">
      <c r="B41" s="1"/>
      <c r="C41" s="1"/>
      <c r="D41" s="18"/>
      <c r="E41" s="1"/>
      <c r="F41" s="1"/>
      <c r="G41" s="1"/>
      <c r="H41" s="1"/>
      <c r="I41" s="1"/>
      <c r="J41" s="1"/>
      <c r="K41" s="1"/>
    </row>
    <row r="42" spans="2:11" x14ac:dyDescent="0.35">
      <c r="B42" s="1"/>
      <c r="C42" s="1"/>
      <c r="D42" s="18"/>
      <c r="E42" s="1"/>
      <c r="F42" s="1"/>
      <c r="G42" s="1"/>
      <c r="H42" s="1"/>
      <c r="I42" s="1"/>
      <c r="J42" s="1"/>
      <c r="K42" s="1"/>
    </row>
    <row r="43" spans="2:11" x14ac:dyDescent="0.35">
      <c r="B43" s="1"/>
      <c r="C43" s="1"/>
      <c r="D43" s="18"/>
      <c r="E43" s="1"/>
      <c r="F43" s="1"/>
      <c r="G43" s="1"/>
      <c r="H43" s="1"/>
      <c r="I43" s="1"/>
      <c r="J43" s="1"/>
      <c r="K43" s="1"/>
    </row>
    <row r="44" spans="2:11" x14ac:dyDescent="0.35">
      <c r="B44" s="1"/>
      <c r="C44" s="1"/>
      <c r="D44" s="18"/>
      <c r="E44" s="1"/>
      <c r="F44" s="1"/>
      <c r="G44" s="1"/>
      <c r="H44" s="1"/>
      <c r="I44" s="1"/>
      <c r="J44" s="1"/>
      <c r="K44" s="1"/>
    </row>
    <row r="45" spans="2:11" x14ac:dyDescent="0.35">
      <c r="B45" s="1"/>
      <c r="C45" s="1"/>
      <c r="D45" s="18"/>
      <c r="E45" s="1"/>
      <c r="F45" s="1"/>
      <c r="G45" s="1"/>
      <c r="H45" s="1"/>
      <c r="I45" s="1"/>
      <c r="J45" s="1"/>
      <c r="K45" s="1"/>
    </row>
    <row r="46" spans="2:11" x14ac:dyDescent="0.35">
      <c r="B46" s="1"/>
      <c r="C46" s="1"/>
      <c r="D46" s="18"/>
      <c r="E46" s="1"/>
      <c r="F46" s="1"/>
      <c r="G46" s="1"/>
      <c r="H46" s="1"/>
      <c r="I46" s="1"/>
      <c r="J46" s="1"/>
      <c r="K46" s="1"/>
    </row>
    <row r="47" spans="2:11" x14ac:dyDescent="0.35">
      <c r="B47" s="1"/>
      <c r="C47" s="1"/>
      <c r="D47" s="18"/>
      <c r="E47" s="1"/>
      <c r="F47" s="1"/>
      <c r="G47" s="1"/>
      <c r="H47" s="1"/>
      <c r="I47" s="1"/>
      <c r="J47" s="1"/>
      <c r="K47" s="1"/>
    </row>
    <row r="48" spans="2:11" x14ac:dyDescent="0.35">
      <c r="B48" s="1"/>
      <c r="C48" s="1"/>
      <c r="D48" s="18"/>
      <c r="E48" s="1"/>
      <c r="F48" s="1"/>
      <c r="G48" s="1"/>
      <c r="H48" s="1"/>
      <c r="I48" s="1"/>
      <c r="J48" s="1"/>
      <c r="K48" s="1"/>
    </row>
    <row r="49" spans="2:11" x14ac:dyDescent="0.35">
      <c r="B49" s="1"/>
      <c r="C49" s="1"/>
      <c r="D49" s="18"/>
      <c r="E49" s="1"/>
      <c r="F49" s="1"/>
      <c r="G49" s="1"/>
      <c r="H49" s="1"/>
      <c r="I49" s="1"/>
      <c r="J49" s="1"/>
      <c r="K49" s="1"/>
    </row>
    <row r="50" spans="2:11" x14ac:dyDescent="0.35">
      <c r="B50" s="1"/>
      <c r="C50" s="1"/>
      <c r="D50" s="18"/>
      <c r="E50" s="1"/>
      <c r="F50" s="1"/>
      <c r="G50" s="1"/>
      <c r="H50" s="1"/>
      <c r="I50" s="1"/>
      <c r="J50" s="1"/>
      <c r="K50" s="1"/>
    </row>
    <row r="51" spans="2:11" x14ac:dyDescent="0.35">
      <c r="B51" s="1"/>
      <c r="C51" s="1"/>
      <c r="D51" s="18"/>
      <c r="E51" s="1"/>
      <c r="F51" s="19"/>
      <c r="G51" s="1"/>
      <c r="H51" s="1"/>
      <c r="I51" s="1"/>
      <c r="J51" s="1"/>
      <c r="K51" s="1"/>
    </row>
    <row r="52" spans="2:11" x14ac:dyDescent="0.35">
      <c r="B52" s="1"/>
      <c r="C52" s="1"/>
      <c r="D52" s="18"/>
      <c r="E52" s="1"/>
      <c r="F52" s="1"/>
      <c r="G52" s="1"/>
      <c r="H52" s="1"/>
      <c r="I52" s="1"/>
      <c r="J52" s="1"/>
      <c r="K52" s="1"/>
    </row>
    <row r="53" spans="2:11" x14ac:dyDescent="0.35">
      <c r="B53" s="1"/>
      <c r="C53" s="1"/>
      <c r="D53" s="18"/>
      <c r="E53" s="1"/>
      <c r="F53" s="1"/>
      <c r="G53" s="1"/>
      <c r="H53" s="1"/>
      <c r="I53" s="1"/>
      <c r="J53" s="1"/>
      <c r="K53" s="1"/>
    </row>
    <row r="54" spans="2:11" x14ac:dyDescent="0.35">
      <c r="B54" s="1"/>
      <c r="C54" s="1"/>
      <c r="D54" s="18"/>
      <c r="E54" s="1"/>
      <c r="F54" s="1"/>
      <c r="G54" s="1"/>
      <c r="H54" s="1"/>
      <c r="I54" s="1"/>
      <c r="J54" s="1"/>
      <c r="K54" s="1"/>
    </row>
    <row r="55" spans="2:11" x14ac:dyDescent="0.35">
      <c r="B55" s="1"/>
      <c r="C55" s="1"/>
      <c r="D55" s="18"/>
      <c r="E55" s="1"/>
      <c r="F55" s="1"/>
      <c r="G55" s="1"/>
      <c r="H55" s="1"/>
      <c r="I55" s="1"/>
      <c r="J55" s="1"/>
      <c r="K55" s="1"/>
    </row>
    <row r="56" spans="2:11" x14ac:dyDescent="0.35">
      <c r="B56" s="1"/>
      <c r="C56" s="1"/>
      <c r="D56" s="18"/>
      <c r="E56" s="1"/>
      <c r="F56" s="1"/>
      <c r="G56" s="1"/>
      <c r="H56" s="1"/>
      <c r="I56" s="1"/>
      <c r="J56" s="1"/>
      <c r="K56" s="1"/>
    </row>
    <row r="57" spans="2:11" x14ac:dyDescent="0.35">
      <c r="B57" s="1"/>
      <c r="C57" s="1"/>
      <c r="D57" s="18"/>
      <c r="E57" s="1"/>
      <c r="F57" s="1"/>
      <c r="G57" s="1"/>
      <c r="H57" s="1"/>
      <c r="I57" s="1"/>
      <c r="J57" s="1"/>
      <c r="K57" s="1"/>
    </row>
    <row r="58" spans="2:11" x14ac:dyDescent="0.35">
      <c r="B58" s="1"/>
      <c r="C58" s="1"/>
      <c r="D58" s="18"/>
      <c r="E58" s="1"/>
      <c r="F58" s="1"/>
      <c r="G58" s="1"/>
      <c r="H58" s="1"/>
      <c r="I58" s="1"/>
      <c r="J58" s="1"/>
      <c r="K58" s="1"/>
    </row>
    <row r="59" spans="2:11" x14ac:dyDescent="0.35">
      <c r="B59" s="1"/>
      <c r="C59" s="1"/>
      <c r="D59" s="18"/>
      <c r="E59" s="1"/>
      <c r="F59" s="1"/>
      <c r="G59" s="1"/>
      <c r="H59" s="1"/>
      <c r="I59" s="1"/>
      <c r="J59" s="1"/>
      <c r="K59" s="1"/>
    </row>
    <row r="60" spans="2:11" x14ac:dyDescent="0.35">
      <c r="B60" s="1"/>
      <c r="C60" s="1"/>
      <c r="D60" s="18"/>
      <c r="E60" s="1"/>
      <c r="F60" s="1"/>
      <c r="G60" s="1"/>
      <c r="H60" s="1"/>
      <c r="I60" s="1"/>
      <c r="J60" s="1"/>
      <c r="K60" s="1"/>
    </row>
    <row r="61" spans="2:11" x14ac:dyDescent="0.35">
      <c r="B61" s="1"/>
      <c r="C61" s="1"/>
      <c r="D61" s="18"/>
      <c r="E61" s="1"/>
      <c r="F61" s="1"/>
      <c r="G61" s="1"/>
      <c r="H61" s="1"/>
      <c r="I61" s="1"/>
      <c r="J61" s="1"/>
      <c r="K61" s="1"/>
    </row>
    <row r="62" spans="2:11" x14ac:dyDescent="0.35">
      <c r="B62" s="1"/>
      <c r="C62" s="1"/>
      <c r="D62" s="18"/>
      <c r="E62" s="1"/>
      <c r="F62" s="1"/>
      <c r="G62" s="1"/>
      <c r="H62" s="1"/>
      <c r="I62" s="1"/>
      <c r="J62" s="1"/>
      <c r="K62" s="1"/>
    </row>
    <row r="63" spans="2:11" x14ac:dyDescent="0.35">
      <c r="B63" s="1"/>
      <c r="C63" s="1"/>
      <c r="D63" s="18"/>
      <c r="E63" s="1"/>
      <c r="F63" s="1"/>
      <c r="G63" s="1"/>
      <c r="H63" s="1"/>
      <c r="I63" s="1"/>
      <c r="J63" s="1"/>
      <c r="K63" s="1"/>
    </row>
    <row r="64" spans="2:11" x14ac:dyDescent="0.35">
      <c r="B64" s="1"/>
      <c r="C64" s="1"/>
      <c r="D64" s="18"/>
      <c r="E64" s="1"/>
      <c r="F64" s="1"/>
      <c r="G64" s="1"/>
      <c r="H64" s="1"/>
      <c r="I64" s="1"/>
      <c r="J64" s="1"/>
      <c r="K64" s="1"/>
    </row>
    <row r="65" spans="2:11" x14ac:dyDescent="0.35">
      <c r="B65" s="1"/>
      <c r="C65" s="1"/>
      <c r="D65" s="18"/>
      <c r="E65" s="1"/>
      <c r="F65" s="1"/>
      <c r="G65" s="1"/>
      <c r="H65" s="1"/>
      <c r="I65" s="1"/>
      <c r="J65" s="1"/>
      <c r="K65" s="1"/>
    </row>
    <row r="66" spans="2:11" x14ac:dyDescent="0.35">
      <c r="B66" s="1"/>
      <c r="C66" s="1"/>
      <c r="D66" s="18"/>
      <c r="E66" s="1"/>
      <c r="F66" s="1"/>
      <c r="G66" s="1"/>
      <c r="H66" s="1"/>
      <c r="I66" s="1"/>
      <c r="J66" s="1"/>
      <c r="K66" s="1"/>
    </row>
    <row r="67" spans="2:11" x14ac:dyDescent="0.35">
      <c r="B67" s="1"/>
      <c r="C67" s="1"/>
      <c r="D67" s="18"/>
      <c r="E67" s="1"/>
      <c r="F67" s="1"/>
      <c r="G67" s="1"/>
      <c r="H67" s="1"/>
      <c r="I67" s="1"/>
      <c r="J67" s="1"/>
      <c r="K67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4</vt:i4>
      </vt:variant>
    </vt:vector>
  </HeadingPairs>
  <TitlesOfParts>
    <vt:vector size="4" baseType="lpstr">
      <vt:lpstr>IL-6</vt:lpstr>
      <vt:lpstr>IL-10</vt:lpstr>
      <vt:lpstr>TNFA</vt:lpstr>
      <vt:lpstr>TAS-TOS-OSI</vt:lpstr>
    </vt:vector>
  </TitlesOfParts>
  <Company>NouS/TncTR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user</cp:lastModifiedBy>
  <dcterms:created xsi:type="dcterms:W3CDTF">2020-10-13T09:41:46Z</dcterms:created>
  <dcterms:modified xsi:type="dcterms:W3CDTF">2020-10-13T14:13:36Z</dcterms:modified>
</cp:coreProperties>
</file>